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 case List" sheetId="2" r:id="rId5"/>
    <sheet state="visible" name="TestDesign" sheetId="3" r:id="rId6"/>
    <sheet state="visible" name="TestCase_QuanLyHocPhan" sheetId="4" r:id="rId7"/>
    <sheet state="visible" name="TestCase_CaiDatThongTinCaNhan" sheetId="5" r:id="rId8"/>
    <sheet state="visible" name="TestCase_QuanLyLop" sheetId="6" r:id="rId9"/>
    <sheet state="visible" name="TestCase_QuanLyThuMuc" sheetId="7" r:id="rId10"/>
    <sheet state="visible" name="TestCase_DangNhap&amp;DangKy&amp;DangXu" sheetId="8" r:id="rId11"/>
    <sheet state="visible" name="TestCase_Hoc" sheetId="9" r:id="rId12"/>
    <sheet state="visible" name="TestCase_TheGhiNHo" sheetId="10" r:id="rId13"/>
    <sheet state="visible" name="TestCase_Viet" sheetId="11" r:id="rId14"/>
    <sheet state="visible" name="Test Report" sheetId="12" r:id="rId15"/>
  </sheets>
  <definedNames>
    <definedName localSheetId="2" name="_Toc301930468">#REF!</definedName>
    <definedName localSheetId="2" name="_Toc301930478">#REF!</definedName>
    <definedName hidden="1" localSheetId="2" name="_xlnm._FilterDatabase">TestDesign!$A$1:$F$158</definedName>
  </definedNames>
  <calcPr/>
</workbook>
</file>

<file path=xl/sharedStrings.xml><?xml version="1.0" encoding="utf-8"?>
<sst xmlns="http://schemas.openxmlformats.org/spreadsheetml/2006/main" count="1919" uniqueCount="687">
  <si>
    <t>TEST CASE</t>
  </si>
  <si>
    <t>Project Name</t>
  </si>
  <si>
    <t>Quizlet App</t>
  </si>
  <si>
    <t>Creator</t>
  </si>
  <si>
    <t>Huynh Ai Quoc</t>
  </si>
  <si>
    <t>Project Code</t>
  </si>
  <si>
    <t>QA</t>
  </si>
  <si>
    <t>Reviewer/Approver</t>
  </si>
  <si>
    <t>Le Phi Hung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</si>
  <si>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</si>
  <si>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</si>
  <si>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</si>
  <si>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</si>
  <si>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</si>
  <si>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</si>
  <si>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</si>
  <si>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</si>
  <si>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</si>
  <si>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</si>
  <si>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</t>
  </si>
  <si>
    <t>Create sample file of Test Case</t>
  </si>
  <si>
    <t>QA_Software Requirements Specification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</si>
  <si>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</si>
  <si>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</si>
  <si>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</si>
  <si>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</si>
  <si>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</si>
  <si>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</si>
  <si>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</si>
  <si>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</si>
  <si>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Quản lý học phần(tạo, xóa, sửa, xem danh sách)</t>
  </si>
  <si>
    <t>TestCase_QuanLyHocPhan</t>
  </si>
  <si>
    <t>Kiểm tra chức năng quản lý học phần(tạo, xóa, sửa, xem danh sách)</t>
  </si>
  <si>
    <t>Đăng nhập, đăng ký, đăng xuất, quên mật khẩu</t>
  </si>
  <si>
    <t>TestCase_DangNhap&amp;DangKy&amp;DangXuat&amp;QuenMatKhau</t>
  </si>
  <si>
    <t>Kiểm tra chức năng đăng nhập, đăng ký, đăng xuất</t>
  </si>
  <si>
    <t>Học</t>
  </si>
  <si>
    <t>TestCase_Hoc</t>
  </si>
  <si>
    <t>Kiểm tra chức năng học</t>
  </si>
  <si>
    <t>Thẻ ghi nhớ</t>
  </si>
  <si>
    <t>TestCase_TheGhiNho</t>
  </si>
  <si>
    <t>Kiểm tra chức năng thẻ ghi nhớ</t>
  </si>
  <si>
    <t>Viết</t>
  </si>
  <si>
    <t>TestCase_Viet</t>
  </si>
  <si>
    <t>Kiểm tra chức năng viết</t>
  </si>
  <si>
    <t>Quản lý lớp(tạo, sửa, xóa, xem danh sách)</t>
  </si>
  <si>
    <t>TestCase_QuanLyLop</t>
  </si>
  <si>
    <t>Kiểm tra chức năng quản lý lớp</t>
  </si>
  <si>
    <t>Quản lý thư mục(tạo, sửa, xóa, xem danh sách)</t>
  </si>
  <si>
    <t>TestCase_QuanLyThuMuc</t>
  </si>
  <si>
    <t>Kiểm tra chức năng quản lý thư mục</t>
  </si>
  <si>
    <t>Requirement Level 1</t>
  </si>
  <si>
    <t>Requirement Level 2</t>
  </si>
  <si>
    <t>Requirement Level 3</t>
  </si>
  <si>
    <t>Test Criteria</t>
  </si>
  <si>
    <t>Test Type</t>
  </si>
  <si>
    <t>Note</t>
  </si>
  <si>
    <t>1.1 Đăng nhập, đăng ký, đăng xuất, quên mật khẩu</t>
  </si>
  <si>
    <t>1.1.1. Đăng nhập</t>
  </si>
  <si>
    <t>Thành công(Success)</t>
  </si>
  <si>
    <t>Kiểm tra đăng nhập với tên người dùng(User name - Permission 1) đúng &amp; mật khẩu(password) đúng</t>
  </si>
  <si>
    <t>Function</t>
  </si>
  <si>
    <t>* Permission 1: Người dùng đăng nhập với vai trò là học sinh(student)</t>
  </si>
  <si>
    <t>Kiểm tra đăng nhập với tên người dùng(User name - Permission 2) đúng &amp; mật khẩu(password) đúng</t>
  </si>
  <si>
    <t>* Permission 2: Người dùng đăng nhập với vai trò là giáo viên(teacher)</t>
  </si>
  <si>
    <t>Kiểm tra đăng nhập với tên người dùng(User name - Permission 3) đúng &amp; mật khẩu(password) đúng</t>
  </si>
  <si>
    <t>* Permission 3: Người dùng đăng nhập với vai trò là quản trị viên(adminitrator)</t>
  </si>
  <si>
    <t>Không thành công(Not success)</t>
  </si>
  <si>
    <t>Kiểm tra đăng nhập với tên người dùng(User name) đúng &amp; mật khẩu(password) sai</t>
  </si>
  <si>
    <t>Kiểm tra đăng nhập với tên người dùng(User name) sai &amp; mật khẩu(password) đúng</t>
  </si>
  <si>
    <t>Mật khẩu của người dùng khác</t>
  </si>
  <si>
    <t>Kiểm tra đăng nhập với tài khoản không tồn tại</t>
  </si>
  <si>
    <t>Hiển thị(Displaying)</t>
  </si>
  <si>
    <t>Kiểm tra bố cục(layout) của màn hình đăng nhập</t>
  </si>
  <si>
    <t>GUI</t>
  </si>
  <si>
    <t>1.1.2. Quên mật khẩu(forgot password)</t>
  </si>
  <si>
    <t>Click: [Quên mật khẩu] link
Input: tên người dùng(username) đúng &amp; Emai đúng</t>
  </si>
  <si>
    <t>Click: [Quên mật khẩu] link
Input: tên người dùng(username) đúng &amp; Emai sai</t>
  </si>
  <si>
    <t>Click: [Quên mật khẩu] link
Input: tên người dùng(username) sai &amp; Emai đúng</t>
  </si>
  <si>
    <t>Email của người dùng khác</t>
  </si>
  <si>
    <t>Click: [Quên mật khẩu] link
Input: tài khoản không tồn tại</t>
  </si>
  <si>
    <t>Kiểm tra bố cục(layout) của màn hình quên mật khẩu</t>
  </si>
  <si>
    <t>1.1.3. Đăng ký</t>
  </si>
  <si>
    <t>Thành công(success)</t>
  </si>
  <si>
    <t>Kiểm tra đăng ký với ngày/tháng/năm đúng định dạng(dd/mm/yyyy))</t>
  </si>
  <si>
    <t>Các trường(field) khác đã nhập</t>
  </si>
  <si>
    <t>Kiểm tra đăng ký với tên người dùng(username) nhập tối thiểu 8 ký tự</t>
  </si>
  <si>
    <t>Kiểm tra đăng ký với email đúng định dạng(...@gmail.com)</t>
  </si>
  <si>
    <t>Kiểm tra đăng ký với mật khẩu(password) nhập tối thiểu 8 ký tự</t>
  </si>
  <si>
    <t>Kiểm tra đăng ký với ngày/tháng/năm sai định dạng(dd/mm/yyyy))</t>
  </si>
  <si>
    <t>Kiểm tra đăng ký với tên người dùng(username) nhập ít hơn 8 ký tự</t>
  </si>
  <si>
    <t>Kiểm tra đăng ký với email sai định dạng(...@gmail.com)</t>
  </si>
  <si>
    <t>Kiểm tra đăng ký với mật khẩu(password) nhập ít hơn 8 ký tự</t>
  </si>
  <si>
    <t>Kiểm tra đăng ký với dữ liệu trống</t>
  </si>
  <si>
    <t>Tất cả các trường(field) chưa được nhập</t>
  </si>
  <si>
    <t>Kiểm tra bố cục(layout) của màn hình đăng ký</t>
  </si>
  <si>
    <t>1.1.4. Đăng xuất</t>
  </si>
  <si>
    <t>Click: [Đăng xuất] link
Trở về trang đăng nhập</t>
  </si>
  <si>
    <t>1.2 Quản lý học phần</t>
  </si>
  <si>
    <t>1.2.1 Danh sách học phần</t>
  </si>
  <si>
    <t>Kiểm tra việc hiển thị màn hình danh sách học phần khi nhấn vào [Xem tất cả học phần] từ [Thư viện của bạn]</t>
  </si>
  <si>
    <t>Kiểm tra bố cục(layout) của màn hình danh sách học phần</t>
  </si>
  <si>
    <t>Kiểm tra màu sắc, vị trí, kích thước các thành phần(components) của màn hình danh sách học phần có giống với tài liệu thiết kế</t>
  </si>
  <si>
    <t xml:space="preserve">Kiểm tra khi nhấn vào một học phần có chuyển sang trang chi tiết học phần </t>
  </si>
  <si>
    <t>Tìm kiếm(Searching)</t>
  </si>
  <si>
    <t>Tm kiếm với học phần đã tồn tại</t>
  </si>
  <si>
    <t>Tìm kiếm bằng từ gợi ý</t>
  </si>
  <si>
    <t>Kiểm tra theo bảng chữ cái và bảng chữ số</t>
  </si>
  <si>
    <t>Kiểm tra từ nhập vào trùng khớp với tên học phần</t>
  </si>
  <si>
    <t>Sắp xếp(Sorting)</t>
  </si>
  <si>
    <t>Sắp xếp học phần theo thời gian tạo học phần</t>
  </si>
  <si>
    <t>1.2.2 Tạo học phần</t>
  </si>
  <si>
    <t>Kiểm tra hiển thị chi tiết học phần sau khi nhấn vào [Tạo học phần] từ màn hình [Trang chủ]</t>
  </si>
  <si>
    <t>Kiểm tra hiển thị giá trị mặc định của màn hình chi tiết học phần</t>
  </si>
  <si>
    <t>Kiểm tra hiển thị giá trị mặc định của các thẻ trong màn hình [chi tiết học phần]</t>
  </si>
  <si>
    <t>Kiểm tra bố cục(layout) của màn hình chi tiết học phần</t>
  </si>
  <si>
    <t>Các trường bắt buộc(Mandatory fields)</t>
  </si>
  <si>
    <t>Tiêu đề học phần</t>
  </si>
  <si>
    <t>Mô tả học phần</t>
  </si>
  <si>
    <t>Thẻ:</t>
  </si>
  <si>
    <t>Số thẻ bắt buộc cần có trong một học phần phải &gt;= 2. Mỗi thẻ sẽ có 1 thuật ngữ và 1 định nghĩa</t>
  </si>
  <si>
    <t xml:space="preserve">        - Thuật ngữ:</t>
  </si>
  <si>
    <t>Thuật ngữ của thẻ phải bắt buộc nhập</t>
  </si>
  <si>
    <t xml:space="preserve">             + Kiểm tra kích thước textfield</t>
  </si>
  <si>
    <t xml:space="preserve">             + Kiểm tra hiệu ứng hover</t>
  </si>
  <si>
    <t xml:space="preserve">             + Kiểm tra giao diện mobile/responsive</t>
  </si>
  <si>
    <t xml:space="preserve">        - Định nghĩa:</t>
  </si>
  <si>
    <t>Định nghĩa của thẻ phải bắt buộc nhập</t>
  </si>
  <si>
    <t xml:space="preserve">              + Kiểm tra độ dài textfield</t>
  </si>
  <si>
    <t xml:space="preserve">              + Kiểm tra hiệu ứng hover</t>
  </si>
  <si>
    <t xml:space="preserve">              + Kiểm tra giao diện mobile/responsive</t>
  </si>
  <si>
    <t>Các trường duy nhất(Unique fields)</t>
  </si>
  <si>
    <t>Tiêu đề học phần - Kiểm tra tiêu đề có giống với tiêu đề của học phần khác(kiểm tiêu đề bị trùng)</t>
  </si>
  <si>
    <t>Không cho phép trùng lặp tiêu đề học phần</t>
  </si>
  <si>
    <t>Thuật ngữ của thẻ</t>
  </si>
  <si>
    <t>Không cho phép trùng lặp thuật ngữ của thẻ</t>
  </si>
  <si>
    <t>Độ dài tối thiểu</t>
  </si>
  <si>
    <t>Kiểm tra độ dài giới hạn nhập vào tiêu đề học phần là 255 ký tự</t>
  </si>
  <si>
    <t>Kiểm tra độ dài giới hạn nhập vào mô tả học phần là 255 ký tự</t>
  </si>
  <si>
    <t>Kiểm tra độ dài giới hạn nhập vào thuật ngữ của thẻ là 255 ký tự</t>
  </si>
  <si>
    <t>Kiểm tra độ dài giới hạn nhập vào định nghĩa của thẻ là 255 ký tự</t>
  </si>
  <si>
    <t>Thẻ</t>
  </si>
  <si>
    <t>Kiểm tra bố cục(layout) của thẻ</t>
  </si>
  <si>
    <t>Kiểm tra dữ liệu của tất cả các trường(data of all fields)</t>
  </si>
  <si>
    <t>Tạo thẻ</t>
  </si>
  <si>
    <t>Xóa thẻ</t>
  </si>
  <si>
    <t>* Permission 1: học sinh có thể xóa thẻ do mình tạo nhưng không thể xóa thẻ của người khác.
* Permission 2: giáo viên có thể xóa thẻ do mình tạo nhưng không thể xóa thẻ của người khác.
* Permission 3: quản trị viên được cấp toàn quyền xóa trong hệ thống</t>
  </si>
  <si>
    <t>Kiểm tra tải ảnh lên cho thẻ</t>
  </si>
  <si>
    <t xml:space="preserve">Chọn ngôn ngữ cho mỗi thẻ </t>
  </si>
  <si>
    <t>1.2.3. Xóa học phần</t>
  </si>
  <si>
    <t>Học phần</t>
  </si>
  <si>
    <t>Kiểm tra xóa học phần</t>
  </si>
  <si>
    <t>* Permission 1: học sinh có thể xóa học phần do mình tạo nhưng không thể xóa học phần của người khác.
* Permission 2: giáo viên có thể xóa học phần do mình tạo nhưng không thể xóa học phần của người khác.
* Permission 3: quản trị viên được cấp toàn quyền xóa trong hệ thống</t>
  </si>
  <si>
    <t>1.2.4. Sửa học phần</t>
  </si>
  <si>
    <t>Kiểm tra sửa học phần</t>
  </si>
  <si>
    <t>* Permission 1: học sinh có thể sửa học phần do mình tạo, và chỉ có thể sửa học phần của người khác nếu được người đó cấp quyền [Sửa] trên học phần đó.
* Permission 2: giáo viên có thể sửa học phần do mình tạo, và chỉ có thể sửa học phần của người khác nếu được người đó cấp quyền [Sửa] trên học phần đó
* Permission 3: quản trị viên được cấp toàn quyền sửa trong hệ thống</t>
  </si>
  <si>
    <t>Kiểm tra popup của hộp thoại "Sửa học phần" có hiển thị hay không</t>
  </si>
  <si>
    <t>Kiểm tra nút "Sửa học phần"</t>
  </si>
  <si>
    <t>Kiểm tra nút hiệu ứng hover</t>
  </si>
  <si>
    <t>Kiểm tra nút "Xác nhận" của hộp thoại "Sửa học phần"</t>
  </si>
  <si>
    <t>Kiểm tra nút "Đóng" của hộp thoại "Sửa học phần"</t>
  </si>
  <si>
    <t>Kiểm tra sửa thẻ trong học phần</t>
  </si>
  <si>
    <t>* Permission 1: học sinh có thể sửa thẻ do mình tạo trong học phần, và chỉ có thể sửa thẻ của người khác nếu được người đó cấp quyền [Sửa] trên học phần đó.
* Permission 2: giáo viên có thể sửa học phần do mình tạo trong học phần, và chỉ có thể sửa thẻ của người khác nếu được người đó cấp quyền [Sửa] trên học phần đó.
* Permission 3: quản trị viên được cấp toàn quyền sửa trong hệ thống.</t>
  </si>
  <si>
    <t>1.3 Thẻ ghi nhớ</t>
  </si>
  <si>
    <t>Kiểm tra hiển thị màn hình 'Thẻ ghi nhớ" sau khi chọn [Học phần]*  từ [Thư viện của bạn].</t>
  </si>
  <si>
    <t>[Học phần]* : chọn chính xác một học phần.</t>
  </si>
  <si>
    <t>Kiểm tra bố cục(layout) của màn hình thẻ ghi nhớ</t>
  </si>
  <si>
    <t>Kiểm tra vị trí, màu sắc của các thành phần(components) có phù hợp với tài liệu thiết kế</t>
  </si>
  <si>
    <t>Kiểm tra nút "Trở về" màn hình học phần</t>
  </si>
  <si>
    <t>Tùy chọn(Options)</t>
  </si>
  <si>
    <t>Kiểm tra thẻ ghi nhớ có được gắn dấu sao</t>
  </si>
  <si>
    <t>Kiểm tra học thẻ ghi nhớ bằng ngôn ngữ khác</t>
  </si>
  <si>
    <t>Thẻ(Card)</t>
  </si>
  <si>
    <t>Kiểm tra việc chuyển sang thẻ(card) kế tiếp</t>
  </si>
  <si>
    <t>Kiểm tra việc lật thẻ(card) để học định nghĩa, thuật ngữ</t>
  </si>
  <si>
    <t>Kiểm tra vệc trộn thẻ(card)</t>
  </si>
  <si>
    <t>Kiểm tra hiển thị số thẻ(card) cần học trong học phần</t>
  </si>
  <si>
    <t>Sắp xếp các thẻ ghi nhớ bạn đang chú tâm học</t>
  </si>
  <si>
    <t xml:space="preserve">1.4. Học </t>
  </si>
  <si>
    <t>Kiểm tra hiển thị màn hình "Học" sau khi chọn [Học phần]*  từ [Thư viện của bạn].</t>
  </si>
  <si>
    <t>Kiểm tra bố cục(layout) của màn hình "Học"</t>
  </si>
  <si>
    <t>Button</t>
  </si>
  <si>
    <t>Kiểm tra học các thẻ được gắn dấu sao</t>
  </si>
  <si>
    <t>Kiểm tra việc trả lời câu hỏi tự luận</t>
  </si>
  <si>
    <t>Kiểm tra việc trả lời câu hỏi theo phương pháp nhiều lựa chọn</t>
  </si>
  <si>
    <t>Thẻ(card)</t>
  </si>
  <si>
    <t>Kiểm tra việc chuyển sang thẻ khác để học</t>
  </si>
  <si>
    <t>Kiểm tra việc trộn các thuật ngữ của thẻ để học</t>
  </si>
  <si>
    <t>Kiểm tra hiển thị kết quả đúng sai thông qua kiểm tra thuật ngữ có đúng với định nghĩa</t>
  </si>
  <si>
    <t>1.5 Viết</t>
  </si>
  <si>
    <t>Kiểm tra hiển thị màn hình "Viết" sau khi chọn [Học phần]*  từ [Thư viện của bạn].</t>
  </si>
  <si>
    <t>Kiểm tra trạng thái số câu đúng</t>
  </si>
  <si>
    <t>Kiểm tra trạng thái số câu sai</t>
  </si>
  <si>
    <t>Kiểm tra trạng thái số câu còn lại</t>
  </si>
  <si>
    <t>Kiểm tra bố cục(layout) của màn hình "Viết"</t>
  </si>
  <si>
    <t>Kiểm tra việc hiển thị chép lại đáp án để học</t>
  </si>
  <si>
    <t>Kiểm tra việc bỏ qua các thẻ không biết để sang thẻ khác</t>
  </si>
  <si>
    <t>Kiểm tra việc tự đông chuyển sang thẻ khác khi nhấn nút "Đáp án"</t>
  </si>
  <si>
    <t>1.6 Cài đặt thông tin cá nhân</t>
  </si>
  <si>
    <t>Kiểm tra hiển thị màn hình "Cài đăt thông tin cá nhân" sau khi chọn [Cài đăt].</t>
  </si>
  <si>
    <t>Kiểm tra bố cục(layout) của màn hình "Cài đặt thông tin cá nhân"</t>
  </si>
  <si>
    <t>Kiểm tra hiệu ứng hover</t>
  </si>
  <si>
    <t>Kiểm tra giao diện mobile/responsive</t>
  </si>
  <si>
    <t>Kiểm tra màu sắc, vị trí, kích thước các thành phần(components) của màn hình cài đặt thông tin cá nhân có giống với tài liệu thiết kế</t>
  </si>
  <si>
    <t>Liên kết(link)</t>
  </si>
  <si>
    <t>Kiểm tra tài khoản có gmail liên kết</t>
  </si>
  <si>
    <t xml:space="preserve">Kiểm tra tài khoản được tạo từ liên kết đến facebook </t>
  </si>
  <si>
    <t xml:space="preserve">Ảnh </t>
  </si>
  <si>
    <t>Kiểm tra việc tải ảnh lên cho hồ sơ cá nhân</t>
  </si>
  <si>
    <t>1.7 Quản lý lớp</t>
  </si>
  <si>
    <t>1.7.1. Tạo lớp</t>
  </si>
  <si>
    <t>Kiểm tra hiển thị hộp thoại "Tạo lớp" sau khi chọn [Tạo] từ [Thư viện của bạn].</t>
  </si>
  <si>
    <t>Kiểm tra vị trí, màu sắc, bố cục của các thành phần(components) có phù hợp với tài liệu thiết kế</t>
  </si>
  <si>
    <t>Mandatory fields(trường bắt buộc)</t>
  </si>
  <si>
    <t xml:space="preserve">Kiểm tra tên lớp có phải trường bắt buộc phải nhập </t>
  </si>
  <si>
    <t>Kiểm tra mô tả có phải trường bắt buộc</t>
  </si>
  <si>
    <t>Textfield</t>
  </si>
  <si>
    <t>Kiểm tra độ dài của chuỗi nhập vào là 255 kí tự</t>
  </si>
  <si>
    <t>Checkbox</t>
  </si>
  <si>
    <t>Kiểm tra checkbox "Thêm học phần vào lớp học"</t>
  </si>
  <si>
    <t>Kiểm tra checkbox "Thêm thư mục vào lớp học"</t>
  </si>
  <si>
    <t>1.7.2. Danh sách lớp học</t>
  </si>
  <si>
    <t>Sắp xếp lớp học theo thời gian tạo lớp học</t>
  </si>
  <si>
    <t>Tìm kiếm với lớp học đã tồn tại</t>
  </si>
  <si>
    <t>Kiểm tra từ nhập vào trùng khớp với tên lớp học</t>
  </si>
  <si>
    <t>1.7.3. Xóa lớp</t>
  </si>
  <si>
    <t>Kiểm tra hiển thị popup tin nhắn "Xóa lớp" sau khi chọn [Xóa] trong [Quản lý lớp].</t>
  </si>
  <si>
    <t>Kiểm tra xóa lớp học</t>
  </si>
  <si>
    <t>Kiểm tra nút "Xóa"</t>
  </si>
  <si>
    <t>Kiểm tra nút "Hủy"</t>
  </si>
  <si>
    <t>1.7.4. Sửa lớp</t>
  </si>
  <si>
    <t>Kiểm tra hiển thị hộp thoại "Sửa lớp" sau khi chọn [Sửa] từ [Quản lý lớp].</t>
  </si>
  <si>
    <t>Kiểm tra nút "Xác nhận" của hộp thoại "Sửa lớp học"</t>
  </si>
  <si>
    <t>Madatory fields(trường bắt buộc)</t>
  </si>
  <si>
    <t>Kiểm tra tên lớp có phải trường bắt buộc khi cập nhật "sửa lớp" hay không?</t>
  </si>
  <si>
    <t>bắt buộc không được để trống</t>
  </si>
  <si>
    <t>1.7 Quản lý thư mục</t>
  </si>
  <si>
    <t>1.7.1. Tạo thư mục</t>
  </si>
  <si>
    <t>Kiểm tra hiển thị hộp thoại "Tạo thư mục" sau khi chọn [Tạo] từ [Thư viện của bạn].</t>
  </si>
  <si>
    <t xml:space="preserve">Kiểm tra tên thư mục có phải trường bắt buộc phải nhập </t>
  </si>
  <si>
    <t>1.7.2. Danh sách thư mục</t>
  </si>
  <si>
    <t>Sắp xếp thư mục theo thời gian tạo thư mục</t>
  </si>
  <si>
    <t>Tìm kiếm với thư mục đã tồn tại</t>
  </si>
  <si>
    <t>Kiểm tra từ nhập vào trùng khớp với tên thư mục</t>
  </si>
  <si>
    <t>1.7.3. Xóa thư mục</t>
  </si>
  <si>
    <t>Kiểm tra hiển thị popup tin nhắn "Xóa thư mục" sau khi chọn [Xóa] trong [Quản lý thư mục].</t>
  </si>
  <si>
    <t>Kiểm tra xóa thư mục</t>
  </si>
  <si>
    <t>1.7.4. Sửa thư mục</t>
  </si>
  <si>
    <t>Kiểm tra hiển thị hộp thoại "Sửa thư mục" sau khi chọn [Sửa] từ [Quản lý thư mục].</t>
  </si>
  <si>
    <t>Kiểm tra nút "Xác nhận" của hộp thoại "Sửa thư mục"</t>
  </si>
  <si>
    <t>Kiểm tra tên thư mục có phải trường bắt buộc khi cập nhật "sửa thư mục" hay không?</t>
  </si>
  <si>
    <t>TEST CASE BÁO CÁO CUỐI KÌ</t>
  </si>
  <si>
    <t>Module Code</t>
  </si>
  <si>
    <t>Quản lý học phần</t>
  </si>
  <si>
    <t>Test requirement</t>
  </si>
  <si>
    <t>Quizlet_App_V0.1.xlsx</t>
  </si>
  <si>
    <t>Req ID</t>
  </si>
  <si>
    <t>Tester</t>
  </si>
  <si>
    <t>Huỳnh Ái Quốc</t>
  </si>
  <si>
    <t>Pass</t>
  </si>
  <si>
    <t>Fail</t>
  </si>
  <si>
    <t>Untested</t>
  </si>
  <si>
    <t>Pending</t>
  </si>
  <si>
    <t>N/A</t>
  </si>
  <si>
    <t>Number of Test cases</t>
  </si>
  <si>
    <t>ID</t>
  </si>
  <si>
    <t>Test Case Description</t>
  </si>
  <si>
    <t>Preconditions</t>
  </si>
  <si>
    <t>Test Case Procedure</t>
  </si>
  <si>
    <t>Expected Output</t>
  </si>
  <si>
    <t>Inter-test case Dependence</t>
  </si>
  <si>
    <t>Result</t>
  </si>
  <si>
    <t>Test date</t>
  </si>
  <si>
    <t>Priority</t>
  </si>
  <si>
    <t>Chrome</t>
  </si>
  <si>
    <t>Tạo học phần</t>
  </si>
  <si>
    <t>Tiêu đề học phần(Unique fields - trường duy nhất)</t>
  </si>
  <si>
    <t>HP1</t>
  </si>
  <si>
    <t>Kiểm tra giới hạn chuỗi nhập vào từ người dùng có phải là  255 ký tự hay không?</t>
  </si>
  <si>
    <t>1. Đăng nhập thành công vào hệ thống</t>
  </si>
  <si>
    <t>1. Chọn "Tạo học phần"
2. Nhập thông tin học phần
3. Chọn "Tạo"
4. Quan sát giao diện</t>
  </si>
  <si>
    <t>4. Dữ liệu nhập vào thành công</t>
  </si>
  <si>
    <t>Low</t>
  </si>
  <si>
    <t>HP2</t>
  </si>
  <si>
    <t>Kiểm tra độ dài chuỗi nhập vào 255 ký tự</t>
  </si>
  <si>
    <t>4. Hiển thị thông báo "Độ dài chuỗi tối đa là 255 ký tư, vui lòng nhập lại"</t>
  </si>
  <si>
    <t>High</t>
  </si>
  <si>
    <t>HP3</t>
  </si>
  <si>
    <t>Kiểm tra có phải là trường bắt buộc(Mandatory fields) phải điền hay không?</t>
  </si>
  <si>
    <t>1. Đăng nhập vào hệ thống</t>
  </si>
  <si>
    <t>1. Chọn "Tạo học phần"
2. Nhập thông tin học phần
3. Chọn "Tạo"
4. Quan sát giao diện</t>
  </si>
  <si>
    <t>4. Hiển thị dữ liệu đã điền(dữ liệu trong chuỗi không được rỗng)</t>
  </si>
  <si>
    <t>Medium</t>
  </si>
  <si>
    <t>HP4</t>
  </si>
  <si>
    <t>Kiểm tra có phải là trường duy nhất(Unique fields - dữ liệu nhập vào không được trùng với dữ liệu trước đó)  hay không?</t>
  </si>
  <si>
    <t>3. Tạo thành công(dữ liệu không bị trùng với dữ liệu có trong hệ thống)
4. Hiển thị dữ liệu đã điền.</t>
  </si>
  <si>
    <t>Mô tả học phần(Madatory fields - trường bắt buộc)</t>
  </si>
  <si>
    <t>HP5</t>
  </si>
  <si>
    <t>HP6</t>
  </si>
  <si>
    <t>Kiểm tra xem dữ liệu mô tả học phần nhập vào có giống với dữ liệu học phần trước đó đã tạo hay không?</t>
  </si>
  <si>
    <t>4. Dữ liệu trùng nhau sẽ hiển thị thông báo "Dữ liệu bị trùng, vui lòng nhập lại"</t>
  </si>
  <si>
    <t>HP7</t>
  </si>
  <si>
    <t>Kiểm tra có phải là trường bắt buộc phải điền hay không?</t>
  </si>
  <si>
    <t>Thuật ngữ(thuộc tính - thẻ)</t>
  </si>
  <si>
    <t>HP8</t>
  </si>
  <si>
    <t>1. Chọn "Tạo học phần"
2. Nhập thông tin thẻ
3. Chọn "Tạo"
4. Quan sát giao diện</t>
  </si>
  <si>
    <t>3. Tạo thành công
4. Hiển thị dữ liệu</t>
  </si>
  <si>
    <t>HP9</t>
  </si>
  <si>
    <t>Kiểm tra xem dữ liệu thẻ nhập vào có giống với dữ liệu thẻ trước đó đã tạo hay không?</t>
  </si>
  <si>
    <t>HP10</t>
  </si>
  <si>
    <t>Kiểm tra kích thước textfield</t>
  </si>
  <si>
    <t>1. Chọn "Tạo học phần"
2. Quan sát giao diện</t>
  </si>
  <si>
    <t>2. Textfield phù hợp</t>
  </si>
  <si>
    <t>HP11</t>
  </si>
  <si>
    <t>2. Hiển thị hover</t>
  </si>
  <si>
    <t>HP12</t>
  </si>
  <si>
    <t>2. Hiển thị giao diện theo kích thước màn hình mobile</t>
  </si>
  <si>
    <t>HP13</t>
  </si>
  <si>
    <t>1. Chọn "Tạo học phần"
2. Nhập thông tin học thẻ
3. Chọn "Tạo"
4. Quan sát giao diện</t>
  </si>
  <si>
    <t>Định nghĩa(thuộc tính - thẻ)</t>
  </si>
  <si>
    <t>HP14</t>
  </si>
  <si>
    <t>HP15</t>
  </si>
  <si>
    <t>HP16</t>
  </si>
  <si>
    <t>HP17</t>
  </si>
  <si>
    <t>HP18</t>
  </si>
  <si>
    <t>HP19</t>
  </si>
  <si>
    <t>Giới hạn thẻ</t>
  </si>
  <si>
    <t>HP20</t>
  </si>
  <si>
    <t>Kiểm tra số lượng thẻ bắt buộc cần có trong một  học phần là 2 thẻ?</t>
  </si>
  <si>
    <t>1. Chọn "Tạo học phần"
2. Nhập thông tin học phần
3. Chọn "Tạo thẻ"
4. Quan sát giao diện</t>
  </si>
  <si>
    <t>3. Tạo thành công 2 thẻ
4. Hiển thị ra giao diện</t>
  </si>
  <si>
    <t>HP21</t>
  </si>
  <si>
    <t xml:space="preserve">Kiểm tra số lượng thẻ có thể tạo trong một  học phần </t>
  </si>
  <si>
    <t>3. Tạo thành công
4. Hiển thị ra giao diện</t>
  </si>
  <si>
    <t>HP22</t>
  </si>
  <si>
    <t>Kiểm tra việc tạo thẻ</t>
  </si>
  <si>
    <t>1. Chọn "Tạo học phần"
2. Nhập thông tin học phần
3. Nhập thông tin thẻ
4. Chọn "Tạo"
5. Quan sát giao diện</t>
  </si>
  <si>
    <t>4. Tạo thành công
5. Hiển thị ra giao diện</t>
  </si>
  <si>
    <t>HP23</t>
  </si>
  <si>
    <t>Kiểm tra việc tải ảnh lên cho mỗi thẻ</t>
  </si>
  <si>
    <t>1. Chọn "Tạo học phần"
2. Nhập thông tin học phần
3. Nhập thông tin thẻ
4. Chọn "Tải ảnh lên"
5. Quan sát giao diện</t>
  </si>
  <si>
    <t>4. Tải thành công
5. Hiển thị ra giao diện</t>
  </si>
  <si>
    <t>HP24</t>
  </si>
  <si>
    <t>Kiểm tra việc xóa thẻ có thành công hay không?</t>
  </si>
  <si>
    <t>1. Chọn "Tạo học phần"
2. Nhập thông tin học phần
3. Chọn "Xóa thẻ"
4. Quan sát giao diện</t>
  </si>
  <si>
    <t>3. Xóa thành công
4. Hiển thị ra giao diện</t>
  </si>
  <si>
    <t>Immediately</t>
  </si>
  <si>
    <t>Sửa thẻ</t>
  </si>
  <si>
    <t>HP25</t>
  </si>
  <si>
    <t>Kiểm tra việc sửa thẻ có thành công hay không?</t>
  </si>
  <si>
    <t>1. Chọn "Tạo học phần"
2. Nhập thông tin học phần
3. Chọn "Sửa thẻ"
4. Nhập thông tin thẻ cần sửa
5. Quan sát giao diện</t>
  </si>
  <si>
    <t>4. Sửa thành công
5. Hiển thị ra giao diện</t>
  </si>
  <si>
    <t>Giao diện(UI)</t>
  </si>
  <si>
    <t>HP26</t>
  </si>
  <si>
    <t>Kiểm tra màu sắc, vị trí, kích thước các thành phần(components) có phù hợp với tài liệu thiết kế hay không?</t>
  </si>
  <si>
    <t>4. Hiển thị giao diện phù hợp</t>
  </si>
  <si>
    <t>HP27</t>
  </si>
  <si>
    <t>Kiểm tra màu sắc, kích thước, vị trí các thành phần(components) có phù hợp với tài liệu thiết kế hay không?</t>
  </si>
  <si>
    <t>4. Giao diện phù hợp</t>
  </si>
  <si>
    <t>HP28</t>
  </si>
  <si>
    <t>Kiểm tra nút "Trở về" màn hình chính</t>
  </si>
  <si>
    <t>1. Chọn "Tạo học phần"
2. Nhập thông tin học phần
3. Chọn "Tạo thẻ"
4. Quan sát giao diện</t>
  </si>
  <si>
    <t>4. Trở về trang "Học phần"</t>
  </si>
  <si>
    <t>HP29</t>
  </si>
  <si>
    <t>Kiểm tra hiển thị màn hình 'Tạo học phần" sau khi chọn [Tạo học phần]*  từ [Thư viện của bạn].</t>
  </si>
  <si>
    <t>4. Hiển thị giao diện</t>
  </si>
  <si>
    <t>Danh sách học phần</t>
  </si>
  <si>
    <t>HP30</t>
  </si>
  <si>
    <t>Kiểm tra việc hiển thị màn hình danh sách học phần khi nhấn vào [Xem tất cả học phần] từ [Thư viện của bạn].</t>
  </si>
  <si>
    <t>1. Chọn "Học phần"
2. Nhập thông tin học phần
3. Chọn "Tạo thẻ"
4. Quan sát giao diện</t>
  </si>
  <si>
    <t>.</t>
  </si>
  <si>
    <t>HP31</t>
  </si>
  <si>
    <t>4. Hiển thị bố cục phù hợp</t>
  </si>
  <si>
    <t>HP32</t>
  </si>
  <si>
    <t>4. Hiển thị màu sắc, vị trí, kích thước phù hợp</t>
  </si>
  <si>
    <t>HP33</t>
  </si>
  <si>
    <t>1. Chọn "Học phần"
2. Chọn học phần bất kỳ
3. Quan sát giao diện</t>
  </si>
  <si>
    <t>4. Hiển thị trang chi tiết học phần</t>
  </si>
  <si>
    <t>HP34</t>
  </si>
  <si>
    <t>1. Chọn "Học phần"
2. Nhập thông tin học phần
3. Quan sát giao diện</t>
  </si>
  <si>
    <t>3. Hiển thị kết quả học phần tìm kiếm</t>
  </si>
  <si>
    <t>HP35</t>
  </si>
  <si>
    <t>HP36</t>
  </si>
  <si>
    <t>HP37</t>
  </si>
  <si>
    <t>1. Chọn "Học phần"
2. Quan sát giao diện</t>
  </si>
  <si>
    <t>2. Hiển thị kết quả sắp xếp theo thời gian tạo tăng dần</t>
  </si>
  <si>
    <t>Xóa học phần</t>
  </si>
  <si>
    <t>HP38</t>
  </si>
  <si>
    <t>Kiểm tra việc xóa học phần</t>
  </si>
  <si>
    <t>1. Chọn học phần cần xóa
2. Chọn "Xóa học phần"
3. Quan sát giao diện</t>
  </si>
  <si>
    <t>2. Hiển thị popup thông báo "Bạn có muốn xóa học phần này không"
3. Xóa thành công</t>
  </si>
  <si>
    <t>Sửa học phần</t>
  </si>
  <si>
    <t>HP39</t>
  </si>
  <si>
    <t xml:space="preserve">1. Chọn học phần cần sửa
2. Chọn "Sửa học phần"
3. Nhập thông tin cần sửa
3. Quan sát giao diện
</t>
  </si>
  <si>
    <t>2. Hiển thị popup "Sửa học phần"
4. Sửa thành công thành công</t>
  </si>
  <si>
    <t>HP40</t>
  </si>
  <si>
    <t xml:space="preserve">1. Chọn học phần cần sửa
2. Chọn "Sửa học phần"
3. Quan sát giao diện
</t>
  </si>
  <si>
    <t>3. Hiển thị hiệu ứng hover</t>
  </si>
  <si>
    <t>HP41</t>
  </si>
  <si>
    <t>3. Hiển thị học phần đã sửa</t>
  </si>
  <si>
    <t>HP42</t>
  </si>
  <si>
    <t xml:space="preserve">1. Chọn học phần cần sửa
2. Chọn "Sửa học phần"
3. Chọn nút "Đóng"
3. Quan sát giao diện
</t>
  </si>
  <si>
    <t>4. Không có gì thay đổi</t>
  </si>
  <si>
    <t>HP43</t>
  </si>
  <si>
    <t xml:space="preserve">Kiểm nút "Tạo học phần" khi nhấn liên tục </t>
  </si>
  <si>
    <t xml:space="preserve">1. Chọn "Tạo học phần"
2. Nhấn liên tục nút "Tạo học phần"
3. Quan sát giao diện
</t>
  </si>
  <si>
    <t>3. Chuyển sang trang "Tạo học phần"</t>
  </si>
  <si>
    <t>Cài đặt thông tin cá nhân</t>
  </si>
  <si>
    <t>Danh sách thư mục</t>
  </si>
  <si>
    <t>CD1</t>
  </si>
  <si>
    <t>1. Chọn "Cài đặt" từ [Profile]
2. Quan sát giao diện</t>
  </si>
  <si>
    <t>2. Hiển thị giao diện phù hợp</t>
  </si>
  <si>
    <t>CD2</t>
  </si>
  <si>
    <t>2. Hiển thị bố cục phù hợp</t>
  </si>
  <si>
    <t>CD3</t>
  </si>
  <si>
    <t>2. Hiển thị màu sắc, vị trí, kích thước phù hợp</t>
  </si>
  <si>
    <t>CD4</t>
  </si>
  <si>
    <t>1. Chọn "Cài đăt" từ [Profile]
2. Quan sát giao diện</t>
  </si>
  <si>
    <t>2. Giao diện có hiệu ứng hover</t>
  </si>
  <si>
    <t>CD5</t>
  </si>
  <si>
    <t>2. Giao diện phù hợp với thiết kế màn hình mobile</t>
  </si>
  <si>
    <t>CD6</t>
  </si>
  <si>
    <t>1. Chọn "Cài đặt"
2. Tích chọn checkbox "Có liên kết gmail"
3. Quan sát giao diện</t>
  </si>
  <si>
    <t>3. Hiển thị địa chỉ gmail</t>
  </si>
  <si>
    <t>CD7</t>
  </si>
  <si>
    <t xml:space="preserve">Kiểm tra tài khoản được tạo từ tài khoản facebook </t>
  </si>
  <si>
    <t>1. Chọn "Thư mục"
2. Nhập thông tin tìm kiếm
3. Quan sát giao diện</t>
  </si>
  <si>
    <t>3. Hiển thị tên người dùng facebook</t>
  </si>
  <si>
    <t>Ảnh</t>
  </si>
  <si>
    <t>CD8</t>
  </si>
  <si>
    <t>1. Chọn "Cài đặt"
2. Chọn "Tải ảnh lên"
3. Quan sát giao diện</t>
  </si>
  <si>
    <t>3. Hiển thị ảnh tải lên</t>
  </si>
  <si>
    <t>Quản lý lớp</t>
  </si>
  <si>
    <t>Danh sách lớp học</t>
  </si>
  <si>
    <t>QL1</t>
  </si>
  <si>
    <t>Kiểm tra việc hiển thị màn hình danh sách học phần khi nhấn vào [Xem tất cả lớp học] từ [Thư viện của bạn].</t>
  </si>
  <si>
    <t>1. Chọn "Lớp học" từ [Thư viện của bạn]
2. Chọn "Xem tất cả lớp học"
3. Quan sát giao diện</t>
  </si>
  <si>
    <t>3. Hiển thị giao diện phù hợp</t>
  </si>
  <si>
    <t>QL2</t>
  </si>
  <si>
    <t>Kiểm tra bố cục(layout) của màn hình danh sách lớp học</t>
  </si>
  <si>
    <t>QL3</t>
  </si>
  <si>
    <t>Kiểm tra màu sắc, vị trí, kích thước các thành phần(components) của màn hình danh sách lớp học có giống với tài liệu thiết kế</t>
  </si>
  <si>
    <t>1. Chọn "Lớp học" từ [Thư viện của bạn]
2. Quan sát giao diện</t>
  </si>
  <si>
    <t>QL4</t>
  </si>
  <si>
    <t xml:space="preserve">Kiểm tra khi nhấn vào một lớp học có chuyển sang trang chi tiết lớp học hay không </t>
  </si>
  <si>
    <t>1. Chọn "Lớp học" từ [Thư viện của bạn]
2. Chọn lớp học bất kỳ
3. Quan sát giao diện</t>
  </si>
  <si>
    <t>3. Hiển thị trang chi tiết "lớp học"</t>
  </si>
  <si>
    <t>QL5</t>
  </si>
  <si>
    <t>Tm kiếm với lớp học đã tồn tại</t>
  </si>
  <si>
    <t>1. Chọn "Lớp học"
2. Nhập thông tin tìm kiếm
3. Quan sát giao diện</t>
  </si>
  <si>
    <t>3. Hiển thị kết quả lớp học tìm kiếm</t>
  </si>
  <si>
    <t>QL6</t>
  </si>
  <si>
    <t>QL7</t>
  </si>
  <si>
    <t>QL8</t>
  </si>
  <si>
    <t>1. Chọn "Lớp học"
2. Tạo một học lớp học
3. Quan sát giao diện</t>
  </si>
  <si>
    <t>3. Hiển thị kết quả sắp xếp theo thời gian tạo tăng dần</t>
  </si>
  <si>
    <t>Xóa lớp học</t>
  </si>
  <si>
    <t>QL9</t>
  </si>
  <si>
    <t>Kiểm tra việc xóa lớp học</t>
  </si>
  <si>
    <t>1. Chọn lớp học cần xóa
2. Chọn "Xóa lớp học"
3. Quan sát giao diện</t>
  </si>
  <si>
    <t>2. Hiển thị popup thông báo "Bạn có muốn xóa lớp học này không"
3. Xóa thành công</t>
  </si>
  <si>
    <t>QL10</t>
  </si>
  <si>
    <t xml:space="preserve">3. Hiển thị popup thông báo "Bạn có muốn xóa lớp học này không"
</t>
  </si>
  <si>
    <t>QL11</t>
  </si>
  <si>
    <t>3. Popup "Xóa lớp học" có hiệu ứng hover</t>
  </si>
  <si>
    <t>QL12</t>
  </si>
  <si>
    <t>3. Giao diên phù hợp với màn hình mobile</t>
  </si>
  <si>
    <t>QL13</t>
  </si>
  <si>
    <t>3. Xóa thành công</t>
  </si>
  <si>
    <t>QL14</t>
  </si>
  <si>
    <t>3. Hủy thao tác</t>
  </si>
  <si>
    <t>Sửa lớp học</t>
  </si>
  <si>
    <t>QL15</t>
  </si>
  <si>
    <t>Kiểm tra popup của hộp thoại "Sửa lớp học" có hiển thị hay không</t>
  </si>
  <si>
    <t xml:space="preserve">1. Chọn lớp học cần sửa
2. Chọn "Sửa lớp học"
3. Nhập thông tin cần sửa
4. Quan sát giao diện
</t>
  </si>
  <si>
    <t>2. Hiển thị popup "Sửa lớp học"
4. Sửa thành công thành công</t>
  </si>
  <si>
    <t>QL16</t>
  </si>
  <si>
    <t xml:space="preserve">1. Chọn lớp học cần sửa
2. Chọn "Sửa lớp học"
3. Quan sát giao diện
</t>
  </si>
  <si>
    <t>QL17</t>
  </si>
  <si>
    <t>3. Hiển thị lớp học đã sửa</t>
  </si>
  <si>
    <t>QL18</t>
  </si>
  <si>
    <t>Kiểm tra nút "Hủy" của hộp thoại "Sửa lớp học"</t>
  </si>
  <si>
    <t xml:space="preserve">1. Chọn lớp học cần sửa
2. Chọn "Sửa lớp học"
3. Chọn nút "Hủy"
3. Quan sát giao diện
</t>
  </si>
  <si>
    <t>QL19</t>
  </si>
  <si>
    <t xml:space="preserve">1. Chọn lớp học cần sửa
2. Chọn "Sửa lớp học"
3. Tích chọn "Thêm học phần vào lớp học"
4. Quan sát giao diện
</t>
  </si>
  <si>
    <t>4. Lớp học sẽ có thể thêm học phần vào</t>
  </si>
  <si>
    <t>QL20</t>
  </si>
  <si>
    <t xml:space="preserve">1. Chọn lớp học cần sửa
2. Chọn "Sửa lớp học"
3. Tích chọn "Thêm thư mục vào lớp học"
4. Quan sát giao diện
</t>
  </si>
  <si>
    <t>4. Lớp học sẽ có thể thư mục vào phần vào</t>
  </si>
  <si>
    <t>Tạo lớp học</t>
  </si>
  <si>
    <t>QL21</t>
  </si>
  <si>
    <t xml:space="preserve">1. Chọn "Tạo lớp học"
2. Nhập thông tin
3. Tích chọn "Thêm thư mục vào lớp học"
4. Quan sát giao diện
</t>
  </si>
  <si>
    <t>QL22</t>
  </si>
  <si>
    <t xml:space="preserve">1. Chọn "Tạo lớp học"
2. Nhập thông tin
3. Tích chọn "Thêm học phần vào lớp học"
4. Quan sát giao diện
</t>
  </si>
  <si>
    <t>QL23</t>
  </si>
  <si>
    <t xml:space="preserve">1. Chọn "Tạo lớp học"
2. Quan sát giao diện
</t>
  </si>
  <si>
    <t>2. Hiển thị hộp thoại "Tạo lớp"</t>
  </si>
  <si>
    <t>QL24</t>
  </si>
  <si>
    <t xml:space="preserve">1. Chọn "Tạo lớp học"
2. Nhập thông tin
3. Chọn "Xác nhận"
4. Quan sát giao diện
</t>
  </si>
  <si>
    <t>2. Hiển thị thông báo lỗi "Kí tự nhập vào tiêu đề vượt quá 255 kí tự, vui lòng liên hệ để quản trị viên để bỏ giới hạn này"</t>
  </si>
  <si>
    <t>QL25</t>
  </si>
  <si>
    <t>2. Phù hợp với tài liệu thiết kế</t>
  </si>
  <si>
    <t>QL26</t>
  </si>
  <si>
    <t xml:space="preserve">1. Chọn "Tạo lớp học"
2. Nhập thông tin
3. Quan sát giao diện
</t>
  </si>
  <si>
    <t>3. + Nếu không nhập: vẫn tạo thành công
    + Nếu nhập: vẫn tạo thành công</t>
  </si>
  <si>
    <t>QL27</t>
  </si>
  <si>
    <t>3. + Nếu không nhập: không tạo thành công, hiển thị thông báo "vui lòng nhập tên lớp"
    + Nếu nhập: tạo thành công</t>
  </si>
  <si>
    <t>Quản lý thư mục</t>
  </si>
  <si>
    <t>QLTM1</t>
  </si>
  <si>
    <t>Kiểm tra việc hiển thị màn hình danh sách thư mục khi nhấn vào [Xem tất cả thư mục] từ [Thư viện của bạn].</t>
  </si>
  <si>
    <t>1. Chọn "Thư mục" từ [Thư viện của bạn]
2. Chọn "Xem tất cả thư mục"
3. Quan sát giao diện</t>
  </si>
  <si>
    <t>QLTM2</t>
  </si>
  <si>
    <t>Kiểm tra bố cục(layout) của màn hình danh sách thư mục</t>
  </si>
  <si>
    <t>3. Hiển thị bố cục phù hợp</t>
  </si>
  <si>
    <t>QLTM3</t>
  </si>
  <si>
    <t>Kiểm tra màu sắc, vị trí, kích thước các thành phần(components) của màn hình danh sách thư mục có giống với tài liệu thiết kế</t>
  </si>
  <si>
    <t>1. Chọn "Thư mục" từ [Thư viện của bạn]
2. Quan sát giao diện</t>
  </si>
  <si>
    <t>QLTM4</t>
  </si>
  <si>
    <t xml:space="preserve">Kiểm tra khi nhấn vào một lớp học có chuyển sang trang chi tiết thư mục hay không </t>
  </si>
  <si>
    <t>1. Chọn "Thư mục" từ [Thư viện của bạn]
2. Chọn thư mục bất kỳ
3. Quan sát giao diện</t>
  </si>
  <si>
    <t>3. Hiển thị trang "chi tiết thư mục"</t>
  </si>
  <si>
    <t>QLTM5</t>
  </si>
  <si>
    <t>Tm kiếm với thư mục đã tồn tại</t>
  </si>
  <si>
    <t>3. Hiển thị kết quả thư mục tìm kiếm</t>
  </si>
  <si>
    <t>QLTM6</t>
  </si>
  <si>
    <t>QLTM7</t>
  </si>
  <si>
    <t>QLTM8</t>
  </si>
  <si>
    <t>1. Chọn "Thư mục"
2. Tạo một học lớp học
3. Quan sát giao diện</t>
  </si>
  <si>
    <t>Xóa thư mục</t>
  </si>
  <si>
    <t>QLTM9</t>
  </si>
  <si>
    <t>Kiểm tra việc xóa thư mục</t>
  </si>
  <si>
    <t>2. Hiển thị popup thông báo "Bạn có muốn xóa thư mục này không"
3. Xóa thành công</t>
  </si>
  <si>
    <t>QLTM10</t>
  </si>
  <si>
    <t>1. Chọn thư mục cần xóa
2. Chọn "Xóa thư mục"
3. Quan sát giao diện</t>
  </si>
  <si>
    <t xml:space="preserve">3. Hiển thị popup thông báo "Bạn có muốn xóa thư mục này không"
</t>
  </si>
  <si>
    <t>QLTM11</t>
  </si>
  <si>
    <t>3. Popup "Xóa thư mục" có hiệu ứng hover</t>
  </si>
  <si>
    <t>QLTM12</t>
  </si>
  <si>
    <t>QLTM13</t>
  </si>
  <si>
    <t>QLTM14</t>
  </si>
  <si>
    <t>QLTM15</t>
  </si>
  <si>
    <t>Kiểm tra popup của hộp thoại "Sửa thư mục" có hiển thị hay không</t>
  </si>
  <si>
    <t xml:space="preserve">1. Chọn thư mục cần sửa
2. Chọn "Sửa thư mục"
3. Nhập thông tin cần sửa
4. Quan sát giao diện
</t>
  </si>
  <si>
    <t>2. Hiển thị popup "Sửa thư mục"
4. Sửa thành công thành công</t>
  </si>
  <si>
    <t>QLTM16</t>
  </si>
  <si>
    <t xml:space="preserve">1. Chọn thư mục cần sửa
2. Chọn "Sửa thư mục"
3. Quan sát giao diện
</t>
  </si>
  <si>
    <t>QLTM17</t>
  </si>
  <si>
    <t>3. Hiển thị thư mục đã sửa</t>
  </si>
  <si>
    <t>QLTM18</t>
  </si>
  <si>
    <t>Kiểm tra nút "Hủy" của hộp thoại "Sửa thư mục"</t>
  </si>
  <si>
    <t xml:space="preserve">1. Chọn thư mục cần sửa
2. Chọn "Sửa thư mục"
3. Chọn nút "Hủy"
3. Quan sát giao diện
</t>
  </si>
  <si>
    <t>Tạo thư mục</t>
  </si>
  <si>
    <t>QLTM19</t>
  </si>
  <si>
    <t xml:space="preserve">1. Chọn "Tạo thư mục"
2. Quan sát giao diện
</t>
  </si>
  <si>
    <t>2. Hiển thị hộp thoại "Thư mục"</t>
  </si>
  <si>
    <t>QLTM20</t>
  </si>
  <si>
    <t xml:space="preserve">1. Chọn "Tạo thư mục"
2. Nhập thông tin
3. Chọn "Xác nhận"
4. Quan sát giao diện
</t>
  </si>
  <si>
    <t>QLTM21</t>
  </si>
  <si>
    <t>QLTM22</t>
  </si>
  <si>
    <t xml:space="preserve">1. Chọn "Tạo thư mục"
2. Nhập thông tin
3. Quan sát giao diện
</t>
  </si>
  <si>
    <t>QLTM23</t>
  </si>
  <si>
    <t>3. + Nếu không nhập: không tạo thành công, hiển thị thông báo "vui lòng nhập tên thư mục"
    + Nếu nhập: tạo thành công</t>
  </si>
  <si>
    <t>Đăng nhập</t>
  </si>
  <si>
    <t>DN1</t>
  </si>
  <si>
    <t>1. Truy cập vào trang web</t>
  </si>
  <si>
    <t>1. Chọn "Đăng nhập"
2. Nhập thông tin
3. Chọn "Xác nhận"
4. Quan sát giao diện</t>
  </si>
  <si>
    <t>4. Đăng nhập thành công</t>
  </si>
  <si>
    <t>DN2</t>
  </si>
  <si>
    <t>1. Chọn "Đăng nhập"
2. Nhập thông tin
3. Chọn "Xác nhận"
4. Quan sát giao diện</t>
  </si>
  <si>
    <t>DN3</t>
  </si>
  <si>
    <t>DN4</t>
  </si>
  <si>
    <t>4. Không đăng nhập thành công</t>
  </si>
  <si>
    <t>DN5</t>
  </si>
  <si>
    <t>DN6</t>
  </si>
  <si>
    <t>DN7</t>
  </si>
  <si>
    <t>1. Chọn "Đăng nhập"
2. Quan sát giao diện</t>
  </si>
  <si>
    <t>2. Hiển thị các thành phần(components) phù hợp</t>
  </si>
  <si>
    <t>DN8</t>
  </si>
  <si>
    <t>2. Giao diện phù hợp</t>
  </si>
  <si>
    <t>Quên mật khẩu(forgotten password)</t>
  </si>
  <si>
    <t>DN9</t>
  </si>
  <si>
    <t>Click: [Quên mật khẩu] link
Input: tên người dùng(username) đúng &amp; Emai đúng</t>
  </si>
  <si>
    <t>1. Chọn "Đăng nhập"
2. Chọn "Quên mật khẩu"
3. Nhập username &amp; email để cấp lại mật khẩu
4. Quan sát giao diện</t>
  </si>
  <si>
    <t>4. + Hiển thị tin nhắn "Cập nhật mật khẩu thành công"
    +  Chuyển sang trang đăng nhập</t>
  </si>
  <si>
    <t>DN10</t>
  </si>
  <si>
    <t>4. Hiển thị tin nhắn label "Địa chỉ email không hợp lệ</t>
  </si>
  <si>
    <t>DN11</t>
  </si>
  <si>
    <t>Click: [Quên mật khẩu] link
Input: tên người dùng(username) sai &amp; Emai đúng</t>
  </si>
  <si>
    <t>1. Chọn "Đăng nhập"
2. Chọn "Quên mật khẩu"
3. Nhập username &amp; email để cấp lại mật khẩu
4. Quan sát giao diện</t>
  </si>
  <si>
    <t>4. Hiển thị tin nhắn label "Username sai"</t>
  </si>
  <si>
    <t>DN12</t>
  </si>
  <si>
    <t>Click: [Quên mật khẩu] link
Input: tài khoản không tồn tại</t>
  </si>
  <si>
    <t>1. Chọn "Đăng nhập"
2. Nhập thông tin
3. Chọn "Quên mật khẩu"
4. Quan sát giao diện</t>
  </si>
  <si>
    <t>4. Hiển thị tin nhắn "Tài khoản không tồn tại"</t>
  </si>
  <si>
    <t>DN13</t>
  </si>
  <si>
    <t>1. Chọn "Đăng nhập"
2. Chọn "Quên mật khẩu"
3. Quan sát giao diện</t>
  </si>
  <si>
    <t>3. Hiển thị các thành phần(components) phù hợp</t>
  </si>
  <si>
    <t>DN14</t>
  </si>
  <si>
    <t>1. Chọn "Đăng nhập"
2. Chọn "Quên mật khẩu"
3. Quan sát giao diện</t>
  </si>
  <si>
    <t>3. Giao diện phù hợp</t>
  </si>
  <si>
    <t>Đăng ký</t>
  </si>
  <si>
    <t>DN15</t>
  </si>
  <si>
    <t>1. Chọn "Đăng ký"
2. Nhập thông tin
3. Chọn "Xác nhận"
4. Quan sát giao diện</t>
  </si>
  <si>
    <t>2. Các trường(fields) khác đã nhập
4. Đăng ký thành công</t>
  </si>
  <si>
    <t>DN16</t>
  </si>
  <si>
    <t>2. Các trường(fields) khác đã nhập
4. Đăng ký thành công</t>
  </si>
  <si>
    <t>DN17</t>
  </si>
  <si>
    <t>DN18</t>
  </si>
  <si>
    <t>DN19</t>
  </si>
  <si>
    <t>2. Các trường(fields) khác đã nhập
4. Đăng ký không thành công</t>
  </si>
  <si>
    <t>DN20</t>
  </si>
  <si>
    <t>DN21</t>
  </si>
  <si>
    <t>DN22</t>
  </si>
  <si>
    <t>DN23</t>
  </si>
  <si>
    <t>4. Đăng ký không thành công</t>
  </si>
  <si>
    <t>DN24</t>
  </si>
  <si>
    <t>1. Chọn "Đăng ký"
2. Quan sát giao diện</t>
  </si>
  <si>
    <t>DN25</t>
  </si>
  <si>
    <t>Đăng xuất</t>
  </si>
  <si>
    <t>DN26</t>
  </si>
  <si>
    <t>Click: [Đăng xuất] link
Kiểm tra trở về trang đăng nhập</t>
  </si>
  <si>
    <t>1. Đăng nhập thành công
2. Chọn "Đăng xuất"
3. Quan sát giao diện</t>
  </si>
  <si>
    <t>2. Quay về màn hình đăng nhập</t>
  </si>
  <si>
    <t>Học(học phần)</t>
  </si>
  <si>
    <t>H1</t>
  </si>
  <si>
    <t>Kiểm tra việc học các thẻ được gắn dấu sao</t>
  </si>
  <si>
    <t>1. Chọn "Học phần"
2. Chọn "Học"
3. Quan sát giao diện</t>
  </si>
  <si>
    <t>3. Xuất hiện các thẻ được gắn dấu sao</t>
  </si>
  <si>
    <t>H2</t>
  </si>
  <si>
    <t>3. Xuất hiện các thẻ ngẫu nhiên</t>
  </si>
  <si>
    <t>H3</t>
  </si>
  <si>
    <t>3. Thay đổi ngôn ngữ thành công</t>
  </si>
  <si>
    <t>H4</t>
  </si>
  <si>
    <t>Kiểm tra việc trả lời câu hỏi theo phương pháp nhiều lựa chọn(A, B, C, D)</t>
  </si>
  <si>
    <t>3. Hiển thị các lựa chọn</t>
  </si>
  <si>
    <t>H5</t>
  </si>
  <si>
    <t>H6</t>
  </si>
  <si>
    <t>3. Chuyển thẻ thành công</t>
  </si>
  <si>
    <t>H7</t>
  </si>
  <si>
    <t>Kiểm tra việc trả lời câu hỏi  bằng phương pháp tự luận</t>
  </si>
  <si>
    <t>1. Chọn "Học phần"
2. Chọn "Học"
3. Quan sát giao diện</t>
  </si>
  <si>
    <t>3. Hiển thị dữ liệu nhập</t>
  </si>
  <si>
    <t>H8</t>
  </si>
  <si>
    <t>Kiểm tra bố cục(layout) có phù hợp với tài liệu thiết kế hay không?</t>
  </si>
  <si>
    <t>H9</t>
  </si>
  <si>
    <t>TGN1</t>
  </si>
  <si>
    <t>1. Chọn "Học phần"
2. Chọn "Thẻ ghi nhớ"
3. Quan sát giao diện</t>
  </si>
  <si>
    <t>3. Xuất hiện các thẻ được chú tâm học</t>
  </si>
  <si>
    <t>TGN2</t>
  </si>
  <si>
    <t>TGN3</t>
  </si>
  <si>
    <t>TGN4</t>
  </si>
  <si>
    <t>TGN5</t>
  </si>
  <si>
    <t>3. Lật thẻ thành công</t>
  </si>
  <si>
    <t>TGN6</t>
  </si>
  <si>
    <t>1. Chọn "Học phần"
2. Chọn "Thẻ ghi nhớ"
3. Quan sát giao diện</t>
  </si>
  <si>
    <t>3. Hiển thị số lượng thẻ cần học</t>
  </si>
  <si>
    <t>TGN7</t>
  </si>
  <si>
    <t>TGN8</t>
  </si>
  <si>
    <t>TGN9</t>
  </si>
  <si>
    <t>3. Trở về trang "Học phần"</t>
  </si>
  <si>
    <t>TGN10</t>
  </si>
  <si>
    <t>3. Hiển thị giao diện "Thẻ ghi nhớ"</t>
  </si>
  <si>
    <t>V1</t>
  </si>
  <si>
    <t>1. Chọn "Học phần"
2. Chọn "Viết"
3. Quan sát giao diện</t>
  </si>
  <si>
    <t>3. Chuyển sang thẻ khác thành công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</si>
  <si>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</si>
  <si>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</si>
  <si>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</si>
  <si>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</si>
  <si>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</si>
  <si>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</si>
  <si>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</si>
  <si>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</si>
  <si>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</si>
  <si>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Kiểm tra hiển thị màn hình 'Viết" sau khi chọn [Học phần]*  từ [Thư viện của bạn].</t>
  </si>
  <si>
    <t>3. Hiển thị giao diện "Viết"</t>
  </si>
  <si>
    <t>V11</t>
  </si>
  <si>
    <t>1. Chọn "Học phần"
2. Chọn "Viết"
3. Quan sát giao diện</t>
  </si>
  <si>
    <t>3. Hiển thị dữ liệu chép lại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</si>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</sst>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\-mmm\-yy"/>
    <numFmt numFmtId="165" formatCode="d/m/yyyy"/>
    <numFmt numFmtId="166" formatCode="[$-1010000]d/m/yyyy"/>
  </numFmts>
  <fonts count="40">
    <font>
      <sz val="10.0"/>
      <color rgb="FF000000"/>
      <name val="Arial"/>
      <scheme val="minor"/>
    </font>
    <font>
      <sz val="10.0"/>
      <color theme="1"/>
      <name val="Tahoma"/>
    </font>
    <font>
      <b/>
      <sz val="22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b/>
      <sz val="10.0"/>
      <color theme="1"/>
      <name val="Tahoma"/>
    </font>
    <font>
      <u/>
      <sz val="11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Tahoma"/>
    </font>
    <font>
      <b/>
      <sz val="13.0"/>
      <color theme="1"/>
      <name val="Arial"/>
    </font>
    <font>
      <b/>
      <sz val="13.0"/>
      <color theme="1"/>
      <name val="Calibri"/>
    </font>
    <font>
      <sz val="13.0"/>
      <color theme="1"/>
      <name val="Arial"/>
    </font>
    <font>
      <sz val="13.0"/>
      <color theme="1"/>
      <name val="Calibri"/>
    </font>
    <font>
      <sz val="13.0"/>
      <color rgb="FF000000"/>
      <name val="Arial"/>
    </font>
    <font>
      <sz val="11.0"/>
      <color rgb="FF000000"/>
      <name val="Calibri"/>
    </font>
    <font>
      <b/>
      <sz val="24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rgb="FF000000"/>
      <name val="Calibri"/>
    </font>
    <font>
      <sz val="11.0"/>
      <color rgb="FFFF0000"/>
      <name val="Calibri"/>
    </font>
    <font>
      <sz val="11.0"/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Calibri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Inconsolata"/>
    </font>
    <font>
      <sz val="10.0"/>
      <color rgb="FFFFFFFF"/>
      <name val="Tahoma"/>
    </font>
    <font>
      <b/>
      <sz val="10.0"/>
      <color rgb="FF0000FF"/>
      <name val="Tahoma"/>
    </font>
    <font>
      <sz val="10.0"/>
      <color rgb="FF000000"/>
      <name val="Tahoma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rgb="FFFFE599"/>
        <bgColor rgb="FFFFE599"/>
      </patternFill>
    </fill>
    <fill>
      <patternFill patternType="solid">
        <fgColor rgb="FFD8D8D8"/>
        <bgColor rgb="FFD8D8D8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6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/>
      <top/>
      <bottom/>
    </border>
    <border>
      <left/>
      <right/>
      <bottom/>
    </border>
    <border>
      <left style="hair">
        <color rgb="FF000000"/>
      </left>
      <right/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left/>
      <top/>
      <bottom/>
    </border>
    <border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333399"/>
      </right>
      <top style="thin">
        <color rgb="FF000000"/>
      </top>
    </border>
    <border>
      <left style="thin">
        <color rgb="FF000000"/>
      </left>
      <right style="medium">
        <color rgb="FF333399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333399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333399"/>
      </right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  <right style="medium">
        <color rgb="FF0000FF"/>
      </right>
    </border>
    <border>
      <left style="thin">
        <color rgb="FF000000"/>
      </left>
      <right style="medium">
        <color rgb="FF1155CC"/>
      </right>
    </border>
    <border>
      <left style="medium">
        <color rgb="FF1155CC"/>
      </left>
      <right style="medium">
        <color rgb="FF1155CC"/>
      </right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2" fontId="1" numFmtId="0" xfId="0" applyBorder="1" applyFont="1"/>
    <xf borderId="5" fillId="2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6" fillId="2" fontId="5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4" fillId="0" fontId="1" numFmtId="164" xfId="0" applyAlignment="1" applyBorder="1" applyFont="1" applyNumberFormat="1">
      <alignment horizontal="left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0" fontId="1" numFmtId="0" xfId="0" applyAlignment="1" applyBorder="1" applyFont="1">
      <alignment horizontal="left"/>
    </xf>
    <xf borderId="1" fillId="2" fontId="5" numFmtId="0" xfId="0" applyBorder="1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7" numFmtId="15" xfId="0" applyAlignment="1" applyBorder="1" applyFill="1" applyFont="1" applyNumberForma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6" numFmtId="14" xfId="0" applyAlignment="1" applyBorder="1" applyFont="1" applyNumberFormat="1">
      <alignment readingOrder="0" shrinkToFit="0" vertical="top" wrapText="1"/>
    </xf>
    <xf borderId="18" fillId="0" fontId="1" numFmtId="49" xfId="0" applyAlignment="1" applyBorder="1" applyFont="1" applyNumberFormat="1">
      <alignment vertical="top"/>
    </xf>
    <xf borderId="18" fillId="0" fontId="1" numFmtId="0" xfId="0" applyAlignment="1" applyBorder="1" applyFont="1">
      <alignment vertical="top"/>
    </xf>
    <xf borderId="19" fillId="0" fontId="6" numFmtId="0" xfId="0" applyAlignment="1" applyBorder="1" applyFont="1">
      <alignment readingOrder="0" shrinkToFit="0" vertical="top" wrapText="1"/>
    </xf>
    <xf borderId="17" fillId="0" fontId="1" numFmtId="15" xfId="0" applyAlignment="1" applyBorder="1" applyFont="1" applyNumberFormat="1">
      <alignment vertical="top"/>
    </xf>
    <xf borderId="19" fillId="0" fontId="1" numFmtId="0" xfId="0" applyAlignment="1" applyBorder="1" applyFont="1">
      <alignment vertical="top"/>
    </xf>
    <xf borderId="20" fillId="0" fontId="1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1" fillId="2" fontId="1" numFmtId="1" xfId="0" applyBorder="1" applyFont="1" applyNumberForma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8" numFmtId="0" xfId="0" applyAlignment="1" applyBorder="1" applyFont="1">
      <alignment horizontal="left"/>
    </xf>
    <xf borderId="1" fillId="2" fontId="9" numFmtId="0" xfId="0" applyAlignment="1" applyBorder="1" applyFont="1">
      <alignment horizontal="left"/>
    </xf>
    <xf borderId="2" fillId="2" fontId="5" numFmtId="1" xfId="0" applyBorder="1" applyFont="1" applyNumberFormat="1"/>
    <xf borderId="23" fillId="0" fontId="4" numFmtId="0" xfId="0" applyBorder="1" applyFont="1"/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2" fontId="5" numFmtId="1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shrinkToFit="0" vertical="top" wrapText="1"/>
    </xf>
    <xf borderId="1" fillId="2" fontId="5" numFmtId="1" xfId="0" applyBorder="1" applyFont="1" applyNumberFormat="1"/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vertical="center"/>
    </xf>
    <xf borderId="1" fillId="2" fontId="10" numFmtId="0" xfId="0" applyAlignment="1" applyBorder="1" applyFont="1">
      <alignment horizontal="center"/>
    </xf>
    <xf borderId="14" fillId="4" fontId="7" numFmtId="1" xfId="0" applyAlignment="1" applyBorder="1" applyFill="1" applyFont="1" applyNumberFormat="1">
      <alignment horizontal="center" vertical="center"/>
    </xf>
    <xf borderId="15" fillId="4" fontId="7" numFmtId="0" xfId="0" applyAlignment="1" applyBorder="1" applyFont="1">
      <alignment horizontal="center" vertical="center"/>
    </xf>
    <xf borderId="24" fillId="4" fontId="7" numFmtId="0" xfId="0" applyAlignment="1" applyBorder="1" applyFont="1">
      <alignment horizontal="center" vertical="center"/>
    </xf>
    <xf borderId="16" fillId="4" fontId="7" numFmtId="0" xfId="0" applyAlignment="1" applyBorder="1" applyFont="1">
      <alignment horizontal="center" vertical="center"/>
    </xf>
    <xf borderId="17" fillId="2" fontId="1" numFmtId="1" xfId="0" applyAlignment="1" applyBorder="1" applyFont="1" applyNumberFormat="1">
      <alignment vertical="center"/>
    </xf>
    <xf borderId="18" fillId="2" fontId="1" numFmtId="49" xfId="0" applyAlignment="1" applyBorder="1" applyFont="1" applyNumberFormat="1">
      <alignment horizontal="left" readingOrder="0" vertical="center"/>
    </xf>
    <xf borderId="18" fillId="2" fontId="11" numFmtId="0" xfId="0" applyAlignment="1" applyBorder="1" applyFont="1">
      <alignment horizontal="left" readingOrder="0" vertical="center"/>
    </xf>
    <xf borderId="19" fillId="2" fontId="1" numFmtId="0" xfId="0" applyAlignment="1" applyBorder="1" applyFont="1">
      <alignment horizontal="left" vertical="center"/>
    </xf>
    <xf borderId="18" fillId="2" fontId="1" numFmtId="0" xfId="0" applyAlignment="1" applyBorder="1" applyFont="1">
      <alignment horizontal="left" readingOrder="0" vertical="center"/>
    </xf>
    <xf borderId="17" fillId="2" fontId="1" numFmtId="1" xfId="0" applyAlignment="1" applyBorder="1" applyFont="1" applyNumberFormat="1">
      <alignment readingOrder="0" vertical="center"/>
    </xf>
    <xf borderId="18" fillId="2" fontId="1" numFmtId="49" xfId="0" applyAlignment="1" applyBorder="1" applyFont="1" applyNumberFormat="1">
      <alignment horizontal="left" readingOrder="0" vertical="center"/>
    </xf>
    <xf borderId="18" fillId="2" fontId="12" numFmtId="0" xfId="0" applyAlignment="1" applyBorder="1" applyFont="1">
      <alignment horizontal="left" readingOrder="0" vertical="center"/>
    </xf>
    <xf borderId="18" fillId="2" fontId="13" numFmtId="0" xfId="0" applyAlignment="1" applyBorder="1" applyFont="1">
      <alignment horizontal="left" readingOrder="0" vertical="center"/>
    </xf>
    <xf borderId="18" fillId="2" fontId="1" numFmtId="0" xfId="0" applyAlignment="1" applyBorder="1" applyFont="1">
      <alignment horizontal="left" readingOrder="0" vertical="center"/>
    </xf>
    <xf borderId="18" fillId="2" fontId="14" numFmtId="0" xfId="0" applyAlignment="1" applyBorder="1" applyFont="1">
      <alignment horizontal="left" readingOrder="0" vertical="center"/>
    </xf>
    <xf borderId="18" fillId="2" fontId="1" numFmtId="49" xfId="0" applyAlignment="1" applyBorder="1" applyFont="1" applyNumberFormat="1">
      <alignment horizontal="left" vertical="center"/>
    </xf>
    <xf borderId="18" fillId="2" fontId="1" numFmtId="0" xfId="0" applyAlignment="1" applyBorder="1" applyFont="1">
      <alignment horizontal="left" vertical="center"/>
    </xf>
    <xf borderId="20" fillId="2" fontId="1" numFmtId="1" xfId="0" applyAlignment="1" applyBorder="1" applyFont="1" applyNumberFormat="1">
      <alignment vertical="center"/>
    </xf>
    <xf borderId="21" fillId="2" fontId="1" numFmtId="49" xfId="0" applyAlignment="1" applyBorder="1" applyFont="1" applyNumberFormat="1">
      <alignment horizontal="left" vertical="center"/>
    </xf>
    <xf borderId="21" fillId="2" fontId="1" numFmtId="0" xfId="0" applyAlignment="1" applyBorder="1" applyFont="1">
      <alignment horizontal="left" vertical="center"/>
    </xf>
    <xf borderId="22" fillId="2" fontId="1" numFmtId="0" xfId="0" applyAlignment="1" applyBorder="1" applyFont="1">
      <alignment horizontal="left" vertical="center"/>
    </xf>
    <xf borderId="18" fillId="5" fontId="15" numFmtId="0" xfId="0" applyAlignment="1" applyBorder="1" applyFill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0"/>
    </xf>
    <xf borderId="25" fillId="0" fontId="17" numFmtId="0" xfId="0" applyAlignment="1" applyBorder="1" applyFont="1">
      <alignment horizontal="left" readingOrder="0" shrinkToFit="0" vertical="center" wrapText="1"/>
    </xf>
    <xf borderId="18" fillId="0" fontId="17" numFmtId="0" xfId="0" applyAlignment="1" applyBorder="1" applyFont="1">
      <alignment readingOrder="0" shrinkToFit="0" vertical="center" wrapText="1"/>
    </xf>
    <xf borderId="18" fillId="0" fontId="17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shrinkToFit="0" vertical="center" wrapText="0"/>
    </xf>
    <xf borderId="26" fillId="0" fontId="17" numFmtId="0" xfId="0" applyAlignment="1" applyBorder="1" applyFont="1">
      <alignment horizontal="left" shrinkToFit="0" vertical="center" wrapText="1"/>
    </xf>
    <xf borderId="27" fillId="0" fontId="17" numFmtId="0" xfId="0" applyAlignment="1" applyBorder="1" applyFont="1">
      <alignment horizontal="left" shrinkToFit="0" vertical="center" wrapText="1"/>
    </xf>
    <xf borderId="18" fillId="0" fontId="17" numFmtId="0" xfId="0" applyAlignment="1" applyBorder="1" applyFont="1">
      <alignment shrinkToFit="0" vertical="center" wrapText="1"/>
    </xf>
    <xf borderId="27" fillId="0" fontId="17" numFmtId="0" xfId="0" applyAlignment="1" applyBorder="1" applyFont="1">
      <alignment horizontal="left" readingOrder="0" shrinkToFit="0" vertical="center" wrapText="1"/>
    </xf>
    <xf borderId="18" fillId="0" fontId="17" numFmtId="0" xfId="0" applyAlignment="1" applyBorder="1" applyFont="1">
      <alignment horizontal="left" readingOrder="0" shrinkToFit="0" vertical="center" wrapText="1"/>
    </xf>
    <xf borderId="26" fillId="0" fontId="17" numFmtId="0" xfId="0" applyAlignment="1" applyBorder="1" applyFont="1">
      <alignment horizontal="left" readingOrder="0" shrinkToFit="0" vertical="center" wrapText="1"/>
    </xf>
    <xf borderId="25" fillId="0" fontId="17" numFmtId="0" xfId="0" applyAlignment="1" applyBorder="1" applyFont="1">
      <alignment horizontal="left" shrinkToFit="0" vertical="center" wrapText="1"/>
    </xf>
    <xf borderId="25" fillId="0" fontId="17" numFmtId="0" xfId="0" applyAlignment="1" applyBorder="1" applyFont="1">
      <alignment readingOrder="0" shrinkToFit="0" vertical="center" wrapText="1"/>
    </xf>
    <xf borderId="28" fillId="0" fontId="17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readingOrder="0" shrinkToFit="0" vertical="center" wrapText="1"/>
    </xf>
    <xf borderId="29" fillId="0" fontId="17" numFmtId="0" xfId="0" applyAlignment="1" applyBorder="1" applyFont="1">
      <alignment shrinkToFit="0" vertical="center" wrapText="1"/>
    </xf>
    <xf borderId="29" fillId="0" fontId="17" numFmtId="0" xfId="0" applyAlignment="1" applyBorder="1" applyFont="1">
      <alignment readingOrder="0" shrinkToFit="0" vertical="center" wrapText="1"/>
    </xf>
    <xf borderId="30" fillId="0" fontId="17" numFmtId="0" xfId="0" applyAlignment="1" applyBorder="1" applyFont="1">
      <alignment horizontal="left" shrinkToFit="0" vertical="center" wrapText="1"/>
    </xf>
    <xf borderId="27" fillId="0" fontId="17" numFmtId="0" xfId="0" applyAlignment="1" applyBorder="1" applyFont="1">
      <alignment readingOrder="0" shrinkToFit="0" vertical="center" wrapText="1"/>
    </xf>
    <xf borderId="0" fillId="2" fontId="19" numFmtId="0" xfId="0" applyAlignment="1" applyFont="1">
      <alignment horizontal="left" readingOrder="0"/>
    </xf>
    <xf borderId="25" fillId="0" fontId="17" numFmtId="0" xfId="0" applyAlignment="1" applyBorder="1" applyFont="1">
      <alignment shrinkToFit="0" vertical="center" wrapText="1"/>
    </xf>
    <xf borderId="18" fillId="0" fontId="18" numFmtId="0" xfId="0" applyAlignment="1" applyBorder="1" applyFont="1">
      <alignment horizontal="left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18" numFmtId="0" xfId="0" applyAlignment="1" applyFont="1">
      <alignment shrinkToFit="0" vertical="center" wrapText="1"/>
    </xf>
    <xf borderId="5" fillId="2" fontId="20" numFmtId="0" xfId="0" applyAlignment="1" applyBorder="1" applyFont="1">
      <alignment vertical="top"/>
    </xf>
    <xf borderId="5" fillId="6" fontId="21" numFmtId="0" xfId="0" applyAlignment="1" applyBorder="1" applyFill="1" applyFont="1">
      <alignment shrinkToFit="0" wrapText="1"/>
    </xf>
    <xf borderId="5" fillId="2" fontId="20" numFmtId="0" xfId="0" applyAlignment="1" applyBorder="1" applyFont="1">
      <alignment shrinkToFit="0" wrapText="1"/>
    </xf>
    <xf borderId="5" fillId="2" fontId="22" numFmtId="0" xfId="0" applyAlignment="1" applyBorder="1" applyFont="1">
      <alignment shrinkToFit="0" wrapText="1"/>
    </xf>
    <xf borderId="5" fillId="2" fontId="23" numFmtId="0" xfId="0" applyAlignment="1" applyBorder="1" applyFont="1">
      <alignment shrinkToFit="0" wrapText="1"/>
    </xf>
    <xf borderId="31" fillId="2" fontId="22" numFmtId="0" xfId="0" applyAlignment="1" applyBorder="1" applyFont="1">
      <alignment shrinkToFit="0" wrapText="1"/>
    </xf>
    <xf borderId="1" fillId="2" fontId="24" numFmtId="0" xfId="0" applyBorder="1" applyFont="1"/>
    <xf borderId="5" fillId="7" fontId="23" numFmtId="0" xfId="0" applyAlignment="1" applyBorder="1" applyFill="1" applyFont="1">
      <alignment horizontal="left" shrinkToFit="0" vertical="top" wrapText="1"/>
    </xf>
    <xf borderId="2" fillId="2" fontId="22" numFmtId="0" xfId="0" applyAlignment="1" applyBorder="1" applyFont="1">
      <alignment horizontal="left" readingOrder="0" shrinkToFit="0" wrapText="1"/>
    </xf>
    <xf borderId="5" fillId="2" fontId="20" numFmtId="0" xfId="0" applyBorder="1" applyFont="1"/>
    <xf borderId="2" fillId="2" fontId="22" numFmtId="0" xfId="0" applyAlignment="1" applyBorder="1" applyFont="1">
      <alignment horizontal="left" shrinkToFit="0" wrapText="1"/>
    </xf>
    <xf borderId="5" fillId="7" fontId="23" numFmtId="0" xfId="0" applyAlignment="1" applyBorder="1" applyFont="1">
      <alignment horizontal="center" vertical="top"/>
    </xf>
    <xf borderId="5" fillId="7" fontId="23" numFmtId="0" xfId="0" applyAlignment="1" applyBorder="1" applyFont="1">
      <alignment horizontal="center" vertical="center"/>
    </xf>
    <xf borderId="5" fillId="2" fontId="22" numFmtId="0" xfId="0" applyAlignment="1" applyBorder="1" applyFont="1">
      <alignment horizontal="center"/>
    </xf>
    <xf borderId="31" fillId="2" fontId="25" numFmtId="0" xfId="0" applyAlignment="1" applyBorder="1" applyFont="1">
      <alignment horizontal="center"/>
    </xf>
    <xf borderId="5" fillId="2" fontId="22" numFmtId="0" xfId="0" applyAlignment="1" applyBorder="1" applyFont="1">
      <alignment horizontal="center" vertical="top"/>
    </xf>
    <xf borderId="5" fillId="2" fontId="22" numFmtId="0" xfId="0" applyAlignment="1" applyBorder="1" applyFont="1">
      <alignment horizontal="center" vertical="center"/>
    </xf>
    <xf borderId="5" fillId="2" fontId="22" numFmtId="0" xfId="0" applyAlignment="1" applyBorder="1" applyFont="1">
      <alignment horizontal="center" shrinkToFit="0" vertical="center" wrapText="1"/>
    </xf>
    <xf borderId="5" fillId="2" fontId="22" numFmtId="0" xfId="0" applyAlignment="1" applyBorder="1" applyFont="1">
      <alignment horizontal="center" shrinkToFit="0" wrapText="1"/>
    </xf>
    <xf borderId="31" fillId="2" fontId="25" numFmtId="0" xfId="0" applyAlignment="1" applyBorder="1" applyFont="1">
      <alignment horizontal="center" shrinkToFit="0" wrapText="1"/>
    </xf>
    <xf borderId="0" fillId="2" fontId="22" numFmtId="0" xfId="0" applyAlignment="1" applyFont="1">
      <alignment horizontal="center" vertical="top"/>
    </xf>
    <xf borderId="0" fillId="2" fontId="22" numFmtId="0" xfId="0" applyAlignment="1" applyFont="1">
      <alignment horizontal="center" vertical="center"/>
    </xf>
    <xf borderId="0" fillId="2" fontId="22" numFmtId="0" xfId="0" applyAlignment="1" applyFont="1">
      <alignment horizontal="center" shrinkToFit="0" vertical="center" wrapText="1"/>
    </xf>
    <xf borderId="0" fillId="2" fontId="22" numFmtId="0" xfId="0" applyAlignment="1" applyFont="1">
      <alignment horizontal="center" shrinkToFit="0" wrapText="1"/>
    </xf>
    <xf borderId="0" fillId="2" fontId="20" numFmtId="0" xfId="0" applyFont="1"/>
    <xf borderId="0" fillId="2" fontId="22" numFmtId="0" xfId="0" applyAlignment="1" applyFont="1">
      <alignment shrinkToFit="0" wrapText="1"/>
    </xf>
    <xf borderId="32" fillId="2" fontId="26" numFmtId="0" xfId="0" applyAlignment="1" applyBorder="1" applyFont="1">
      <alignment vertical="top"/>
    </xf>
    <xf borderId="27" fillId="2" fontId="26" numFmtId="0" xfId="0" applyBorder="1" applyFont="1"/>
    <xf borderId="33" fillId="2" fontId="26" numFmtId="0" xfId="0" applyBorder="1" applyFont="1"/>
    <xf borderId="27" fillId="2" fontId="26" numFmtId="0" xfId="0" applyAlignment="1" applyBorder="1" applyFont="1">
      <alignment horizontal="center" shrinkToFit="0" wrapText="1"/>
    </xf>
    <xf borderId="34" fillId="2" fontId="26" numFmtId="0" xfId="0" applyAlignment="1" applyBorder="1" applyFont="1">
      <alignment horizontal="center" shrinkToFit="0" wrapText="1"/>
    </xf>
    <xf borderId="27" fillId="2" fontId="27" numFmtId="0" xfId="0" applyAlignment="1" applyBorder="1" applyFont="1">
      <alignment horizontal="center" shrinkToFit="0" wrapText="1"/>
    </xf>
    <xf borderId="1" fillId="2" fontId="27" numFmtId="0" xfId="0" applyAlignment="1" applyBorder="1" applyFont="1">
      <alignment horizontal="center" shrinkToFit="0" wrapText="1"/>
    </xf>
    <xf borderId="1" fillId="2" fontId="28" numFmtId="0" xfId="0" applyBorder="1" applyFont="1"/>
    <xf borderId="35" fillId="3" fontId="29" numFmtId="0" xfId="0" applyAlignment="1" applyBorder="1" applyFont="1">
      <alignment horizontal="center" shrinkToFit="0" vertical="top" wrapText="1"/>
    </xf>
    <xf borderId="18" fillId="3" fontId="30" numFmtId="0" xfId="0" applyAlignment="1" applyBorder="1" applyFont="1">
      <alignment horizontal="center" shrinkToFit="0" vertical="center" wrapText="1"/>
    </xf>
    <xf borderId="35" fillId="3" fontId="30" numFmtId="0" xfId="0" applyAlignment="1" applyBorder="1" applyFont="1">
      <alignment horizontal="center" shrinkToFit="0" vertical="center" wrapText="1"/>
    </xf>
    <xf borderId="36" fillId="3" fontId="30" numFmtId="0" xfId="0" applyAlignment="1" applyBorder="1" applyFont="1">
      <alignment horizontal="center" shrinkToFit="0" vertical="center" wrapText="1"/>
    </xf>
    <xf borderId="0" fillId="0" fontId="22" numFmtId="0" xfId="0" applyFont="1"/>
    <xf borderId="37" fillId="8" fontId="31" numFmtId="0" xfId="0" applyAlignment="1" applyBorder="1" applyFill="1" applyFont="1">
      <alignment horizontal="left" vertical="top"/>
    </xf>
    <xf borderId="18" fillId="8" fontId="32" numFmtId="0" xfId="0" applyAlignment="1" applyBorder="1" applyFont="1">
      <alignment horizontal="left" vertical="center"/>
    </xf>
    <xf borderId="37" fillId="8" fontId="32" numFmtId="0" xfId="0" applyAlignment="1" applyBorder="1" applyFont="1">
      <alignment horizontal="left" vertical="center"/>
    </xf>
    <xf borderId="38" fillId="8" fontId="10" numFmtId="0" xfId="0" applyAlignment="1" applyBorder="1" applyFont="1">
      <alignment horizontal="left" vertical="center"/>
    </xf>
    <xf borderId="39" fillId="8" fontId="10" numFmtId="0" xfId="0" applyAlignment="1" applyBorder="1" applyFont="1">
      <alignment horizontal="center" vertical="center"/>
    </xf>
    <xf borderId="18" fillId="8" fontId="10" numFmtId="0" xfId="0" applyAlignment="1" applyBorder="1" applyFont="1">
      <alignment horizontal="left" vertical="center"/>
    </xf>
    <xf borderId="39" fillId="8" fontId="10" numFmtId="0" xfId="0" applyAlignment="1" applyBorder="1" applyFont="1">
      <alignment horizontal="left" vertical="center"/>
    </xf>
    <xf borderId="35" fillId="9" fontId="33" numFmtId="0" xfId="0" applyAlignment="1" applyBorder="1" applyFill="1" applyFont="1">
      <alignment horizontal="left" shrinkToFit="0" vertical="top" wrapText="1"/>
    </xf>
    <xf borderId="18" fillId="9" fontId="22" numFmtId="0" xfId="0" applyAlignment="1" applyBorder="1" applyFont="1">
      <alignment horizontal="left" readingOrder="0" shrinkToFit="0" vertical="top" wrapText="1"/>
    </xf>
    <xf borderId="18" fillId="9" fontId="22" numFmtId="0" xfId="0" applyAlignment="1" applyBorder="1" applyFont="1">
      <alignment horizontal="left" shrinkToFit="0" vertical="top" wrapText="1"/>
    </xf>
    <xf borderId="36" fillId="9" fontId="22" numFmtId="0" xfId="0" applyAlignment="1" applyBorder="1" applyFont="1">
      <alignment horizontal="left" shrinkToFit="0" vertical="top" wrapText="1"/>
    </xf>
    <xf borderId="40" fillId="10" fontId="33" numFmtId="0" xfId="0" applyAlignment="1" applyBorder="1" applyFill="1" applyFont="1">
      <alignment horizontal="left" shrinkToFit="0" vertical="top" wrapText="1"/>
    </xf>
    <xf borderId="18" fillId="10" fontId="22" numFmtId="0" xfId="0" applyAlignment="1" applyBorder="1" applyFont="1">
      <alignment horizontal="left" readingOrder="0" shrinkToFit="0" vertical="top" wrapText="1"/>
    </xf>
    <xf borderId="18" fillId="10" fontId="22" numFmtId="0" xfId="0" applyAlignment="1" applyBorder="1" applyFont="1">
      <alignment horizontal="left" shrinkToFit="0" vertical="top" wrapText="1"/>
    </xf>
    <xf borderId="36" fillId="10" fontId="22" numFmtId="0" xfId="0" applyAlignment="1" applyBorder="1" applyFont="1">
      <alignment horizontal="left" shrinkToFit="0" vertical="top" wrapText="1"/>
    </xf>
    <xf borderId="0" fillId="11" fontId="22" numFmtId="0" xfId="0" applyFill="1" applyFont="1"/>
    <xf borderId="40" fillId="12" fontId="33" numFmtId="0" xfId="0" applyAlignment="1" applyBorder="1" applyFill="1" applyFont="1">
      <alignment horizontal="left" shrinkToFit="0" vertical="top" wrapText="1"/>
    </xf>
    <xf borderId="18" fillId="12" fontId="22" numFmtId="0" xfId="0" applyAlignment="1" applyBorder="1" applyFont="1">
      <alignment horizontal="left" readingOrder="0" shrinkToFit="0" vertical="top" wrapText="1"/>
    </xf>
    <xf borderId="18" fillId="12" fontId="22" numFmtId="0" xfId="0" applyAlignment="1" applyBorder="1" applyFont="1">
      <alignment horizontal="left" shrinkToFit="0" vertical="top" wrapText="1"/>
    </xf>
    <xf borderId="36" fillId="12" fontId="22" numFmtId="0" xfId="0" applyAlignment="1" applyBorder="1" applyFont="1">
      <alignment horizontal="left" shrinkToFit="0" vertical="top" wrapText="1"/>
    </xf>
    <xf borderId="40" fillId="13" fontId="33" numFmtId="0" xfId="0" applyAlignment="1" applyBorder="1" applyFill="1" applyFont="1">
      <alignment horizontal="left" shrinkToFit="0" vertical="top" wrapText="1"/>
    </xf>
    <xf borderId="18" fillId="13" fontId="22" numFmtId="0" xfId="0" applyAlignment="1" applyBorder="1" applyFont="1">
      <alignment horizontal="left" readingOrder="0" shrinkToFit="0" vertical="top" wrapText="1"/>
    </xf>
    <xf borderId="18" fillId="13" fontId="22" numFmtId="0" xfId="0" applyAlignment="1" applyBorder="1" applyFont="1">
      <alignment horizontal="left" shrinkToFit="0" vertical="top" wrapText="1"/>
    </xf>
    <xf borderId="36" fillId="13" fontId="22" numFmtId="0" xfId="0" applyAlignment="1" applyBorder="1" applyFont="1">
      <alignment horizontal="left" shrinkToFit="0" vertical="top" wrapText="1"/>
    </xf>
    <xf borderId="40" fillId="0" fontId="33" numFmtId="0" xfId="0" applyAlignment="1" applyBorder="1" applyFont="1">
      <alignment horizontal="left" readingOrder="0" shrinkToFit="0" vertical="top" wrapText="1"/>
    </xf>
    <xf borderId="18" fillId="2" fontId="22" numFmtId="0" xfId="0" applyAlignment="1" applyBorder="1" applyFont="1">
      <alignment horizontal="left" readingOrder="0" shrinkToFit="0" vertical="top" wrapText="1"/>
    </xf>
    <xf borderId="36" fillId="2" fontId="22" numFmtId="0" xfId="0" applyAlignment="1" applyBorder="1" applyFont="1">
      <alignment horizontal="left" readingOrder="0" shrinkToFit="0" vertical="top" wrapText="1"/>
    </xf>
    <xf borderId="18" fillId="2" fontId="22" numFmtId="165" xfId="0" applyAlignment="1" applyBorder="1" applyFont="1" applyNumberFormat="1">
      <alignment horizontal="left" readingOrder="0" shrinkToFit="0" vertical="top" wrapText="1"/>
    </xf>
    <xf borderId="18" fillId="2" fontId="22" numFmtId="0" xfId="0" applyAlignment="1" applyBorder="1" applyFont="1">
      <alignment horizontal="left" shrinkToFit="0" vertical="top" wrapText="1"/>
    </xf>
    <xf borderId="36" fillId="2" fontId="22" numFmtId="0" xfId="0" applyAlignment="1" applyBorder="1" applyFont="1">
      <alignment horizontal="left" shrinkToFit="0" vertical="top" wrapText="1"/>
    </xf>
    <xf borderId="18" fillId="13" fontId="22" numFmtId="165" xfId="0" applyAlignment="1" applyBorder="1" applyFont="1" applyNumberFormat="1">
      <alignment horizontal="left" shrinkToFit="0" vertical="top" wrapText="1"/>
    </xf>
    <xf borderId="0" fillId="13" fontId="33" numFmtId="0" xfId="0" applyAlignment="1" applyFont="1">
      <alignment horizontal="left" readingOrder="0" shrinkToFit="0" vertical="top" wrapText="1"/>
    </xf>
    <xf borderId="0" fillId="13" fontId="22" numFmtId="0" xfId="0" applyAlignment="1" applyFont="1">
      <alignment horizontal="left" readingOrder="0" shrinkToFit="0" vertical="top" wrapText="1"/>
    </xf>
    <xf borderId="0" fillId="13" fontId="22" numFmtId="0" xfId="0" applyAlignment="1" applyFont="1">
      <alignment horizontal="left" shrinkToFit="0" vertical="top" wrapText="1"/>
    </xf>
    <xf borderId="0" fillId="13" fontId="22" numFmtId="165" xfId="0" applyAlignment="1" applyFont="1" applyNumberFormat="1">
      <alignment horizontal="left" readingOrder="0" shrinkToFit="0" vertical="top" wrapText="1"/>
    </xf>
    <xf borderId="0" fillId="11" fontId="33" numFmtId="0" xfId="0" applyAlignment="1" applyFont="1">
      <alignment horizontal="left" readingOrder="0" shrinkToFit="0" vertical="top" wrapText="1"/>
    </xf>
    <xf borderId="0" fillId="11" fontId="22" numFmtId="0" xfId="0" applyAlignment="1" applyFont="1">
      <alignment horizontal="left" readingOrder="0" shrinkToFit="0" vertical="top" wrapText="1"/>
    </xf>
    <xf borderId="0" fillId="11" fontId="22" numFmtId="0" xfId="0" applyAlignment="1" applyFont="1">
      <alignment horizontal="left" shrinkToFit="0" vertical="top" wrapText="1"/>
    </xf>
    <xf borderId="0" fillId="11" fontId="22" numFmtId="165" xfId="0" applyAlignment="1" applyFont="1" applyNumberFormat="1">
      <alignment horizontal="left" readingOrder="0" shrinkToFit="0" vertical="top" wrapText="1"/>
    </xf>
    <xf borderId="0" fillId="13" fontId="34" numFmtId="0" xfId="0" applyFont="1"/>
    <xf borderId="0" fillId="13" fontId="34" numFmtId="0" xfId="0" applyAlignment="1" applyFont="1">
      <alignment readingOrder="0"/>
    </xf>
    <xf borderId="0" fillId="11" fontId="34" numFmtId="0" xfId="0" applyFont="1"/>
    <xf borderId="29" fillId="2" fontId="22" numFmtId="0" xfId="0" applyAlignment="1" applyBorder="1" applyFont="1">
      <alignment horizontal="left" readingOrder="0" shrinkToFit="0" vertical="top" wrapText="1"/>
    </xf>
    <xf borderId="29" fillId="2" fontId="22" numFmtId="0" xfId="0" applyAlignment="1" applyBorder="1" applyFont="1">
      <alignment horizontal="left" shrinkToFit="0" vertical="top" wrapText="1"/>
    </xf>
    <xf borderId="29" fillId="2" fontId="22" numFmtId="165" xfId="0" applyAlignment="1" applyBorder="1" applyFont="1" applyNumberFormat="1">
      <alignment horizontal="left" readingOrder="0" shrinkToFit="0" vertical="top" wrapText="1"/>
    </xf>
    <xf borderId="40" fillId="2" fontId="22" numFmtId="0" xfId="0" applyAlignment="1" applyBorder="1" applyFont="1">
      <alignment horizontal="left" readingOrder="0" shrinkToFit="0" vertical="top" wrapText="1"/>
    </xf>
    <xf borderId="40" fillId="12" fontId="33" numFmtId="0" xfId="0" applyAlignment="1" applyBorder="1" applyFont="1">
      <alignment horizontal="left" readingOrder="0" shrinkToFit="0" vertical="top" wrapText="1"/>
    </xf>
    <xf borderId="40" fillId="12" fontId="22" numFmtId="0" xfId="0" applyAlignment="1" applyBorder="1" applyFont="1">
      <alignment horizontal="left" readingOrder="0" shrinkToFit="0" vertical="top" wrapText="1"/>
    </xf>
    <xf borderId="29" fillId="12" fontId="22" numFmtId="0" xfId="0" applyAlignment="1" applyBorder="1" applyFont="1">
      <alignment horizontal="left" readingOrder="0" shrinkToFit="0" vertical="top" wrapText="1"/>
    </xf>
    <xf borderId="29" fillId="12" fontId="22" numFmtId="165" xfId="0" applyAlignment="1" applyBorder="1" applyFont="1" applyNumberFormat="1">
      <alignment horizontal="left" readingOrder="0" shrinkToFit="0" vertical="top" wrapText="1"/>
    </xf>
    <xf borderId="40" fillId="13" fontId="33" numFmtId="0" xfId="0" applyAlignment="1" applyBorder="1" applyFont="1">
      <alignment horizontal="left" readingOrder="0" shrinkToFit="0" vertical="top" wrapText="1"/>
    </xf>
    <xf borderId="40" fillId="13" fontId="22" numFmtId="0" xfId="0" applyAlignment="1" applyBorder="1" applyFont="1">
      <alignment horizontal="left" readingOrder="0" shrinkToFit="0" vertical="top" wrapText="1"/>
    </xf>
    <xf borderId="29" fillId="13" fontId="22" numFmtId="0" xfId="0" applyAlignment="1" applyBorder="1" applyFont="1">
      <alignment horizontal="left" readingOrder="0" shrinkToFit="0" vertical="top" wrapText="1"/>
    </xf>
    <xf borderId="29" fillId="13" fontId="22" numFmtId="165" xfId="0" applyAlignment="1" applyBorder="1" applyFont="1" applyNumberFormat="1">
      <alignment horizontal="left" readingOrder="0" shrinkToFit="0" vertical="top" wrapText="1"/>
    </xf>
    <xf borderId="40" fillId="11" fontId="33" numFmtId="0" xfId="0" applyAlignment="1" applyBorder="1" applyFont="1">
      <alignment horizontal="left" shrinkToFit="0" vertical="top" wrapText="1"/>
    </xf>
    <xf borderId="18" fillId="11" fontId="22" numFmtId="0" xfId="0" applyAlignment="1" applyBorder="1" applyFont="1">
      <alignment horizontal="left" shrinkToFit="0" vertical="top" wrapText="1"/>
    </xf>
    <xf borderId="40" fillId="11" fontId="22" numFmtId="0" xfId="0" applyAlignment="1" applyBorder="1" applyFont="1">
      <alignment horizontal="left" shrinkToFit="0" vertical="top" wrapText="1"/>
    </xf>
    <xf borderId="29" fillId="11" fontId="22" numFmtId="0" xfId="0" applyAlignment="1" applyBorder="1" applyFont="1">
      <alignment horizontal="left" shrinkToFit="0" vertical="top" wrapText="1"/>
    </xf>
    <xf borderId="18" fillId="11" fontId="22" numFmtId="165" xfId="0" applyAlignment="1" applyBorder="1" applyFont="1" applyNumberFormat="1">
      <alignment horizontal="left" shrinkToFit="0" vertical="top" wrapText="1"/>
    </xf>
    <xf borderId="40" fillId="0" fontId="33" numFmtId="0" xfId="0" applyAlignment="1" applyBorder="1" applyFont="1">
      <alignment horizontal="left" shrinkToFit="0" vertical="top" wrapText="1"/>
    </xf>
    <xf borderId="18" fillId="0" fontId="22" numFmtId="0" xfId="0" applyAlignment="1" applyBorder="1" applyFont="1">
      <alignment horizontal="left" shrinkToFit="0" vertical="top" wrapText="1"/>
    </xf>
    <xf borderId="40" fillId="0" fontId="22" numFmtId="0" xfId="0" applyAlignment="1" applyBorder="1" applyFont="1">
      <alignment horizontal="left" shrinkToFit="0" vertical="top" wrapText="1"/>
    </xf>
    <xf borderId="29" fillId="0" fontId="22" numFmtId="0" xfId="0" applyAlignment="1" applyBorder="1" applyFont="1">
      <alignment horizontal="left" shrinkToFit="0" vertical="top" wrapText="1"/>
    </xf>
    <xf borderId="18" fillId="0" fontId="22" numFmtId="165" xfId="0" applyAlignment="1" applyBorder="1" applyFont="1" applyNumberFormat="1">
      <alignment horizontal="left" shrinkToFit="0" vertical="top" wrapText="1"/>
    </xf>
    <xf borderId="30" fillId="0" fontId="22" numFmtId="0" xfId="0" applyAlignment="1" applyBorder="1" applyFont="1">
      <alignment horizontal="left" shrinkToFit="0" vertical="top" wrapText="1"/>
    </xf>
    <xf borderId="41" fillId="0" fontId="22" numFmtId="0" xfId="0" applyAlignment="1" applyBorder="1" applyFont="1">
      <alignment horizontal="left" shrinkToFit="0" vertical="top" wrapText="1"/>
    </xf>
    <xf borderId="27" fillId="0" fontId="22" numFmtId="0" xfId="0" applyAlignment="1" applyBorder="1" applyFont="1">
      <alignment horizontal="left" shrinkToFit="0" vertical="top" wrapText="1"/>
    </xf>
    <xf borderId="40" fillId="0" fontId="22" numFmtId="0" xfId="0" applyAlignment="1" applyBorder="1" applyFont="1">
      <alignment vertical="top"/>
    </xf>
    <xf borderId="18" fillId="0" fontId="22" numFmtId="0" xfId="0" applyBorder="1" applyFont="1"/>
    <xf borderId="40" fillId="0" fontId="22" numFmtId="0" xfId="0" applyBorder="1" applyFont="1"/>
    <xf borderId="29" fillId="0" fontId="22" numFmtId="0" xfId="0" applyBorder="1" applyFont="1"/>
    <xf borderId="0" fillId="0" fontId="22" numFmtId="0" xfId="0" applyAlignment="1" applyFont="1">
      <alignment vertical="top"/>
    </xf>
    <xf borderId="1" fillId="2" fontId="35" numFmtId="0" xfId="0" applyBorder="1" applyFont="1"/>
    <xf borderId="18" fillId="2" fontId="35" numFmtId="0" xfId="0" applyBorder="1" applyFont="1"/>
    <xf borderId="1" fillId="2" fontId="35" numFmtId="0" xfId="0" applyAlignment="1" applyBorder="1" applyFont="1">
      <alignment vertical="top"/>
    </xf>
    <xf borderId="40" fillId="11" fontId="22" numFmtId="0" xfId="0" applyAlignment="1" applyBorder="1" applyFont="1">
      <alignment horizontal="left" readingOrder="0" shrinkToFit="0" vertical="top" wrapText="1"/>
    </xf>
    <xf borderId="42" fillId="2" fontId="23" numFmtId="0" xfId="0" applyAlignment="1" applyBorder="1" applyFont="1">
      <alignment shrinkToFit="0" wrapText="1"/>
    </xf>
    <xf borderId="25" fillId="2" fontId="23" numFmtId="0" xfId="0" applyAlignment="1" applyBorder="1" applyFont="1">
      <alignment shrinkToFit="0" wrapText="1"/>
    </xf>
    <xf borderId="1" fillId="2" fontId="22" numFmtId="0" xfId="0" applyAlignment="1" applyBorder="1" applyFont="1">
      <alignment shrinkToFit="0" wrapText="1"/>
    </xf>
    <xf borderId="18" fillId="13" fontId="22" numFmtId="165" xfId="0" applyAlignment="1" applyBorder="1" applyFont="1" applyNumberFormat="1">
      <alignment horizontal="left" readingOrder="0" shrinkToFit="0" vertical="top" wrapText="1"/>
    </xf>
    <xf borderId="18" fillId="12" fontId="22" numFmtId="165" xfId="0" applyAlignment="1" applyBorder="1" applyFont="1" applyNumberForma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2" fontId="22" numFmtId="0" xfId="0" applyAlignment="1" applyFont="1">
      <alignment horizontal="left" readingOrder="0" shrinkToFit="0" vertical="top" wrapText="1"/>
    </xf>
    <xf borderId="0" fillId="2" fontId="22" numFmtId="165" xfId="0" applyAlignment="1" applyFont="1" applyNumberFormat="1">
      <alignment horizontal="left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23" numFmtId="0" xfId="0" applyAlignment="1" applyFont="1">
      <alignment shrinkToFit="0" wrapText="1"/>
    </xf>
    <xf borderId="31" fillId="2" fontId="24" numFmtId="0" xfId="0" applyBorder="1" applyFont="1"/>
    <xf borderId="0" fillId="2" fontId="25" numFmtId="0" xfId="0" applyAlignment="1" applyFont="1">
      <alignment horizontal="center"/>
    </xf>
    <xf borderId="0" fillId="2" fontId="25" numFmtId="0" xfId="0" applyAlignment="1" applyFont="1">
      <alignment horizontal="center" shrinkToFit="0" wrapText="1"/>
    </xf>
    <xf borderId="32" fillId="2" fontId="27" numFmtId="0" xfId="0" applyAlignment="1" applyBorder="1" applyFont="1">
      <alignment horizontal="center" shrinkToFit="0" wrapText="1"/>
    </xf>
    <xf borderId="43" fillId="2" fontId="3" numFmtId="0" xfId="0" applyAlignment="1" applyBorder="1" applyFont="1">
      <alignment horizontal="center"/>
    </xf>
    <xf borderId="44" fillId="0" fontId="4" numFmtId="0" xfId="0" applyBorder="1" applyFont="1"/>
    <xf borderId="31" fillId="0" fontId="4" numFmtId="0" xfId="0" applyBorder="1" applyFont="1"/>
    <xf borderId="1" fillId="2" fontId="10" numFmtId="0" xfId="0" applyBorder="1" applyFont="1"/>
    <xf borderId="1" fillId="2" fontId="1" numFmtId="15" xfId="0" applyBorder="1" applyFont="1" applyNumberFormat="1"/>
    <xf borderId="5" fillId="2" fontId="5" numFmtId="0" xfId="0" applyAlignment="1" applyBorder="1" applyFont="1">
      <alignment horizontal="left" vertical="center"/>
    </xf>
    <xf borderId="2" fillId="2" fontId="5" numFmtId="0" xfId="0" applyAlignment="1" applyBorder="1" applyFont="1">
      <alignment horizontal="left"/>
    </xf>
    <xf borderId="45" fillId="2" fontId="5" numFmtId="0" xfId="0" applyAlignment="1" applyBorder="1" applyFont="1">
      <alignment horizontal="left" readingOrder="0"/>
    </xf>
    <xf borderId="45" fillId="2" fontId="1" numFmtId="0" xfId="0" applyAlignment="1" applyBorder="1" applyFont="1">
      <alignment vertical="top"/>
    </xf>
    <xf borderId="5" fillId="2" fontId="5" numFmtId="0" xfId="0" applyAlignment="1" applyBorder="1" applyFont="1">
      <alignment vertical="center"/>
    </xf>
    <xf borderId="45" fillId="2" fontId="5" numFmtId="166" xfId="0" applyAlignment="1" applyBorder="1" applyFont="1" applyNumberFormat="1">
      <alignment horizontal="left"/>
    </xf>
    <xf borderId="45" fillId="2" fontId="6" numFmtId="0" xfId="0" applyAlignment="1" applyBorder="1" applyFont="1">
      <alignment vertical="top"/>
    </xf>
    <xf borderId="2" fillId="2" fontId="6" numFmtId="0" xfId="0" applyAlignment="1" applyBorder="1" applyFont="1">
      <alignment shrinkToFit="0" vertical="top" wrapText="1"/>
    </xf>
    <xf borderId="1" fillId="2" fontId="6" numFmtId="0" xfId="0" applyBorder="1" applyFont="1"/>
    <xf borderId="46" fillId="2" fontId="1" numFmtId="0" xfId="0" applyBorder="1" applyFont="1"/>
    <xf borderId="47" fillId="3" fontId="7" numFmtId="0" xfId="0" applyAlignment="1" applyBorder="1" applyFont="1">
      <alignment horizontal="center"/>
    </xf>
    <xf borderId="15" fillId="3" fontId="7" numFmtId="0" xfId="0" applyAlignment="1" applyBorder="1" applyFont="1">
      <alignment horizontal="center"/>
    </xf>
    <xf borderId="15" fillId="3" fontId="7" numFmtId="0" xfId="0" applyAlignment="1" applyBorder="1" applyFont="1">
      <alignment horizontal="center" shrinkToFit="0" wrapText="1"/>
    </xf>
    <xf borderId="24" fillId="3" fontId="7" numFmtId="0" xfId="0" applyAlignment="1" applyBorder="1" applyFont="1">
      <alignment horizontal="center" readingOrder="0"/>
    </xf>
    <xf borderId="48" fillId="3" fontId="7" numFmtId="0" xfId="0" applyAlignment="1" applyBorder="1" applyFont="1">
      <alignment horizontal="center" readingOrder="0" shrinkToFit="0" wrapText="1"/>
    </xf>
    <xf borderId="49" fillId="3" fontId="7" numFmtId="0" xfId="0" applyAlignment="1" applyBorder="1" applyFont="1">
      <alignment horizontal="center" shrinkToFit="0" wrapText="1"/>
    </xf>
    <xf borderId="31" fillId="2" fontId="1" numFmtId="0" xfId="0" applyBorder="1" applyFont="1"/>
    <xf borderId="36" fillId="2" fontId="1" numFmtId="0" xfId="0" applyAlignment="1" applyBorder="1" applyFont="1">
      <alignment horizontal="center"/>
    </xf>
    <xf borderId="18" fillId="2" fontId="1" numFmtId="0" xfId="0" applyBorder="1" applyFont="1"/>
    <xf borderId="18" fillId="2" fontId="1" numFmtId="0" xfId="0" applyAlignment="1" applyBorder="1" applyFont="1">
      <alignment horizontal="center"/>
    </xf>
    <xf borderId="35" fillId="2" fontId="1" numFmtId="0" xfId="0" applyAlignment="1" applyBorder="1" applyFont="1">
      <alignment horizontal="center"/>
    </xf>
    <xf borderId="40" fillId="2" fontId="1" numFmtId="0" xfId="0" applyAlignment="1" applyBorder="1" applyFont="1">
      <alignment horizontal="center"/>
    </xf>
    <xf borderId="50" fillId="2" fontId="1" numFmtId="0" xfId="0" applyAlignment="1" applyBorder="1" applyFont="1">
      <alignment horizontal="center"/>
    </xf>
    <xf borderId="51" fillId="2" fontId="1" numFmtId="0" xfId="0" applyAlignment="1" applyBorder="1" applyFont="1">
      <alignment horizontal="center"/>
    </xf>
    <xf borderId="18" fillId="2" fontId="1" numFmtId="0" xfId="0" applyAlignment="1" applyBorder="1" applyFont="1">
      <alignment readingOrder="0"/>
    </xf>
    <xf borderId="0" fillId="2" fontId="1" numFmtId="0" xfId="0" applyAlignment="1" applyFont="1">
      <alignment horizontal="center"/>
    </xf>
    <xf borderId="52" fillId="2" fontId="1" numFmtId="0" xfId="0" applyAlignment="1" applyBorder="1" applyFont="1">
      <alignment horizontal="center"/>
    </xf>
    <xf borderId="53" fillId="2" fontId="1" numFmtId="0" xfId="0" applyAlignment="1" applyBorder="1" applyFont="1">
      <alignment horizontal="center" readingOrder="0"/>
    </xf>
    <xf borderId="25" fillId="2" fontId="1" numFmtId="0" xfId="0" applyAlignment="1" applyBorder="1" applyFont="1">
      <alignment readingOrder="0"/>
    </xf>
    <xf borderId="0" fillId="2" fontId="36" numFmtId="0" xfId="0" applyAlignment="1" applyFont="1">
      <alignment horizontal="center"/>
    </xf>
    <xf borderId="25" fillId="2" fontId="1" numFmtId="0" xfId="0" applyAlignment="1" applyBorder="1" applyFont="1">
      <alignment horizontal="center"/>
    </xf>
    <xf borderId="54" fillId="2" fontId="1" numFmtId="0" xfId="0" applyAlignment="1" applyBorder="1" applyFont="1">
      <alignment horizontal="center"/>
    </xf>
    <xf borderId="55" fillId="2" fontId="1" numFmtId="0" xfId="0" applyAlignment="1" applyBorder="1" applyFont="1">
      <alignment horizontal="center"/>
    </xf>
    <xf borderId="56" fillId="2" fontId="1" numFmtId="0" xfId="0" applyAlignment="1" applyBorder="1" applyFont="1">
      <alignment horizontal="center"/>
    </xf>
    <xf borderId="57" fillId="2" fontId="1" numFmtId="0" xfId="0" applyAlignment="1" applyBorder="1" applyFont="1">
      <alignment horizontal="center"/>
    </xf>
    <xf borderId="58" fillId="3" fontId="37" numFmtId="0" xfId="0" applyAlignment="1" applyBorder="1" applyFont="1">
      <alignment horizontal="center"/>
    </xf>
    <xf borderId="21" fillId="3" fontId="7" numFmtId="0" xfId="0" applyBorder="1" applyFont="1"/>
    <xf borderId="21" fillId="3" fontId="37" numFmtId="0" xfId="0" applyAlignment="1" applyBorder="1" applyFont="1">
      <alignment horizontal="center"/>
    </xf>
    <xf borderId="59" fillId="3" fontId="37" numFmtId="0" xfId="0" applyAlignment="1" applyBorder="1" applyFont="1">
      <alignment horizontal="center"/>
    </xf>
    <xf borderId="60" fillId="3" fontId="37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9" xfId="0" applyAlignment="1" applyBorder="1" applyFont="1" applyNumberFormat="1">
      <alignment horizontal="center"/>
    </xf>
    <xf borderId="1" fillId="2" fontId="38" numFmtId="2" xfId="0" applyAlignment="1" applyBorder="1" applyFont="1" applyNumberFormat="1">
      <alignment horizontal="right" shrinkToFit="0" wrapText="1"/>
    </xf>
    <xf borderId="1" fillId="2" fontId="3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9.63"/>
    <col customWidth="1" min="3" max="3" width="9.25"/>
    <col customWidth="1" min="4" max="4" width="14.5"/>
    <col customWidth="1" min="5" max="5" width="8.0"/>
    <col customWidth="1" min="6" max="6" width="31.13"/>
    <col customWidth="1" min="7" max="7" width="31.0"/>
    <col customWidth="1" min="8" max="26" width="8.0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5.75" customHeight="1">
      <c r="A2" s="3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"/>
      <c r="B3" s="8"/>
      <c r="C3" s="9"/>
      <c r="D3" s="1"/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1" t="s">
        <v>1</v>
      </c>
      <c r="C4" s="12" t="s">
        <v>2</v>
      </c>
      <c r="D4" s="5"/>
      <c r="E4" s="6"/>
      <c r="F4" s="11" t="s">
        <v>3</v>
      </c>
      <c r="G4" s="1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1" t="s">
        <v>5</v>
      </c>
      <c r="C5" s="12" t="s">
        <v>6</v>
      </c>
      <c r="D5" s="5"/>
      <c r="E5" s="6"/>
      <c r="F5" s="11" t="s">
        <v>7</v>
      </c>
      <c r="G5" s="13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 t="s">
        <v>9</v>
      </c>
      <c r="C6" s="15" t="str">
        <f>Q5&amp;"_TestCase_V0.1"</f>
        <v>_TestCase_V0.1</v>
      </c>
      <c r="D6" s="16"/>
      <c r="E6" s="17"/>
      <c r="F6" s="11" t="s">
        <v>10</v>
      </c>
      <c r="G6" s="18">
        <v>44872.0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9"/>
      <c r="C7" s="20"/>
      <c r="D7" s="21"/>
      <c r="E7" s="22"/>
      <c r="F7" s="11" t="s">
        <v>11</v>
      </c>
      <c r="G7" s="23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4"/>
      <c r="C8" s="9"/>
      <c r="D8" s="1"/>
      <c r="E8" s="1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5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6"/>
      <c r="B11" s="27" t="s">
        <v>13</v>
      </c>
      <c r="C11" s="28" t="s">
        <v>11</v>
      </c>
      <c r="D11" s="28" t="s">
        <v>14</v>
      </c>
      <c r="E11" s="28" t="s">
        <v>15</v>
      </c>
      <c r="F11" s="28" t="s">
        <v>16</v>
      </c>
      <c r="G11" s="29" t="s">
        <v>17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25.5" customHeight="1">
      <c r="A12" s="30"/>
      <c r="B12" s="31">
        <v>44656.0</v>
      </c>
      <c r="C12" s="32" t="s">
        <v>18</v>
      </c>
      <c r="D12" s="30"/>
      <c r="E12" s="33" t="s">
        <v>19</v>
      </c>
      <c r="F12" s="33" t="s">
        <v>20</v>
      </c>
      <c r="G12" s="34" t="s">
        <v>21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21.75" customHeight="1">
      <c r="A13" s="30"/>
      <c r="B13" s="35"/>
      <c r="C13" s="32"/>
      <c r="D13" s="33"/>
      <c r="E13" s="33"/>
      <c r="F13" s="33"/>
      <c r="G13" s="36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9.5" customHeight="1">
      <c r="A14" s="30"/>
      <c r="B14" s="35"/>
      <c r="C14" s="32"/>
      <c r="D14" s="33"/>
      <c r="E14" s="33"/>
      <c r="F14" s="33"/>
      <c r="G14" s="36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21.75" customHeight="1">
      <c r="A15" s="30"/>
      <c r="B15" s="35"/>
      <c r="C15" s="32"/>
      <c r="D15" s="33"/>
      <c r="E15" s="33"/>
      <c r="F15" s="33"/>
      <c r="G15" s="36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9.5" customHeight="1">
      <c r="A16" s="30"/>
      <c r="B16" s="35"/>
      <c r="C16" s="32"/>
      <c r="D16" s="33"/>
      <c r="E16" s="33"/>
      <c r="F16" s="33"/>
      <c r="G16" s="36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21.75" customHeight="1">
      <c r="A17" s="30"/>
      <c r="B17" s="35"/>
      <c r="C17" s="32"/>
      <c r="D17" s="33"/>
      <c r="E17" s="33"/>
      <c r="F17" s="33"/>
      <c r="G17" s="36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9.5" customHeight="1">
      <c r="A18" s="30"/>
      <c r="B18" s="37"/>
      <c r="C18" s="38"/>
      <c r="D18" s="39"/>
      <c r="E18" s="39"/>
      <c r="F18" s="39"/>
      <c r="G18" s="4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1.75"/>
    <col customWidth="1" min="3" max="3" width="41.25"/>
    <col customWidth="1" min="4" max="4" width="46.75"/>
    <col customWidth="1" min="5" max="5" width="52.38"/>
    <col customWidth="1" min="6" max="6" width="30.63"/>
    <col customWidth="1" min="7" max="26" width="8.0"/>
  </cols>
  <sheetData>
    <row r="1" ht="25.5" customHeight="1">
      <c r="A1" s="10"/>
      <c r="B1" s="41"/>
      <c r="C1" s="42"/>
      <c r="D1" s="43" t="s">
        <v>22</v>
      </c>
      <c r="E1" s="44"/>
      <c r="F1" s="42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10"/>
      <c r="B2" s="41"/>
      <c r="C2" s="42"/>
      <c r="D2" s="45"/>
      <c r="E2" s="45"/>
      <c r="F2" s="4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/>
      <c r="B3" s="46" t="s">
        <v>1</v>
      </c>
      <c r="C3" s="47"/>
      <c r="D3" s="48" t="str">
        <f>Cover!C4</f>
        <v>Quizlet App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46" t="s">
        <v>5</v>
      </c>
      <c r="C4" s="47"/>
      <c r="D4" s="48" t="str">
        <f>Cover!C5</f>
        <v>QA</v>
      </c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84.75" customHeight="1">
      <c r="A5" s="49"/>
      <c r="B5" s="50" t="s">
        <v>23</v>
      </c>
      <c r="C5" s="6"/>
      <c r="D5" s="51" t="s">
        <v>24</v>
      </c>
      <c r="E5" s="5"/>
      <c r="F5" s="6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2.75" customHeight="1">
      <c r="A6" s="10"/>
      <c r="B6" s="5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53"/>
      <c r="B7" s="54"/>
      <c r="C7" s="55"/>
      <c r="D7" s="55"/>
      <c r="E7" s="55"/>
      <c r="F7" s="55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21.0" customHeight="1">
      <c r="A8" s="56"/>
      <c r="B8" s="57" t="s">
        <v>25</v>
      </c>
      <c r="C8" s="58" t="s">
        <v>26</v>
      </c>
      <c r="D8" s="58" t="s">
        <v>27</v>
      </c>
      <c r="E8" s="59" t="s">
        <v>28</v>
      </c>
      <c r="F8" s="60" t="s">
        <v>29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20.25" customHeight="1">
      <c r="A9" s="10"/>
      <c r="B9" s="61">
        <v>1.0</v>
      </c>
      <c r="C9" s="62" t="s">
        <v>30</v>
      </c>
      <c r="D9" s="63" t="s">
        <v>31</v>
      </c>
      <c r="E9" s="62" t="s">
        <v>32</v>
      </c>
      <c r="F9" s="6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1.75" customHeight="1">
      <c r="A10" s="10"/>
      <c r="B10" s="61">
        <v>2.0</v>
      </c>
      <c r="C10" s="62" t="s">
        <v>33</v>
      </c>
      <c r="D10" s="63" t="s">
        <v>34</v>
      </c>
      <c r="E10" s="65" t="s">
        <v>35</v>
      </c>
      <c r="F10" s="6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75" customHeight="1">
      <c r="A11" s="10"/>
      <c r="B11" s="66">
        <v>3.0</v>
      </c>
      <c r="C11" s="67" t="s">
        <v>36</v>
      </c>
      <c r="D11" s="63" t="s">
        <v>37</v>
      </c>
      <c r="E11" s="65" t="s">
        <v>38</v>
      </c>
      <c r="F11" s="6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4.75" customHeight="1">
      <c r="A12" s="10"/>
      <c r="B12" s="66">
        <v>4.0</v>
      </c>
      <c r="C12" s="62" t="s">
        <v>39</v>
      </c>
      <c r="D12" s="68" t="s">
        <v>40</v>
      </c>
      <c r="E12" s="62" t="s">
        <v>41</v>
      </c>
      <c r="F12" s="6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75" customHeight="1">
      <c r="A13" s="10"/>
      <c r="B13" s="66">
        <v>5.0</v>
      </c>
      <c r="C13" s="62" t="s">
        <v>42</v>
      </c>
      <c r="D13" s="69" t="s">
        <v>43</v>
      </c>
      <c r="E13" s="70" t="s">
        <v>44</v>
      </c>
      <c r="F13" s="6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1.75" customHeight="1">
      <c r="A14" s="10"/>
      <c r="B14" s="66">
        <v>6.0</v>
      </c>
      <c r="C14" s="62" t="s">
        <v>45</v>
      </c>
      <c r="D14" s="69" t="s">
        <v>46</v>
      </c>
      <c r="E14" s="65" t="s">
        <v>47</v>
      </c>
      <c r="F14" s="6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66">
        <v>7.0</v>
      </c>
      <c r="C15" s="62" t="s">
        <v>48</v>
      </c>
      <c r="D15" s="71" t="s">
        <v>49</v>
      </c>
      <c r="E15" s="65" t="s">
        <v>50</v>
      </c>
      <c r="F15" s="6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61"/>
      <c r="C16" s="72"/>
      <c r="D16" s="73"/>
      <c r="E16" s="73"/>
      <c r="F16" s="6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61"/>
      <c r="C17" s="72"/>
      <c r="D17" s="73"/>
      <c r="E17" s="73"/>
      <c r="F17" s="6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61"/>
      <c r="C18" s="72"/>
      <c r="D18" s="73"/>
      <c r="E18" s="73"/>
      <c r="F18" s="6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61"/>
      <c r="C19" s="72"/>
      <c r="D19" s="73"/>
      <c r="E19" s="73"/>
      <c r="F19" s="6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61"/>
      <c r="C20" s="72"/>
      <c r="D20" s="73"/>
      <c r="E20" s="73"/>
      <c r="F20" s="6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74"/>
      <c r="C21" s="75"/>
      <c r="D21" s="76"/>
      <c r="E21" s="76"/>
      <c r="F21" s="7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41"/>
      <c r="C22" s="42"/>
      <c r="D22" s="42"/>
      <c r="E22" s="42"/>
      <c r="F22" s="4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41"/>
      <c r="C23" s="42"/>
      <c r="D23" s="42"/>
      <c r="E23" s="42"/>
      <c r="F23" s="4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41"/>
      <c r="C24" s="42"/>
      <c r="D24" s="42"/>
      <c r="E24" s="42"/>
      <c r="F24" s="4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41"/>
      <c r="C25" s="42"/>
      <c r="D25" s="42"/>
      <c r="E25" s="42"/>
      <c r="F25" s="4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41"/>
      <c r="C26" s="42"/>
      <c r="D26" s="42"/>
      <c r="E26" s="42"/>
      <c r="F26" s="4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41"/>
      <c r="C27" s="42"/>
      <c r="D27" s="42"/>
      <c r="E27" s="42"/>
      <c r="F27" s="4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41"/>
      <c r="C28" s="42"/>
      <c r="D28" s="42"/>
      <c r="E28" s="42"/>
      <c r="F28" s="4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41"/>
      <c r="C29" s="42"/>
      <c r="D29" s="42"/>
      <c r="E29" s="42"/>
      <c r="F29" s="4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41"/>
      <c r="C30" s="42"/>
      <c r="D30" s="42"/>
      <c r="E30" s="42"/>
      <c r="F30" s="4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41"/>
      <c r="C31" s="42"/>
      <c r="D31" s="42"/>
      <c r="E31" s="42"/>
      <c r="F31" s="4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41"/>
      <c r="C32" s="42"/>
      <c r="D32" s="42"/>
      <c r="E32" s="42"/>
      <c r="F32" s="4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41"/>
      <c r="C33" s="42"/>
      <c r="D33" s="42"/>
      <c r="E33" s="42"/>
      <c r="F33" s="4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41"/>
      <c r="C34" s="42"/>
      <c r="D34" s="42"/>
      <c r="E34" s="42"/>
      <c r="F34" s="4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41"/>
      <c r="C35" s="42"/>
      <c r="D35" s="42"/>
      <c r="E35" s="42"/>
      <c r="F35" s="4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41"/>
      <c r="C36" s="42"/>
      <c r="D36" s="42"/>
      <c r="E36" s="42"/>
      <c r="F36" s="4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41"/>
      <c r="C37" s="42"/>
      <c r="D37" s="42"/>
      <c r="E37" s="42"/>
      <c r="F37" s="4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41"/>
      <c r="C38" s="42"/>
      <c r="D38" s="42"/>
      <c r="E38" s="42"/>
      <c r="F38" s="4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41"/>
      <c r="C39" s="42"/>
      <c r="D39" s="42"/>
      <c r="E39" s="42"/>
      <c r="F39" s="4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41"/>
      <c r="C40" s="42"/>
      <c r="D40" s="42"/>
      <c r="E40" s="42"/>
      <c r="F40" s="4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41"/>
      <c r="C41" s="42"/>
      <c r="D41" s="42"/>
      <c r="E41" s="42"/>
      <c r="F41" s="4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41"/>
      <c r="C42" s="42"/>
      <c r="D42" s="42"/>
      <c r="E42" s="42"/>
      <c r="F42" s="4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41"/>
      <c r="C43" s="42"/>
      <c r="D43" s="42"/>
      <c r="E43" s="42"/>
      <c r="F43" s="4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41"/>
      <c r="C44" s="42"/>
      <c r="D44" s="42"/>
      <c r="E44" s="42"/>
      <c r="F44" s="4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41"/>
      <c r="C45" s="42"/>
      <c r="D45" s="42"/>
      <c r="E45" s="42"/>
      <c r="F45" s="4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41"/>
      <c r="C46" s="42"/>
      <c r="D46" s="42"/>
      <c r="E46" s="42"/>
      <c r="F46" s="4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41"/>
      <c r="C47" s="42"/>
      <c r="D47" s="42"/>
      <c r="E47" s="42"/>
      <c r="F47" s="4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41"/>
      <c r="C48" s="42"/>
      <c r="D48" s="42"/>
      <c r="E48" s="42"/>
      <c r="F48" s="4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41"/>
      <c r="C49" s="42"/>
      <c r="D49" s="42"/>
      <c r="E49" s="42"/>
      <c r="F49" s="4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41"/>
      <c r="C50" s="42"/>
      <c r="D50" s="42"/>
      <c r="E50" s="42"/>
      <c r="F50" s="4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41"/>
      <c r="C51" s="42"/>
      <c r="D51" s="42"/>
      <c r="E51" s="42"/>
      <c r="F51" s="4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41"/>
      <c r="C52" s="42"/>
      <c r="D52" s="42"/>
      <c r="E52" s="42"/>
      <c r="F52" s="4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41"/>
      <c r="C53" s="42"/>
      <c r="D53" s="42"/>
      <c r="E53" s="42"/>
      <c r="F53" s="4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41"/>
      <c r="C54" s="42"/>
      <c r="D54" s="42"/>
      <c r="E54" s="42"/>
      <c r="F54" s="4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41"/>
      <c r="C55" s="42"/>
      <c r="D55" s="42"/>
      <c r="E55" s="42"/>
      <c r="F55" s="4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41"/>
      <c r="C56" s="42"/>
      <c r="D56" s="42"/>
      <c r="E56" s="42"/>
      <c r="F56" s="4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41"/>
      <c r="C57" s="42"/>
      <c r="D57" s="42"/>
      <c r="E57" s="42"/>
      <c r="F57" s="4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41"/>
      <c r="C58" s="42"/>
      <c r="D58" s="42"/>
      <c r="E58" s="42"/>
      <c r="F58" s="4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41"/>
      <c r="C59" s="42"/>
      <c r="D59" s="42"/>
      <c r="E59" s="42"/>
      <c r="F59" s="4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41"/>
      <c r="C60" s="42"/>
      <c r="D60" s="42"/>
      <c r="E60" s="42"/>
      <c r="F60" s="4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41"/>
      <c r="C61" s="42"/>
      <c r="D61" s="42"/>
      <c r="E61" s="42"/>
      <c r="F61" s="4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41"/>
      <c r="C62" s="42"/>
      <c r="D62" s="42"/>
      <c r="E62" s="42"/>
      <c r="F62" s="4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41"/>
      <c r="C63" s="42"/>
      <c r="D63" s="42"/>
      <c r="E63" s="42"/>
      <c r="F63" s="4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41"/>
      <c r="C64" s="42"/>
      <c r="D64" s="42"/>
      <c r="E64" s="42"/>
      <c r="F64" s="4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41"/>
      <c r="C65" s="42"/>
      <c r="D65" s="42"/>
      <c r="E65" s="42"/>
      <c r="F65" s="4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41"/>
      <c r="C66" s="42"/>
      <c r="D66" s="42"/>
      <c r="E66" s="42"/>
      <c r="F66" s="4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41"/>
      <c r="C67" s="42"/>
      <c r="D67" s="42"/>
      <c r="E67" s="42"/>
      <c r="F67" s="4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41"/>
      <c r="C68" s="42"/>
      <c r="D68" s="42"/>
      <c r="E68" s="42"/>
      <c r="F68" s="4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41"/>
      <c r="C69" s="42"/>
      <c r="D69" s="42"/>
      <c r="E69" s="42"/>
      <c r="F69" s="4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41"/>
      <c r="C70" s="42"/>
      <c r="D70" s="42"/>
      <c r="E70" s="42"/>
      <c r="F70" s="4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41"/>
      <c r="C71" s="42"/>
      <c r="D71" s="42"/>
      <c r="E71" s="42"/>
      <c r="F71" s="4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41"/>
      <c r="C72" s="42"/>
      <c r="D72" s="42"/>
      <c r="E72" s="42"/>
      <c r="F72" s="4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41"/>
      <c r="C73" s="42"/>
      <c r="D73" s="42"/>
      <c r="E73" s="42"/>
      <c r="F73" s="4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41"/>
      <c r="C74" s="42"/>
      <c r="D74" s="42"/>
      <c r="E74" s="42"/>
      <c r="F74" s="4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41"/>
      <c r="C75" s="42"/>
      <c r="D75" s="42"/>
      <c r="E75" s="42"/>
      <c r="F75" s="4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41"/>
      <c r="C76" s="42"/>
      <c r="D76" s="42"/>
      <c r="E76" s="42"/>
      <c r="F76" s="4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41"/>
      <c r="C77" s="42"/>
      <c r="D77" s="42"/>
      <c r="E77" s="42"/>
      <c r="F77" s="4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41"/>
      <c r="C78" s="42"/>
      <c r="D78" s="42"/>
      <c r="E78" s="42"/>
      <c r="F78" s="4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41"/>
      <c r="C79" s="42"/>
      <c r="D79" s="42"/>
      <c r="E79" s="42"/>
      <c r="F79" s="4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41"/>
      <c r="C80" s="42"/>
      <c r="D80" s="42"/>
      <c r="E80" s="42"/>
      <c r="F80" s="4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41"/>
      <c r="C81" s="42"/>
      <c r="D81" s="42"/>
      <c r="E81" s="42"/>
      <c r="F81" s="4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41"/>
      <c r="C82" s="42"/>
      <c r="D82" s="42"/>
      <c r="E82" s="42"/>
      <c r="F82" s="4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41"/>
      <c r="C83" s="42"/>
      <c r="D83" s="42"/>
      <c r="E83" s="42"/>
      <c r="F83" s="4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41"/>
      <c r="C84" s="42"/>
      <c r="D84" s="42"/>
      <c r="E84" s="42"/>
      <c r="F84" s="4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41"/>
      <c r="C85" s="42"/>
      <c r="D85" s="42"/>
      <c r="E85" s="42"/>
      <c r="F85" s="4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41"/>
      <c r="C86" s="42"/>
      <c r="D86" s="42"/>
      <c r="E86" s="42"/>
      <c r="F86" s="4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41"/>
      <c r="C87" s="42"/>
      <c r="D87" s="42"/>
      <c r="E87" s="42"/>
      <c r="F87" s="4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41"/>
      <c r="C88" s="42"/>
      <c r="D88" s="42"/>
      <c r="E88" s="42"/>
      <c r="F88" s="4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41"/>
      <c r="C89" s="42"/>
      <c r="D89" s="42"/>
      <c r="E89" s="42"/>
      <c r="F89" s="4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41"/>
      <c r="C90" s="42"/>
      <c r="D90" s="42"/>
      <c r="E90" s="42"/>
      <c r="F90" s="4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41"/>
      <c r="C91" s="42"/>
      <c r="D91" s="42"/>
      <c r="E91" s="42"/>
      <c r="F91" s="4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41"/>
      <c r="C92" s="42"/>
      <c r="D92" s="42"/>
      <c r="E92" s="42"/>
      <c r="F92" s="4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41"/>
      <c r="C93" s="42"/>
      <c r="D93" s="42"/>
      <c r="E93" s="42"/>
      <c r="F93" s="4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41"/>
      <c r="C94" s="42"/>
      <c r="D94" s="42"/>
      <c r="E94" s="42"/>
      <c r="F94" s="4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41"/>
      <c r="C95" s="42"/>
      <c r="D95" s="42"/>
      <c r="E95" s="42"/>
      <c r="F95" s="4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41"/>
      <c r="C96" s="42"/>
      <c r="D96" s="42"/>
      <c r="E96" s="42"/>
      <c r="F96" s="4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41"/>
      <c r="C97" s="42"/>
      <c r="D97" s="42"/>
      <c r="E97" s="42"/>
      <c r="F97" s="4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41"/>
      <c r="C98" s="42"/>
      <c r="D98" s="42"/>
      <c r="E98" s="42"/>
      <c r="F98" s="4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41"/>
      <c r="C99" s="42"/>
      <c r="D99" s="42"/>
      <c r="E99" s="42"/>
      <c r="F99" s="4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41"/>
      <c r="C100" s="42"/>
      <c r="D100" s="42"/>
      <c r="E100" s="42"/>
      <c r="F100" s="4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41"/>
      <c r="C101" s="42"/>
      <c r="D101" s="42"/>
      <c r="E101" s="42"/>
      <c r="F101" s="4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41"/>
      <c r="C102" s="42"/>
      <c r="D102" s="42"/>
      <c r="E102" s="42"/>
      <c r="F102" s="4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41"/>
      <c r="C103" s="42"/>
      <c r="D103" s="42"/>
      <c r="E103" s="42"/>
      <c r="F103" s="4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41"/>
      <c r="C104" s="42"/>
      <c r="D104" s="42"/>
      <c r="E104" s="42"/>
      <c r="F104" s="4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41"/>
      <c r="C105" s="42"/>
      <c r="D105" s="42"/>
      <c r="E105" s="42"/>
      <c r="F105" s="4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41"/>
      <c r="C106" s="42"/>
      <c r="D106" s="42"/>
      <c r="E106" s="42"/>
      <c r="F106" s="4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41"/>
      <c r="C107" s="42"/>
      <c r="D107" s="42"/>
      <c r="E107" s="42"/>
      <c r="F107" s="4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41"/>
      <c r="C108" s="42"/>
      <c r="D108" s="42"/>
      <c r="E108" s="42"/>
      <c r="F108" s="4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41"/>
      <c r="C109" s="42"/>
      <c r="D109" s="42"/>
      <c r="E109" s="42"/>
      <c r="F109" s="4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41"/>
      <c r="C110" s="42"/>
      <c r="D110" s="42"/>
      <c r="E110" s="42"/>
      <c r="F110" s="4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41"/>
      <c r="C111" s="42"/>
      <c r="D111" s="42"/>
      <c r="E111" s="42"/>
      <c r="F111" s="4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41"/>
      <c r="C112" s="42"/>
      <c r="D112" s="42"/>
      <c r="E112" s="42"/>
      <c r="F112" s="4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41"/>
      <c r="C113" s="42"/>
      <c r="D113" s="42"/>
      <c r="E113" s="42"/>
      <c r="F113" s="4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41"/>
      <c r="C114" s="42"/>
      <c r="D114" s="42"/>
      <c r="E114" s="42"/>
      <c r="F114" s="4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41"/>
      <c r="C115" s="42"/>
      <c r="D115" s="42"/>
      <c r="E115" s="42"/>
      <c r="F115" s="4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41"/>
      <c r="C116" s="42"/>
      <c r="D116" s="42"/>
      <c r="E116" s="42"/>
      <c r="F116" s="4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41"/>
      <c r="C117" s="42"/>
      <c r="D117" s="42"/>
      <c r="E117" s="42"/>
      <c r="F117" s="4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41"/>
      <c r="C118" s="42"/>
      <c r="D118" s="42"/>
      <c r="E118" s="42"/>
      <c r="F118" s="4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41"/>
      <c r="C119" s="42"/>
      <c r="D119" s="42"/>
      <c r="E119" s="42"/>
      <c r="F119" s="4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41"/>
      <c r="C120" s="42"/>
      <c r="D120" s="42"/>
      <c r="E120" s="42"/>
      <c r="F120" s="4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41"/>
      <c r="C121" s="42"/>
      <c r="D121" s="42"/>
      <c r="E121" s="42"/>
      <c r="F121" s="4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41"/>
      <c r="C122" s="42"/>
      <c r="D122" s="42"/>
      <c r="E122" s="42"/>
      <c r="F122" s="4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41"/>
      <c r="C123" s="42"/>
      <c r="D123" s="42"/>
      <c r="E123" s="42"/>
      <c r="F123" s="4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41"/>
      <c r="C124" s="42"/>
      <c r="D124" s="42"/>
      <c r="E124" s="42"/>
      <c r="F124" s="4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41"/>
      <c r="C125" s="42"/>
      <c r="D125" s="42"/>
      <c r="E125" s="42"/>
      <c r="F125" s="4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41"/>
      <c r="C126" s="42"/>
      <c r="D126" s="42"/>
      <c r="E126" s="42"/>
      <c r="F126" s="4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41"/>
      <c r="C127" s="42"/>
      <c r="D127" s="42"/>
      <c r="E127" s="42"/>
      <c r="F127" s="4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41"/>
      <c r="C128" s="42"/>
      <c r="D128" s="42"/>
      <c r="E128" s="42"/>
      <c r="F128" s="4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41"/>
      <c r="C129" s="42"/>
      <c r="D129" s="42"/>
      <c r="E129" s="42"/>
      <c r="F129" s="4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41"/>
      <c r="C130" s="42"/>
      <c r="D130" s="42"/>
      <c r="E130" s="42"/>
      <c r="F130" s="4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41"/>
      <c r="C131" s="42"/>
      <c r="D131" s="42"/>
      <c r="E131" s="42"/>
      <c r="F131" s="4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41"/>
      <c r="C132" s="42"/>
      <c r="D132" s="42"/>
      <c r="E132" s="42"/>
      <c r="F132" s="4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41"/>
      <c r="C133" s="42"/>
      <c r="D133" s="42"/>
      <c r="E133" s="42"/>
      <c r="F133" s="4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41"/>
      <c r="C134" s="42"/>
      <c r="D134" s="42"/>
      <c r="E134" s="42"/>
      <c r="F134" s="4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41"/>
      <c r="C135" s="42"/>
      <c r="D135" s="42"/>
      <c r="E135" s="42"/>
      <c r="F135" s="4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41"/>
      <c r="C136" s="42"/>
      <c r="D136" s="42"/>
      <c r="E136" s="42"/>
      <c r="F136" s="4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41"/>
      <c r="C137" s="42"/>
      <c r="D137" s="42"/>
      <c r="E137" s="42"/>
      <c r="F137" s="4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41"/>
      <c r="C138" s="42"/>
      <c r="D138" s="42"/>
      <c r="E138" s="42"/>
      <c r="F138" s="4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41"/>
      <c r="C139" s="42"/>
      <c r="D139" s="42"/>
      <c r="E139" s="42"/>
      <c r="F139" s="4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41"/>
      <c r="C140" s="42"/>
      <c r="D140" s="42"/>
      <c r="E140" s="42"/>
      <c r="F140" s="4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41"/>
      <c r="C141" s="42"/>
      <c r="D141" s="42"/>
      <c r="E141" s="42"/>
      <c r="F141" s="4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41"/>
      <c r="C142" s="42"/>
      <c r="D142" s="42"/>
      <c r="E142" s="42"/>
      <c r="F142" s="4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41"/>
      <c r="C143" s="42"/>
      <c r="D143" s="42"/>
      <c r="E143" s="42"/>
      <c r="F143" s="4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41"/>
      <c r="C144" s="42"/>
      <c r="D144" s="42"/>
      <c r="E144" s="42"/>
      <c r="F144" s="4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41"/>
      <c r="C145" s="42"/>
      <c r="D145" s="42"/>
      <c r="E145" s="42"/>
      <c r="F145" s="4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41"/>
      <c r="C146" s="42"/>
      <c r="D146" s="42"/>
      <c r="E146" s="42"/>
      <c r="F146" s="4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41"/>
      <c r="C147" s="42"/>
      <c r="D147" s="42"/>
      <c r="E147" s="42"/>
      <c r="F147" s="4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41"/>
      <c r="C148" s="42"/>
      <c r="D148" s="42"/>
      <c r="E148" s="42"/>
      <c r="F148" s="4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41"/>
      <c r="C149" s="42"/>
      <c r="D149" s="42"/>
      <c r="E149" s="42"/>
      <c r="F149" s="4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41"/>
      <c r="C150" s="42"/>
      <c r="D150" s="42"/>
      <c r="E150" s="42"/>
      <c r="F150" s="4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41"/>
      <c r="C151" s="42"/>
      <c r="D151" s="42"/>
      <c r="E151" s="42"/>
      <c r="F151" s="4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41"/>
      <c r="C152" s="42"/>
      <c r="D152" s="42"/>
      <c r="E152" s="42"/>
      <c r="F152" s="4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41"/>
      <c r="C153" s="42"/>
      <c r="D153" s="42"/>
      <c r="E153" s="42"/>
      <c r="F153" s="4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41"/>
      <c r="C154" s="42"/>
      <c r="D154" s="42"/>
      <c r="E154" s="42"/>
      <c r="F154" s="4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41"/>
      <c r="C155" s="42"/>
      <c r="D155" s="42"/>
      <c r="E155" s="42"/>
      <c r="F155" s="4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41"/>
      <c r="C156" s="42"/>
      <c r="D156" s="42"/>
      <c r="E156" s="42"/>
      <c r="F156" s="4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41"/>
      <c r="C157" s="42"/>
      <c r="D157" s="42"/>
      <c r="E157" s="42"/>
      <c r="F157" s="4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41"/>
      <c r="C158" s="42"/>
      <c r="D158" s="42"/>
      <c r="E158" s="42"/>
      <c r="F158" s="4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41"/>
      <c r="C159" s="42"/>
      <c r="D159" s="42"/>
      <c r="E159" s="42"/>
      <c r="F159" s="4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41"/>
      <c r="C160" s="42"/>
      <c r="D160" s="42"/>
      <c r="E160" s="42"/>
      <c r="F160" s="4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41"/>
      <c r="C161" s="42"/>
      <c r="D161" s="42"/>
      <c r="E161" s="42"/>
      <c r="F161" s="4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41"/>
      <c r="C162" s="42"/>
      <c r="D162" s="42"/>
      <c r="E162" s="42"/>
      <c r="F162" s="4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41"/>
      <c r="C163" s="42"/>
      <c r="D163" s="42"/>
      <c r="E163" s="42"/>
      <c r="F163" s="4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41"/>
      <c r="C164" s="42"/>
      <c r="D164" s="42"/>
      <c r="E164" s="42"/>
      <c r="F164" s="4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41"/>
      <c r="C165" s="42"/>
      <c r="D165" s="42"/>
      <c r="E165" s="42"/>
      <c r="F165" s="4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41"/>
      <c r="C166" s="42"/>
      <c r="D166" s="42"/>
      <c r="E166" s="42"/>
      <c r="F166" s="4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41"/>
      <c r="C167" s="42"/>
      <c r="D167" s="42"/>
      <c r="E167" s="42"/>
      <c r="F167" s="4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41"/>
      <c r="C168" s="42"/>
      <c r="D168" s="42"/>
      <c r="E168" s="42"/>
      <c r="F168" s="4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41"/>
      <c r="C169" s="42"/>
      <c r="D169" s="42"/>
      <c r="E169" s="42"/>
      <c r="F169" s="4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41"/>
      <c r="C170" s="42"/>
      <c r="D170" s="42"/>
      <c r="E170" s="42"/>
      <c r="F170" s="4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41"/>
      <c r="C171" s="42"/>
      <c r="D171" s="42"/>
      <c r="E171" s="42"/>
      <c r="F171" s="4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41"/>
      <c r="C172" s="42"/>
      <c r="D172" s="42"/>
      <c r="E172" s="42"/>
      <c r="F172" s="4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41"/>
      <c r="C173" s="42"/>
      <c r="D173" s="42"/>
      <c r="E173" s="42"/>
      <c r="F173" s="4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41"/>
      <c r="C174" s="42"/>
      <c r="D174" s="42"/>
      <c r="E174" s="42"/>
      <c r="F174" s="4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41"/>
      <c r="C175" s="42"/>
      <c r="D175" s="42"/>
      <c r="E175" s="42"/>
      <c r="F175" s="4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41"/>
      <c r="C176" s="42"/>
      <c r="D176" s="42"/>
      <c r="E176" s="42"/>
      <c r="F176" s="4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41"/>
      <c r="C177" s="42"/>
      <c r="D177" s="42"/>
      <c r="E177" s="42"/>
      <c r="F177" s="4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41"/>
      <c r="C178" s="42"/>
      <c r="D178" s="42"/>
      <c r="E178" s="42"/>
      <c r="F178" s="4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41"/>
      <c r="C179" s="42"/>
      <c r="D179" s="42"/>
      <c r="E179" s="42"/>
      <c r="F179" s="4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41"/>
      <c r="C180" s="42"/>
      <c r="D180" s="42"/>
      <c r="E180" s="42"/>
      <c r="F180" s="4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41"/>
      <c r="C181" s="42"/>
      <c r="D181" s="42"/>
      <c r="E181" s="42"/>
      <c r="F181" s="4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41"/>
      <c r="C182" s="42"/>
      <c r="D182" s="42"/>
      <c r="E182" s="42"/>
      <c r="F182" s="4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41"/>
      <c r="C183" s="42"/>
      <c r="D183" s="42"/>
      <c r="E183" s="42"/>
      <c r="F183" s="4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41"/>
      <c r="C184" s="42"/>
      <c r="D184" s="42"/>
      <c r="E184" s="42"/>
      <c r="F184" s="4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41"/>
      <c r="C185" s="42"/>
      <c r="D185" s="42"/>
      <c r="E185" s="42"/>
      <c r="F185" s="4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41"/>
      <c r="C186" s="42"/>
      <c r="D186" s="42"/>
      <c r="E186" s="42"/>
      <c r="F186" s="4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41"/>
      <c r="C187" s="42"/>
      <c r="D187" s="42"/>
      <c r="E187" s="42"/>
      <c r="F187" s="4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41"/>
      <c r="C188" s="42"/>
      <c r="D188" s="42"/>
      <c r="E188" s="42"/>
      <c r="F188" s="4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41"/>
      <c r="C189" s="42"/>
      <c r="D189" s="42"/>
      <c r="E189" s="42"/>
      <c r="F189" s="4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41"/>
      <c r="C190" s="42"/>
      <c r="D190" s="42"/>
      <c r="E190" s="42"/>
      <c r="F190" s="4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41"/>
      <c r="C191" s="42"/>
      <c r="D191" s="42"/>
      <c r="E191" s="42"/>
      <c r="F191" s="4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41"/>
      <c r="C192" s="42"/>
      <c r="D192" s="42"/>
      <c r="E192" s="42"/>
      <c r="F192" s="4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41"/>
      <c r="C193" s="42"/>
      <c r="D193" s="42"/>
      <c r="E193" s="42"/>
      <c r="F193" s="4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41"/>
      <c r="C194" s="42"/>
      <c r="D194" s="42"/>
      <c r="E194" s="42"/>
      <c r="F194" s="4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41"/>
      <c r="C195" s="42"/>
      <c r="D195" s="42"/>
      <c r="E195" s="42"/>
      <c r="F195" s="4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41"/>
      <c r="C196" s="42"/>
      <c r="D196" s="42"/>
      <c r="E196" s="42"/>
      <c r="F196" s="4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41"/>
      <c r="C197" s="42"/>
      <c r="D197" s="42"/>
      <c r="E197" s="42"/>
      <c r="F197" s="4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41"/>
      <c r="C198" s="42"/>
      <c r="D198" s="42"/>
      <c r="E198" s="42"/>
      <c r="F198" s="4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41"/>
      <c r="C199" s="42"/>
      <c r="D199" s="42"/>
      <c r="E199" s="42"/>
      <c r="F199" s="4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41"/>
      <c r="C200" s="42"/>
      <c r="D200" s="42"/>
      <c r="E200" s="42"/>
      <c r="F200" s="4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41"/>
      <c r="C201" s="42"/>
      <c r="D201" s="42"/>
      <c r="E201" s="42"/>
      <c r="F201" s="4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41"/>
      <c r="C202" s="42"/>
      <c r="D202" s="42"/>
      <c r="E202" s="42"/>
      <c r="F202" s="4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41"/>
      <c r="C203" s="42"/>
      <c r="D203" s="42"/>
      <c r="E203" s="42"/>
      <c r="F203" s="4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41"/>
      <c r="C204" s="42"/>
      <c r="D204" s="42"/>
      <c r="E204" s="42"/>
      <c r="F204" s="4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41"/>
      <c r="C205" s="42"/>
      <c r="D205" s="42"/>
      <c r="E205" s="42"/>
      <c r="F205" s="4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41"/>
      <c r="C206" s="42"/>
      <c r="D206" s="42"/>
      <c r="E206" s="42"/>
      <c r="F206" s="4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41"/>
      <c r="C207" s="42"/>
      <c r="D207" s="42"/>
      <c r="E207" s="42"/>
      <c r="F207" s="4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41"/>
      <c r="C208" s="42"/>
      <c r="D208" s="42"/>
      <c r="E208" s="42"/>
      <c r="F208" s="4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41"/>
      <c r="C209" s="42"/>
      <c r="D209" s="42"/>
      <c r="E209" s="42"/>
      <c r="F209" s="4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41"/>
      <c r="C210" s="42"/>
      <c r="D210" s="42"/>
      <c r="E210" s="42"/>
      <c r="F210" s="4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41"/>
      <c r="C211" s="42"/>
      <c r="D211" s="42"/>
      <c r="E211" s="42"/>
      <c r="F211" s="4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41"/>
      <c r="C212" s="42"/>
      <c r="D212" s="42"/>
      <c r="E212" s="42"/>
      <c r="F212" s="4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41"/>
      <c r="C213" s="42"/>
      <c r="D213" s="42"/>
      <c r="E213" s="42"/>
      <c r="F213" s="4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41"/>
      <c r="C214" s="42"/>
      <c r="D214" s="42"/>
      <c r="E214" s="42"/>
      <c r="F214" s="4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41"/>
      <c r="C215" s="42"/>
      <c r="D215" s="42"/>
      <c r="E215" s="42"/>
      <c r="F215" s="4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41"/>
      <c r="C216" s="42"/>
      <c r="D216" s="42"/>
      <c r="E216" s="42"/>
      <c r="F216" s="4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41"/>
      <c r="C217" s="42"/>
      <c r="D217" s="42"/>
      <c r="E217" s="42"/>
      <c r="F217" s="4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41"/>
      <c r="C218" s="42"/>
      <c r="D218" s="42"/>
      <c r="E218" s="42"/>
      <c r="F218" s="4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41"/>
      <c r="C219" s="42"/>
      <c r="D219" s="42"/>
      <c r="E219" s="42"/>
      <c r="F219" s="4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41"/>
      <c r="C220" s="42"/>
      <c r="D220" s="42"/>
      <c r="E220" s="42"/>
      <c r="F220" s="4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41"/>
      <c r="C221" s="42"/>
      <c r="D221" s="42"/>
      <c r="E221" s="42"/>
      <c r="F221" s="4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41"/>
      <c r="C222" s="42"/>
      <c r="D222" s="42"/>
      <c r="E222" s="42"/>
      <c r="F222" s="4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41"/>
      <c r="C223" s="42"/>
      <c r="D223" s="42"/>
      <c r="E223" s="42"/>
      <c r="F223" s="4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41"/>
      <c r="C224" s="42"/>
      <c r="D224" s="42"/>
      <c r="E224" s="42"/>
      <c r="F224" s="4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41"/>
      <c r="C225" s="42"/>
      <c r="D225" s="42"/>
      <c r="E225" s="42"/>
      <c r="F225" s="4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41"/>
      <c r="C226" s="42"/>
      <c r="D226" s="42"/>
      <c r="E226" s="42"/>
      <c r="F226" s="4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41"/>
      <c r="C227" s="42"/>
      <c r="D227" s="42"/>
      <c r="E227" s="42"/>
      <c r="F227" s="4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41"/>
      <c r="C228" s="42"/>
      <c r="D228" s="42"/>
      <c r="E228" s="42"/>
      <c r="F228" s="4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41"/>
      <c r="C229" s="42"/>
      <c r="D229" s="42"/>
      <c r="E229" s="42"/>
      <c r="F229" s="4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41"/>
      <c r="C230" s="42"/>
      <c r="D230" s="42"/>
      <c r="E230" s="42"/>
      <c r="F230" s="4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41"/>
      <c r="C231" s="42"/>
      <c r="D231" s="42"/>
      <c r="E231" s="42"/>
      <c r="F231" s="4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41"/>
      <c r="C232" s="42"/>
      <c r="D232" s="42"/>
      <c r="E232" s="42"/>
      <c r="F232" s="4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41"/>
      <c r="C233" s="42"/>
      <c r="D233" s="42"/>
      <c r="E233" s="42"/>
      <c r="F233" s="4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41"/>
      <c r="C234" s="42"/>
      <c r="D234" s="42"/>
      <c r="E234" s="42"/>
      <c r="F234" s="4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41"/>
      <c r="C235" s="42"/>
      <c r="D235" s="42"/>
      <c r="E235" s="42"/>
      <c r="F235" s="4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41"/>
      <c r="C236" s="42"/>
      <c r="D236" s="42"/>
      <c r="E236" s="42"/>
      <c r="F236" s="4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41"/>
      <c r="C237" s="42"/>
      <c r="D237" s="42"/>
      <c r="E237" s="42"/>
      <c r="F237" s="4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41"/>
      <c r="C238" s="42"/>
      <c r="D238" s="42"/>
      <c r="E238" s="42"/>
      <c r="F238" s="4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41"/>
      <c r="C239" s="42"/>
      <c r="D239" s="42"/>
      <c r="E239" s="42"/>
      <c r="F239" s="4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41"/>
      <c r="C240" s="42"/>
      <c r="D240" s="42"/>
      <c r="E240" s="42"/>
      <c r="F240" s="4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41"/>
      <c r="C241" s="42"/>
      <c r="D241" s="42"/>
      <c r="E241" s="42"/>
      <c r="F241" s="4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41"/>
      <c r="C242" s="42"/>
      <c r="D242" s="42"/>
      <c r="E242" s="42"/>
      <c r="F242" s="4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41"/>
      <c r="C243" s="42"/>
      <c r="D243" s="42"/>
      <c r="E243" s="42"/>
      <c r="F243" s="4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41"/>
      <c r="C244" s="42"/>
      <c r="D244" s="42"/>
      <c r="E244" s="42"/>
      <c r="F244" s="4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41"/>
      <c r="C245" s="42"/>
      <c r="D245" s="42"/>
      <c r="E245" s="42"/>
      <c r="F245" s="4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41"/>
      <c r="C246" s="42"/>
      <c r="D246" s="42"/>
      <c r="E246" s="42"/>
      <c r="F246" s="4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41"/>
      <c r="C247" s="42"/>
      <c r="D247" s="42"/>
      <c r="E247" s="42"/>
      <c r="F247" s="4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41"/>
      <c r="C248" s="42"/>
      <c r="D248" s="42"/>
      <c r="E248" s="42"/>
      <c r="F248" s="4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41"/>
      <c r="C249" s="42"/>
      <c r="D249" s="42"/>
      <c r="E249" s="42"/>
      <c r="F249" s="4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41"/>
      <c r="C250" s="42"/>
      <c r="D250" s="42"/>
      <c r="E250" s="42"/>
      <c r="F250" s="4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41"/>
      <c r="C251" s="42"/>
      <c r="D251" s="42"/>
      <c r="E251" s="42"/>
      <c r="F251" s="4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41"/>
      <c r="C252" s="42"/>
      <c r="D252" s="42"/>
      <c r="E252" s="42"/>
      <c r="F252" s="4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41"/>
      <c r="C253" s="42"/>
      <c r="D253" s="42"/>
      <c r="E253" s="42"/>
      <c r="F253" s="4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41"/>
      <c r="C254" s="42"/>
      <c r="D254" s="42"/>
      <c r="E254" s="42"/>
      <c r="F254" s="4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41"/>
      <c r="C255" s="42"/>
      <c r="D255" s="42"/>
      <c r="E255" s="42"/>
      <c r="F255" s="4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41"/>
      <c r="C256" s="42"/>
      <c r="D256" s="42"/>
      <c r="E256" s="42"/>
      <c r="F256" s="4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41"/>
      <c r="C257" s="42"/>
      <c r="D257" s="42"/>
      <c r="E257" s="42"/>
      <c r="F257" s="4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41"/>
      <c r="C258" s="42"/>
      <c r="D258" s="42"/>
      <c r="E258" s="42"/>
      <c r="F258" s="4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41"/>
      <c r="C259" s="42"/>
      <c r="D259" s="42"/>
      <c r="E259" s="42"/>
      <c r="F259" s="4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41"/>
      <c r="C260" s="42"/>
      <c r="D260" s="42"/>
      <c r="E260" s="42"/>
      <c r="F260" s="4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41"/>
      <c r="C261" s="42"/>
      <c r="D261" s="42"/>
      <c r="E261" s="42"/>
      <c r="F261" s="4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41"/>
      <c r="C262" s="42"/>
      <c r="D262" s="42"/>
      <c r="E262" s="42"/>
      <c r="F262" s="4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41"/>
      <c r="C263" s="42"/>
      <c r="D263" s="42"/>
      <c r="E263" s="42"/>
      <c r="F263" s="4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41"/>
      <c r="C264" s="42"/>
      <c r="D264" s="42"/>
      <c r="E264" s="42"/>
      <c r="F264" s="4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41"/>
      <c r="C265" s="42"/>
      <c r="D265" s="42"/>
      <c r="E265" s="42"/>
      <c r="F265" s="4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41"/>
      <c r="C266" s="42"/>
      <c r="D266" s="42"/>
      <c r="E266" s="42"/>
      <c r="F266" s="4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41"/>
      <c r="C267" s="42"/>
      <c r="D267" s="42"/>
      <c r="E267" s="42"/>
      <c r="F267" s="4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41"/>
      <c r="C268" s="42"/>
      <c r="D268" s="42"/>
      <c r="E268" s="42"/>
      <c r="F268" s="4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41"/>
      <c r="C269" s="42"/>
      <c r="D269" s="42"/>
      <c r="E269" s="42"/>
      <c r="F269" s="4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41"/>
      <c r="C270" s="42"/>
      <c r="D270" s="42"/>
      <c r="E270" s="42"/>
      <c r="F270" s="4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41"/>
      <c r="C271" s="42"/>
      <c r="D271" s="42"/>
      <c r="E271" s="42"/>
      <c r="F271" s="4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41"/>
      <c r="C272" s="42"/>
      <c r="D272" s="42"/>
      <c r="E272" s="42"/>
      <c r="F272" s="4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41"/>
      <c r="C273" s="42"/>
      <c r="D273" s="42"/>
      <c r="E273" s="42"/>
      <c r="F273" s="4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41"/>
      <c r="C274" s="42"/>
      <c r="D274" s="42"/>
      <c r="E274" s="42"/>
      <c r="F274" s="4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41"/>
      <c r="C275" s="42"/>
      <c r="D275" s="42"/>
      <c r="E275" s="42"/>
      <c r="F275" s="4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41"/>
      <c r="C276" s="42"/>
      <c r="D276" s="42"/>
      <c r="E276" s="42"/>
      <c r="F276" s="4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41"/>
      <c r="C277" s="42"/>
      <c r="D277" s="42"/>
      <c r="E277" s="42"/>
      <c r="F277" s="4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41"/>
      <c r="C278" s="42"/>
      <c r="D278" s="42"/>
      <c r="E278" s="42"/>
      <c r="F278" s="4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41"/>
      <c r="C279" s="42"/>
      <c r="D279" s="42"/>
      <c r="E279" s="42"/>
      <c r="F279" s="4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41"/>
      <c r="C280" s="42"/>
      <c r="D280" s="42"/>
      <c r="E280" s="42"/>
      <c r="F280" s="4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41"/>
      <c r="C281" s="42"/>
      <c r="D281" s="42"/>
      <c r="E281" s="42"/>
      <c r="F281" s="4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41"/>
      <c r="C282" s="42"/>
      <c r="D282" s="42"/>
      <c r="E282" s="42"/>
      <c r="F282" s="4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41"/>
      <c r="C283" s="42"/>
      <c r="D283" s="42"/>
      <c r="E283" s="42"/>
      <c r="F283" s="4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41"/>
      <c r="C284" s="42"/>
      <c r="D284" s="42"/>
      <c r="E284" s="42"/>
      <c r="F284" s="4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41"/>
      <c r="C285" s="42"/>
      <c r="D285" s="42"/>
      <c r="E285" s="42"/>
      <c r="F285" s="4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41"/>
      <c r="C286" s="42"/>
      <c r="D286" s="42"/>
      <c r="E286" s="42"/>
      <c r="F286" s="4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41"/>
      <c r="C287" s="42"/>
      <c r="D287" s="42"/>
      <c r="E287" s="42"/>
      <c r="F287" s="4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41"/>
      <c r="C288" s="42"/>
      <c r="D288" s="42"/>
      <c r="E288" s="42"/>
      <c r="F288" s="4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41"/>
      <c r="C289" s="42"/>
      <c r="D289" s="42"/>
      <c r="E289" s="42"/>
      <c r="F289" s="4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41"/>
      <c r="C290" s="42"/>
      <c r="D290" s="42"/>
      <c r="E290" s="42"/>
      <c r="F290" s="4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41"/>
      <c r="C291" s="42"/>
      <c r="D291" s="42"/>
      <c r="E291" s="42"/>
      <c r="F291" s="4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41"/>
      <c r="C292" s="42"/>
      <c r="D292" s="42"/>
      <c r="E292" s="42"/>
      <c r="F292" s="4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41"/>
      <c r="C293" s="42"/>
      <c r="D293" s="42"/>
      <c r="E293" s="42"/>
      <c r="F293" s="4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41"/>
      <c r="C294" s="42"/>
      <c r="D294" s="42"/>
      <c r="E294" s="42"/>
      <c r="F294" s="4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41"/>
      <c r="C295" s="42"/>
      <c r="D295" s="42"/>
      <c r="E295" s="42"/>
      <c r="F295" s="4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41"/>
      <c r="C296" s="42"/>
      <c r="D296" s="42"/>
      <c r="E296" s="42"/>
      <c r="F296" s="4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41"/>
      <c r="C297" s="42"/>
      <c r="D297" s="42"/>
      <c r="E297" s="42"/>
      <c r="F297" s="4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41"/>
      <c r="C298" s="42"/>
      <c r="D298" s="42"/>
      <c r="E298" s="42"/>
      <c r="F298" s="4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41"/>
      <c r="C299" s="42"/>
      <c r="D299" s="42"/>
      <c r="E299" s="42"/>
      <c r="F299" s="4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41"/>
      <c r="C300" s="42"/>
      <c r="D300" s="42"/>
      <c r="E300" s="42"/>
      <c r="F300" s="4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41"/>
      <c r="C301" s="42"/>
      <c r="D301" s="42"/>
      <c r="E301" s="42"/>
      <c r="F301" s="4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41"/>
      <c r="C302" s="42"/>
      <c r="D302" s="42"/>
      <c r="E302" s="42"/>
      <c r="F302" s="4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41"/>
      <c r="C303" s="42"/>
      <c r="D303" s="42"/>
      <c r="E303" s="42"/>
      <c r="F303" s="4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41"/>
      <c r="C304" s="42"/>
      <c r="D304" s="42"/>
      <c r="E304" s="42"/>
      <c r="F304" s="4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41"/>
      <c r="C305" s="42"/>
      <c r="D305" s="42"/>
      <c r="E305" s="42"/>
      <c r="F305" s="4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41"/>
      <c r="C306" s="42"/>
      <c r="D306" s="42"/>
      <c r="E306" s="42"/>
      <c r="F306" s="4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41"/>
      <c r="C307" s="42"/>
      <c r="D307" s="42"/>
      <c r="E307" s="42"/>
      <c r="F307" s="4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41"/>
      <c r="C308" s="42"/>
      <c r="D308" s="42"/>
      <c r="E308" s="42"/>
      <c r="F308" s="4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41"/>
      <c r="C309" s="42"/>
      <c r="D309" s="42"/>
      <c r="E309" s="42"/>
      <c r="F309" s="4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41"/>
      <c r="C310" s="42"/>
      <c r="D310" s="42"/>
      <c r="E310" s="42"/>
      <c r="F310" s="4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41"/>
      <c r="C311" s="42"/>
      <c r="D311" s="42"/>
      <c r="E311" s="42"/>
      <c r="F311" s="4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41"/>
      <c r="C312" s="42"/>
      <c r="D312" s="42"/>
      <c r="E312" s="42"/>
      <c r="F312" s="4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41"/>
      <c r="C313" s="42"/>
      <c r="D313" s="42"/>
      <c r="E313" s="42"/>
      <c r="F313" s="4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41"/>
      <c r="C314" s="42"/>
      <c r="D314" s="42"/>
      <c r="E314" s="42"/>
      <c r="F314" s="4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41"/>
      <c r="C315" s="42"/>
      <c r="D315" s="42"/>
      <c r="E315" s="42"/>
      <c r="F315" s="4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41"/>
      <c r="C316" s="42"/>
      <c r="D316" s="42"/>
      <c r="E316" s="42"/>
      <c r="F316" s="4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41"/>
      <c r="C317" s="42"/>
      <c r="D317" s="42"/>
      <c r="E317" s="42"/>
      <c r="F317" s="4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41"/>
      <c r="C318" s="42"/>
      <c r="D318" s="42"/>
      <c r="E318" s="42"/>
      <c r="F318" s="4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41"/>
      <c r="C319" s="42"/>
      <c r="D319" s="42"/>
      <c r="E319" s="42"/>
      <c r="F319" s="4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41"/>
      <c r="C320" s="42"/>
      <c r="D320" s="42"/>
      <c r="E320" s="42"/>
      <c r="F320" s="4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41"/>
      <c r="C321" s="42"/>
      <c r="D321" s="42"/>
      <c r="E321" s="42"/>
      <c r="F321" s="4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41"/>
      <c r="C322" s="42"/>
      <c r="D322" s="42"/>
      <c r="E322" s="42"/>
      <c r="F322" s="4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41"/>
      <c r="C323" s="42"/>
      <c r="D323" s="42"/>
      <c r="E323" s="42"/>
      <c r="F323" s="4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41"/>
      <c r="C324" s="42"/>
      <c r="D324" s="42"/>
      <c r="E324" s="42"/>
      <c r="F324" s="4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41"/>
      <c r="C325" s="42"/>
      <c r="D325" s="42"/>
      <c r="E325" s="42"/>
      <c r="F325" s="4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41"/>
      <c r="C326" s="42"/>
      <c r="D326" s="42"/>
      <c r="E326" s="42"/>
      <c r="F326" s="4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41"/>
      <c r="C327" s="42"/>
      <c r="D327" s="42"/>
      <c r="E327" s="42"/>
      <c r="F327" s="4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41"/>
      <c r="C328" s="42"/>
      <c r="D328" s="42"/>
      <c r="E328" s="42"/>
      <c r="F328" s="4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41"/>
      <c r="C329" s="42"/>
      <c r="D329" s="42"/>
      <c r="E329" s="42"/>
      <c r="F329" s="4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41"/>
      <c r="C330" s="42"/>
      <c r="D330" s="42"/>
      <c r="E330" s="42"/>
      <c r="F330" s="4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41"/>
      <c r="C331" s="42"/>
      <c r="D331" s="42"/>
      <c r="E331" s="42"/>
      <c r="F331" s="4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41"/>
      <c r="C332" s="42"/>
      <c r="D332" s="42"/>
      <c r="E332" s="42"/>
      <c r="F332" s="4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41"/>
      <c r="C333" s="42"/>
      <c r="D333" s="42"/>
      <c r="E333" s="42"/>
      <c r="F333" s="4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41"/>
      <c r="C334" s="42"/>
      <c r="D334" s="42"/>
      <c r="E334" s="42"/>
      <c r="F334" s="4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41"/>
      <c r="C335" s="42"/>
      <c r="D335" s="42"/>
      <c r="E335" s="42"/>
      <c r="F335" s="4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41"/>
      <c r="C336" s="42"/>
      <c r="D336" s="42"/>
      <c r="E336" s="42"/>
      <c r="F336" s="4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41"/>
      <c r="C337" s="42"/>
      <c r="D337" s="42"/>
      <c r="E337" s="42"/>
      <c r="F337" s="4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41"/>
      <c r="C338" s="42"/>
      <c r="D338" s="42"/>
      <c r="E338" s="42"/>
      <c r="F338" s="4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41"/>
      <c r="C339" s="42"/>
      <c r="D339" s="42"/>
      <c r="E339" s="42"/>
      <c r="F339" s="4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41"/>
      <c r="C340" s="42"/>
      <c r="D340" s="42"/>
      <c r="E340" s="42"/>
      <c r="F340" s="4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41"/>
      <c r="C341" s="42"/>
      <c r="D341" s="42"/>
      <c r="E341" s="42"/>
      <c r="F341" s="4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41"/>
      <c r="C342" s="42"/>
      <c r="D342" s="42"/>
      <c r="E342" s="42"/>
      <c r="F342" s="4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41"/>
      <c r="C343" s="42"/>
      <c r="D343" s="42"/>
      <c r="E343" s="42"/>
      <c r="F343" s="4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41"/>
      <c r="C344" s="42"/>
      <c r="D344" s="42"/>
      <c r="E344" s="42"/>
      <c r="F344" s="4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41"/>
      <c r="C345" s="42"/>
      <c r="D345" s="42"/>
      <c r="E345" s="42"/>
      <c r="F345" s="4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41"/>
      <c r="C346" s="42"/>
      <c r="D346" s="42"/>
      <c r="E346" s="42"/>
      <c r="F346" s="4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41"/>
      <c r="C347" s="42"/>
      <c r="D347" s="42"/>
      <c r="E347" s="42"/>
      <c r="F347" s="4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41"/>
      <c r="C348" s="42"/>
      <c r="D348" s="42"/>
      <c r="E348" s="42"/>
      <c r="F348" s="4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41"/>
      <c r="C349" s="42"/>
      <c r="D349" s="42"/>
      <c r="E349" s="42"/>
      <c r="F349" s="4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41"/>
      <c r="C350" s="42"/>
      <c r="D350" s="42"/>
      <c r="E350" s="42"/>
      <c r="F350" s="4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41"/>
      <c r="C351" s="42"/>
      <c r="D351" s="42"/>
      <c r="E351" s="42"/>
      <c r="F351" s="4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41"/>
      <c r="C352" s="42"/>
      <c r="D352" s="42"/>
      <c r="E352" s="42"/>
      <c r="F352" s="4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41"/>
      <c r="C353" s="42"/>
      <c r="D353" s="42"/>
      <c r="E353" s="42"/>
      <c r="F353" s="4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41"/>
      <c r="C354" s="42"/>
      <c r="D354" s="42"/>
      <c r="E354" s="42"/>
      <c r="F354" s="4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41"/>
      <c r="C355" s="42"/>
      <c r="D355" s="42"/>
      <c r="E355" s="42"/>
      <c r="F355" s="4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41"/>
      <c r="C356" s="42"/>
      <c r="D356" s="42"/>
      <c r="E356" s="42"/>
      <c r="F356" s="4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41"/>
      <c r="C357" s="42"/>
      <c r="D357" s="42"/>
      <c r="E357" s="42"/>
      <c r="F357" s="4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41"/>
      <c r="C358" s="42"/>
      <c r="D358" s="42"/>
      <c r="E358" s="42"/>
      <c r="F358" s="4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41"/>
      <c r="C359" s="42"/>
      <c r="D359" s="42"/>
      <c r="E359" s="42"/>
      <c r="F359" s="4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41"/>
      <c r="C360" s="42"/>
      <c r="D360" s="42"/>
      <c r="E360" s="42"/>
      <c r="F360" s="4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41"/>
      <c r="C361" s="42"/>
      <c r="D361" s="42"/>
      <c r="E361" s="42"/>
      <c r="F361" s="4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41"/>
      <c r="C362" s="42"/>
      <c r="D362" s="42"/>
      <c r="E362" s="42"/>
      <c r="F362" s="4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41"/>
      <c r="C363" s="42"/>
      <c r="D363" s="42"/>
      <c r="E363" s="42"/>
      <c r="F363" s="4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41"/>
      <c r="C364" s="42"/>
      <c r="D364" s="42"/>
      <c r="E364" s="42"/>
      <c r="F364" s="4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41"/>
      <c r="C365" s="42"/>
      <c r="D365" s="42"/>
      <c r="E365" s="42"/>
      <c r="F365" s="4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41"/>
      <c r="C366" s="42"/>
      <c r="D366" s="42"/>
      <c r="E366" s="42"/>
      <c r="F366" s="4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41"/>
      <c r="C367" s="42"/>
      <c r="D367" s="42"/>
      <c r="E367" s="42"/>
      <c r="F367" s="4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41"/>
      <c r="C368" s="42"/>
      <c r="D368" s="42"/>
      <c r="E368" s="42"/>
      <c r="F368" s="4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41"/>
      <c r="C369" s="42"/>
      <c r="D369" s="42"/>
      <c r="E369" s="42"/>
      <c r="F369" s="4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41"/>
      <c r="C370" s="42"/>
      <c r="D370" s="42"/>
      <c r="E370" s="42"/>
      <c r="F370" s="4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41"/>
      <c r="C371" s="42"/>
      <c r="D371" s="42"/>
      <c r="E371" s="42"/>
      <c r="F371" s="4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41"/>
      <c r="C372" s="42"/>
      <c r="D372" s="42"/>
      <c r="E372" s="42"/>
      <c r="F372" s="4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41"/>
      <c r="C373" s="42"/>
      <c r="D373" s="42"/>
      <c r="E373" s="42"/>
      <c r="F373" s="4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41"/>
      <c r="C374" s="42"/>
      <c r="D374" s="42"/>
      <c r="E374" s="42"/>
      <c r="F374" s="4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41"/>
      <c r="C375" s="42"/>
      <c r="D375" s="42"/>
      <c r="E375" s="42"/>
      <c r="F375" s="4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41"/>
      <c r="C376" s="42"/>
      <c r="D376" s="42"/>
      <c r="E376" s="42"/>
      <c r="F376" s="4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41"/>
      <c r="C377" s="42"/>
      <c r="D377" s="42"/>
      <c r="E377" s="42"/>
      <c r="F377" s="4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41"/>
      <c r="C378" s="42"/>
      <c r="D378" s="42"/>
      <c r="E378" s="42"/>
      <c r="F378" s="4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41"/>
      <c r="C379" s="42"/>
      <c r="D379" s="42"/>
      <c r="E379" s="42"/>
      <c r="F379" s="4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41"/>
      <c r="C380" s="42"/>
      <c r="D380" s="42"/>
      <c r="E380" s="42"/>
      <c r="F380" s="4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41"/>
      <c r="C381" s="42"/>
      <c r="D381" s="42"/>
      <c r="E381" s="42"/>
      <c r="F381" s="4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41"/>
      <c r="C382" s="42"/>
      <c r="D382" s="42"/>
      <c r="E382" s="42"/>
      <c r="F382" s="4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41"/>
      <c r="C383" s="42"/>
      <c r="D383" s="42"/>
      <c r="E383" s="42"/>
      <c r="F383" s="4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41"/>
      <c r="C384" s="42"/>
      <c r="D384" s="42"/>
      <c r="E384" s="42"/>
      <c r="F384" s="4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41"/>
      <c r="C385" s="42"/>
      <c r="D385" s="42"/>
      <c r="E385" s="42"/>
      <c r="F385" s="4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41"/>
      <c r="C386" s="42"/>
      <c r="D386" s="42"/>
      <c r="E386" s="42"/>
      <c r="F386" s="4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41"/>
      <c r="C387" s="42"/>
      <c r="D387" s="42"/>
      <c r="E387" s="42"/>
      <c r="F387" s="4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41"/>
      <c r="C388" s="42"/>
      <c r="D388" s="42"/>
      <c r="E388" s="42"/>
      <c r="F388" s="4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41"/>
      <c r="C389" s="42"/>
      <c r="D389" s="42"/>
      <c r="E389" s="42"/>
      <c r="F389" s="4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41"/>
      <c r="C390" s="42"/>
      <c r="D390" s="42"/>
      <c r="E390" s="42"/>
      <c r="F390" s="4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41"/>
      <c r="C391" s="42"/>
      <c r="D391" s="42"/>
      <c r="E391" s="42"/>
      <c r="F391" s="4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41"/>
      <c r="C392" s="42"/>
      <c r="D392" s="42"/>
      <c r="E392" s="42"/>
      <c r="F392" s="4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41"/>
      <c r="C393" s="42"/>
      <c r="D393" s="42"/>
      <c r="E393" s="42"/>
      <c r="F393" s="4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41"/>
      <c r="C394" s="42"/>
      <c r="D394" s="42"/>
      <c r="E394" s="42"/>
      <c r="F394" s="4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41"/>
      <c r="C395" s="42"/>
      <c r="D395" s="42"/>
      <c r="E395" s="42"/>
      <c r="F395" s="4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41"/>
      <c r="C396" s="42"/>
      <c r="D396" s="42"/>
      <c r="E396" s="42"/>
      <c r="F396" s="4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41"/>
      <c r="C397" s="42"/>
      <c r="D397" s="42"/>
      <c r="E397" s="42"/>
      <c r="F397" s="4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41"/>
      <c r="C398" s="42"/>
      <c r="D398" s="42"/>
      <c r="E398" s="42"/>
      <c r="F398" s="4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41"/>
      <c r="C399" s="42"/>
      <c r="D399" s="42"/>
      <c r="E399" s="42"/>
      <c r="F399" s="4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41"/>
      <c r="C400" s="42"/>
      <c r="D400" s="42"/>
      <c r="E400" s="42"/>
      <c r="F400" s="4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41"/>
      <c r="C401" s="42"/>
      <c r="D401" s="42"/>
      <c r="E401" s="42"/>
      <c r="F401" s="4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41"/>
      <c r="C402" s="42"/>
      <c r="D402" s="42"/>
      <c r="E402" s="42"/>
      <c r="F402" s="4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41"/>
      <c r="C403" s="42"/>
      <c r="D403" s="42"/>
      <c r="E403" s="42"/>
      <c r="F403" s="4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41"/>
      <c r="C404" s="42"/>
      <c r="D404" s="42"/>
      <c r="E404" s="42"/>
      <c r="F404" s="4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41"/>
      <c r="C405" s="42"/>
      <c r="D405" s="42"/>
      <c r="E405" s="42"/>
      <c r="F405" s="4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41"/>
      <c r="C406" s="42"/>
      <c r="D406" s="42"/>
      <c r="E406" s="42"/>
      <c r="F406" s="4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41"/>
      <c r="C407" s="42"/>
      <c r="D407" s="42"/>
      <c r="E407" s="42"/>
      <c r="F407" s="4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41"/>
      <c r="C408" s="42"/>
      <c r="D408" s="42"/>
      <c r="E408" s="42"/>
      <c r="F408" s="4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41"/>
      <c r="C409" s="42"/>
      <c r="D409" s="42"/>
      <c r="E409" s="42"/>
      <c r="F409" s="4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41"/>
      <c r="C410" s="42"/>
      <c r="D410" s="42"/>
      <c r="E410" s="42"/>
      <c r="F410" s="4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41"/>
      <c r="C411" s="42"/>
      <c r="D411" s="42"/>
      <c r="E411" s="42"/>
      <c r="F411" s="4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41"/>
      <c r="C412" s="42"/>
      <c r="D412" s="42"/>
      <c r="E412" s="42"/>
      <c r="F412" s="4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41"/>
      <c r="C413" s="42"/>
      <c r="D413" s="42"/>
      <c r="E413" s="42"/>
      <c r="F413" s="4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41"/>
      <c r="C414" s="42"/>
      <c r="D414" s="42"/>
      <c r="E414" s="42"/>
      <c r="F414" s="4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41"/>
      <c r="C415" s="42"/>
      <c r="D415" s="42"/>
      <c r="E415" s="42"/>
      <c r="F415" s="4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41"/>
      <c r="C416" s="42"/>
      <c r="D416" s="42"/>
      <c r="E416" s="42"/>
      <c r="F416" s="4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41"/>
      <c r="C417" s="42"/>
      <c r="D417" s="42"/>
      <c r="E417" s="42"/>
      <c r="F417" s="4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41"/>
      <c r="C418" s="42"/>
      <c r="D418" s="42"/>
      <c r="E418" s="42"/>
      <c r="F418" s="4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41"/>
      <c r="C419" s="42"/>
      <c r="D419" s="42"/>
      <c r="E419" s="42"/>
      <c r="F419" s="4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41"/>
      <c r="C420" s="42"/>
      <c r="D420" s="42"/>
      <c r="E420" s="42"/>
      <c r="F420" s="4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41"/>
      <c r="C421" s="42"/>
      <c r="D421" s="42"/>
      <c r="E421" s="42"/>
      <c r="F421" s="4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41"/>
      <c r="C422" s="42"/>
      <c r="D422" s="42"/>
      <c r="E422" s="42"/>
      <c r="F422" s="4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41"/>
      <c r="C423" s="42"/>
      <c r="D423" s="42"/>
      <c r="E423" s="42"/>
      <c r="F423" s="4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41"/>
      <c r="C424" s="42"/>
      <c r="D424" s="42"/>
      <c r="E424" s="42"/>
      <c r="F424" s="4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41"/>
      <c r="C425" s="42"/>
      <c r="D425" s="42"/>
      <c r="E425" s="42"/>
      <c r="F425" s="4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41"/>
      <c r="C426" s="42"/>
      <c r="D426" s="42"/>
      <c r="E426" s="42"/>
      <c r="F426" s="4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41"/>
      <c r="C427" s="42"/>
      <c r="D427" s="42"/>
      <c r="E427" s="42"/>
      <c r="F427" s="4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41"/>
      <c r="C428" s="42"/>
      <c r="D428" s="42"/>
      <c r="E428" s="42"/>
      <c r="F428" s="4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41"/>
      <c r="C429" s="42"/>
      <c r="D429" s="42"/>
      <c r="E429" s="42"/>
      <c r="F429" s="4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41"/>
      <c r="C430" s="42"/>
      <c r="D430" s="42"/>
      <c r="E430" s="42"/>
      <c r="F430" s="4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41"/>
      <c r="C431" s="42"/>
      <c r="D431" s="42"/>
      <c r="E431" s="42"/>
      <c r="F431" s="4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41"/>
      <c r="C432" s="42"/>
      <c r="D432" s="42"/>
      <c r="E432" s="42"/>
      <c r="F432" s="4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41"/>
      <c r="C433" s="42"/>
      <c r="D433" s="42"/>
      <c r="E433" s="42"/>
      <c r="F433" s="4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41"/>
      <c r="C434" s="42"/>
      <c r="D434" s="42"/>
      <c r="E434" s="42"/>
      <c r="F434" s="4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41"/>
      <c r="C435" s="42"/>
      <c r="D435" s="42"/>
      <c r="E435" s="42"/>
      <c r="F435" s="4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41"/>
      <c r="C436" s="42"/>
      <c r="D436" s="42"/>
      <c r="E436" s="42"/>
      <c r="F436" s="4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41"/>
      <c r="C437" s="42"/>
      <c r="D437" s="42"/>
      <c r="E437" s="42"/>
      <c r="F437" s="4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41"/>
      <c r="C438" s="42"/>
      <c r="D438" s="42"/>
      <c r="E438" s="42"/>
      <c r="F438" s="4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41"/>
      <c r="C439" s="42"/>
      <c r="D439" s="42"/>
      <c r="E439" s="42"/>
      <c r="F439" s="4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41"/>
      <c r="C440" s="42"/>
      <c r="D440" s="42"/>
      <c r="E440" s="42"/>
      <c r="F440" s="4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41"/>
      <c r="C441" s="42"/>
      <c r="D441" s="42"/>
      <c r="E441" s="42"/>
      <c r="F441" s="4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41"/>
      <c r="C442" s="42"/>
      <c r="D442" s="42"/>
      <c r="E442" s="42"/>
      <c r="F442" s="4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41"/>
      <c r="C443" s="42"/>
      <c r="D443" s="42"/>
      <c r="E443" s="42"/>
      <c r="F443" s="4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41"/>
      <c r="C444" s="42"/>
      <c r="D444" s="42"/>
      <c r="E444" s="42"/>
      <c r="F444" s="4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41"/>
      <c r="C445" s="42"/>
      <c r="D445" s="42"/>
      <c r="E445" s="42"/>
      <c r="F445" s="4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41"/>
      <c r="C446" s="42"/>
      <c r="D446" s="42"/>
      <c r="E446" s="42"/>
      <c r="F446" s="4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41"/>
      <c r="C447" s="42"/>
      <c r="D447" s="42"/>
      <c r="E447" s="42"/>
      <c r="F447" s="4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41"/>
      <c r="C448" s="42"/>
      <c r="D448" s="42"/>
      <c r="E448" s="42"/>
      <c r="F448" s="4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41"/>
      <c r="C449" s="42"/>
      <c r="D449" s="42"/>
      <c r="E449" s="42"/>
      <c r="F449" s="4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41"/>
      <c r="C450" s="42"/>
      <c r="D450" s="42"/>
      <c r="E450" s="42"/>
      <c r="F450" s="4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41"/>
      <c r="C451" s="42"/>
      <c r="D451" s="42"/>
      <c r="E451" s="42"/>
      <c r="F451" s="4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41"/>
      <c r="C452" s="42"/>
      <c r="D452" s="42"/>
      <c r="E452" s="42"/>
      <c r="F452" s="4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41"/>
      <c r="C453" s="42"/>
      <c r="D453" s="42"/>
      <c r="E453" s="42"/>
      <c r="F453" s="4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41"/>
      <c r="C454" s="42"/>
      <c r="D454" s="42"/>
      <c r="E454" s="42"/>
      <c r="F454" s="4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41"/>
      <c r="C455" s="42"/>
      <c r="D455" s="42"/>
      <c r="E455" s="42"/>
      <c r="F455" s="4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41"/>
      <c r="C456" s="42"/>
      <c r="D456" s="42"/>
      <c r="E456" s="42"/>
      <c r="F456" s="4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41"/>
      <c r="C457" s="42"/>
      <c r="D457" s="42"/>
      <c r="E457" s="42"/>
      <c r="F457" s="4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41"/>
      <c r="C458" s="42"/>
      <c r="D458" s="42"/>
      <c r="E458" s="42"/>
      <c r="F458" s="4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41"/>
      <c r="C459" s="42"/>
      <c r="D459" s="42"/>
      <c r="E459" s="42"/>
      <c r="F459" s="4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41"/>
      <c r="C460" s="42"/>
      <c r="D460" s="42"/>
      <c r="E460" s="42"/>
      <c r="F460" s="4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41"/>
      <c r="C461" s="42"/>
      <c r="D461" s="42"/>
      <c r="E461" s="42"/>
      <c r="F461" s="4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41"/>
      <c r="C462" s="42"/>
      <c r="D462" s="42"/>
      <c r="E462" s="42"/>
      <c r="F462" s="4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41"/>
      <c r="C463" s="42"/>
      <c r="D463" s="42"/>
      <c r="E463" s="42"/>
      <c r="F463" s="4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41"/>
      <c r="C464" s="42"/>
      <c r="D464" s="42"/>
      <c r="E464" s="42"/>
      <c r="F464" s="4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41"/>
      <c r="C465" s="42"/>
      <c r="D465" s="42"/>
      <c r="E465" s="42"/>
      <c r="F465" s="4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41"/>
      <c r="C466" s="42"/>
      <c r="D466" s="42"/>
      <c r="E466" s="42"/>
      <c r="F466" s="4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41"/>
      <c r="C467" s="42"/>
      <c r="D467" s="42"/>
      <c r="E467" s="42"/>
      <c r="F467" s="4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41"/>
      <c r="C468" s="42"/>
      <c r="D468" s="42"/>
      <c r="E468" s="42"/>
      <c r="F468" s="4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41"/>
      <c r="C469" s="42"/>
      <c r="D469" s="42"/>
      <c r="E469" s="42"/>
      <c r="F469" s="4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41"/>
      <c r="C470" s="42"/>
      <c r="D470" s="42"/>
      <c r="E470" s="42"/>
      <c r="F470" s="4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41"/>
      <c r="C471" s="42"/>
      <c r="D471" s="42"/>
      <c r="E471" s="42"/>
      <c r="F471" s="4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41"/>
      <c r="C472" s="42"/>
      <c r="D472" s="42"/>
      <c r="E472" s="42"/>
      <c r="F472" s="4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41"/>
      <c r="C473" s="42"/>
      <c r="D473" s="42"/>
      <c r="E473" s="42"/>
      <c r="F473" s="4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41"/>
      <c r="C474" s="42"/>
      <c r="D474" s="42"/>
      <c r="E474" s="42"/>
      <c r="F474" s="4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41"/>
      <c r="C475" s="42"/>
      <c r="D475" s="42"/>
      <c r="E475" s="42"/>
      <c r="F475" s="4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41"/>
      <c r="C476" s="42"/>
      <c r="D476" s="42"/>
      <c r="E476" s="42"/>
      <c r="F476" s="4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41"/>
      <c r="C477" s="42"/>
      <c r="D477" s="42"/>
      <c r="E477" s="42"/>
      <c r="F477" s="4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41"/>
      <c r="C478" s="42"/>
      <c r="D478" s="42"/>
      <c r="E478" s="42"/>
      <c r="F478" s="4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41"/>
      <c r="C479" s="42"/>
      <c r="D479" s="42"/>
      <c r="E479" s="42"/>
      <c r="F479" s="4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41"/>
      <c r="C480" s="42"/>
      <c r="D480" s="42"/>
      <c r="E480" s="42"/>
      <c r="F480" s="4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41"/>
      <c r="C481" s="42"/>
      <c r="D481" s="42"/>
      <c r="E481" s="42"/>
      <c r="F481" s="4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41"/>
      <c r="C482" s="42"/>
      <c r="D482" s="42"/>
      <c r="E482" s="42"/>
      <c r="F482" s="4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41"/>
      <c r="C483" s="42"/>
      <c r="D483" s="42"/>
      <c r="E483" s="42"/>
      <c r="F483" s="4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41"/>
      <c r="C484" s="42"/>
      <c r="D484" s="42"/>
      <c r="E484" s="42"/>
      <c r="F484" s="4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41"/>
      <c r="C485" s="42"/>
      <c r="D485" s="42"/>
      <c r="E485" s="42"/>
      <c r="F485" s="4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41"/>
      <c r="C486" s="42"/>
      <c r="D486" s="42"/>
      <c r="E486" s="42"/>
      <c r="F486" s="4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41"/>
      <c r="C487" s="42"/>
      <c r="D487" s="42"/>
      <c r="E487" s="42"/>
      <c r="F487" s="4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41"/>
      <c r="C488" s="42"/>
      <c r="D488" s="42"/>
      <c r="E488" s="42"/>
      <c r="F488" s="4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41"/>
      <c r="C489" s="42"/>
      <c r="D489" s="42"/>
      <c r="E489" s="42"/>
      <c r="F489" s="4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41"/>
      <c r="C490" s="42"/>
      <c r="D490" s="42"/>
      <c r="E490" s="42"/>
      <c r="F490" s="4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41"/>
      <c r="C491" s="42"/>
      <c r="D491" s="42"/>
      <c r="E491" s="42"/>
      <c r="F491" s="4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41"/>
      <c r="C492" s="42"/>
      <c r="D492" s="42"/>
      <c r="E492" s="42"/>
      <c r="F492" s="4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41"/>
      <c r="C493" s="42"/>
      <c r="D493" s="42"/>
      <c r="E493" s="42"/>
      <c r="F493" s="4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41"/>
      <c r="C494" s="42"/>
      <c r="D494" s="42"/>
      <c r="E494" s="42"/>
      <c r="F494" s="4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41"/>
      <c r="C495" s="42"/>
      <c r="D495" s="42"/>
      <c r="E495" s="42"/>
      <c r="F495" s="4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41"/>
      <c r="C496" s="42"/>
      <c r="D496" s="42"/>
      <c r="E496" s="42"/>
      <c r="F496" s="4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41"/>
      <c r="C497" s="42"/>
      <c r="D497" s="42"/>
      <c r="E497" s="42"/>
      <c r="F497" s="4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41"/>
      <c r="C498" s="42"/>
      <c r="D498" s="42"/>
      <c r="E498" s="42"/>
      <c r="F498" s="4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41"/>
      <c r="C499" s="42"/>
      <c r="D499" s="42"/>
      <c r="E499" s="42"/>
      <c r="F499" s="4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41"/>
      <c r="C500" s="42"/>
      <c r="D500" s="42"/>
      <c r="E500" s="42"/>
      <c r="F500" s="4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41"/>
      <c r="C501" s="42"/>
      <c r="D501" s="42"/>
      <c r="E501" s="42"/>
      <c r="F501" s="4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41"/>
      <c r="C502" s="42"/>
      <c r="D502" s="42"/>
      <c r="E502" s="42"/>
      <c r="F502" s="4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41"/>
      <c r="C503" s="42"/>
      <c r="D503" s="42"/>
      <c r="E503" s="42"/>
      <c r="F503" s="4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41"/>
      <c r="C504" s="42"/>
      <c r="D504" s="42"/>
      <c r="E504" s="42"/>
      <c r="F504" s="4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41"/>
      <c r="C505" s="42"/>
      <c r="D505" s="42"/>
      <c r="E505" s="42"/>
      <c r="F505" s="4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41"/>
      <c r="C506" s="42"/>
      <c r="D506" s="42"/>
      <c r="E506" s="42"/>
      <c r="F506" s="4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41"/>
      <c r="C507" s="42"/>
      <c r="D507" s="42"/>
      <c r="E507" s="42"/>
      <c r="F507" s="4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41"/>
      <c r="C508" s="42"/>
      <c r="D508" s="42"/>
      <c r="E508" s="42"/>
      <c r="F508" s="4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41"/>
      <c r="C509" s="42"/>
      <c r="D509" s="42"/>
      <c r="E509" s="42"/>
      <c r="F509" s="4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41"/>
      <c r="C510" s="42"/>
      <c r="D510" s="42"/>
      <c r="E510" s="42"/>
      <c r="F510" s="4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41"/>
      <c r="C511" s="42"/>
      <c r="D511" s="42"/>
      <c r="E511" s="42"/>
      <c r="F511" s="4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41"/>
      <c r="C512" s="42"/>
      <c r="D512" s="42"/>
      <c r="E512" s="42"/>
      <c r="F512" s="4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41"/>
      <c r="C513" s="42"/>
      <c r="D513" s="42"/>
      <c r="E513" s="42"/>
      <c r="F513" s="4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41"/>
      <c r="C514" s="42"/>
      <c r="D514" s="42"/>
      <c r="E514" s="42"/>
      <c r="F514" s="4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41"/>
      <c r="C515" s="42"/>
      <c r="D515" s="42"/>
      <c r="E515" s="42"/>
      <c r="F515" s="4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41"/>
      <c r="C516" s="42"/>
      <c r="D516" s="42"/>
      <c r="E516" s="42"/>
      <c r="F516" s="4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41"/>
      <c r="C517" s="42"/>
      <c r="D517" s="42"/>
      <c r="E517" s="42"/>
      <c r="F517" s="4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41"/>
      <c r="C518" s="42"/>
      <c r="D518" s="42"/>
      <c r="E518" s="42"/>
      <c r="F518" s="4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41"/>
      <c r="C519" s="42"/>
      <c r="D519" s="42"/>
      <c r="E519" s="42"/>
      <c r="F519" s="4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41"/>
      <c r="C520" s="42"/>
      <c r="D520" s="42"/>
      <c r="E520" s="42"/>
      <c r="F520" s="4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41"/>
      <c r="C521" s="42"/>
      <c r="D521" s="42"/>
      <c r="E521" s="42"/>
      <c r="F521" s="4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41"/>
      <c r="C522" s="42"/>
      <c r="D522" s="42"/>
      <c r="E522" s="42"/>
      <c r="F522" s="4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41"/>
      <c r="C523" s="42"/>
      <c r="D523" s="42"/>
      <c r="E523" s="42"/>
      <c r="F523" s="4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41"/>
      <c r="C524" s="42"/>
      <c r="D524" s="42"/>
      <c r="E524" s="42"/>
      <c r="F524" s="4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41"/>
      <c r="C525" s="42"/>
      <c r="D525" s="42"/>
      <c r="E525" s="42"/>
      <c r="F525" s="4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41"/>
      <c r="C526" s="42"/>
      <c r="D526" s="42"/>
      <c r="E526" s="42"/>
      <c r="F526" s="4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41"/>
      <c r="C527" s="42"/>
      <c r="D527" s="42"/>
      <c r="E527" s="42"/>
      <c r="F527" s="4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41"/>
      <c r="C528" s="42"/>
      <c r="D528" s="42"/>
      <c r="E528" s="42"/>
      <c r="F528" s="4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41"/>
      <c r="C529" s="42"/>
      <c r="D529" s="42"/>
      <c r="E529" s="42"/>
      <c r="F529" s="4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41"/>
      <c r="C530" s="42"/>
      <c r="D530" s="42"/>
      <c r="E530" s="42"/>
      <c r="F530" s="4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41"/>
      <c r="C531" s="42"/>
      <c r="D531" s="42"/>
      <c r="E531" s="42"/>
      <c r="F531" s="4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41"/>
      <c r="C532" s="42"/>
      <c r="D532" s="42"/>
      <c r="E532" s="42"/>
      <c r="F532" s="4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41"/>
      <c r="C533" s="42"/>
      <c r="D533" s="42"/>
      <c r="E533" s="42"/>
      <c r="F533" s="4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41"/>
      <c r="C534" s="42"/>
      <c r="D534" s="42"/>
      <c r="E534" s="42"/>
      <c r="F534" s="4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41"/>
      <c r="C535" s="42"/>
      <c r="D535" s="42"/>
      <c r="E535" s="42"/>
      <c r="F535" s="4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41"/>
      <c r="C536" s="42"/>
      <c r="D536" s="42"/>
      <c r="E536" s="42"/>
      <c r="F536" s="4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41"/>
      <c r="C537" s="42"/>
      <c r="D537" s="42"/>
      <c r="E537" s="42"/>
      <c r="F537" s="4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41"/>
      <c r="C538" s="42"/>
      <c r="D538" s="42"/>
      <c r="E538" s="42"/>
      <c r="F538" s="4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41"/>
      <c r="C539" s="42"/>
      <c r="D539" s="42"/>
      <c r="E539" s="42"/>
      <c r="F539" s="4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41"/>
      <c r="C540" s="42"/>
      <c r="D540" s="42"/>
      <c r="E540" s="42"/>
      <c r="F540" s="4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41"/>
      <c r="C541" s="42"/>
      <c r="D541" s="42"/>
      <c r="E541" s="42"/>
      <c r="F541" s="4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41"/>
      <c r="C542" s="42"/>
      <c r="D542" s="42"/>
      <c r="E542" s="42"/>
      <c r="F542" s="4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41"/>
      <c r="C543" s="42"/>
      <c r="D543" s="42"/>
      <c r="E543" s="42"/>
      <c r="F543" s="4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41"/>
      <c r="C544" s="42"/>
      <c r="D544" s="42"/>
      <c r="E544" s="42"/>
      <c r="F544" s="4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41"/>
      <c r="C545" s="42"/>
      <c r="D545" s="42"/>
      <c r="E545" s="42"/>
      <c r="F545" s="4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41"/>
      <c r="C546" s="42"/>
      <c r="D546" s="42"/>
      <c r="E546" s="42"/>
      <c r="F546" s="4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41"/>
      <c r="C547" s="42"/>
      <c r="D547" s="42"/>
      <c r="E547" s="42"/>
      <c r="F547" s="4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41"/>
      <c r="C548" s="42"/>
      <c r="D548" s="42"/>
      <c r="E548" s="42"/>
      <c r="F548" s="4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41"/>
      <c r="C549" s="42"/>
      <c r="D549" s="42"/>
      <c r="E549" s="42"/>
      <c r="F549" s="4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41"/>
      <c r="C550" s="42"/>
      <c r="D550" s="42"/>
      <c r="E550" s="42"/>
      <c r="F550" s="4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41"/>
      <c r="C551" s="42"/>
      <c r="D551" s="42"/>
      <c r="E551" s="42"/>
      <c r="F551" s="4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41"/>
      <c r="C552" s="42"/>
      <c r="D552" s="42"/>
      <c r="E552" s="42"/>
      <c r="F552" s="4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41"/>
      <c r="C553" s="42"/>
      <c r="D553" s="42"/>
      <c r="E553" s="42"/>
      <c r="F553" s="4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41"/>
      <c r="C554" s="42"/>
      <c r="D554" s="42"/>
      <c r="E554" s="42"/>
      <c r="F554" s="4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41"/>
      <c r="C555" s="42"/>
      <c r="D555" s="42"/>
      <c r="E555" s="42"/>
      <c r="F555" s="4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41"/>
      <c r="C556" s="42"/>
      <c r="D556" s="42"/>
      <c r="E556" s="42"/>
      <c r="F556" s="4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41"/>
      <c r="C557" s="42"/>
      <c r="D557" s="42"/>
      <c r="E557" s="42"/>
      <c r="F557" s="4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41"/>
      <c r="C558" s="42"/>
      <c r="D558" s="42"/>
      <c r="E558" s="42"/>
      <c r="F558" s="4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41"/>
      <c r="C559" s="42"/>
      <c r="D559" s="42"/>
      <c r="E559" s="42"/>
      <c r="F559" s="4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41"/>
      <c r="C560" s="42"/>
      <c r="D560" s="42"/>
      <c r="E560" s="42"/>
      <c r="F560" s="4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41"/>
      <c r="C561" s="42"/>
      <c r="D561" s="42"/>
      <c r="E561" s="42"/>
      <c r="F561" s="4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41"/>
      <c r="C562" s="42"/>
      <c r="D562" s="42"/>
      <c r="E562" s="42"/>
      <c r="F562" s="4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41"/>
      <c r="C563" s="42"/>
      <c r="D563" s="42"/>
      <c r="E563" s="42"/>
      <c r="F563" s="4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41"/>
      <c r="C564" s="42"/>
      <c r="D564" s="42"/>
      <c r="E564" s="42"/>
      <c r="F564" s="4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41"/>
      <c r="C565" s="42"/>
      <c r="D565" s="42"/>
      <c r="E565" s="42"/>
      <c r="F565" s="4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41"/>
      <c r="C566" s="42"/>
      <c r="D566" s="42"/>
      <c r="E566" s="42"/>
      <c r="F566" s="4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41"/>
      <c r="C567" s="42"/>
      <c r="D567" s="42"/>
      <c r="E567" s="42"/>
      <c r="F567" s="4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41"/>
      <c r="C568" s="42"/>
      <c r="D568" s="42"/>
      <c r="E568" s="42"/>
      <c r="F568" s="4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41"/>
      <c r="C569" s="42"/>
      <c r="D569" s="42"/>
      <c r="E569" s="42"/>
      <c r="F569" s="4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41"/>
      <c r="C570" s="42"/>
      <c r="D570" s="42"/>
      <c r="E570" s="42"/>
      <c r="F570" s="4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41"/>
      <c r="C571" s="42"/>
      <c r="D571" s="42"/>
      <c r="E571" s="42"/>
      <c r="F571" s="4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41"/>
      <c r="C572" s="42"/>
      <c r="D572" s="42"/>
      <c r="E572" s="42"/>
      <c r="F572" s="4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41"/>
      <c r="C573" s="42"/>
      <c r="D573" s="42"/>
      <c r="E573" s="42"/>
      <c r="F573" s="4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41"/>
      <c r="C574" s="42"/>
      <c r="D574" s="42"/>
      <c r="E574" s="42"/>
      <c r="F574" s="4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41"/>
      <c r="C575" s="42"/>
      <c r="D575" s="42"/>
      <c r="E575" s="42"/>
      <c r="F575" s="4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41"/>
      <c r="C576" s="42"/>
      <c r="D576" s="42"/>
      <c r="E576" s="42"/>
      <c r="F576" s="4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41"/>
      <c r="C577" s="42"/>
      <c r="D577" s="42"/>
      <c r="E577" s="42"/>
      <c r="F577" s="4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41"/>
      <c r="C578" s="42"/>
      <c r="D578" s="42"/>
      <c r="E578" s="42"/>
      <c r="F578" s="4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41"/>
      <c r="C579" s="42"/>
      <c r="D579" s="42"/>
      <c r="E579" s="42"/>
      <c r="F579" s="4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41"/>
      <c r="C580" s="42"/>
      <c r="D580" s="42"/>
      <c r="E580" s="42"/>
      <c r="F580" s="4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41"/>
      <c r="C581" s="42"/>
      <c r="D581" s="42"/>
      <c r="E581" s="42"/>
      <c r="F581" s="4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41"/>
      <c r="C582" s="42"/>
      <c r="D582" s="42"/>
      <c r="E582" s="42"/>
      <c r="F582" s="4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41"/>
      <c r="C583" s="42"/>
      <c r="D583" s="42"/>
      <c r="E583" s="42"/>
      <c r="F583" s="4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41"/>
      <c r="C584" s="42"/>
      <c r="D584" s="42"/>
      <c r="E584" s="42"/>
      <c r="F584" s="4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41"/>
      <c r="C585" s="42"/>
      <c r="D585" s="42"/>
      <c r="E585" s="42"/>
      <c r="F585" s="4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41"/>
      <c r="C586" s="42"/>
      <c r="D586" s="42"/>
      <c r="E586" s="42"/>
      <c r="F586" s="4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41"/>
      <c r="C587" s="42"/>
      <c r="D587" s="42"/>
      <c r="E587" s="42"/>
      <c r="F587" s="4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41"/>
      <c r="C588" s="42"/>
      <c r="D588" s="42"/>
      <c r="E588" s="42"/>
      <c r="F588" s="4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41"/>
      <c r="C589" s="42"/>
      <c r="D589" s="42"/>
      <c r="E589" s="42"/>
      <c r="F589" s="4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41"/>
      <c r="C590" s="42"/>
      <c r="D590" s="42"/>
      <c r="E590" s="42"/>
      <c r="F590" s="4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41"/>
      <c r="C591" s="42"/>
      <c r="D591" s="42"/>
      <c r="E591" s="42"/>
      <c r="F591" s="4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41"/>
      <c r="C592" s="42"/>
      <c r="D592" s="42"/>
      <c r="E592" s="42"/>
      <c r="F592" s="4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41"/>
      <c r="C593" s="42"/>
      <c r="D593" s="42"/>
      <c r="E593" s="42"/>
      <c r="F593" s="4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41"/>
      <c r="C594" s="42"/>
      <c r="D594" s="42"/>
      <c r="E594" s="42"/>
      <c r="F594" s="4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41"/>
      <c r="C595" s="42"/>
      <c r="D595" s="42"/>
      <c r="E595" s="42"/>
      <c r="F595" s="4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41"/>
      <c r="C596" s="42"/>
      <c r="D596" s="42"/>
      <c r="E596" s="42"/>
      <c r="F596" s="4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41"/>
      <c r="C597" s="42"/>
      <c r="D597" s="42"/>
      <c r="E597" s="42"/>
      <c r="F597" s="4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41"/>
      <c r="C598" s="42"/>
      <c r="D598" s="42"/>
      <c r="E598" s="42"/>
      <c r="F598" s="4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41"/>
      <c r="C599" s="42"/>
      <c r="D599" s="42"/>
      <c r="E599" s="42"/>
      <c r="F599" s="4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41"/>
      <c r="C600" s="42"/>
      <c r="D600" s="42"/>
      <c r="E600" s="42"/>
      <c r="F600" s="4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41"/>
      <c r="C601" s="42"/>
      <c r="D601" s="42"/>
      <c r="E601" s="42"/>
      <c r="F601" s="4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41"/>
      <c r="C602" s="42"/>
      <c r="D602" s="42"/>
      <c r="E602" s="42"/>
      <c r="F602" s="4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41"/>
      <c r="C603" s="42"/>
      <c r="D603" s="42"/>
      <c r="E603" s="42"/>
      <c r="F603" s="4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41"/>
      <c r="C604" s="42"/>
      <c r="D604" s="42"/>
      <c r="E604" s="42"/>
      <c r="F604" s="4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41"/>
      <c r="C605" s="42"/>
      <c r="D605" s="42"/>
      <c r="E605" s="42"/>
      <c r="F605" s="4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41"/>
      <c r="C606" s="42"/>
      <c r="D606" s="42"/>
      <c r="E606" s="42"/>
      <c r="F606" s="4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41"/>
      <c r="C607" s="42"/>
      <c r="D607" s="42"/>
      <c r="E607" s="42"/>
      <c r="F607" s="4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41"/>
      <c r="C608" s="42"/>
      <c r="D608" s="42"/>
      <c r="E608" s="42"/>
      <c r="F608" s="4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41"/>
      <c r="C609" s="42"/>
      <c r="D609" s="42"/>
      <c r="E609" s="42"/>
      <c r="F609" s="4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41"/>
      <c r="C610" s="42"/>
      <c r="D610" s="42"/>
      <c r="E610" s="42"/>
      <c r="F610" s="4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41"/>
      <c r="C611" s="42"/>
      <c r="D611" s="42"/>
      <c r="E611" s="42"/>
      <c r="F611" s="4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41"/>
      <c r="C612" s="42"/>
      <c r="D612" s="42"/>
      <c r="E612" s="42"/>
      <c r="F612" s="4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41"/>
      <c r="C613" s="42"/>
      <c r="D613" s="42"/>
      <c r="E613" s="42"/>
      <c r="F613" s="4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41"/>
      <c r="C614" s="42"/>
      <c r="D614" s="42"/>
      <c r="E614" s="42"/>
      <c r="F614" s="4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41"/>
      <c r="C615" s="42"/>
      <c r="D615" s="42"/>
      <c r="E615" s="42"/>
      <c r="F615" s="4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41"/>
      <c r="C616" s="42"/>
      <c r="D616" s="42"/>
      <c r="E616" s="42"/>
      <c r="F616" s="4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41"/>
      <c r="C617" s="42"/>
      <c r="D617" s="42"/>
      <c r="E617" s="42"/>
      <c r="F617" s="4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41"/>
      <c r="C618" s="42"/>
      <c r="D618" s="42"/>
      <c r="E618" s="42"/>
      <c r="F618" s="4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41"/>
      <c r="C619" s="42"/>
      <c r="D619" s="42"/>
      <c r="E619" s="42"/>
      <c r="F619" s="4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41"/>
      <c r="C620" s="42"/>
      <c r="D620" s="42"/>
      <c r="E620" s="42"/>
      <c r="F620" s="4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41"/>
      <c r="C621" s="42"/>
      <c r="D621" s="42"/>
      <c r="E621" s="42"/>
      <c r="F621" s="4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41"/>
      <c r="C622" s="42"/>
      <c r="D622" s="42"/>
      <c r="E622" s="42"/>
      <c r="F622" s="4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41"/>
      <c r="C623" s="42"/>
      <c r="D623" s="42"/>
      <c r="E623" s="42"/>
      <c r="F623" s="4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41"/>
      <c r="C624" s="42"/>
      <c r="D624" s="42"/>
      <c r="E624" s="42"/>
      <c r="F624" s="4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41"/>
      <c r="C625" s="42"/>
      <c r="D625" s="42"/>
      <c r="E625" s="42"/>
      <c r="F625" s="4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41"/>
      <c r="C626" s="42"/>
      <c r="D626" s="42"/>
      <c r="E626" s="42"/>
      <c r="F626" s="4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41"/>
      <c r="C627" s="42"/>
      <c r="D627" s="42"/>
      <c r="E627" s="42"/>
      <c r="F627" s="4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41"/>
      <c r="C628" s="42"/>
      <c r="D628" s="42"/>
      <c r="E628" s="42"/>
      <c r="F628" s="4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41"/>
      <c r="C629" s="42"/>
      <c r="D629" s="42"/>
      <c r="E629" s="42"/>
      <c r="F629" s="4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41"/>
      <c r="C630" s="42"/>
      <c r="D630" s="42"/>
      <c r="E630" s="42"/>
      <c r="F630" s="4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41"/>
      <c r="C631" s="42"/>
      <c r="D631" s="42"/>
      <c r="E631" s="42"/>
      <c r="F631" s="4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41"/>
      <c r="C632" s="42"/>
      <c r="D632" s="42"/>
      <c r="E632" s="42"/>
      <c r="F632" s="4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41"/>
      <c r="C633" s="42"/>
      <c r="D633" s="42"/>
      <c r="E633" s="42"/>
      <c r="F633" s="4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41"/>
      <c r="C634" s="42"/>
      <c r="D634" s="42"/>
      <c r="E634" s="42"/>
      <c r="F634" s="4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41"/>
      <c r="C635" s="42"/>
      <c r="D635" s="42"/>
      <c r="E635" s="42"/>
      <c r="F635" s="4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41"/>
      <c r="C636" s="42"/>
      <c r="D636" s="42"/>
      <c r="E636" s="42"/>
      <c r="F636" s="4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41"/>
      <c r="C637" s="42"/>
      <c r="D637" s="42"/>
      <c r="E637" s="42"/>
      <c r="F637" s="4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41"/>
      <c r="C638" s="42"/>
      <c r="D638" s="42"/>
      <c r="E638" s="42"/>
      <c r="F638" s="4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41"/>
      <c r="C639" s="42"/>
      <c r="D639" s="42"/>
      <c r="E639" s="42"/>
      <c r="F639" s="4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41"/>
      <c r="C640" s="42"/>
      <c r="D640" s="42"/>
      <c r="E640" s="42"/>
      <c r="F640" s="4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41"/>
      <c r="C641" s="42"/>
      <c r="D641" s="42"/>
      <c r="E641" s="42"/>
      <c r="F641" s="4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41"/>
      <c r="C642" s="42"/>
      <c r="D642" s="42"/>
      <c r="E642" s="42"/>
      <c r="F642" s="4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41"/>
      <c r="C643" s="42"/>
      <c r="D643" s="42"/>
      <c r="E643" s="42"/>
      <c r="F643" s="4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41"/>
      <c r="C644" s="42"/>
      <c r="D644" s="42"/>
      <c r="E644" s="42"/>
      <c r="F644" s="4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41"/>
      <c r="C645" s="42"/>
      <c r="D645" s="42"/>
      <c r="E645" s="42"/>
      <c r="F645" s="4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41"/>
      <c r="C646" s="42"/>
      <c r="D646" s="42"/>
      <c r="E646" s="42"/>
      <c r="F646" s="4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41"/>
      <c r="C647" s="42"/>
      <c r="D647" s="42"/>
      <c r="E647" s="42"/>
      <c r="F647" s="4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41"/>
      <c r="C648" s="42"/>
      <c r="D648" s="42"/>
      <c r="E648" s="42"/>
      <c r="F648" s="4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41"/>
      <c r="C649" s="42"/>
      <c r="D649" s="42"/>
      <c r="E649" s="42"/>
      <c r="F649" s="4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41"/>
      <c r="C650" s="42"/>
      <c r="D650" s="42"/>
      <c r="E650" s="42"/>
      <c r="F650" s="4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41"/>
      <c r="C651" s="42"/>
      <c r="D651" s="42"/>
      <c r="E651" s="42"/>
      <c r="F651" s="4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41"/>
      <c r="C652" s="42"/>
      <c r="D652" s="42"/>
      <c r="E652" s="42"/>
      <c r="F652" s="4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41"/>
      <c r="C653" s="42"/>
      <c r="D653" s="42"/>
      <c r="E653" s="42"/>
      <c r="F653" s="4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41"/>
      <c r="C654" s="42"/>
      <c r="D654" s="42"/>
      <c r="E654" s="42"/>
      <c r="F654" s="4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41"/>
      <c r="C655" s="42"/>
      <c r="D655" s="42"/>
      <c r="E655" s="42"/>
      <c r="F655" s="4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41"/>
      <c r="C656" s="42"/>
      <c r="D656" s="42"/>
      <c r="E656" s="42"/>
      <c r="F656" s="4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41"/>
      <c r="C657" s="42"/>
      <c r="D657" s="42"/>
      <c r="E657" s="42"/>
      <c r="F657" s="4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41"/>
      <c r="C658" s="42"/>
      <c r="D658" s="42"/>
      <c r="E658" s="42"/>
      <c r="F658" s="4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41"/>
      <c r="C659" s="42"/>
      <c r="D659" s="42"/>
      <c r="E659" s="42"/>
      <c r="F659" s="4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41"/>
      <c r="C660" s="42"/>
      <c r="D660" s="42"/>
      <c r="E660" s="42"/>
      <c r="F660" s="4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41"/>
      <c r="C661" s="42"/>
      <c r="D661" s="42"/>
      <c r="E661" s="42"/>
      <c r="F661" s="4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41"/>
      <c r="C662" s="42"/>
      <c r="D662" s="42"/>
      <c r="E662" s="42"/>
      <c r="F662" s="4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41"/>
      <c r="C663" s="42"/>
      <c r="D663" s="42"/>
      <c r="E663" s="42"/>
      <c r="F663" s="4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41"/>
      <c r="C664" s="42"/>
      <c r="D664" s="42"/>
      <c r="E664" s="42"/>
      <c r="F664" s="4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41"/>
      <c r="C665" s="42"/>
      <c r="D665" s="42"/>
      <c r="E665" s="42"/>
      <c r="F665" s="4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41"/>
      <c r="C666" s="42"/>
      <c r="D666" s="42"/>
      <c r="E666" s="42"/>
      <c r="F666" s="4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41"/>
      <c r="C667" s="42"/>
      <c r="D667" s="42"/>
      <c r="E667" s="42"/>
      <c r="F667" s="4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41"/>
      <c r="C668" s="42"/>
      <c r="D668" s="42"/>
      <c r="E668" s="42"/>
      <c r="F668" s="4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41"/>
      <c r="C669" s="42"/>
      <c r="D669" s="42"/>
      <c r="E669" s="42"/>
      <c r="F669" s="4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41"/>
      <c r="C670" s="42"/>
      <c r="D670" s="42"/>
      <c r="E670" s="42"/>
      <c r="F670" s="4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41"/>
      <c r="C671" s="42"/>
      <c r="D671" s="42"/>
      <c r="E671" s="42"/>
      <c r="F671" s="4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41"/>
      <c r="C672" s="42"/>
      <c r="D672" s="42"/>
      <c r="E672" s="42"/>
      <c r="F672" s="4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41"/>
      <c r="C673" s="42"/>
      <c r="D673" s="42"/>
      <c r="E673" s="42"/>
      <c r="F673" s="4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41"/>
      <c r="C674" s="42"/>
      <c r="D674" s="42"/>
      <c r="E674" s="42"/>
      <c r="F674" s="4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41"/>
      <c r="C675" s="42"/>
      <c r="D675" s="42"/>
      <c r="E675" s="42"/>
      <c r="F675" s="4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41"/>
      <c r="C676" s="42"/>
      <c r="D676" s="42"/>
      <c r="E676" s="42"/>
      <c r="F676" s="4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41"/>
      <c r="C677" s="42"/>
      <c r="D677" s="42"/>
      <c r="E677" s="42"/>
      <c r="F677" s="4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41"/>
      <c r="C678" s="42"/>
      <c r="D678" s="42"/>
      <c r="E678" s="42"/>
      <c r="F678" s="4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41"/>
      <c r="C679" s="42"/>
      <c r="D679" s="42"/>
      <c r="E679" s="42"/>
      <c r="F679" s="4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41"/>
      <c r="C680" s="42"/>
      <c r="D680" s="42"/>
      <c r="E680" s="42"/>
      <c r="F680" s="4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41"/>
      <c r="C681" s="42"/>
      <c r="D681" s="42"/>
      <c r="E681" s="42"/>
      <c r="F681" s="4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41"/>
      <c r="C682" s="42"/>
      <c r="D682" s="42"/>
      <c r="E682" s="42"/>
      <c r="F682" s="4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41"/>
      <c r="C683" s="42"/>
      <c r="D683" s="42"/>
      <c r="E683" s="42"/>
      <c r="F683" s="4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41"/>
      <c r="C684" s="42"/>
      <c r="D684" s="42"/>
      <c r="E684" s="42"/>
      <c r="F684" s="4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41"/>
      <c r="C685" s="42"/>
      <c r="D685" s="42"/>
      <c r="E685" s="42"/>
      <c r="F685" s="4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41"/>
      <c r="C686" s="42"/>
      <c r="D686" s="42"/>
      <c r="E686" s="42"/>
      <c r="F686" s="4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41"/>
      <c r="C687" s="42"/>
      <c r="D687" s="42"/>
      <c r="E687" s="42"/>
      <c r="F687" s="4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41"/>
      <c r="C688" s="42"/>
      <c r="D688" s="42"/>
      <c r="E688" s="42"/>
      <c r="F688" s="4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41"/>
      <c r="C689" s="42"/>
      <c r="D689" s="42"/>
      <c r="E689" s="42"/>
      <c r="F689" s="4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41"/>
      <c r="C690" s="42"/>
      <c r="D690" s="42"/>
      <c r="E690" s="42"/>
      <c r="F690" s="4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41"/>
      <c r="C691" s="42"/>
      <c r="D691" s="42"/>
      <c r="E691" s="42"/>
      <c r="F691" s="4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41"/>
      <c r="C692" s="42"/>
      <c r="D692" s="42"/>
      <c r="E692" s="42"/>
      <c r="F692" s="4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41"/>
      <c r="C693" s="42"/>
      <c r="D693" s="42"/>
      <c r="E693" s="42"/>
      <c r="F693" s="4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41"/>
      <c r="C694" s="42"/>
      <c r="D694" s="42"/>
      <c r="E694" s="42"/>
      <c r="F694" s="4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41"/>
      <c r="C695" s="42"/>
      <c r="D695" s="42"/>
      <c r="E695" s="42"/>
      <c r="F695" s="4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41"/>
      <c r="C696" s="42"/>
      <c r="D696" s="42"/>
      <c r="E696" s="42"/>
      <c r="F696" s="4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41"/>
      <c r="C697" s="42"/>
      <c r="D697" s="42"/>
      <c r="E697" s="42"/>
      <c r="F697" s="4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41"/>
      <c r="C698" s="42"/>
      <c r="D698" s="42"/>
      <c r="E698" s="42"/>
      <c r="F698" s="4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41"/>
      <c r="C699" s="42"/>
      <c r="D699" s="42"/>
      <c r="E699" s="42"/>
      <c r="F699" s="4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41"/>
      <c r="C700" s="42"/>
      <c r="D700" s="42"/>
      <c r="E700" s="42"/>
      <c r="F700" s="4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41"/>
      <c r="C701" s="42"/>
      <c r="D701" s="42"/>
      <c r="E701" s="42"/>
      <c r="F701" s="4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41"/>
      <c r="C702" s="42"/>
      <c r="D702" s="42"/>
      <c r="E702" s="42"/>
      <c r="F702" s="4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41"/>
      <c r="C703" s="42"/>
      <c r="D703" s="42"/>
      <c r="E703" s="42"/>
      <c r="F703" s="4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41"/>
      <c r="C704" s="42"/>
      <c r="D704" s="42"/>
      <c r="E704" s="42"/>
      <c r="F704" s="4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41"/>
      <c r="C705" s="42"/>
      <c r="D705" s="42"/>
      <c r="E705" s="42"/>
      <c r="F705" s="4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41"/>
      <c r="C706" s="42"/>
      <c r="D706" s="42"/>
      <c r="E706" s="42"/>
      <c r="F706" s="4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41"/>
      <c r="C707" s="42"/>
      <c r="D707" s="42"/>
      <c r="E707" s="42"/>
      <c r="F707" s="4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41"/>
      <c r="C708" s="42"/>
      <c r="D708" s="42"/>
      <c r="E708" s="42"/>
      <c r="F708" s="4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41"/>
      <c r="C709" s="42"/>
      <c r="D709" s="42"/>
      <c r="E709" s="42"/>
      <c r="F709" s="4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41"/>
      <c r="C710" s="42"/>
      <c r="D710" s="42"/>
      <c r="E710" s="42"/>
      <c r="F710" s="4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41"/>
      <c r="C711" s="42"/>
      <c r="D711" s="42"/>
      <c r="E711" s="42"/>
      <c r="F711" s="4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41"/>
      <c r="C712" s="42"/>
      <c r="D712" s="42"/>
      <c r="E712" s="42"/>
      <c r="F712" s="4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41"/>
      <c r="C713" s="42"/>
      <c r="D713" s="42"/>
      <c r="E713" s="42"/>
      <c r="F713" s="4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41"/>
      <c r="C714" s="42"/>
      <c r="D714" s="42"/>
      <c r="E714" s="42"/>
      <c r="F714" s="4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41"/>
      <c r="C715" s="42"/>
      <c r="D715" s="42"/>
      <c r="E715" s="42"/>
      <c r="F715" s="4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41"/>
      <c r="C716" s="42"/>
      <c r="D716" s="42"/>
      <c r="E716" s="42"/>
      <c r="F716" s="4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41"/>
      <c r="C717" s="42"/>
      <c r="D717" s="42"/>
      <c r="E717" s="42"/>
      <c r="F717" s="4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41"/>
      <c r="C718" s="42"/>
      <c r="D718" s="42"/>
      <c r="E718" s="42"/>
      <c r="F718" s="4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41"/>
      <c r="C719" s="42"/>
      <c r="D719" s="42"/>
      <c r="E719" s="42"/>
      <c r="F719" s="4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41"/>
      <c r="C720" s="42"/>
      <c r="D720" s="42"/>
      <c r="E720" s="42"/>
      <c r="F720" s="4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41"/>
      <c r="C721" s="42"/>
      <c r="D721" s="42"/>
      <c r="E721" s="42"/>
      <c r="F721" s="4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41"/>
      <c r="C722" s="42"/>
      <c r="D722" s="42"/>
      <c r="E722" s="42"/>
      <c r="F722" s="4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41"/>
      <c r="C723" s="42"/>
      <c r="D723" s="42"/>
      <c r="E723" s="42"/>
      <c r="F723" s="4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41"/>
      <c r="C724" s="42"/>
      <c r="D724" s="42"/>
      <c r="E724" s="42"/>
      <c r="F724" s="4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41"/>
      <c r="C725" s="42"/>
      <c r="D725" s="42"/>
      <c r="E725" s="42"/>
      <c r="F725" s="4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41"/>
      <c r="C726" s="42"/>
      <c r="D726" s="42"/>
      <c r="E726" s="42"/>
      <c r="F726" s="4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41"/>
      <c r="C727" s="42"/>
      <c r="D727" s="42"/>
      <c r="E727" s="42"/>
      <c r="F727" s="4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41"/>
      <c r="C728" s="42"/>
      <c r="D728" s="42"/>
      <c r="E728" s="42"/>
      <c r="F728" s="4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41"/>
      <c r="C729" s="42"/>
      <c r="D729" s="42"/>
      <c r="E729" s="42"/>
      <c r="F729" s="4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41"/>
      <c r="C730" s="42"/>
      <c r="D730" s="42"/>
      <c r="E730" s="42"/>
      <c r="F730" s="4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41"/>
      <c r="C731" s="42"/>
      <c r="D731" s="42"/>
      <c r="E731" s="42"/>
      <c r="F731" s="4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41"/>
      <c r="C732" s="42"/>
      <c r="D732" s="42"/>
      <c r="E732" s="42"/>
      <c r="F732" s="4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41"/>
      <c r="C733" s="42"/>
      <c r="D733" s="42"/>
      <c r="E733" s="42"/>
      <c r="F733" s="4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41"/>
      <c r="C734" s="42"/>
      <c r="D734" s="42"/>
      <c r="E734" s="42"/>
      <c r="F734" s="4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41"/>
      <c r="C735" s="42"/>
      <c r="D735" s="42"/>
      <c r="E735" s="42"/>
      <c r="F735" s="4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41"/>
      <c r="C736" s="42"/>
      <c r="D736" s="42"/>
      <c r="E736" s="42"/>
      <c r="F736" s="4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41"/>
      <c r="C737" s="42"/>
      <c r="D737" s="42"/>
      <c r="E737" s="42"/>
      <c r="F737" s="4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41"/>
      <c r="C738" s="42"/>
      <c r="D738" s="42"/>
      <c r="E738" s="42"/>
      <c r="F738" s="4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41"/>
      <c r="C739" s="42"/>
      <c r="D739" s="42"/>
      <c r="E739" s="42"/>
      <c r="F739" s="4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41"/>
      <c r="C740" s="42"/>
      <c r="D740" s="42"/>
      <c r="E740" s="42"/>
      <c r="F740" s="4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41"/>
      <c r="C741" s="42"/>
      <c r="D741" s="42"/>
      <c r="E741" s="42"/>
      <c r="F741" s="4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41"/>
      <c r="C742" s="42"/>
      <c r="D742" s="42"/>
      <c r="E742" s="42"/>
      <c r="F742" s="4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41"/>
      <c r="C743" s="42"/>
      <c r="D743" s="42"/>
      <c r="E743" s="42"/>
      <c r="F743" s="4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41"/>
      <c r="C744" s="42"/>
      <c r="D744" s="42"/>
      <c r="E744" s="42"/>
      <c r="F744" s="4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41"/>
      <c r="C745" s="42"/>
      <c r="D745" s="42"/>
      <c r="E745" s="42"/>
      <c r="F745" s="4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41"/>
      <c r="C746" s="42"/>
      <c r="D746" s="42"/>
      <c r="E746" s="42"/>
      <c r="F746" s="4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41"/>
      <c r="C747" s="42"/>
      <c r="D747" s="42"/>
      <c r="E747" s="42"/>
      <c r="F747" s="4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41"/>
      <c r="C748" s="42"/>
      <c r="D748" s="42"/>
      <c r="E748" s="42"/>
      <c r="F748" s="4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41"/>
      <c r="C749" s="42"/>
      <c r="D749" s="42"/>
      <c r="E749" s="42"/>
      <c r="F749" s="4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41"/>
      <c r="C750" s="42"/>
      <c r="D750" s="42"/>
      <c r="E750" s="42"/>
      <c r="F750" s="4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41"/>
      <c r="C751" s="42"/>
      <c r="D751" s="42"/>
      <c r="E751" s="42"/>
      <c r="F751" s="4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41"/>
      <c r="C752" s="42"/>
      <c r="D752" s="42"/>
      <c r="E752" s="42"/>
      <c r="F752" s="4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41"/>
      <c r="C753" s="42"/>
      <c r="D753" s="42"/>
      <c r="E753" s="42"/>
      <c r="F753" s="4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41"/>
      <c r="C754" s="42"/>
      <c r="D754" s="42"/>
      <c r="E754" s="42"/>
      <c r="F754" s="4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41"/>
      <c r="C755" s="42"/>
      <c r="D755" s="42"/>
      <c r="E755" s="42"/>
      <c r="F755" s="4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41"/>
      <c r="C756" s="42"/>
      <c r="D756" s="42"/>
      <c r="E756" s="42"/>
      <c r="F756" s="4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41"/>
      <c r="C757" s="42"/>
      <c r="D757" s="42"/>
      <c r="E757" s="42"/>
      <c r="F757" s="4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41"/>
      <c r="C758" s="42"/>
      <c r="D758" s="42"/>
      <c r="E758" s="42"/>
      <c r="F758" s="4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41"/>
      <c r="C759" s="42"/>
      <c r="D759" s="42"/>
      <c r="E759" s="42"/>
      <c r="F759" s="4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41"/>
      <c r="C760" s="42"/>
      <c r="D760" s="42"/>
      <c r="E760" s="42"/>
      <c r="F760" s="4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41"/>
      <c r="C761" s="42"/>
      <c r="D761" s="42"/>
      <c r="E761" s="42"/>
      <c r="F761" s="4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41"/>
      <c r="C762" s="42"/>
      <c r="D762" s="42"/>
      <c r="E762" s="42"/>
      <c r="F762" s="4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41"/>
      <c r="C763" s="42"/>
      <c r="D763" s="42"/>
      <c r="E763" s="42"/>
      <c r="F763" s="4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41"/>
      <c r="C764" s="42"/>
      <c r="D764" s="42"/>
      <c r="E764" s="42"/>
      <c r="F764" s="4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41"/>
      <c r="C765" s="42"/>
      <c r="D765" s="42"/>
      <c r="E765" s="42"/>
      <c r="F765" s="4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41"/>
      <c r="C766" s="42"/>
      <c r="D766" s="42"/>
      <c r="E766" s="42"/>
      <c r="F766" s="4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41"/>
      <c r="C767" s="42"/>
      <c r="D767" s="42"/>
      <c r="E767" s="42"/>
      <c r="F767" s="4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41"/>
      <c r="C768" s="42"/>
      <c r="D768" s="42"/>
      <c r="E768" s="42"/>
      <c r="F768" s="4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41"/>
      <c r="C769" s="42"/>
      <c r="D769" s="42"/>
      <c r="E769" s="42"/>
      <c r="F769" s="4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41"/>
      <c r="C770" s="42"/>
      <c r="D770" s="42"/>
      <c r="E770" s="42"/>
      <c r="F770" s="4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41"/>
      <c r="C771" s="42"/>
      <c r="D771" s="42"/>
      <c r="E771" s="42"/>
      <c r="F771" s="4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41"/>
      <c r="C772" s="42"/>
      <c r="D772" s="42"/>
      <c r="E772" s="42"/>
      <c r="F772" s="4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41"/>
      <c r="C773" s="42"/>
      <c r="D773" s="42"/>
      <c r="E773" s="42"/>
      <c r="F773" s="4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41"/>
      <c r="C774" s="42"/>
      <c r="D774" s="42"/>
      <c r="E774" s="42"/>
      <c r="F774" s="4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41"/>
      <c r="C775" s="42"/>
      <c r="D775" s="42"/>
      <c r="E775" s="42"/>
      <c r="F775" s="4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41"/>
      <c r="C776" s="42"/>
      <c r="D776" s="42"/>
      <c r="E776" s="42"/>
      <c r="F776" s="4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41"/>
      <c r="C777" s="42"/>
      <c r="D777" s="42"/>
      <c r="E777" s="42"/>
      <c r="F777" s="4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41"/>
      <c r="C778" s="42"/>
      <c r="D778" s="42"/>
      <c r="E778" s="42"/>
      <c r="F778" s="4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41"/>
      <c r="C779" s="42"/>
      <c r="D779" s="42"/>
      <c r="E779" s="42"/>
      <c r="F779" s="4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41"/>
      <c r="C780" s="42"/>
      <c r="D780" s="42"/>
      <c r="E780" s="42"/>
      <c r="F780" s="4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41"/>
      <c r="C781" s="42"/>
      <c r="D781" s="42"/>
      <c r="E781" s="42"/>
      <c r="F781" s="4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41"/>
      <c r="C782" s="42"/>
      <c r="D782" s="42"/>
      <c r="E782" s="42"/>
      <c r="F782" s="4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41"/>
      <c r="C783" s="42"/>
      <c r="D783" s="42"/>
      <c r="E783" s="42"/>
      <c r="F783" s="4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41"/>
      <c r="C784" s="42"/>
      <c r="D784" s="42"/>
      <c r="E784" s="42"/>
      <c r="F784" s="4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41"/>
      <c r="C785" s="42"/>
      <c r="D785" s="42"/>
      <c r="E785" s="42"/>
      <c r="F785" s="4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41"/>
      <c r="C786" s="42"/>
      <c r="D786" s="42"/>
      <c r="E786" s="42"/>
      <c r="F786" s="4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41"/>
      <c r="C787" s="42"/>
      <c r="D787" s="42"/>
      <c r="E787" s="42"/>
      <c r="F787" s="4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41"/>
      <c r="C788" s="42"/>
      <c r="D788" s="42"/>
      <c r="E788" s="42"/>
      <c r="F788" s="4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41"/>
      <c r="C789" s="42"/>
      <c r="D789" s="42"/>
      <c r="E789" s="42"/>
      <c r="F789" s="4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41"/>
      <c r="C790" s="42"/>
      <c r="D790" s="42"/>
      <c r="E790" s="42"/>
      <c r="F790" s="4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41"/>
      <c r="C791" s="42"/>
      <c r="D791" s="42"/>
      <c r="E791" s="42"/>
      <c r="F791" s="4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41"/>
      <c r="C792" s="42"/>
      <c r="D792" s="42"/>
      <c r="E792" s="42"/>
      <c r="F792" s="4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41"/>
      <c r="C793" s="42"/>
      <c r="D793" s="42"/>
      <c r="E793" s="42"/>
      <c r="F793" s="4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41"/>
      <c r="C794" s="42"/>
      <c r="D794" s="42"/>
      <c r="E794" s="42"/>
      <c r="F794" s="4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41"/>
      <c r="C795" s="42"/>
      <c r="D795" s="42"/>
      <c r="E795" s="42"/>
      <c r="F795" s="4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41"/>
      <c r="C796" s="42"/>
      <c r="D796" s="42"/>
      <c r="E796" s="42"/>
      <c r="F796" s="4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41"/>
      <c r="C797" s="42"/>
      <c r="D797" s="42"/>
      <c r="E797" s="42"/>
      <c r="F797" s="4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41"/>
      <c r="C798" s="42"/>
      <c r="D798" s="42"/>
      <c r="E798" s="42"/>
      <c r="F798" s="4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41"/>
      <c r="C799" s="42"/>
      <c r="D799" s="42"/>
      <c r="E799" s="42"/>
      <c r="F799" s="4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41"/>
      <c r="C800" s="42"/>
      <c r="D800" s="42"/>
      <c r="E800" s="42"/>
      <c r="F800" s="4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41"/>
      <c r="C801" s="42"/>
      <c r="D801" s="42"/>
      <c r="E801" s="42"/>
      <c r="F801" s="4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41"/>
      <c r="C802" s="42"/>
      <c r="D802" s="42"/>
      <c r="E802" s="42"/>
      <c r="F802" s="4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41"/>
      <c r="C803" s="42"/>
      <c r="D803" s="42"/>
      <c r="E803" s="42"/>
      <c r="F803" s="4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41"/>
      <c r="C804" s="42"/>
      <c r="D804" s="42"/>
      <c r="E804" s="42"/>
      <c r="F804" s="4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41"/>
      <c r="C805" s="42"/>
      <c r="D805" s="42"/>
      <c r="E805" s="42"/>
      <c r="F805" s="4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41"/>
      <c r="C806" s="42"/>
      <c r="D806" s="42"/>
      <c r="E806" s="42"/>
      <c r="F806" s="4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41"/>
      <c r="C807" s="42"/>
      <c r="D807" s="42"/>
      <c r="E807" s="42"/>
      <c r="F807" s="4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41"/>
      <c r="C808" s="42"/>
      <c r="D808" s="42"/>
      <c r="E808" s="42"/>
      <c r="F808" s="4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41"/>
      <c r="C809" s="42"/>
      <c r="D809" s="42"/>
      <c r="E809" s="42"/>
      <c r="F809" s="4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41"/>
      <c r="C810" s="42"/>
      <c r="D810" s="42"/>
      <c r="E810" s="42"/>
      <c r="F810" s="4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41"/>
      <c r="C811" s="42"/>
      <c r="D811" s="42"/>
      <c r="E811" s="42"/>
      <c r="F811" s="4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41"/>
      <c r="C812" s="42"/>
      <c r="D812" s="42"/>
      <c r="E812" s="42"/>
      <c r="F812" s="4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41"/>
      <c r="C813" s="42"/>
      <c r="D813" s="42"/>
      <c r="E813" s="42"/>
      <c r="F813" s="4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41"/>
      <c r="C814" s="42"/>
      <c r="D814" s="42"/>
      <c r="E814" s="42"/>
      <c r="F814" s="4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41"/>
      <c r="C815" s="42"/>
      <c r="D815" s="42"/>
      <c r="E815" s="42"/>
      <c r="F815" s="4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41"/>
      <c r="C816" s="42"/>
      <c r="D816" s="42"/>
      <c r="E816" s="42"/>
      <c r="F816" s="4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41"/>
      <c r="C817" s="42"/>
      <c r="D817" s="42"/>
      <c r="E817" s="42"/>
      <c r="F817" s="4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41"/>
      <c r="C818" s="42"/>
      <c r="D818" s="42"/>
      <c r="E818" s="42"/>
      <c r="F818" s="4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41"/>
      <c r="C819" s="42"/>
      <c r="D819" s="42"/>
      <c r="E819" s="42"/>
      <c r="F819" s="4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41"/>
      <c r="C820" s="42"/>
      <c r="D820" s="42"/>
      <c r="E820" s="42"/>
      <c r="F820" s="4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41"/>
      <c r="C821" s="42"/>
      <c r="D821" s="42"/>
      <c r="E821" s="42"/>
      <c r="F821" s="4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41"/>
      <c r="C822" s="42"/>
      <c r="D822" s="42"/>
      <c r="E822" s="42"/>
      <c r="F822" s="4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41"/>
      <c r="C823" s="42"/>
      <c r="D823" s="42"/>
      <c r="E823" s="42"/>
      <c r="F823" s="4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41"/>
      <c r="C824" s="42"/>
      <c r="D824" s="42"/>
      <c r="E824" s="42"/>
      <c r="F824" s="4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41"/>
      <c r="C825" s="42"/>
      <c r="D825" s="42"/>
      <c r="E825" s="42"/>
      <c r="F825" s="4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41"/>
      <c r="C826" s="42"/>
      <c r="D826" s="42"/>
      <c r="E826" s="42"/>
      <c r="F826" s="4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41"/>
      <c r="C827" s="42"/>
      <c r="D827" s="42"/>
      <c r="E827" s="42"/>
      <c r="F827" s="4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41"/>
      <c r="C828" s="42"/>
      <c r="D828" s="42"/>
      <c r="E828" s="42"/>
      <c r="F828" s="4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41"/>
      <c r="C829" s="42"/>
      <c r="D829" s="42"/>
      <c r="E829" s="42"/>
      <c r="F829" s="4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41"/>
      <c r="C830" s="42"/>
      <c r="D830" s="42"/>
      <c r="E830" s="42"/>
      <c r="F830" s="4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41"/>
      <c r="C831" s="42"/>
      <c r="D831" s="42"/>
      <c r="E831" s="42"/>
      <c r="F831" s="4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41"/>
      <c r="C832" s="42"/>
      <c r="D832" s="42"/>
      <c r="E832" s="42"/>
      <c r="F832" s="4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41"/>
      <c r="C833" s="42"/>
      <c r="D833" s="42"/>
      <c r="E833" s="42"/>
      <c r="F833" s="4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41"/>
      <c r="C834" s="42"/>
      <c r="D834" s="42"/>
      <c r="E834" s="42"/>
      <c r="F834" s="4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41"/>
      <c r="C835" s="42"/>
      <c r="D835" s="42"/>
      <c r="E835" s="42"/>
      <c r="F835" s="4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41"/>
      <c r="C836" s="42"/>
      <c r="D836" s="42"/>
      <c r="E836" s="42"/>
      <c r="F836" s="4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41"/>
      <c r="C837" s="42"/>
      <c r="D837" s="42"/>
      <c r="E837" s="42"/>
      <c r="F837" s="4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41"/>
      <c r="C838" s="42"/>
      <c r="D838" s="42"/>
      <c r="E838" s="42"/>
      <c r="F838" s="4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41"/>
      <c r="C839" s="42"/>
      <c r="D839" s="42"/>
      <c r="E839" s="42"/>
      <c r="F839" s="4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41"/>
      <c r="C840" s="42"/>
      <c r="D840" s="42"/>
      <c r="E840" s="42"/>
      <c r="F840" s="4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41"/>
      <c r="C841" s="42"/>
      <c r="D841" s="42"/>
      <c r="E841" s="42"/>
      <c r="F841" s="4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41"/>
      <c r="C842" s="42"/>
      <c r="D842" s="42"/>
      <c r="E842" s="42"/>
      <c r="F842" s="4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41"/>
      <c r="C843" s="42"/>
      <c r="D843" s="42"/>
      <c r="E843" s="42"/>
      <c r="F843" s="4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41"/>
      <c r="C844" s="42"/>
      <c r="D844" s="42"/>
      <c r="E844" s="42"/>
      <c r="F844" s="4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41"/>
      <c r="C845" s="42"/>
      <c r="D845" s="42"/>
      <c r="E845" s="42"/>
      <c r="F845" s="4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41"/>
      <c r="C846" s="42"/>
      <c r="D846" s="42"/>
      <c r="E846" s="42"/>
      <c r="F846" s="4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41"/>
      <c r="C847" s="42"/>
      <c r="D847" s="42"/>
      <c r="E847" s="42"/>
      <c r="F847" s="4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41"/>
      <c r="C848" s="42"/>
      <c r="D848" s="42"/>
      <c r="E848" s="42"/>
      <c r="F848" s="4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41"/>
      <c r="C849" s="42"/>
      <c r="D849" s="42"/>
      <c r="E849" s="42"/>
      <c r="F849" s="4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41"/>
      <c r="C850" s="42"/>
      <c r="D850" s="42"/>
      <c r="E850" s="42"/>
      <c r="F850" s="4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41"/>
      <c r="C851" s="42"/>
      <c r="D851" s="42"/>
      <c r="E851" s="42"/>
      <c r="F851" s="4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41"/>
      <c r="C852" s="42"/>
      <c r="D852" s="42"/>
      <c r="E852" s="42"/>
      <c r="F852" s="4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41"/>
      <c r="C853" s="42"/>
      <c r="D853" s="42"/>
      <c r="E853" s="42"/>
      <c r="F853" s="4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41"/>
      <c r="C854" s="42"/>
      <c r="D854" s="42"/>
      <c r="E854" s="42"/>
      <c r="F854" s="4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41"/>
      <c r="C855" s="42"/>
      <c r="D855" s="42"/>
      <c r="E855" s="42"/>
      <c r="F855" s="4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41"/>
      <c r="C856" s="42"/>
      <c r="D856" s="42"/>
      <c r="E856" s="42"/>
      <c r="F856" s="4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41"/>
      <c r="C857" s="42"/>
      <c r="D857" s="42"/>
      <c r="E857" s="42"/>
      <c r="F857" s="4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41"/>
      <c r="C858" s="42"/>
      <c r="D858" s="42"/>
      <c r="E858" s="42"/>
      <c r="F858" s="4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41"/>
      <c r="C859" s="42"/>
      <c r="D859" s="42"/>
      <c r="E859" s="42"/>
      <c r="F859" s="4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41"/>
      <c r="C860" s="42"/>
      <c r="D860" s="42"/>
      <c r="E860" s="42"/>
      <c r="F860" s="4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41"/>
      <c r="C861" s="42"/>
      <c r="D861" s="42"/>
      <c r="E861" s="42"/>
      <c r="F861" s="4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41"/>
      <c r="C862" s="42"/>
      <c r="D862" s="42"/>
      <c r="E862" s="42"/>
      <c r="F862" s="4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41"/>
      <c r="C863" s="42"/>
      <c r="D863" s="42"/>
      <c r="E863" s="42"/>
      <c r="F863" s="4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41"/>
      <c r="C864" s="42"/>
      <c r="D864" s="42"/>
      <c r="E864" s="42"/>
      <c r="F864" s="4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41"/>
      <c r="C865" s="42"/>
      <c r="D865" s="42"/>
      <c r="E865" s="42"/>
      <c r="F865" s="4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41"/>
      <c r="C866" s="42"/>
      <c r="D866" s="42"/>
      <c r="E866" s="42"/>
      <c r="F866" s="4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41"/>
      <c r="C867" s="42"/>
      <c r="D867" s="42"/>
      <c r="E867" s="42"/>
      <c r="F867" s="4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41"/>
      <c r="C868" s="42"/>
      <c r="D868" s="42"/>
      <c r="E868" s="42"/>
      <c r="F868" s="4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41"/>
      <c r="C869" s="42"/>
      <c r="D869" s="42"/>
      <c r="E869" s="42"/>
      <c r="F869" s="4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41"/>
      <c r="C870" s="42"/>
      <c r="D870" s="42"/>
      <c r="E870" s="42"/>
      <c r="F870" s="4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41"/>
      <c r="C871" s="42"/>
      <c r="D871" s="42"/>
      <c r="E871" s="42"/>
      <c r="F871" s="4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41"/>
      <c r="C872" s="42"/>
      <c r="D872" s="42"/>
      <c r="E872" s="42"/>
      <c r="F872" s="4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41"/>
      <c r="C873" s="42"/>
      <c r="D873" s="42"/>
      <c r="E873" s="42"/>
      <c r="F873" s="4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41"/>
      <c r="C874" s="42"/>
      <c r="D874" s="42"/>
      <c r="E874" s="42"/>
      <c r="F874" s="4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41"/>
      <c r="C875" s="42"/>
      <c r="D875" s="42"/>
      <c r="E875" s="42"/>
      <c r="F875" s="4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41"/>
      <c r="C876" s="42"/>
      <c r="D876" s="42"/>
      <c r="E876" s="42"/>
      <c r="F876" s="4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41"/>
      <c r="C877" s="42"/>
      <c r="D877" s="42"/>
      <c r="E877" s="42"/>
      <c r="F877" s="4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41"/>
      <c r="C878" s="42"/>
      <c r="D878" s="42"/>
      <c r="E878" s="42"/>
      <c r="F878" s="4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41"/>
      <c r="C879" s="42"/>
      <c r="D879" s="42"/>
      <c r="E879" s="42"/>
      <c r="F879" s="4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41"/>
      <c r="C880" s="42"/>
      <c r="D880" s="42"/>
      <c r="E880" s="42"/>
      <c r="F880" s="4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41"/>
      <c r="C881" s="42"/>
      <c r="D881" s="42"/>
      <c r="E881" s="42"/>
      <c r="F881" s="4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41"/>
      <c r="C882" s="42"/>
      <c r="D882" s="42"/>
      <c r="E882" s="42"/>
      <c r="F882" s="4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41"/>
      <c r="C883" s="42"/>
      <c r="D883" s="42"/>
      <c r="E883" s="42"/>
      <c r="F883" s="4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41"/>
      <c r="C884" s="42"/>
      <c r="D884" s="42"/>
      <c r="E884" s="42"/>
      <c r="F884" s="4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41"/>
      <c r="C885" s="42"/>
      <c r="D885" s="42"/>
      <c r="E885" s="42"/>
      <c r="F885" s="4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41"/>
      <c r="C886" s="42"/>
      <c r="D886" s="42"/>
      <c r="E886" s="42"/>
      <c r="F886" s="4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41"/>
      <c r="C887" s="42"/>
      <c r="D887" s="42"/>
      <c r="E887" s="42"/>
      <c r="F887" s="4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41"/>
      <c r="C888" s="42"/>
      <c r="D888" s="42"/>
      <c r="E888" s="42"/>
      <c r="F888" s="4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41"/>
      <c r="C889" s="42"/>
      <c r="D889" s="42"/>
      <c r="E889" s="42"/>
      <c r="F889" s="4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41"/>
      <c r="C890" s="42"/>
      <c r="D890" s="42"/>
      <c r="E890" s="42"/>
      <c r="F890" s="4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41"/>
      <c r="C891" s="42"/>
      <c r="D891" s="42"/>
      <c r="E891" s="42"/>
      <c r="F891" s="4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41"/>
      <c r="C892" s="42"/>
      <c r="D892" s="42"/>
      <c r="E892" s="42"/>
      <c r="F892" s="4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41"/>
      <c r="C893" s="42"/>
      <c r="D893" s="42"/>
      <c r="E893" s="42"/>
      <c r="F893" s="4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41"/>
      <c r="C894" s="42"/>
      <c r="D894" s="42"/>
      <c r="E894" s="42"/>
      <c r="F894" s="4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41"/>
      <c r="C895" s="42"/>
      <c r="D895" s="42"/>
      <c r="E895" s="42"/>
      <c r="F895" s="4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41"/>
      <c r="C896" s="42"/>
      <c r="D896" s="42"/>
      <c r="E896" s="42"/>
      <c r="F896" s="4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41"/>
      <c r="C897" s="42"/>
      <c r="D897" s="42"/>
      <c r="E897" s="42"/>
      <c r="F897" s="4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41"/>
      <c r="C898" s="42"/>
      <c r="D898" s="42"/>
      <c r="E898" s="42"/>
      <c r="F898" s="4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41"/>
      <c r="C899" s="42"/>
      <c r="D899" s="42"/>
      <c r="E899" s="42"/>
      <c r="F899" s="4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41"/>
      <c r="C900" s="42"/>
      <c r="D900" s="42"/>
      <c r="E900" s="42"/>
      <c r="F900" s="4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41"/>
      <c r="C901" s="42"/>
      <c r="D901" s="42"/>
      <c r="E901" s="42"/>
      <c r="F901" s="4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41"/>
      <c r="C902" s="42"/>
      <c r="D902" s="42"/>
      <c r="E902" s="42"/>
      <c r="F902" s="4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41"/>
      <c r="C903" s="42"/>
      <c r="D903" s="42"/>
      <c r="E903" s="42"/>
      <c r="F903" s="4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41"/>
      <c r="C904" s="42"/>
      <c r="D904" s="42"/>
      <c r="E904" s="42"/>
      <c r="F904" s="4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41"/>
      <c r="C905" s="42"/>
      <c r="D905" s="42"/>
      <c r="E905" s="42"/>
      <c r="F905" s="4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41"/>
      <c r="C906" s="42"/>
      <c r="D906" s="42"/>
      <c r="E906" s="42"/>
      <c r="F906" s="4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41"/>
      <c r="C907" s="42"/>
      <c r="D907" s="42"/>
      <c r="E907" s="42"/>
      <c r="F907" s="4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41"/>
      <c r="C908" s="42"/>
      <c r="D908" s="42"/>
      <c r="E908" s="42"/>
      <c r="F908" s="4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41"/>
      <c r="C909" s="42"/>
      <c r="D909" s="42"/>
      <c r="E909" s="42"/>
      <c r="F909" s="4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41"/>
      <c r="C910" s="42"/>
      <c r="D910" s="42"/>
      <c r="E910" s="42"/>
      <c r="F910" s="4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41"/>
      <c r="C911" s="42"/>
      <c r="D911" s="42"/>
      <c r="E911" s="42"/>
      <c r="F911" s="4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41"/>
      <c r="C912" s="42"/>
      <c r="D912" s="42"/>
      <c r="E912" s="42"/>
      <c r="F912" s="4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41"/>
      <c r="C913" s="42"/>
      <c r="D913" s="42"/>
      <c r="E913" s="42"/>
      <c r="F913" s="4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41"/>
      <c r="C914" s="42"/>
      <c r="D914" s="42"/>
      <c r="E914" s="42"/>
      <c r="F914" s="4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41"/>
      <c r="C915" s="42"/>
      <c r="D915" s="42"/>
      <c r="E915" s="42"/>
      <c r="F915" s="4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41"/>
      <c r="C916" s="42"/>
      <c r="D916" s="42"/>
      <c r="E916" s="42"/>
      <c r="F916" s="4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41"/>
      <c r="C917" s="42"/>
      <c r="D917" s="42"/>
      <c r="E917" s="42"/>
      <c r="F917" s="4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41"/>
      <c r="C918" s="42"/>
      <c r="D918" s="42"/>
      <c r="E918" s="42"/>
      <c r="F918" s="4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41"/>
      <c r="C919" s="42"/>
      <c r="D919" s="42"/>
      <c r="E919" s="42"/>
      <c r="F919" s="4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41"/>
      <c r="C920" s="42"/>
      <c r="D920" s="42"/>
      <c r="E920" s="42"/>
      <c r="F920" s="4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41"/>
      <c r="C921" s="42"/>
      <c r="D921" s="42"/>
      <c r="E921" s="42"/>
      <c r="F921" s="4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41"/>
      <c r="C922" s="42"/>
      <c r="D922" s="42"/>
      <c r="E922" s="42"/>
      <c r="F922" s="4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41"/>
      <c r="C923" s="42"/>
      <c r="D923" s="42"/>
      <c r="E923" s="42"/>
      <c r="F923" s="4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41"/>
      <c r="C924" s="42"/>
      <c r="D924" s="42"/>
      <c r="E924" s="42"/>
      <c r="F924" s="4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41"/>
      <c r="C925" s="42"/>
      <c r="D925" s="42"/>
      <c r="E925" s="42"/>
      <c r="F925" s="4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41"/>
      <c r="C926" s="42"/>
      <c r="D926" s="42"/>
      <c r="E926" s="42"/>
      <c r="F926" s="4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41"/>
      <c r="C927" s="42"/>
      <c r="D927" s="42"/>
      <c r="E927" s="42"/>
      <c r="F927" s="4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41"/>
      <c r="C928" s="42"/>
      <c r="D928" s="42"/>
      <c r="E928" s="42"/>
      <c r="F928" s="4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41"/>
      <c r="C929" s="42"/>
      <c r="D929" s="42"/>
      <c r="E929" s="42"/>
      <c r="F929" s="4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41"/>
      <c r="C930" s="42"/>
      <c r="D930" s="42"/>
      <c r="E930" s="42"/>
      <c r="F930" s="4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41"/>
      <c r="C931" s="42"/>
      <c r="D931" s="42"/>
      <c r="E931" s="42"/>
      <c r="F931" s="4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41"/>
      <c r="C932" s="42"/>
      <c r="D932" s="42"/>
      <c r="E932" s="42"/>
      <c r="F932" s="4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41"/>
      <c r="C933" s="42"/>
      <c r="D933" s="42"/>
      <c r="E933" s="42"/>
      <c r="F933" s="4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41"/>
      <c r="C934" s="42"/>
      <c r="D934" s="42"/>
      <c r="E934" s="42"/>
      <c r="F934" s="4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41"/>
      <c r="C935" s="42"/>
      <c r="D935" s="42"/>
      <c r="E935" s="42"/>
      <c r="F935" s="4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41"/>
      <c r="C936" s="42"/>
      <c r="D936" s="42"/>
      <c r="E936" s="42"/>
      <c r="F936" s="4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41"/>
      <c r="C937" s="42"/>
      <c r="D937" s="42"/>
      <c r="E937" s="42"/>
      <c r="F937" s="4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41"/>
      <c r="C938" s="42"/>
      <c r="D938" s="42"/>
      <c r="E938" s="42"/>
      <c r="F938" s="4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41"/>
      <c r="C939" s="42"/>
      <c r="D939" s="42"/>
      <c r="E939" s="42"/>
      <c r="F939" s="4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41"/>
      <c r="C940" s="42"/>
      <c r="D940" s="42"/>
      <c r="E940" s="42"/>
      <c r="F940" s="4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41"/>
      <c r="C941" s="42"/>
      <c r="D941" s="42"/>
      <c r="E941" s="42"/>
      <c r="F941" s="4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41"/>
      <c r="C942" s="42"/>
      <c r="D942" s="42"/>
      <c r="E942" s="42"/>
      <c r="F942" s="4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41"/>
      <c r="C943" s="42"/>
      <c r="D943" s="42"/>
      <c r="E943" s="42"/>
      <c r="F943" s="4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41"/>
      <c r="C944" s="42"/>
      <c r="D944" s="42"/>
      <c r="E944" s="42"/>
      <c r="F944" s="4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41"/>
      <c r="C945" s="42"/>
      <c r="D945" s="42"/>
      <c r="E945" s="42"/>
      <c r="F945" s="4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41"/>
      <c r="C946" s="42"/>
      <c r="D946" s="42"/>
      <c r="E946" s="42"/>
      <c r="F946" s="4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41"/>
      <c r="C947" s="42"/>
      <c r="D947" s="42"/>
      <c r="E947" s="42"/>
      <c r="F947" s="4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41"/>
      <c r="C948" s="42"/>
      <c r="D948" s="42"/>
      <c r="E948" s="42"/>
      <c r="F948" s="4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41"/>
      <c r="C949" s="42"/>
      <c r="D949" s="42"/>
      <c r="E949" s="42"/>
      <c r="F949" s="4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41"/>
      <c r="C950" s="42"/>
      <c r="D950" s="42"/>
      <c r="E950" s="42"/>
      <c r="F950" s="4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41"/>
      <c r="C951" s="42"/>
      <c r="D951" s="42"/>
      <c r="E951" s="42"/>
      <c r="F951" s="4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41"/>
      <c r="C952" s="42"/>
      <c r="D952" s="42"/>
      <c r="E952" s="42"/>
      <c r="F952" s="4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41"/>
      <c r="C953" s="42"/>
      <c r="D953" s="42"/>
      <c r="E953" s="42"/>
      <c r="F953" s="4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41"/>
      <c r="C954" s="42"/>
      <c r="D954" s="42"/>
      <c r="E954" s="42"/>
      <c r="F954" s="4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41"/>
      <c r="C955" s="42"/>
      <c r="D955" s="42"/>
      <c r="E955" s="42"/>
      <c r="F955" s="4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41"/>
      <c r="C956" s="42"/>
      <c r="D956" s="42"/>
      <c r="E956" s="42"/>
      <c r="F956" s="4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41"/>
      <c r="C957" s="42"/>
      <c r="D957" s="42"/>
      <c r="E957" s="42"/>
      <c r="F957" s="4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41"/>
      <c r="C958" s="42"/>
      <c r="D958" s="42"/>
      <c r="E958" s="42"/>
      <c r="F958" s="4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41"/>
      <c r="C959" s="42"/>
      <c r="D959" s="42"/>
      <c r="E959" s="42"/>
      <c r="F959" s="4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41"/>
      <c r="C960" s="42"/>
      <c r="D960" s="42"/>
      <c r="E960" s="42"/>
      <c r="F960" s="4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41"/>
      <c r="C961" s="42"/>
      <c r="D961" s="42"/>
      <c r="E961" s="42"/>
      <c r="F961" s="4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41"/>
      <c r="C962" s="42"/>
      <c r="D962" s="42"/>
      <c r="E962" s="42"/>
      <c r="F962" s="4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41"/>
      <c r="C963" s="42"/>
      <c r="D963" s="42"/>
      <c r="E963" s="42"/>
      <c r="F963" s="4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41"/>
      <c r="C964" s="42"/>
      <c r="D964" s="42"/>
      <c r="E964" s="42"/>
      <c r="F964" s="4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41"/>
      <c r="C965" s="42"/>
      <c r="D965" s="42"/>
      <c r="E965" s="42"/>
      <c r="F965" s="4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41"/>
      <c r="C966" s="42"/>
      <c r="D966" s="42"/>
      <c r="E966" s="42"/>
      <c r="F966" s="4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41"/>
      <c r="C967" s="42"/>
      <c r="D967" s="42"/>
      <c r="E967" s="42"/>
      <c r="F967" s="4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41"/>
      <c r="C968" s="42"/>
      <c r="D968" s="42"/>
      <c r="E968" s="42"/>
      <c r="F968" s="4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41"/>
      <c r="C969" s="42"/>
      <c r="D969" s="42"/>
      <c r="E969" s="42"/>
      <c r="F969" s="4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41"/>
      <c r="C970" s="42"/>
      <c r="D970" s="42"/>
      <c r="E970" s="42"/>
      <c r="F970" s="4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41"/>
      <c r="C971" s="42"/>
      <c r="D971" s="42"/>
      <c r="E971" s="42"/>
      <c r="F971" s="4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41"/>
      <c r="C972" s="42"/>
      <c r="D972" s="42"/>
      <c r="E972" s="42"/>
      <c r="F972" s="4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41"/>
      <c r="C973" s="42"/>
      <c r="D973" s="42"/>
      <c r="E973" s="42"/>
      <c r="F973" s="4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41"/>
      <c r="C974" s="42"/>
      <c r="D974" s="42"/>
      <c r="E974" s="42"/>
      <c r="F974" s="4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41"/>
      <c r="C975" s="42"/>
      <c r="D975" s="42"/>
      <c r="E975" s="42"/>
      <c r="F975" s="4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41"/>
      <c r="C976" s="42"/>
      <c r="D976" s="42"/>
      <c r="E976" s="42"/>
      <c r="F976" s="4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41"/>
      <c r="C977" s="42"/>
      <c r="D977" s="42"/>
      <c r="E977" s="42"/>
      <c r="F977" s="4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41"/>
      <c r="C978" s="42"/>
      <c r="D978" s="42"/>
      <c r="E978" s="42"/>
      <c r="F978" s="4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41"/>
      <c r="C979" s="42"/>
      <c r="D979" s="42"/>
      <c r="E979" s="42"/>
      <c r="F979" s="4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41"/>
      <c r="C980" s="42"/>
      <c r="D980" s="42"/>
      <c r="E980" s="42"/>
      <c r="F980" s="4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41"/>
      <c r="C981" s="42"/>
      <c r="D981" s="42"/>
      <c r="E981" s="42"/>
      <c r="F981" s="4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41"/>
      <c r="C982" s="42"/>
      <c r="D982" s="42"/>
      <c r="E982" s="42"/>
      <c r="F982" s="4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41"/>
      <c r="C983" s="42"/>
      <c r="D983" s="42"/>
      <c r="E983" s="42"/>
      <c r="F983" s="4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41"/>
      <c r="C984" s="42"/>
      <c r="D984" s="42"/>
      <c r="E984" s="42"/>
      <c r="F984" s="4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41"/>
      <c r="C985" s="42"/>
      <c r="D985" s="42"/>
      <c r="E985" s="42"/>
      <c r="F985" s="4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41"/>
      <c r="C986" s="42"/>
      <c r="D986" s="42"/>
      <c r="E986" s="42"/>
      <c r="F986" s="4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41"/>
      <c r="C987" s="42"/>
      <c r="D987" s="42"/>
      <c r="E987" s="42"/>
      <c r="F987" s="4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41"/>
      <c r="C988" s="42"/>
      <c r="D988" s="42"/>
      <c r="E988" s="42"/>
      <c r="F988" s="4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41"/>
      <c r="C989" s="42"/>
      <c r="D989" s="42"/>
      <c r="E989" s="42"/>
      <c r="F989" s="4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41"/>
      <c r="C990" s="42"/>
      <c r="D990" s="42"/>
      <c r="E990" s="42"/>
      <c r="F990" s="4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41"/>
      <c r="C991" s="42"/>
      <c r="D991" s="42"/>
      <c r="E991" s="42"/>
      <c r="F991" s="4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41"/>
      <c r="C992" s="42"/>
      <c r="D992" s="42"/>
      <c r="E992" s="42"/>
      <c r="F992" s="4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41"/>
      <c r="C993" s="42"/>
      <c r="D993" s="42"/>
      <c r="E993" s="42"/>
      <c r="F993" s="4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41"/>
      <c r="C994" s="42"/>
      <c r="D994" s="42"/>
      <c r="E994" s="42"/>
      <c r="F994" s="4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41"/>
      <c r="C995" s="42"/>
      <c r="D995" s="42"/>
      <c r="E995" s="42"/>
      <c r="F995" s="4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41"/>
      <c r="C996" s="42"/>
      <c r="D996" s="42"/>
      <c r="E996" s="42"/>
      <c r="F996" s="4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41"/>
      <c r="C997" s="42"/>
      <c r="D997" s="42"/>
      <c r="E997" s="42"/>
      <c r="F997" s="4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41"/>
      <c r="C998" s="42"/>
      <c r="D998" s="42"/>
      <c r="E998" s="42"/>
      <c r="F998" s="4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41"/>
      <c r="C999" s="42"/>
      <c r="D999" s="42"/>
      <c r="E999" s="42"/>
      <c r="F999" s="4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41"/>
      <c r="C1000" s="42"/>
      <c r="D1000" s="42"/>
      <c r="E1000" s="42"/>
      <c r="F1000" s="4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TestCase_QuanLyHocPhan" location="TestCase_QuanLyHocPhan!A1" ref="D9"/>
    <hyperlink display="TestCase_DangNhap&amp;DangKy&amp;DangXuat&amp;QuenMatKhau" location="TestCase_DangNhap&amp;DangKy&amp;DangXu!A1" ref="D10"/>
    <hyperlink display="TestCase_Hoc" location="TestCase_Hoc!A1" ref="D11"/>
    <hyperlink display="TestCase_TheGhiNho" location="TestCase_TheGhiNHo!A1" ref="D12"/>
    <hyperlink display="TestCase_Viet" location="TestCase_Viet!A1" ref="D13"/>
    <hyperlink display="TestCase_QuanLyLop" location="TestCase_QuanLyLop!A1" ref="D14"/>
    <hyperlink display="TestCase_QuanLyThuMuc" location="TestCase_QuanLyThuMuc!A1" ref="D15"/>
  </hyperlink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9.13"/>
    <col customWidth="1" min="4" max="4" width="96.0"/>
    <col customWidth="1" min="5" max="5" width="11.25"/>
    <col customWidth="1" min="6" max="6" width="63.0"/>
    <col customWidth="1" min="7" max="26" width="8.0"/>
  </cols>
  <sheetData>
    <row r="1" ht="42.75" customHeight="1">
      <c r="A1" s="78" t="s">
        <v>51</v>
      </c>
      <c r="B1" s="78" t="s">
        <v>52</v>
      </c>
      <c r="C1" s="78" t="s">
        <v>53</v>
      </c>
      <c r="D1" s="78" t="s">
        <v>54</v>
      </c>
      <c r="E1" s="78" t="s">
        <v>55</v>
      </c>
      <c r="F1" s="78" t="s">
        <v>56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2.75" customHeight="1">
      <c r="A2" s="80" t="s">
        <v>57</v>
      </c>
      <c r="B2" s="80" t="s">
        <v>58</v>
      </c>
      <c r="C2" s="80" t="s">
        <v>59</v>
      </c>
      <c r="D2" s="81" t="s">
        <v>60</v>
      </c>
      <c r="E2" s="82" t="s">
        <v>61</v>
      </c>
      <c r="F2" s="81" t="s">
        <v>62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2.75" customHeight="1">
      <c r="A3" s="84"/>
      <c r="B3" s="84"/>
      <c r="C3" s="84"/>
      <c r="D3" s="81" t="s">
        <v>63</v>
      </c>
      <c r="E3" s="82" t="s">
        <v>61</v>
      </c>
      <c r="F3" s="81" t="s">
        <v>64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84"/>
      <c r="B4" s="84"/>
      <c r="C4" s="85"/>
      <c r="D4" s="81" t="s">
        <v>65</v>
      </c>
      <c r="E4" s="82" t="s">
        <v>61</v>
      </c>
      <c r="F4" s="81" t="s">
        <v>66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84"/>
      <c r="B5" s="84"/>
      <c r="C5" s="80" t="s">
        <v>67</v>
      </c>
      <c r="D5" s="81" t="s">
        <v>68</v>
      </c>
      <c r="E5" s="82" t="s">
        <v>61</v>
      </c>
      <c r="F5" s="86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84"/>
      <c r="B6" s="84"/>
      <c r="C6" s="84"/>
      <c r="D6" s="81" t="s">
        <v>69</v>
      </c>
      <c r="E6" s="82" t="s">
        <v>61</v>
      </c>
      <c r="F6" s="81" t="s">
        <v>70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84"/>
      <c r="B7" s="84"/>
      <c r="C7" s="85"/>
      <c r="D7" s="81" t="s">
        <v>71</v>
      </c>
      <c r="E7" s="82" t="s">
        <v>61</v>
      </c>
      <c r="F7" s="86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84"/>
      <c r="B8" s="85"/>
      <c r="C8" s="87" t="s">
        <v>72</v>
      </c>
      <c r="D8" s="81" t="s">
        <v>73</v>
      </c>
      <c r="E8" s="88" t="s">
        <v>74</v>
      </c>
      <c r="F8" s="86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84"/>
      <c r="B9" s="89" t="s">
        <v>75</v>
      </c>
      <c r="C9" s="80"/>
      <c r="D9" s="81" t="s">
        <v>76</v>
      </c>
      <c r="E9" s="82" t="s">
        <v>61</v>
      </c>
      <c r="F9" s="86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84"/>
      <c r="B10" s="84"/>
      <c r="C10" s="84"/>
      <c r="D10" s="81" t="s">
        <v>77</v>
      </c>
      <c r="E10" s="82" t="s">
        <v>61</v>
      </c>
      <c r="F10" s="86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84"/>
      <c r="B11" s="84"/>
      <c r="C11" s="84"/>
      <c r="D11" s="81" t="s">
        <v>78</v>
      </c>
      <c r="E11" s="82" t="s">
        <v>61</v>
      </c>
      <c r="F11" s="81" t="s">
        <v>79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84"/>
      <c r="B12" s="85"/>
      <c r="C12" s="85"/>
      <c r="D12" s="81" t="s">
        <v>80</v>
      </c>
      <c r="E12" s="82" t="s">
        <v>61</v>
      </c>
      <c r="F12" s="86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84"/>
      <c r="B13" s="85"/>
      <c r="C13" s="87" t="s">
        <v>72</v>
      </c>
      <c r="D13" s="81" t="s">
        <v>81</v>
      </c>
      <c r="E13" s="88" t="s">
        <v>74</v>
      </c>
      <c r="F13" s="86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85"/>
      <c r="B14" s="88" t="s">
        <v>82</v>
      </c>
      <c r="C14" s="88" t="s">
        <v>83</v>
      </c>
      <c r="D14" s="81" t="s">
        <v>84</v>
      </c>
      <c r="E14" s="82" t="s">
        <v>61</v>
      </c>
      <c r="F14" s="81" t="s">
        <v>85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84"/>
      <c r="B15" s="80"/>
      <c r="C15" s="80"/>
      <c r="D15" s="81" t="s">
        <v>86</v>
      </c>
      <c r="E15" s="88" t="s">
        <v>61</v>
      </c>
      <c r="F15" s="81" t="s">
        <v>85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84"/>
      <c r="B16" s="80"/>
      <c r="C16" s="80"/>
      <c r="D16" s="81" t="s">
        <v>87</v>
      </c>
      <c r="E16" s="88" t="s">
        <v>61</v>
      </c>
      <c r="F16" s="81" t="s">
        <v>85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84"/>
      <c r="B17" s="80"/>
      <c r="C17" s="80"/>
      <c r="D17" s="81" t="s">
        <v>88</v>
      </c>
      <c r="E17" s="88" t="s">
        <v>61</v>
      </c>
      <c r="F17" s="81" t="s">
        <v>85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84"/>
      <c r="B18" s="80"/>
      <c r="C18" s="80" t="s">
        <v>67</v>
      </c>
      <c r="D18" s="81" t="s">
        <v>89</v>
      </c>
      <c r="E18" s="88" t="s">
        <v>61</v>
      </c>
      <c r="F18" s="81" t="s">
        <v>85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84"/>
      <c r="B19" s="80"/>
      <c r="C19" s="80"/>
      <c r="D19" s="81" t="s">
        <v>90</v>
      </c>
      <c r="E19" s="88" t="s">
        <v>61</v>
      </c>
      <c r="F19" s="81" t="s">
        <v>85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84"/>
      <c r="B20" s="80"/>
      <c r="C20" s="80"/>
      <c r="D20" s="81" t="s">
        <v>91</v>
      </c>
      <c r="E20" s="88" t="s">
        <v>61</v>
      </c>
      <c r="F20" s="81" t="s">
        <v>85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84"/>
      <c r="B21" s="80"/>
      <c r="C21" s="80"/>
      <c r="D21" s="81" t="s">
        <v>92</v>
      </c>
      <c r="E21" s="88" t="s">
        <v>61</v>
      </c>
      <c r="F21" s="81" t="s">
        <v>85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84"/>
      <c r="B22" s="80"/>
      <c r="C22" s="80"/>
      <c r="D22" s="81" t="s">
        <v>93</v>
      </c>
      <c r="E22" s="88" t="s">
        <v>61</v>
      </c>
      <c r="F22" s="81" t="s">
        <v>94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84"/>
      <c r="B23" s="80"/>
      <c r="C23" s="80" t="s">
        <v>72</v>
      </c>
      <c r="D23" s="81" t="s">
        <v>95</v>
      </c>
      <c r="E23" s="88" t="s">
        <v>74</v>
      </c>
      <c r="F23" s="86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84"/>
      <c r="B24" s="80" t="s">
        <v>96</v>
      </c>
      <c r="C24" s="90"/>
      <c r="D24" s="81" t="s">
        <v>97</v>
      </c>
      <c r="E24" s="88" t="s">
        <v>61</v>
      </c>
      <c r="F24" s="86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35.25" customHeight="1">
      <c r="A25" s="80" t="s">
        <v>98</v>
      </c>
      <c r="B25" s="80" t="s">
        <v>99</v>
      </c>
      <c r="C25" s="80" t="s">
        <v>72</v>
      </c>
      <c r="D25" s="81" t="s">
        <v>100</v>
      </c>
      <c r="E25" s="88" t="s">
        <v>74</v>
      </c>
      <c r="F25" s="86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84"/>
      <c r="B26" s="84"/>
      <c r="C26" s="84"/>
      <c r="D26" s="81" t="s">
        <v>101</v>
      </c>
      <c r="E26" s="82" t="s">
        <v>74</v>
      </c>
      <c r="F26" s="86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84"/>
      <c r="B27" s="84"/>
      <c r="C27" s="84"/>
      <c r="D27" s="81" t="s">
        <v>102</v>
      </c>
      <c r="E27" s="82" t="s">
        <v>74</v>
      </c>
      <c r="F27" s="86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84"/>
      <c r="B28" s="84"/>
      <c r="C28" s="85"/>
      <c r="D28" s="81" t="s">
        <v>103</v>
      </c>
      <c r="E28" s="88" t="s">
        <v>61</v>
      </c>
      <c r="F28" s="86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84"/>
      <c r="B29" s="84"/>
      <c r="C29" s="80" t="s">
        <v>104</v>
      </c>
      <c r="D29" s="81" t="s">
        <v>105</v>
      </c>
      <c r="E29" s="82" t="s">
        <v>61</v>
      </c>
      <c r="F29" s="86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84"/>
      <c r="B30" s="84"/>
      <c r="C30" s="84"/>
      <c r="D30" s="81" t="s">
        <v>106</v>
      </c>
      <c r="E30" s="82" t="s">
        <v>61</v>
      </c>
      <c r="F30" s="81" t="s">
        <v>107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84"/>
      <c r="B31" s="84"/>
      <c r="C31" s="84"/>
      <c r="D31" s="81" t="s">
        <v>108</v>
      </c>
      <c r="E31" s="82" t="s">
        <v>61</v>
      </c>
      <c r="F31" s="86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84"/>
      <c r="B32" s="84"/>
      <c r="C32" s="85"/>
      <c r="D32" s="86"/>
      <c r="E32" s="82"/>
      <c r="F32" s="86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84"/>
      <c r="B33" s="84"/>
      <c r="C33" s="80" t="s">
        <v>109</v>
      </c>
      <c r="D33" s="81" t="s">
        <v>110</v>
      </c>
      <c r="E33" s="82" t="s">
        <v>61</v>
      </c>
      <c r="F33" s="86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41.25" customHeight="1">
      <c r="A34" s="84"/>
      <c r="B34" s="80" t="s">
        <v>111</v>
      </c>
      <c r="C34" s="80" t="s">
        <v>72</v>
      </c>
      <c r="D34" s="81" t="s">
        <v>112</v>
      </c>
      <c r="E34" s="86" t="s">
        <v>61</v>
      </c>
      <c r="F34" s="86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84"/>
      <c r="B35" s="84"/>
      <c r="C35" s="84"/>
      <c r="D35" s="81" t="s">
        <v>113</v>
      </c>
      <c r="E35" s="86" t="s">
        <v>74</v>
      </c>
      <c r="F35" s="86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84"/>
      <c r="B36" s="84"/>
      <c r="C36" s="84"/>
      <c r="D36" s="81" t="s">
        <v>114</v>
      </c>
      <c r="E36" s="86" t="s">
        <v>74</v>
      </c>
      <c r="F36" s="86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84"/>
      <c r="B37" s="84"/>
      <c r="C37" s="85"/>
      <c r="D37" s="81" t="s">
        <v>115</v>
      </c>
      <c r="E37" s="86" t="s">
        <v>74</v>
      </c>
      <c r="F37" s="86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84"/>
      <c r="B38" s="84"/>
      <c r="C38" s="80" t="s">
        <v>116</v>
      </c>
      <c r="D38" s="81" t="s">
        <v>117</v>
      </c>
      <c r="E38" s="86" t="s">
        <v>61</v>
      </c>
      <c r="F38" s="86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84"/>
      <c r="B39" s="84"/>
      <c r="C39" s="84"/>
      <c r="D39" s="81" t="s">
        <v>118</v>
      </c>
      <c r="E39" s="86" t="s">
        <v>61</v>
      </c>
      <c r="F39" s="86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84"/>
      <c r="B40" s="84"/>
      <c r="C40" s="84"/>
      <c r="D40" s="91" t="s">
        <v>119</v>
      </c>
      <c r="E40" s="86" t="s">
        <v>61</v>
      </c>
      <c r="F40" s="81" t="s">
        <v>120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84"/>
      <c r="B41" s="84"/>
      <c r="C41" s="92"/>
      <c r="D41" s="93" t="s">
        <v>121</v>
      </c>
      <c r="E41" s="94" t="s">
        <v>61</v>
      </c>
      <c r="F41" s="81" t="s">
        <v>122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84"/>
      <c r="B42" s="84"/>
      <c r="C42" s="92"/>
      <c r="D42" s="93" t="s">
        <v>123</v>
      </c>
      <c r="E42" s="95" t="s">
        <v>61</v>
      </c>
      <c r="F42" s="81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84"/>
      <c r="B43" s="84"/>
      <c r="C43" s="92"/>
      <c r="D43" s="93" t="s">
        <v>124</v>
      </c>
      <c r="E43" s="95" t="s">
        <v>61</v>
      </c>
      <c r="F43" s="81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84"/>
      <c r="B44" s="84"/>
      <c r="C44" s="92"/>
      <c r="D44" s="93" t="s">
        <v>125</v>
      </c>
      <c r="E44" s="95"/>
      <c r="F44" s="81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84"/>
      <c r="B45" s="84"/>
      <c r="C45" s="92"/>
      <c r="D45" s="93" t="s">
        <v>126</v>
      </c>
      <c r="E45" s="94" t="s">
        <v>61</v>
      </c>
      <c r="F45" s="81" t="s">
        <v>127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84"/>
      <c r="B46" s="84"/>
      <c r="C46" s="96"/>
      <c r="D46" s="93" t="s">
        <v>128</v>
      </c>
      <c r="E46" s="94" t="s">
        <v>61</v>
      </c>
      <c r="F46" s="86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84"/>
      <c r="B47" s="84"/>
      <c r="C47" s="96"/>
      <c r="D47" s="93" t="s">
        <v>129</v>
      </c>
      <c r="E47" s="95" t="s">
        <v>61</v>
      </c>
      <c r="F47" s="86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84"/>
      <c r="B48" s="84"/>
      <c r="C48" s="96"/>
      <c r="D48" s="93" t="s">
        <v>130</v>
      </c>
      <c r="E48" s="95" t="s">
        <v>61</v>
      </c>
      <c r="F48" s="86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40.5" customHeight="1">
      <c r="A49" s="84"/>
      <c r="B49" s="84"/>
      <c r="C49" s="88" t="s">
        <v>131</v>
      </c>
      <c r="D49" s="97" t="s">
        <v>132</v>
      </c>
      <c r="E49" s="86" t="s">
        <v>61</v>
      </c>
      <c r="F49" s="81" t="s">
        <v>133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25.5" customHeight="1">
      <c r="A50" s="84"/>
      <c r="B50" s="84"/>
      <c r="C50" s="80"/>
      <c r="D50" s="93" t="s">
        <v>134</v>
      </c>
      <c r="E50" s="81" t="s">
        <v>61</v>
      </c>
      <c r="F50" s="81" t="s">
        <v>135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84"/>
      <c r="B51" s="84"/>
      <c r="C51" s="88" t="s">
        <v>136</v>
      </c>
      <c r="D51" s="81" t="s">
        <v>137</v>
      </c>
      <c r="E51" s="86" t="s">
        <v>61</v>
      </c>
      <c r="F51" s="86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84"/>
      <c r="B52" s="84"/>
      <c r="C52" s="80"/>
      <c r="D52" s="81" t="s">
        <v>138</v>
      </c>
      <c r="E52" s="81" t="s">
        <v>61</v>
      </c>
      <c r="F52" s="86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84"/>
      <c r="B53" s="84"/>
      <c r="C53" s="80"/>
      <c r="D53" s="81" t="s">
        <v>139</v>
      </c>
      <c r="E53" s="81" t="s">
        <v>61</v>
      </c>
      <c r="F53" s="86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84"/>
      <c r="B54" s="84"/>
      <c r="C54" s="80"/>
      <c r="D54" s="98" t="s">
        <v>140</v>
      </c>
      <c r="E54" s="81" t="s">
        <v>61</v>
      </c>
      <c r="F54" s="86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84"/>
      <c r="B55" s="84"/>
      <c r="C55" s="80" t="s">
        <v>141</v>
      </c>
      <c r="D55" s="81" t="s">
        <v>142</v>
      </c>
      <c r="E55" s="86" t="s">
        <v>74</v>
      </c>
      <c r="F55" s="86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25.5" customHeight="1">
      <c r="A56" s="84"/>
      <c r="B56" s="84"/>
      <c r="C56" s="85"/>
      <c r="D56" s="81" t="s">
        <v>143</v>
      </c>
      <c r="E56" s="86" t="s">
        <v>61</v>
      </c>
      <c r="F56" s="86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25.5" customHeight="1">
      <c r="A57" s="84"/>
      <c r="B57" s="84"/>
      <c r="C57" s="84"/>
      <c r="D57" s="81" t="s">
        <v>144</v>
      </c>
      <c r="E57" s="81" t="s">
        <v>61</v>
      </c>
      <c r="F57" s="86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02.75" customHeight="1">
      <c r="A58" s="84"/>
      <c r="B58" s="84"/>
      <c r="C58" s="84"/>
      <c r="D58" s="81" t="s">
        <v>145</v>
      </c>
      <c r="E58" s="81" t="s">
        <v>61</v>
      </c>
      <c r="F58" s="81" t="s">
        <v>146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21.75" customHeight="1">
      <c r="A59" s="84"/>
      <c r="B59" s="84"/>
      <c r="C59" s="84"/>
      <c r="D59" s="81" t="s">
        <v>147</v>
      </c>
      <c r="E59" s="81" t="s">
        <v>61</v>
      </c>
      <c r="F59" s="86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21.75" customHeight="1">
      <c r="A60" s="84"/>
      <c r="B60" s="84"/>
      <c r="C60" s="84"/>
      <c r="D60" s="81" t="s">
        <v>148</v>
      </c>
      <c r="E60" s="81" t="s">
        <v>61</v>
      </c>
      <c r="F60" s="86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01.25" customHeight="1">
      <c r="A61" s="84"/>
      <c r="B61" s="89" t="s">
        <v>149</v>
      </c>
      <c r="C61" s="89" t="s">
        <v>150</v>
      </c>
      <c r="D61" s="81" t="s">
        <v>151</v>
      </c>
      <c r="E61" s="81" t="s">
        <v>61</v>
      </c>
      <c r="F61" s="81" t="s">
        <v>152</v>
      </c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3.0" customHeight="1">
      <c r="A62" s="84"/>
      <c r="B62" s="89" t="s">
        <v>153</v>
      </c>
      <c r="C62" s="89" t="s">
        <v>150</v>
      </c>
      <c r="D62" s="81" t="s">
        <v>154</v>
      </c>
      <c r="E62" s="81" t="s">
        <v>61</v>
      </c>
      <c r="F62" s="81" t="s">
        <v>155</v>
      </c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42.75" customHeight="1">
      <c r="A63" s="84"/>
      <c r="B63" s="89"/>
      <c r="C63" s="89"/>
      <c r="D63" s="81" t="s">
        <v>156</v>
      </c>
      <c r="E63" s="81" t="s">
        <v>61</v>
      </c>
      <c r="F63" s="81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42.75" customHeight="1">
      <c r="A64" s="84"/>
      <c r="B64" s="89"/>
      <c r="C64" s="89"/>
      <c r="D64" s="81" t="s">
        <v>157</v>
      </c>
      <c r="E64" s="81" t="s">
        <v>61</v>
      </c>
      <c r="F64" s="81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42.75" customHeight="1">
      <c r="A65" s="84"/>
      <c r="B65" s="89"/>
      <c r="C65" s="89"/>
      <c r="D65" s="81" t="s">
        <v>158</v>
      </c>
      <c r="E65" s="81" t="s">
        <v>61</v>
      </c>
      <c r="F65" s="81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42.75" customHeight="1">
      <c r="A66" s="84"/>
      <c r="B66" s="89"/>
      <c r="C66" s="89"/>
      <c r="D66" s="81" t="s">
        <v>159</v>
      </c>
      <c r="E66" s="81" t="s">
        <v>61</v>
      </c>
      <c r="F66" s="81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42.75" customHeight="1">
      <c r="A67" s="84"/>
      <c r="B67" s="89"/>
      <c r="C67" s="89"/>
      <c r="D67" s="81" t="s">
        <v>160</v>
      </c>
      <c r="E67" s="81" t="s">
        <v>61</v>
      </c>
      <c r="F67" s="81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66.5" customHeight="1">
      <c r="A68" s="84"/>
      <c r="B68" s="89"/>
      <c r="C68" s="89" t="s">
        <v>141</v>
      </c>
      <c r="D68" s="81" t="s">
        <v>161</v>
      </c>
      <c r="E68" s="81" t="s">
        <v>61</v>
      </c>
      <c r="F68" s="81" t="s">
        <v>162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48.75" customHeight="1">
      <c r="A69" s="80" t="s">
        <v>163</v>
      </c>
      <c r="B69" s="80"/>
      <c r="C69" s="80" t="s">
        <v>72</v>
      </c>
      <c r="D69" s="81" t="s">
        <v>164</v>
      </c>
      <c r="E69" s="82" t="s">
        <v>61</v>
      </c>
      <c r="F69" s="81" t="s">
        <v>165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84"/>
      <c r="B70" s="84"/>
      <c r="C70" s="84"/>
      <c r="D70" s="81" t="s">
        <v>166</v>
      </c>
      <c r="E70" s="82" t="s">
        <v>74</v>
      </c>
      <c r="F70" s="86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20.25" customHeight="1">
      <c r="A71" s="84"/>
      <c r="B71" s="84"/>
      <c r="C71" s="84"/>
      <c r="D71" s="81" t="s">
        <v>167</v>
      </c>
      <c r="E71" s="82" t="s">
        <v>74</v>
      </c>
      <c r="F71" s="86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9.5" customHeight="1">
      <c r="A72" s="84"/>
      <c r="B72" s="84"/>
      <c r="C72" s="85"/>
      <c r="D72" s="81" t="s">
        <v>168</v>
      </c>
      <c r="E72" s="88" t="s">
        <v>61</v>
      </c>
      <c r="F72" s="86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8.75" customHeight="1">
      <c r="A73" s="84"/>
      <c r="B73" s="84"/>
      <c r="C73" s="80" t="s">
        <v>169</v>
      </c>
      <c r="D73" s="81" t="s">
        <v>170</v>
      </c>
      <c r="E73" s="82" t="s">
        <v>61</v>
      </c>
      <c r="F73" s="86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9.5" customHeight="1">
      <c r="A74" s="84"/>
      <c r="B74" s="84"/>
      <c r="C74" s="84"/>
      <c r="D74" s="81" t="s">
        <v>171</v>
      </c>
      <c r="E74" s="82" t="s">
        <v>61</v>
      </c>
      <c r="F74" s="86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7.25" customHeight="1">
      <c r="A75" s="84"/>
      <c r="B75" s="84"/>
      <c r="C75" s="80" t="s">
        <v>172</v>
      </c>
      <c r="D75" s="81" t="s">
        <v>173</v>
      </c>
      <c r="E75" s="82" t="s">
        <v>61</v>
      </c>
      <c r="F75" s="86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9.5" customHeight="1">
      <c r="A76" s="84"/>
      <c r="B76" s="84"/>
      <c r="C76" s="84"/>
      <c r="D76" s="81" t="s">
        <v>174</v>
      </c>
      <c r="E76" s="82" t="s">
        <v>61</v>
      </c>
      <c r="F76" s="86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21.0" customHeight="1">
      <c r="A77" s="84"/>
      <c r="B77" s="84"/>
      <c r="C77" s="84"/>
      <c r="D77" s="81" t="s">
        <v>175</v>
      </c>
      <c r="E77" s="82" t="s">
        <v>61</v>
      </c>
      <c r="F77" s="86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22.5" customHeight="1">
      <c r="A78" s="84"/>
      <c r="B78" s="84"/>
      <c r="C78" s="84"/>
      <c r="D78" s="81" t="s">
        <v>176</v>
      </c>
      <c r="E78" s="82" t="s">
        <v>61</v>
      </c>
      <c r="F78" s="86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9.5" customHeight="1">
      <c r="A79" s="84"/>
      <c r="B79" s="84"/>
      <c r="C79" s="85"/>
      <c r="D79" s="81"/>
      <c r="E79" s="82"/>
      <c r="F79" s="86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8.0" customHeight="1">
      <c r="A80" s="84"/>
      <c r="B80" s="84"/>
      <c r="C80" s="80" t="s">
        <v>109</v>
      </c>
      <c r="D80" s="81" t="s">
        <v>177</v>
      </c>
      <c r="E80" s="82" t="s">
        <v>61</v>
      </c>
      <c r="F80" s="86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48.0" customHeight="1">
      <c r="A81" s="80" t="s">
        <v>178</v>
      </c>
      <c r="B81" s="90"/>
      <c r="C81" s="80" t="s">
        <v>72</v>
      </c>
      <c r="D81" s="81" t="s">
        <v>179</v>
      </c>
      <c r="E81" s="82" t="s">
        <v>61</v>
      </c>
      <c r="F81" s="86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25.5" customHeight="1">
      <c r="A82" s="84"/>
      <c r="B82" s="84"/>
      <c r="C82" s="84"/>
      <c r="D82" s="81" t="s">
        <v>180</v>
      </c>
      <c r="E82" s="82" t="s">
        <v>74</v>
      </c>
      <c r="F82" s="86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8.75" customHeight="1">
      <c r="A83" s="84"/>
      <c r="B83" s="84"/>
      <c r="C83" s="84"/>
      <c r="D83" s="81" t="s">
        <v>167</v>
      </c>
      <c r="E83" s="82" t="s">
        <v>74</v>
      </c>
      <c r="F83" s="86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20.25" customHeight="1">
      <c r="A84" s="84"/>
      <c r="B84" s="84"/>
      <c r="C84" s="87" t="s">
        <v>181</v>
      </c>
      <c r="D84" s="81" t="s">
        <v>168</v>
      </c>
      <c r="E84" s="82" t="s">
        <v>61</v>
      </c>
      <c r="F84" s="86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20.25" customHeight="1">
      <c r="A85" s="84"/>
      <c r="B85" s="84"/>
      <c r="C85" s="80" t="s">
        <v>169</v>
      </c>
      <c r="D85" s="81" t="s">
        <v>182</v>
      </c>
      <c r="E85" s="82" t="s">
        <v>61</v>
      </c>
      <c r="F85" s="86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8.0" customHeight="1">
      <c r="A86" s="84"/>
      <c r="B86" s="84"/>
      <c r="C86" s="84"/>
      <c r="D86" s="81" t="s">
        <v>171</v>
      </c>
      <c r="E86" s="82" t="s">
        <v>61</v>
      </c>
      <c r="F86" s="86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8.0" customHeight="1">
      <c r="A87" s="84"/>
      <c r="B87" s="84"/>
      <c r="C87" s="84"/>
      <c r="D87" s="81" t="s">
        <v>183</v>
      </c>
      <c r="E87" s="88" t="s">
        <v>61</v>
      </c>
      <c r="F87" s="86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8.0" customHeight="1">
      <c r="A88" s="84"/>
      <c r="B88" s="84"/>
      <c r="C88" s="84"/>
      <c r="D88" s="81" t="s">
        <v>184</v>
      </c>
      <c r="E88" s="88" t="s">
        <v>61</v>
      </c>
      <c r="F88" s="86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8.75" customHeight="1">
      <c r="A89" s="84"/>
      <c r="B89" s="84"/>
      <c r="C89" s="80" t="s">
        <v>185</v>
      </c>
      <c r="D89" s="81" t="s">
        <v>186</v>
      </c>
      <c r="E89" s="82" t="s">
        <v>61</v>
      </c>
      <c r="F89" s="86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21.0" customHeight="1">
      <c r="A90" s="84"/>
      <c r="B90" s="84"/>
      <c r="C90" s="84"/>
      <c r="D90" s="81" t="s">
        <v>187</v>
      </c>
      <c r="E90" s="82" t="s">
        <v>61</v>
      </c>
      <c r="F90" s="86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0" customHeight="1">
      <c r="A91" s="84"/>
      <c r="B91" s="84"/>
      <c r="C91" s="84"/>
      <c r="D91" s="81" t="s">
        <v>188</v>
      </c>
      <c r="E91" s="82" t="s">
        <v>61</v>
      </c>
      <c r="F91" s="86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0" customHeight="1">
      <c r="A92" s="84"/>
      <c r="B92" s="84"/>
      <c r="C92" s="84"/>
      <c r="D92" s="81"/>
      <c r="E92" s="82"/>
      <c r="F92" s="86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0" customHeight="1">
      <c r="A93" s="84"/>
      <c r="B93" s="84"/>
      <c r="C93" s="87"/>
      <c r="D93" s="81"/>
      <c r="E93" s="82"/>
      <c r="F93" s="86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34.5" customHeight="1">
      <c r="A94" s="80" t="s">
        <v>189</v>
      </c>
      <c r="B94" s="90"/>
      <c r="C94" s="80" t="s">
        <v>72</v>
      </c>
      <c r="D94" s="81" t="s">
        <v>190</v>
      </c>
      <c r="E94" s="82" t="s">
        <v>61</v>
      </c>
      <c r="F94" s="86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84"/>
      <c r="B95" s="84"/>
      <c r="C95" s="84"/>
      <c r="D95" s="81" t="s">
        <v>191</v>
      </c>
      <c r="E95" s="88" t="s">
        <v>61</v>
      </c>
      <c r="F95" s="86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84"/>
      <c r="B96" s="84"/>
      <c r="C96" s="84"/>
      <c r="D96" s="81" t="s">
        <v>192</v>
      </c>
      <c r="E96" s="88" t="s">
        <v>61</v>
      </c>
      <c r="F96" s="86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84"/>
      <c r="B97" s="84"/>
      <c r="C97" s="84"/>
      <c r="D97" s="81" t="s">
        <v>193</v>
      </c>
      <c r="E97" s="88" t="s">
        <v>61</v>
      </c>
      <c r="F97" s="86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9.5" customHeight="1">
      <c r="A98" s="84"/>
      <c r="B98" s="84"/>
      <c r="C98" s="84"/>
      <c r="D98" s="81" t="s">
        <v>194</v>
      </c>
      <c r="E98" s="82" t="s">
        <v>74</v>
      </c>
      <c r="F98" s="86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8.0" customHeight="1">
      <c r="A99" s="84"/>
      <c r="B99" s="84"/>
      <c r="C99" s="87" t="s">
        <v>181</v>
      </c>
      <c r="D99" s="81" t="s">
        <v>168</v>
      </c>
      <c r="E99" s="82" t="s">
        <v>61</v>
      </c>
      <c r="F99" s="86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8.0" customHeight="1">
      <c r="A100" s="84"/>
      <c r="B100" s="84"/>
      <c r="C100" s="84"/>
      <c r="D100" s="81" t="s">
        <v>195</v>
      </c>
      <c r="E100" s="88" t="s">
        <v>61</v>
      </c>
      <c r="F100" s="86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20.25" customHeight="1">
      <c r="A101" s="84"/>
      <c r="B101" s="84"/>
      <c r="C101" s="80" t="s">
        <v>185</v>
      </c>
      <c r="D101" s="81" t="s">
        <v>196</v>
      </c>
      <c r="E101" s="82" t="s">
        <v>61</v>
      </c>
      <c r="F101" s="86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0" customHeight="1">
      <c r="A102" s="84"/>
      <c r="B102" s="84"/>
      <c r="C102" s="84"/>
      <c r="D102" s="91" t="s">
        <v>197</v>
      </c>
      <c r="E102" s="90" t="s">
        <v>61</v>
      </c>
      <c r="F102" s="99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54.0" customHeight="1">
      <c r="A103" s="88" t="s">
        <v>198</v>
      </c>
      <c r="B103" s="82"/>
      <c r="C103" s="88" t="s">
        <v>72</v>
      </c>
      <c r="D103" s="81" t="s">
        <v>199</v>
      </c>
      <c r="E103" s="88" t="s">
        <v>74</v>
      </c>
      <c r="F103" s="86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82"/>
      <c r="B104" s="82"/>
      <c r="C104" s="82"/>
      <c r="D104" s="81" t="s">
        <v>200</v>
      </c>
      <c r="E104" s="88" t="s">
        <v>74</v>
      </c>
      <c r="F104" s="86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100"/>
      <c r="B105" s="100"/>
      <c r="C105" s="100"/>
      <c r="D105" s="81" t="s">
        <v>201</v>
      </c>
      <c r="E105" s="101" t="s">
        <v>74</v>
      </c>
      <c r="F105" s="102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82"/>
      <c r="B106" s="82"/>
      <c r="C106" s="82"/>
      <c r="D106" s="81" t="s">
        <v>202</v>
      </c>
      <c r="E106" s="88" t="s">
        <v>74</v>
      </c>
      <c r="F106" s="86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82"/>
      <c r="B107" s="82"/>
      <c r="C107" s="82"/>
      <c r="D107" s="81" t="s">
        <v>203</v>
      </c>
      <c r="E107" s="88" t="s">
        <v>61</v>
      </c>
      <c r="F107" s="86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82"/>
      <c r="B108" s="82"/>
      <c r="C108" s="88" t="s">
        <v>204</v>
      </c>
      <c r="D108" s="81" t="s">
        <v>205</v>
      </c>
      <c r="E108" s="88" t="s">
        <v>61</v>
      </c>
      <c r="F108" s="86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82"/>
      <c r="B109" s="82"/>
      <c r="C109" s="88"/>
      <c r="D109" s="81" t="s">
        <v>206</v>
      </c>
      <c r="E109" s="88" t="s">
        <v>61</v>
      </c>
      <c r="F109" s="86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82"/>
      <c r="B110" s="82"/>
      <c r="C110" s="88" t="s">
        <v>207</v>
      </c>
      <c r="D110" s="81" t="s">
        <v>208</v>
      </c>
      <c r="E110" s="88" t="s">
        <v>61</v>
      </c>
      <c r="F110" s="86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82"/>
      <c r="B111" s="82"/>
      <c r="C111" s="88"/>
      <c r="D111" s="81"/>
      <c r="E111" s="88"/>
      <c r="F111" s="86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88" t="s">
        <v>209</v>
      </c>
      <c r="B112" s="88" t="s">
        <v>210</v>
      </c>
      <c r="C112" s="88" t="s">
        <v>72</v>
      </c>
      <c r="D112" s="81" t="s">
        <v>211</v>
      </c>
      <c r="E112" s="88" t="s">
        <v>74</v>
      </c>
      <c r="F112" s="86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82"/>
      <c r="B113" s="82"/>
      <c r="C113" s="82"/>
      <c r="D113" s="81" t="s">
        <v>212</v>
      </c>
      <c r="E113" s="88" t="s">
        <v>74</v>
      </c>
      <c r="F113" s="86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82"/>
      <c r="B114" s="82"/>
      <c r="C114" s="88" t="s">
        <v>213</v>
      </c>
      <c r="D114" s="81" t="s">
        <v>214</v>
      </c>
      <c r="E114" s="88" t="s">
        <v>61</v>
      </c>
      <c r="F114" s="86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82"/>
      <c r="B115" s="82"/>
      <c r="C115" s="88"/>
      <c r="D115" s="81" t="s">
        <v>215</v>
      </c>
      <c r="E115" s="88" t="s">
        <v>61</v>
      </c>
      <c r="F115" s="86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2.75" customHeight="1">
      <c r="A116" s="82"/>
      <c r="B116" s="82"/>
      <c r="C116" s="88" t="s">
        <v>216</v>
      </c>
      <c r="D116" s="81" t="s">
        <v>217</v>
      </c>
      <c r="E116" s="88" t="s">
        <v>61</v>
      </c>
      <c r="F116" s="86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82"/>
      <c r="B117" s="82"/>
      <c r="C117" s="88" t="s">
        <v>218</v>
      </c>
      <c r="D117" s="81" t="s">
        <v>219</v>
      </c>
      <c r="E117" s="88" t="s">
        <v>61</v>
      </c>
      <c r="F117" s="86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82"/>
      <c r="B118" s="82"/>
      <c r="C118" s="88"/>
      <c r="D118" s="81" t="s">
        <v>220</v>
      </c>
      <c r="E118" s="88" t="s">
        <v>61</v>
      </c>
      <c r="F118" s="86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82"/>
      <c r="B119" s="82"/>
      <c r="C119" s="88"/>
      <c r="D119" s="81"/>
      <c r="E119" s="88"/>
      <c r="F119" s="86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82"/>
      <c r="B120" s="88" t="s">
        <v>221</v>
      </c>
      <c r="C120" s="88" t="s">
        <v>109</v>
      </c>
      <c r="D120" s="81" t="s">
        <v>222</v>
      </c>
      <c r="E120" s="88" t="s">
        <v>61</v>
      </c>
      <c r="F120" s="86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82"/>
      <c r="B121" s="82"/>
      <c r="C121" s="88" t="s">
        <v>104</v>
      </c>
      <c r="D121" s="81" t="s">
        <v>223</v>
      </c>
      <c r="E121" s="88" t="s">
        <v>61</v>
      </c>
      <c r="F121" s="86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82"/>
      <c r="B122" s="82"/>
      <c r="C122" s="88"/>
      <c r="D122" s="81" t="s">
        <v>224</v>
      </c>
      <c r="E122" s="88" t="s">
        <v>61</v>
      </c>
      <c r="F122" s="86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82"/>
      <c r="B123" s="82"/>
      <c r="C123" s="88"/>
      <c r="D123" s="81" t="s">
        <v>106</v>
      </c>
      <c r="E123" s="88" t="s">
        <v>61</v>
      </c>
      <c r="F123" s="86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82"/>
      <c r="B124" s="88" t="s">
        <v>225</v>
      </c>
      <c r="C124" s="88" t="s">
        <v>72</v>
      </c>
      <c r="D124" s="81" t="s">
        <v>226</v>
      </c>
      <c r="E124" s="88" t="s">
        <v>74</v>
      </c>
      <c r="F124" s="86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82"/>
      <c r="B125" s="82"/>
      <c r="C125" s="82"/>
      <c r="D125" s="81" t="s">
        <v>201</v>
      </c>
      <c r="E125" s="88" t="s">
        <v>74</v>
      </c>
      <c r="F125" s="86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82"/>
      <c r="B126" s="82"/>
      <c r="C126" s="82"/>
      <c r="D126" s="81" t="s">
        <v>202</v>
      </c>
      <c r="E126" s="88" t="s">
        <v>74</v>
      </c>
      <c r="F126" s="86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82"/>
      <c r="B127" s="82"/>
      <c r="C127" s="82"/>
      <c r="D127" s="81" t="s">
        <v>227</v>
      </c>
      <c r="E127" s="88" t="s">
        <v>61</v>
      </c>
      <c r="F127" s="86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82"/>
      <c r="B128" s="82"/>
      <c r="C128" s="88" t="s">
        <v>181</v>
      </c>
      <c r="D128" s="81" t="s">
        <v>228</v>
      </c>
      <c r="E128" s="88" t="s">
        <v>61</v>
      </c>
      <c r="F128" s="86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2.75" customHeight="1">
      <c r="A129" s="82"/>
      <c r="B129" s="82"/>
      <c r="C129" s="82"/>
      <c r="D129" s="81" t="s">
        <v>229</v>
      </c>
      <c r="E129" s="88" t="s">
        <v>61</v>
      </c>
      <c r="F129" s="86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2.75" customHeight="1">
      <c r="A130" s="82"/>
      <c r="B130" s="88" t="s">
        <v>230</v>
      </c>
      <c r="C130" s="88" t="s">
        <v>72</v>
      </c>
      <c r="D130" s="81" t="s">
        <v>231</v>
      </c>
      <c r="E130" s="88" t="s">
        <v>74</v>
      </c>
      <c r="F130" s="86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2.75" customHeight="1">
      <c r="A131" s="82"/>
      <c r="B131" s="82"/>
      <c r="C131" s="82"/>
      <c r="D131" s="81" t="s">
        <v>202</v>
      </c>
      <c r="E131" s="88" t="s">
        <v>74</v>
      </c>
      <c r="F131" s="86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2.75" customHeight="1">
      <c r="A132" s="82"/>
      <c r="B132" s="82"/>
      <c r="C132" s="82"/>
      <c r="D132" s="81" t="s">
        <v>201</v>
      </c>
      <c r="E132" s="88" t="s">
        <v>74</v>
      </c>
      <c r="F132" s="86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82"/>
      <c r="B133" s="82"/>
      <c r="C133" s="88" t="s">
        <v>181</v>
      </c>
      <c r="D133" s="81" t="s">
        <v>232</v>
      </c>
      <c r="E133" s="88" t="s">
        <v>61</v>
      </c>
      <c r="F133" s="86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82"/>
      <c r="B134" s="82"/>
      <c r="C134" s="88"/>
      <c r="D134" s="81" t="s">
        <v>229</v>
      </c>
      <c r="E134" s="88"/>
      <c r="F134" s="86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82"/>
      <c r="B135" s="82"/>
      <c r="C135" s="88" t="s">
        <v>218</v>
      </c>
      <c r="D135" s="81" t="s">
        <v>219</v>
      </c>
      <c r="E135" s="88" t="s">
        <v>61</v>
      </c>
      <c r="F135" s="86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82"/>
      <c r="B136" s="82"/>
      <c r="C136" s="88"/>
      <c r="D136" s="81" t="s">
        <v>220</v>
      </c>
      <c r="E136" s="88" t="s">
        <v>61</v>
      </c>
      <c r="F136" s="86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2.75" customHeight="1">
      <c r="A137" s="82"/>
      <c r="B137" s="82"/>
      <c r="C137" s="88" t="s">
        <v>233</v>
      </c>
      <c r="D137" s="81" t="s">
        <v>234</v>
      </c>
      <c r="E137" s="88" t="s">
        <v>61</v>
      </c>
      <c r="F137" s="81" t="s">
        <v>235</v>
      </c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2.75" customHeight="1">
      <c r="A138" s="88" t="s">
        <v>236</v>
      </c>
      <c r="B138" s="88" t="s">
        <v>237</v>
      </c>
      <c r="C138" s="88" t="s">
        <v>72</v>
      </c>
      <c r="D138" s="81" t="s">
        <v>238</v>
      </c>
      <c r="E138" s="88" t="s">
        <v>74</v>
      </c>
      <c r="F138" s="86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82"/>
      <c r="B139" s="82"/>
      <c r="C139" s="82"/>
      <c r="D139" s="81" t="s">
        <v>212</v>
      </c>
      <c r="E139" s="88" t="s">
        <v>74</v>
      </c>
      <c r="F139" s="86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82"/>
      <c r="B140" s="82"/>
      <c r="C140" s="88" t="s">
        <v>213</v>
      </c>
      <c r="D140" s="81" t="s">
        <v>239</v>
      </c>
      <c r="E140" s="88" t="s">
        <v>61</v>
      </c>
      <c r="F140" s="86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82"/>
      <c r="B141" s="82"/>
      <c r="C141" s="88"/>
      <c r="D141" s="81" t="s">
        <v>215</v>
      </c>
      <c r="E141" s="88" t="s">
        <v>61</v>
      </c>
      <c r="F141" s="86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82"/>
      <c r="B142" s="82"/>
      <c r="C142" s="88" t="s">
        <v>216</v>
      </c>
      <c r="D142" s="81" t="s">
        <v>217</v>
      </c>
      <c r="E142" s="88" t="s">
        <v>61</v>
      </c>
      <c r="F142" s="86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82"/>
      <c r="B143" s="88" t="s">
        <v>240</v>
      </c>
      <c r="C143" s="88" t="s">
        <v>109</v>
      </c>
      <c r="D143" s="81" t="s">
        <v>241</v>
      </c>
      <c r="E143" s="88" t="s">
        <v>61</v>
      </c>
      <c r="F143" s="86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82"/>
      <c r="B144" s="82"/>
      <c r="C144" s="88" t="s">
        <v>104</v>
      </c>
      <c r="D144" s="81" t="s">
        <v>242</v>
      </c>
      <c r="E144" s="88" t="s">
        <v>61</v>
      </c>
      <c r="F144" s="86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82"/>
      <c r="B145" s="82"/>
      <c r="C145" s="88"/>
      <c r="D145" s="81" t="s">
        <v>243</v>
      </c>
      <c r="E145" s="88" t="s">
        <v>61</v>
      </c>
      <c r="F145" s="86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82"/>
      <c r="B146" s="82"/>
      <c r="C146" s="88"/>
      <c r="D146" s="81" t="s">
        <v>106</v>
      </c>
      <c r="E146" s="88" t="s">
        <v>61</v>
      </c>
      <c r="F146" s="86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82"/>
      <c r="B147" s="88" t="s">
        <v>244</v>
      </c>
      <c r="C147" s="88" t="s">
        <v>72</v>
      </c>
      <c r="D147" s="81" t="s">
        <v>245</v>
      </c>
      <c r="E147" s="88" t="s">
        <v>74</v>
      </c>
      <c r="F147" s="86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82"/>
      <c r="B148" s="82"/>
      <c r="C148" s="82"/>
      <c r="D148" s="81" t="s">
        <v>201</v>
      </c>
      <c r="E148" s="88" t="s">
        <v>74</v>
      </c>
      <c r="F148" s="86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82"/>
      <c r="B149" s="82"/>
      <c r="C149" s="82"/>
      <c r="D149" s="81" t="s">
        <v>202</v>
      </c>
      <c r="E149" s="88" t="s">
        <v>74</v>
      </c>
      <c r="F149" s="86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82"/>
      <c r="B150" s="82"/>
      <c r="C150" s="82"/>
      <c r="D150" s="81" t="s">
        <v>246</v>
      </c>
      <c r="E150" s="88" t="s">
        <v>61</v>
      </c>
      <c r="F150" s="86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82"/>
      <c r="B151" s="82"/>
      <c r="C151" s="88" t="s">
        <v>181</v>
      </c>
      <c r="D151" s="81" t="s">
        <v>228</v>
      </c>
      <c r="E151" s="88" t="s">
        <v>61</v>
      </c>
      <c r="F151" s="86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82"/>
      <c r="B152" s="82"/>
      <c r="C152" s="82"/>
      <c r="D152" s="81" t="s">
        <v>229</v>
      </c>
      <c r="E152" s="88" t="s">
        <v>61</v>
      </c>
      <c r="F152" s="86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82"/>
      <c r="B153" s="88" t="s">
        <v>247</v>
      </c>
      <c r="C153" s="88" t="s">
        <v>72</v>
      </c>
      <c r="D153" s="81" t="s">
        <v>248</v>
      </c>
      <c r="E153" s="88" t="s">
        <v>74</v>
      </c>
      <c r="F153" s="86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82"/>
      <c r="B154" s="82"/>
      <c r="C154" s="82"/>
      <c r="D154" s="81" t="s">
        <v>202</v>
      </c>
      <c r="E154" s="88" t="s">
        <v>74</v>
      </c>
      <c r="F154" s="86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82"/>
      <c r="B155" s="82"/>
      <c r="C155" s="82"/>
      <c r="D155" s="81" t="s">
        <v>201</v>
      </c>
      <c r="E155" s="88" t="s">
        <v>74</v>
      </c>
      <c r="F155" s="86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82"/>
      <c r="B156" s="82"/>
      <c r="C156" s="88" t="s">
        <v>181</v>
      </c>
      <c r="D156" s="81" t="s">
        <v>249</v>
      </c>
      <c r="E156" s="88" t="s">
        <v>61</v>
      </c>
      <c r="F156" s="86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82"/>
      <c r="B157" s="82"/>
      <c r="C157" s="88"/>
      <c r="D157" s="81" t="s">
        <v>229</v>
      </c>
      <c r="E157" s="88"/>
      <c r="F157" s="86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82"/>
      <c r="B158" s="82"/>
      <c r="C158" s="88" t="s">
        <v>233</v>
      </c>
      <c r="D158" s="81" t="s">
        <v>250</v>
      </c>
      <c r="E158" s="88" t="s">
        <v>61</v>
      </c>
      <c r="F158" s="81" t="s">
        <v>235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103"/>
      <c r="B159" s="103"/>
      <c r="C159" s="103"/>
      <c r="D159" s="104"/>
      <c r="E159" s="103"/>
      <c r="F159" s="104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103"/>
      <c r="B160" s="103"/>
      <c r="C160" s="103"/>
      <c r="D160" s="104"/>
      <c r="E160" s="103"/>
      <c r="F160" s="104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103"/>
      <c r="B161" s="103"/>
      <c r="C161" s="103"/>
      <c r="D161" s="104"/>
      <c r="E161" s="103"/>
      <c r="F161" s="104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103"/>
      <c r="B162" s="103"/>
      <c r="C162" s="103"/>
      <c r="D162" s="104"/>
      <c r="E162" s="103"/>
      <c r="F162" s="104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103"/>
      <c r="B163" s="103"/>
      <c r="C163" s="103"/>
      <c r="D163" s="104"/>
      <c r="E163" s="103"/>
      <c r="F163" s="104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103"/>
      <c r="B164" s="103"/>
      <c r="C164" s="103"/>
      <c r="D164" s="104"/>
      <c r="E164" s="103"/>
      <c r="F164" s="104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103"/>
      <c r="B165" s="103"/>
      <c r="C165" s="103"/>
      <c r="D165" s="104"/>
      <c r="E165" s="103"/>
      <c r="F165" s="104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103"/>
      <c r="B166" s="103"/>
      <c r="C166" s="103"/>
      <c r="D166" s="104"/>
      <c r="E166" s="103"/>
      <c r="F166" s="104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103"/>
      <c r="B167" s="103"/>
      <c r="C167" s="103"/>
      <c r="D167" s="104"/>
      <c r="E167" s="103"/>
      <c r="F167" s="104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103"/>
      <c r="B168" s="103"/>
      <c r="C168" s="103"/>
      <c r="D168" s="104"/>
      <c r="E168" s="103"/>
      <c r="F168" s="104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103"/>
      <c r="B169" s="103"/>
      <c r="C169" s="103"/>
      <c r="D169" s="104"/>
      <c r="E169" s="103"/>
      <c r="F169" s="104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103"/>
      <c r="B170" s="103"/>
      <c r="C170" s="103"/>
      <c r="D170" s="104"/>
      <c r="E170" s="103"/>
      <c r="F170" s="104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103"/>
      <c r="B171" s="103"/>
      <c r="C171" s="103"/>
      <c r="D171" s="104"/>
      <c r="E171" s="103"/>
      <c r="F171" s="104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103"/>
      <c r="B172" s="103"/>
      <c r="C172" s="103"/>
      <c r="D172" s="104"/>
      <c r="E172" s="103"/>
      <c r="F172" s="104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103"/>
      <c r="B173" s="103"/>
      <c r="C173" s="103"/>
      <c r="D173" s="104"/>
      <c r="E173" s="103"/>
      <c r="F173" s="104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2.75" customHeight="1">
      <c r="A174" s="103"/>
      <c r="B174" s="103"/>
      <c r="C174" s="103"/>
      <c r="D174" s="104"/>
      <c r="E174" s="103"/>
      <c r="F174" s="104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103"/>
      <c r="B175" s="103"/>
      <c r="C175" s="103"/>
      <c r="D175" s="104"/>
      <c r="E175" s="103"/>
      <c r="F175" s="104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103"/>
      <c r="B176" s="103"/>
      <c r="C176" s="103"/>
      <c r="D176" s="104"/>
      <c r="E176" s="103"/>
      <c r="F176" s="104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103"/>
      <c r="B177" s="103"/>
      <c r="C177" s="103"/>
      <c r="D177" s="104"/>
      <c r="E177" s="103"/>
      <c r="F177" s="104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103"/>
      <c r="B178" s="103"/>
      <c r="C178" s="103"/>
      <c r="D178" s="104"/>
      <c r="E178" s="103"/>
      <c r="F178" s="104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103"/>
      <c r="B179" s="103"/>
      <c r="C179" s="103"/>
      <c r="D179" s="104"/>
      <c r="E179" s="103"/>
      <c r="F179" s="104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103"/>
      <c r="B180" s="103"/>
      <c r="C180" s="103"/>
      <c r="D180" s="104"/>
      <c r="E180" s="103"/>
      <c r="F180" s="104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103"/>
      <c r="B181" s="103"/>
      <c r="C181" s="103"/>
      <c r="D181" s="104"/>
      <c r="E181" s="103"/>
      <c r="F181" s="104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103"/>
      <c r="B182" s="103"/>
      <c r="C182" s="103"/>
      <c r="D182" s="104"/>
      <c r="E182" s="103"/>
      <c r="F182" s="104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103"/>
      <c r="B183" s="103"/>
      <c r="C183" s="103"/>
      <c r="D183" s="104"/>
      <c r="E183" s="103"/>
      <c r="F183" s="104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103"/>
      <c r="B184" s="103"/>
      <c r="C184" s="103"/>
      <c r="D184" s="104"/>
      <c r="E184" s="103"/>
      <c r="F184" s="104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103"/>
      <c r="B185" s="103"/>
      <c r="C185" s="103"/>
      <c r="D185" s="104"/>
      <c r="E185" s="103"/>
      <c r="F185" s="104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103"/>
      <c r="B186" s="103"/>
      <c r="C186" s="103"/>
      <c r="D186" s="104"/>
      <c r="E186" s="103"/>
      <c r="F186" s="104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103"/>
      <c r="B187" s="103"/>
      <c r="C187" s="103"/>
      <c r="D187" s="104"/>
      <c r="E187" s="103"/>
      <c r="F187" s="104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103"/>
      <c r="B188" s="103"/>
      <c r="C188" s="103"/>
      <c r="D188" s="104"/>
      <c r="E188" s="103"/>
      <c r="F188" s="104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103"/>
      <c r="B189" s="103"/>
      <c r="C189" s="103"/>
      <c r="D189" s="104"/>
      <c r="E189" s="103"/>
      <c r="F189" s="104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103"/>
      <c r="B190" s="103"/>
      <c r="C190" s="103"/>
      <c r="D190" s="104"/>
      <c r="E190" s="103"/>
      <c r="F190" s="104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103"/>
      <c r="B191" s="103"/>
      <c r="C191" s="103"/>
      <c r="D191" s="104"/>
      <c r="E191" s="103"/>
      <c r="F191" s="104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103"/>
      <c r="B192" s="103"/>
      <c r="C192" s="103"/>
      <c r="D192" s="104"/>
      <c r="E192" s="103"/>
      <c r="F192" s="104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103"/>
      <c r="B193" s="103"/>
      <c r="C193" s="103"/>
      <c r="D193" s="104"/>
      <c r="E193" s="103"/>
      <c r="F193" s="104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2.75" customHeight="1">
      <c r="A194" s="103"/>
      <c r="B194" s="103"/>
      <c r="C194" s="103"/>
      <c r="D194" s="104"/>
      <c r="E194" s="103"/>
      <c r="F194" s="104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103"/>
      <c r="B195" s="103"/>
      <c r="C195" s="103"/>
      <c r="D195" s="104"/>
      <c r="E195" s="103"/>
      <c r="F195" s="104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103"/>
      <c r="B196" s="103"/>
      <c r="C196" s="103"/>
      <c r="D196" s="104"/>
      <c r="E196" s="103"/>
      <c r="F196" s="104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103"/>
      <c r="B197" s="103"/>
      <c r="C197" s="103"/>
      <c r="D197" s="104"/>
      <c r="E197" s="103"/>
      <c r="F197" s="104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103"/>
      <c r="B198" s="103"/>
      <c r="C198" s="103"/>
      <c r="D198" s="104"/>
      <c r="E198" s="103"/>
      <c r="F198" s="104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103"/>
      <c r="B199" s="103"/>
      <c r="C199" s="103"/>
      <c r="D199" s="104"/>
      <c r="E199" s="103"/>
      <c r="F199" s="104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103"/>
      <c r="B200" s="103"/>
      <c r="C200" s="103"/>
      <c r="D200" s="104"/>
      <c r="E200" s="103"/>
      <c r="F200" s="104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2.75" customHeight="1">
      <c r="A201" s="103"/>
      <c r="B201" s="103"/>
      <c r="C201" s="103"/>
      <c r="D201" s="104"/>
      <c r="E201" s="103"/>
      <c r="F201" s="104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103"/>
      <c r="B202" s="103"/>
      <c r="C202" s="103"/>
      <c r="D202" s="104"/>
      <c r="E202" s="103"/>
      <c r="F202" s="104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103"/>
      <c r="B203" s="103"/>
      <c r="C203" s="103"/>
      <c r="D203" s="104"/>
      <c r="E203" s="103"/>
      <c r="F203" s="104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103"/>
      <c r="B204" s="103"/>
      <c r="C204" s="103"/>
      <c r="D204" s="104"/>
      <c r="E204" s="103"/>
      <c r="F204" s="104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103"/>
      <c r="B205" s="103"/>
      <c r="C205" s="103"/>
      <c r="D205" s="104"/>
      <c r="E205" s="103"/>
      <c r="F205" s="104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103"/>
      <c r="B206" s="103"/>
      <c r="C206" s="103"/>
      <c r="D206" s="104"/>
      <c r="E206" s="103"/>
      <c r="F206" s="104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103"/>
      <c r="B207" s="103"/>
      <c r="C207" s="103"/>
      <c r="D207" s="104"/>
      <c r="E207" s="103"/>
      <c r="F207" s="104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103"/>
      <c r="B208" s="103"/>
      <c r="C208" s="103"/>
      <c r="D208" s="104"/>
      <c r="E208" s="103"/>
      <c r="F208" s="104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103"/>
      <c r="B209" s="103"/>
      <c r="C209" s="103"/>
      <c r="D209" s="104"/>
      <c r="E209" s="103"/>
      <c r="F209" s="104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103"/>
      <c r="B210" s="103"/>
      <c r="C210" s="103"/>
      <c r="D210" s="104"/>
      <c r="E210" s="103"/>
      <c r="F210" s="104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103"/>
      <c r="B211" s="103"/>
      <c r="C211" s="103"/>
      <c r="D211" s="104"/>
      <c r="E211" s="103"/>
      <c r="F211" s="104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103"/>
      <c r="B212" s="103"/>
      <c r="C212" s="103"/>
      <c r="D212" s="104"/>
      <c r="E212" s="103"/>
      <c r="F212" s="104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103"/>
      <c r="B213" s="103"/>
      <c r="C213" s="103"/>
      <c r="D213" s="104"/>
      <c r="E213" s="103"/>
      <c r="F213" s="104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103"/>
      <c r="B214" s="103"/>
      <c r="C214" s="103"/>
      <c r="D214" s="104"/>
      <c r="E214" s="103"/>
      <c r="F214" s="104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103"/>
      <c r="B215" s="103"/>
      <c r="C215" s="103"/>
      <c r="D215" s="104"/>
      <c r="E215" s="103"/>
      <c r="F215" s="104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103"/>
      <c r="B216" s="103"/>
      <c r="C216" s="103"/>
      <c r="D216" s="104"/>
      <c r="E216" s="103"/>
      <c r="F216" s="104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103"/>
      <c r="B217" s="103"/>
      <c r="C217" s="103"/>
      <c r="D217" s="104"/>
      <c r="E217" s="103"/>
      <c r="F217" s="104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103"/>
      <c r="B218" s="103"/>
      <c r="C218" s="103"/>
      <c r="D218" s="104"/>
      <c r="E218" s="103"/>
      <c r="F218" s="104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103"/>
      <c r="B219" s="103"/>
      <c r="C219" s="103"/>
      <c r="D219" s="104"/>
      <c r="E219" s="103"/>
      <c r="F219" s="104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103"/>
      <c r="B220" s="103"/>
      <c r="C220" s="103"/>
      <c r="D220" s="104"/>
      <c r="E220" s="103"/>
      <c r="F220" s="104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103"/>
      <c r="B221" s="103"/>
      <c r="C221" s="103"/>
      <c r="D221" s="104"/>
      <c r="E221" s="103"/>
      <c r="F221" s="104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103"/>
      <c r="B222" s="103"/>
      <c r="C222" s="103"/>
      <c r="D222" s="104"/>
      <c r="E222" s="103"/>
      <c r="F222" s="104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103"/>
      <c r="B223" s="103"/>
      <c r="C223" s="103"/>
      <c r="D223" s="104"/>
      <c r="E223" s="103"/>
      <c r="F223" s="104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103"/>
      <c r="B224" s="103"/>
      <c r="C224" s="103"/>
      <c r="D224" s="104"/>
      <c r="E224" s="103"/>
      <c r="F224" s="104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103"/>
      <c r="B225" s="103"/>
      <c r="C225" s="103"/>
      <c r="D225" s="104"/>
      <c r="E225" s="103"/>
      <c r="F225" s="104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103"/>
      <c r="B226" s="103"/>
      <c r="C226" s="103"/>
      <c r="D226" s="104"/>
      <c r="E226" s="103"/>
      <c r="F226" s="104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103"/>
      <c r="B227" s="103"/>
      <c r="C227" s="103"/>
      <c r="D227" s="104"/>
      <c r="E227" s="103"/>
      <c r="F227" s="104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103"/>
      <c r="B228" s="103"/>
      <c r="C228" s="103"/>
      <c r="D228" s="104"/>
      <c r="E228" s="103"/>
      <c r="F228" s="104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103"/>
      <c r="B229" s="103"/>
      <c r="C229" s="103"/>
      <c r="D229" s="104"/>
      <c r="E229" s="103"/>
      <c r="F229" s="104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103"/>
      <c r="B230" s="103"/>
      <c r="C230" s="103"/>
      <c r="D230" s="104"/>
      <c r="E230" s="103"/>
      <c r="F230" s="104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103"/>
      <c r="B231" s="103"/>
      <c r="C231" s="103"/>
      <c r="D231" s="104"/>
      <c r="E231" s="103"/>
      <c r="F231" s="104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103"/>
      <c r="B232" s="103"/>
      <c r="C232" s="103"/>
      <c r="D232" s="104"/>
      <c r="E232" s="103"/>
      <c r="F232" s="104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103"/>
      <c r="B233" s="103"/>
      <c r="C233" s="103"/>
      <c r="D233" s="104"/>
      <c r="E233" s="103"/>
      <c r="F233" s="104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103"/>
      <c r="B234" s="103"/>
      <c r="C234" s="103"/>
      <c r="D234" s="104"/>
      <c r="E234" s="103"/>
      <c r="F234" s="104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103"/>
      <c r="B235" s="103"/>
      <c r="C235" s="103"/>
      <c r="D235" s="104"/>
      <c r="E235" s="103"/>
      <c r="F235" s="104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103"/>
      <c r="B236" s="103"/>
      <c r="C236" s="103"/>
      <c r="D236" s="104"/>
      <c r="E236" s="103"/>
      <c r="F236" s="104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103"/>
      <c r="B237" s="103"/>
      <c r="C237" s="103"/>
      <c r="D237" s="104"/>
      <c r="E237" s="103"/>
      <c r="F237" s="104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103"/>
      <c r="B238" s="103"/>
      <c r="C238" s="103"/>
      <c r="D238" s="104"/>
      <c r="E238" s="103"/>
      <c r="F238" s="104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</sheetData>
  <autoFilter ref="$A$1:$F$15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18.88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109"/>
      <c r="I1" s="109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253</v>
      </c>
      <c r="C2" s="5"/>
      <c r="D2" s="5"/>
      <c r="E2" s="5"/>
      <c r="F2" s="5"/>
      <c r="G2" s="6"/>
      <c r="H2" s="114"/>
      <c r="I2" s="108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14"/>
      <c r="I3" s="108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14"/>
      <c r="I4" s="108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14"/>
      <c r="I5" s="108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14"/>
      <c r="I6" s="108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COUNTIF($G$10:$G$93,"Pass")</f>
        <v>32</v>
      </c>
      <c r="B7" s="121">
        <f>COUNTIF($G$10:$G$93,"Fail")</f>
        <v>9</v>
      </c>
      <c r="C7" s="121">
        <f>COUNTIF($G$10:$G$93,"Untested")</f>
        <v>2</v>
      </c>
      <c r="D7" s="121">
        <f>COUNTIF($G$10:$G$93,"Pending")</f>
        <v>0</v>
      </c>
      <c r="E7" s="121">
        <f>COUNTIF($G$48:$G$93,"N/A")</f>
        <v>0</v>
      </c>
      <c r="F7" s="122">
        <f>COUNTIF(A10:A110,"HP*")-E7</f>
        <v>43</v>
      </c>
      <c r="G7" s="123"/>
      <c r="H7" s="114"/>
      <c r="I7" s="108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outlineLevel="2">
      <c r="A14" s="160"/>
      <c r="B14" s="161" t="s">
        <v>275</v>
      </c>
      <c r="C14" s="162"/>
      <c r="D14" s="162"/>
      <c r="E14" s="162"/>
      <c r="F14" s="163"/>
      <c r="G14" s="162"/>
      <c r="H14" s="162"/>
      <c r="I14" s="162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outlineLevel="3" collapsed="1">
      <c r="A15" s="164"/>
      <c r="B15" s="165" t="s">
        <v>276</v>
      </c>
      <c r="C15" s="166"/>
      <c r="D15" s="166"/>
      <c r="E15" s="166"/>
      <c r="F15" s="167"/>
      <c r="G15" s="166"/>
      <c r="H15" s="166"/>
      <c r="I15" s="166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97.5" hidden="1" customHeight="1" outlineLevel="4">
      <c r="A16" s="168" t="s">
        <v>277</v>
      </c>
      <c r="B16" s="169" t="s">
        <v>278</v>
      </c>
      <c r="C16" s="169" t="s">
        <v>279</v>
      </c>
      <c r="D16" s="169" t="s">
        <v>280</v>
      </c>
      <c r="E16" s="169" t="s">
        <v>281</v>
      </c>
      <c r="F16" s="170"/>
      <c r="G16" s="169" t="s">
        <v>259</v>
      </c>
      <c r="H16" s="171">
        <v>44762.0</v>
      </c>
      <c r="I16" s="169" t="s">
        <v>282</v>
      </c>
      <c r="J16" s="172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</row>
    <row r="17" ht="97.5" hidden="1" customHeight="1" outlineLevel="4">
      <c r="A17" s="168" t="s">
        <v>283</v>
      </c>
      <c r="B17" s="169" t="s">
        <v>284</v>
      </c>
      <c r="C17" s="169" t="s">
        <v>279</v>
      </c>
      <c r="D17" s="169" t="s">
        <v>280</v>
      </c>
      <c r="E17" s="169" t="s">
        <v>285</v>
      </c>
      <c r="F17" s="173"/>
      <c r="G17" s="169" t="s">
        <v>260</v>
      </c>
      <c r="H17" s="171">
        <v>44762.0</v>
      </c>
      <c r="I17" s="169" t="s">
        <v>286</v>
      </c>
      <c r="J17" s="172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</row>
    <row r="18" ht="97.5" hidden="1" customHeight="1" outlineLevel="4">
      <c r="A18" s="168" t="s">
        <v>287</v>
      </c>
      <c r="B18" s="169" t="s">
        <v>288</v>
      </c>
      <c r="C18" s="169" t="s">
        <v>289</v>
      </c>
      <c r="D18" s="169" t="s">
        <v>290</v>
      </c>
      <c r="E18" s="169" t="s">
        <v>291</v>
      </c>
      <c r="F18" s="173"/>
      <c r="G18" s="169" t="s">
        <v>259</v>
      </c>
      <c r="H18" s="171">
        <v>44762.0</v>
      </c>
      <c r="I18" s="169" t="s">
        <v>292</v>
      </c>
      <c r="J18" s="172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</row>
    <row r="19" ht="97.5" hidden="1" customHeight="1" outlineLevel="4">
      <c r="A19" s="168" t="s">
        <v>293</v>
      </c>
      <c r="B19" s="169" t="s">
        <v>294</v>
      </c>
      <c r="C19" s="169" t="s">
        <v>289</v>
      </c>
      <c r="D19" s="169" t="s">
        <v>280</v>
      </c>
      <c r="E19" s="169" t="s">
        <v>295</v>
      </c>
      <c r="F19" s="173"/>
      <c r="G19" s="169" t="s">
        <v>260</v>
      </c>
      <c r="H19" s="171">
        <v>44741.0</v>
      </c>
      <c r="I19" s="169" t="s">
        <v>292</v>
      </c>
      <c r="J19" s="172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</row>
    <row r="20" ht="16.5" customHeight="1" outlineLevel="3" collapsed="1">
      <c r="A20" s="164"/>
      <c r="B20" s="165" t="s">
        <v>296</v>
      </c>
      <c r="C20" s="166"/>
      <c r="D20" s="165"/>
      <c r="E20" s="166"/>
      <c r="F20" s="167"/>
      <c r="G20" s="166"/>
      <c r="H20" s="174"/>
      <c r="I20" s="166"/>
      <c r="J20" s="166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</row>
    <row r="21" ht="103.5" hidden="1" customHeight="1" outlineLevel="4">
      <c r="A21" s="168" t="s">
        <v>297</v>
      </c>
      <c r="B21" s="169" t="s">
        <v>278</v>
      </c>
      <c r="C21" s="169" t="s">
        <v>279</v>
      </c>
      <c r="D21" s="169" t="s">
        <v>280</v>
      </c>
      <c r="E21" s="169" t="s">
        <v>281</v>
      </c>
      <c r="F21" s="170"/>
      <c r="G21" s="169" t="s">
        <v>259</v>
      </c>
      <c r="H21" s="171">
        <v>44762.0</v>
      </c>
      <c r="I21" s="169" t="s">
        <v>282</v>
      </c>
      <c r="J21" s="172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</row>
    <row r="22" ht="77.25" hidden="1" customHeight="1" outlineLevel="4">
      <c r="A22" s="168" t="s">
        <v>298</v>
      </c>
      <c r="B22" s="169" t="s">
        <v>299</v>
      </c>
      <c r="C22" s="169" t="s">
        <v>279</v>
      </c>
      <c r="D22" s="169" t="s">
        <v>280</v>
      </c>
      <c r="E22" s="169" t="s">
        <v>300</v>
      </c>
      <c r="F22" s="173"/>
      <c r="G22" s="169" t="s">
        <v>259</v>
      </c>
      <c r="H22" s="171">
        <v>44762.0</v>
      </c>
      <c r="I22" s="169" t="s">
        <v>286</v>
      </c>
      <c r="J22" s="172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77.25" hidden="1" customHeight="1" outlineLevel="4">
      <c r="A23" s="168" t="s">
        <v>301</v>
      </c>
      <c r="B23" s="169" t="s">
        <v>302</v>
      </c>
      <c r="C23" s="169" t="s">
        <v>289</v>
      </c>
      <c r="D23" s="169" t="s">
        <v>290</v>
      </c>
      <c r="E23" s="169" t="s">
        <v>291</v>
      </c>
      <c r="F23" s="173"/>
      <c r="G23" s="169" t="s">
        <v>259</v>
      </c>
      <c r="H23" s="171">
        <v>44762.0</v>
      </c>
      <c r="I23" s="169" t="s">
        <v>292</v>
      </c>
      <c r="J23" s="172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20.25" customHeight="1" outlineLevel="3" collapsed="1">
      <c r="A24" s="164"/>
      <c r="B24" s="165" t="s">
        <v>303</v>
      </c>
      <c r="C24" s="166"/>
      <c r="D24" s="165"/>
      <c r="E24" s="166"/>
      <c r="F24" s="167"/>
      <c r="G24" s="166"/>
      <c r="H24" s="174"/>
      <c r="I24" s="166"/>
      <c r="J24" s="166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</row>
    <row r="25" ht="66.75" hidden="1" customHeight="1" outlineLevel="4">
      <c r="A25" s="168" t="s">
        <v>304</v>
      </c>
      <c r="B25" s="169" t="s">
        <v>278</v>
      </c>
      <c r="C25" s="169" t="s">
        <v>279</v>
      </c>
      <c r="D25" s="169" t="s">
        <v>305</v>
      </c>
      <c r="E25" s="169" t="s">
        <v>306</v>
      </c>
      <c r="F25" s="170"/>
      <c r="G25" s="169" t="s">
        <v>259</v>
      </c>
      <c r="H25" s="171">
        <v>44778.0</v>
      </c>
      <c r="I25" s="169" t="s">
        <v>282</v>
      </c>
      <c r="J25" s="172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</row>
    <row r="26" ht="66.75" hidden="1" customHeight="1" outlineLevel="4">
      <c r="A26" s="168" t="s">
        <v>307</v>
      </c>
      <c r="B26" s="169" t="s">
        <v>308</v>
      </c>
      <c r="C26" s="169" t="s">
        <v>279</v>
      </c>
      <c r="D26" s="169" t="s">
        <v>305</v>
      </c>
      <c r="E26" s="169" t="s">
        <v>300</v>
      </c>
      <c r="F26" s="173"/>
      <c r="G26" s="169" t="s">
        <v>261</v>
      </c>
      <c r="H26" s="171">
        <v>44778.0</v>
      </c>
      <c r="I26" s="169" t="s">
        <v>286</v>
      </c>
      <c r="J26" s="172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</row>
    <row r="27" ht="66.75" hidden="1" customHeight="1" outlineLevel="4">
      <c r="A27" s="168" t="s">
        <v>309</v>
      </c>
      <c r="B27" s="169" t="s">
        <v>310</v>
      </c>
      <c r="C27" s="169" t="s">
        <v>279</v>
      </c>
      <c r="D27" s="169" t="s">
        <v>311</v>
      </c>
      <c r="E27" s="169" t="s">
        <v>312</v>
      </c>
      <c r="F27" s="173"/>
      <c r="G27" s="169" t="s">
        <v>259</v>
      </c>
      <c r="H27" s="171">
        <v>44778.0</v>
      </c>
      <c r="I27" s="169" t="s">
        <v>286</v>
      </c>
      <c r="J27" s="172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</row>
    <row r="28" ht="66.75" hidden="1" customHeight="1" outlineLevel="4">
      <c r="A28" s="168" t="s">
        <v>313</v>
      </c>
      <c r="B28" s="169" t="s">
        <v>201</v>
      </c>
      <c r="C28" s="169" t="s">
        <v>279</v>
      </c>
      <c r="D28" s="169" t="s">
        <v>311</v>
      </c>
      <c r="E28" s="169" t="s">
        <v>314</v>
      </c>
      <c r="F28" s="173"/>
      <c r="G28" s="169" t="s">
        <v>259</v>
      </c>
      <c r="H28" s="171">
        <v>44778.0</v>
      </c>
      <c r="I28" s="169" t="s">
        <v>286</v>
      </c>
      <c r="J28" s="172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</row>
    <row r="29" ht="66.75" hidden="1" customHeight="1" outlineLevel="4">
      <c r="A29" s="168" t="s">
        <v>315</v>
      </c>
      <c r="B29" s="169" t="s">
        <v>202</v>
      </c>
      <c r="C29" s="169" t="s">
        <v>279</v>
      </c>
      <c r="D29" s="169" t="s">
        <v>311</v>
      </c>
      <c r="E29" s="169" t="s">
        <v>316</v>
      </c>
      <c r="F29" s="173"/>
      <c r="G29" s="169" t="s">
        <v>260</v>
      </c>
      <c r="H29" s="171">
        <v>44778.0</v>
      </c>
      <c r="I29" s="169" t="s">
        <v>286</v>
      </c>
      <c r="J29" s="172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</row>
    <row r="30" ht="66.75" hidden="1" customHeight="1" outlineLevel="4">
      <c r="A30" s="168" t="s">
        <v>317</v>
      </c>
      <c r="B30" s="169" t="s">
        <v>302</v>
      </c>
      <c r="C30" s="169" t="s">
        <v>289</v>
      </c>
      <c r="D30" s="169" t="s">
        <v>318</v>
      </c>
      <c r="E30" s="169" t="s">
        <v>291</v>
      </c>
      <c r="F30" s="173"/>
      <c r="G30" s="169" t="s">
        <v>259</v>
      </c>
      <c r="H30" s="171">
        <v>44778.0</v>
      </c>
      <c r="I30" s="169" t="s">
        <v>292</v>
      </c>
      <c r="J30" s="172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</row>
    <row r="31" ht="20.25" customHeight="1" outlineLevel="3" collapsed="1">
      <c r="A31" s="164"/>
      <c r="B31" s="165" t="s">
        <v>319</v>
      </c>
      <c r="C31" s="166"/>
      <c r="D31" s="165"/>
      <c r="E31" s="166"/>
      <c r="F31" s="167"/>
      <c r="G31" s="166"/>
      <c r="H31" s="174"/>
      <c r="I31" s="166"/>
      <c r="J31" s="166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</row>
    <row r="32" ht="66.75" hidden="1" customHeight="1" outlineLevel="4">
      <c r="A32" s="168" t="s">
        <v>320</v>
      </c>
      <c r="B32" s="169" t="s">
        <v>278</v>
      </c>
      <c r="C32" s="169" t="s">
        <v>279</v>
      </c>
      <c r="D32" s="169" t="s">
        <v>318</v>
      </c>
      <c r="E32" s="169" t="s">
        <v>306</v>
      </c>
      <c r="F32" s="170"/>
      <c r="G32" s="169" t="s">
        <v>259</v>
      </c>
      <c r="H32" s="171">
        <v>44778.0</v>
      </c>
      <c r="I32" s="169" t="s">
        <v>282</v>
      </c>
      <c r="J32" s="172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</row>
    <row r="33" ht="66.75" hidden="1" customHeight="1" outlineLevel="4">
      <c r="A33" s="168" t="s">
        <v>321</v>
      </c>
      <c r="B33" s="169" t="s">
        <v>308</v>
      </c>
      <c r="C33" s="169" t="s">
        <v>279</v>
      </c>
      <c r="D33" s="169" t="s">
        <v>318</v>
      </c>
      <c r="E33" s="169" t="s">
        <v>300</v>
      </c>
      <c r="F33" s="173"/>
      <c r="G33" s="169" t="s">
        <v>261</v>
      </c>
      <c r="H33" s="171">
        <v>44778.0</v>
      </c>
      <c r="I33" s="169" t="s">
        <v>286</v>
      </c>
      <c r="J33" s="172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</row>
    <row r="34" ht="66.75" hidden="1" customHeight="1" outlineLevel="4">
      <c r="A34" s="168" t="s">
        <v>322</v>
      </c>
      <c r="B34" s="169" t="s">
        <v>302</v>
      </c>
      <c r="C34" s="169" t="s">
        <v>289</v>
      </c>
      <c r="D34" s="169" t="s">
        <v>318</v>
      </c>
      <c r="E34" s="169" t="s">
        <v>291</v>
      </c>
      <c r="F34" s="173"/>
      <c r="G34" s="169" t="s">
        <v>259</v>
      </c>
      <c r="H34" s="171">
        <v>44778.0</v>
      </c>
      <c r="I34" s="169" t="s">
        <v>292</v>
      </c>
      <c r="J34" s="172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</row>
    <row r="35" ht="66.75" hidden="1" customHeight="1" outlineLevel="4">
      <c r="A35" s="168" t="s">
        <v>323</v>
      </c>
      <c r="B35" s="169" t="s">
        <v>201</v>
      </c>
      <c r="C35" s="169" t="s">
        <v>279</v>
      </c>
      <c r="D35" s="169" t="s">
        <v>311</v>
      </c>
      <c r="E35" s="169" t="s">
        <v>314</v>
      </c>
      <c r="F35" s="173"/>
      <c r="G35" s="169" t="s">
        <v>259</v>
      </c>
      <c r="H35" s="171">
        <v>44778.0</v>
      </c>
      <c r="I35" s="169" t="s">
        <v>286</v>
      </c>
      <c r="J35" s="172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</row>
    <row r="36" ht="66.75" hidden="1" customHeight="1" outlineLevel="4">
      <c r="A36" s="168" t="s">
        <v>324</v>
      </c>
      <c r="B36" s="169" t="s">
        <v>310</v>
      </c>
      <c r="C36" s="169" t="s">
        <v>279</v>
      </c>
      <c r="D36" s="169" t="s">
        <v>311</v>
      </c>
      <c r="E36" s="169" t="s">
        <v>312</v>
      </c>
      <c r="F36" s="173"/>
      <c r="G36" s="169" t="s">
        <v>259</v>
      </c>
      <c r="H36" s="171">
        <v>44778.0</v>
      </c>
      <c r="I36" s="169" t="s">
        <v>286</v>
      </c>
      <c r="J36" s="172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</row>
    <row r="37" ht="66.75" hidden="1" customHeight="1" outlineLevel="4">
      <c r="A37" s="168" t="s">
        <v>325</v>
      </c>
      <c r="B37" s="169" t="s">
        <v>202</v>
      </c>
      <c r="C37" s="169" t="s">
        <v>279</v>
      </c>
      <c r="D37" s="169" t="s">
        <v>311</v>
      </c>
      <c r="E37" s="169" t="s">
        <v>316</v>
      </c>
      <c r="F37" s="173"/>
      <c r="G37" s="169" t="s">
        <v>259</v>
      </c>
      <c r="H37" s="171">
        <v>44778.0</v>
      </c>
      <c r="I37" s="169" t="s">
        <v>286</v>
      </c>
      <c r="J37" s="172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</row>
    <row r="38" ht="21.0" customHeight="1" outlineLevel="3" collapsed="1">
      <c r="A38" s="164"/>
      <c r="B38" s="165" t="s">
        <v>326</v>
      </c>
      <c r="C38" s="166"/>
      <c r="D38" s="165"/>
      <c r="E38" s="166"/>
      <c r="F38" s="167"/>
      <c r="G38" s="166"/>
      <c r="H38" s="174"/>
      <c r="I38" s="166"/>
      <c r="J38" s="166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</row>
    <row r="39" ht="66.75" hidden="1" customHeight="1" outlineLevel="4">
      <c r="A39" s="168" t="s">
        <v>327</v>
      </c>
      <c r="B39" s="169" t="s">
        <v>328</v>
      </c>
      <c r="C39" s="169" t="s">
        <v>279</v>
      </c>
      <c r="D39" s="169" t="s">
        <v>329</v>
      </c>
      <c r="E39" s="169" t="s">
        <v>330</v>
      </c>
      <c r="F39" s="173"/>
      <c r="G39" s="169" t="s">
        <v>260</v>
      </c>
      <c r="H39" s="171">
        <v>44762.0</v>
      </c>
      <c r="I39" s="169" t="s">
        <v>286</v>
      </c>
      <c r="J39" s="172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</row>
    <row r="40" ht="66.75" hidden="1" customHeight="1" outlineLevel="4">
      <c r="A40" s="168" t="s">
        <v>331</v>
      </c>
      <c r="B40" s="169" t="s">
        <v>332</v>
      </c>
      <c r="C40" s="169" t="s">
        <v>279</v>
      </c>
      <c r="D40" s="169" t="s">
        <v>329</v>
      </c>
      <c r="E40" s="169" t="s">
        <v>333</v>
      </c>
      <c r="F40" s="173"/>
      <c r="G40" s="169" t="s">
        <v>260</v>
      </c>
      <c r="H40" s="171">
        <v>44762.0</v>
      </c>
      <c r="I40" s="169" t="s">
        <v>292</v>
      </c>
      <c r="J40" s="172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</row>
    <row r="41" ht="20.25" customHeight="1" outlineLevel="3">
      <c r="A41" s="175"/>
      <c r="B41" s="176" t="s">
        <v>144</v>
      </c>
      <c r="C41" s="176"/>
      <c r="D41" s="176"/>
      <c r="E41" s="176"/>
      <c r="F41" s="177"/>
      <c r="G41" s="176"/>
      <c r="H41" s="178"/>
      <c r="I41" s="176"/>
      <c r="J41" s="177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</row>
    <row r="42" ht="79.5" customHeight="1" outlineLevel="4">
      <c r="A42" s="168" t="s">
        <v>334</v>
      </c>
      <c r="B42" s="169" t="s">
        <v>335</v>
      </c>
      <c r="C42" s="169" t="s">
        <v>279</v>
      </c>
      <c r="D42" s="169" t="s">
        <v>336</v>
      </c>
      <c r="E42" s="169" t="s">
        <v>337</v>
      </c>
      <c r="F42" s="173"/>
      <c r="G42" s="169" t="s">
        <v>259</v>
      </c>
      <c r="H42" s="171">
        <v>44762.0</v>
      </c>
      <c r="I42" s="169" t="s">
        <v>292</v>
      </c>
      <c r="J42" s="172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</row>
    <row r="43" ht="77.25" customHeight="1" outlineLevel="4">
      <c r="A43" s="168" t="s">
        <v>338</v>
      </c>
      <c r="B43" s="169" t="s">
        <v>339</v>
      </c>
      <c r="C43" s="169" t="s">
        <v>279</v>
      </c>
      <c r="D43" s="169" t="s">
        <v>340</v>
      </c>
      <c r="E43" s="169" t="s">
        <v>341</v>
      </c>
      <c r="F43" s="173"/>
      <c r="G43" s="169" t="s">
        <v>260</v>
      </c>
      <c r="H43" s="171">
        <v>44762.0</v>
      </c>
      <c r="I43" s="169" t="s">
        <v>292</v>
      </c>
      <c r="J43" s="172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</row>
    <row r="44" ht="20.25" customHeight="1" outlineLevel="3" collapsed="1">
      <c r="A44" s="175"/>
      <c r="B44" s="176" t="s">
        <v>145</v>
      </c>
      <c r="C44" s="176"/>
      <c r="D44" s="176"/>
      <c r="E44" s="176"/>
      <c r="F44" s="177"/>
      <c r="G44" s="176"/>
      <c r="H44" s="178"/>
      <c r="I44" s="176"/>
      <c r="J44" s="177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</row>
    <row r="45" ht="85.5" hidden="1" customHeight="1" outlineLevel="4">
      <c r="A45" s="179" t="s">
        <v>342</v>
      </c>
      <c r="B45" s="180" t="s">
        <v>343</v>
      </c>
      <c r="C45" s="180" t="s">
        <v>279</v>
      </c>
      <c r="D45" s="180" t="s">
        <v>344</v>
      </c>
      <c r="E45" s="180" t="s">
        <v>345</v>
      </c>
      <c r="F45" s="181"/>
      <c r="G45" s="180" t="s">
        <v>259</v>
      </c>
      <c r="H45" s="182">
        <v>44762.0</v>
      </c>
      <c r="I45" s="180" t="s">
        <v>346</v>
      </c>
      <c r="J45" s="181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</row>
    <row r="46" ht="23.25" customHeight="1" outlineLevel="3" collapsed="1">
      <c r="A46" s="175"/>
      <c r="B46" s="176" t="s">
        <v>347</v>
      </c>
      <c r="C46" s="176"/>
      <c r="D46" s="176"/>
      <c r="E46" s="176"/>
      <c r="F46" s="177"/>
      <c r="G46" s="176"/>
      <c r="H46" s="178"/>
      <c r="I46" s="176"/>
      <c r="J46" s="177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</row>
    <row r="47" ht="85.5" hidden="1" customHeight="1" outlineLevel="4">
      <c r="A47" s="179" t="s">
        <v>348</v>
      </c>
      <c r="B47" s="180" t="s">
        <v>349</v>
      </c>
      <c r="C47" s="180" t="s">
        <v>279</v>
      </c>
      <c r="D47" s="180" t="s">
        <v>350</v>
      </c>
      <c r="E47" s="180" t="s">
        <v>351</v>
      </c>
      <c r="F47" s="181"/>
      <c r="G47" s="180" t="s">
        <v>259</v>
      </c>
      <c r="H47" s="182">
        <v>44762.0</v>
      </c>
      <c r="I47" s="180" t="s">
        <v>346</v>
      </c>
      <c r="J47" s="181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</row>
    <row r="48" outlineLevel="3" collapsed="1">
      <c r="A48" s="183"/>
      <c r="B48" s="184" t="s">
        <v>352</v>
      </c>
      <c r="C48" s="183"/>
      <c r="D48" s="183"/>
      <c r="E48" s="183"/>
      <c r="F48" s="183"/>
      <c r="G48" s="183"/>
      <c r="H48" s="183"/>
      <c r="I48" s="183"/>
      <c r="J48" s="183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</row>
    <row r="49" ht="66.75" hidden="1" customHeight="1" outlineLevel="4">
      <c r="A49" s="168" t="s">
        <v>353</v>
      </c>
      <c r="B49" s="169" t="s">
        <v>354</v>
      </c>
      <c r="C49" s="169" t="s">
        <v>279</v>
      </c>
      <c r="D49" s="169" t="s">
        <v>329</v>
      </c>
      <c r="E49" s="169" t="s">
        <v>355</v>
      </c>
      <c r="F49" s="173"/>
      <c r="G49" s="186" t="s">
        <v>259</v>
      </c>
      <c r="H49" s="171">
        <v>44762.0</v>
      </c>
      <c r="I49" s="169" t="s">
        <v>346</v>
      </c>
      <c r="J49" s="172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</row>
    <row r="50" ht="66.75" hidden="1" customHeight="1" outlineLevel="4">
      <c r="A50" s="168" t="s">
        <v>356</v>
      </c>
      <c r="B50" s="169" t="s">
        <v>357</v>
      </c>
      <c r="C50" s="169" t="s">
        <v>279</v>
      </c>
      <c r="D50" s="169" t="s">
        <v>329</v>
      </c>
      <c r="E50" s="169" t="s">
        <v>358</v>
      </c>
      <c r="F50" s="187"/>
      <c r="G50" s="186" t="s">
        <v>259</v>
      </c>
      <c r="H50" s="188">
        <v>44762.0</v>
      </c>
      <c r="I50" s="169" t="s">
        <v>286</v>
      </c>
      <c r="J50" s="172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</row>
    <row r="51" ht="66.75" hidden="1" customHeight="1" outlineLevel="4">
      <c r="A51" s="168" t="s">
        <v>359</v>
      </c>
      <c r="B51" s="169" t="s">
        <v>360</v>
      </c>
      <c r="C51" s="169" t="s">
        <v>279</v>
      </c>
      <c r="D51" s="189" t="s">
        <v>361</v>
      </c>
      <c r="E51" s="169" t="s">
        <v>362</v>
      </c>
      <c r="F51" s="187"/>
      <c r="G51" s="186" t="s">
        <v>259</v>
      </c>
      <c r="H51" s="188">
        <v>44762.0</v>
      </c>
      <c r="I51" s="169" t="s">
        <v>282</v>
      </c>
      <c r="J51" s="172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</row>
    <row r="52" ht="66.75" hidden="1" customHeight="1" outlineLevel="4">
      <c r="A52" s="168" t="s">
        <v>363</v>
      </c>
      <c r="B52" s="169" t="s">
        <v>364</v>
      </c>
      <c r="C52" s="169" t="s">
        <v>279</v>
      </c>
      <c r="D52" s="189" t="s">
        <v>361</v>
      </c>
      <c r="E52" s="169" t="s">
        <v>365</v>
      </c>
      <c r="F52" s="186" t="s">
        <v>165</v>
      </c>
      <c r="G52" s="186" t="s">
        <v>259</v>
      </c>
      <c r="H52" s="188">
        <v>44741.0</v>
      </c>
      <c r="I52" s="169" t="s">
        <v>292</v>
      </c>
      <c r="J52" s="172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</row>
    <row r="53" ht="21.0" customHeight="1" outlineLevel="2" collapsed="1">
      <c r="A53" s="190"/>
      <c r="B53" s="161" t="s">
        <v>366</v>
      </c>
      <c r="C53" s="161"/>
      <c r="D53" s="191"/>
      <c r="E53" s="161"/>
      <c r="F53" s="192"/>
      <c r="G53" s="192"/>
      <c r="H53" s="193"/>
      <c r="I53" s="161"/>
      <c r="J53" s="162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</row>
    <row r="54" ht="19.5" hidden="1" customHeight="1" outlineLevel="3" collapsed="1">
      <c r="A54" s="194"/>
      <c r="B54" s="165" t="s">
        <v>352</v>
      </c>
      <c r="C54" s="165"/>
      <c r="D54" s="195"/>
      <c r="E54" s="165"/>
      <c r="F54" s="196"/>
      <c r="G54" s="196"/>
      <c r="H54" s="197"/>
      <c r="I54" s="165"/>
      <c r="J54" s="166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</row>
    <row r="55" ht="66.75" hidden="1" customHeight="1" outlineLevel="4">
      <c r="A55" s="168" t="s">
        <v>367</v>
      </c>
      <c r="B55" s="169" t="s">
        <v>368</v>
      </c>
      <c r="C55" s="169" t="s">
        <v>279</v>
      </c>
      <c r="D55" s="189" t="s">
        <v>369</v>
      </c>
      <c r="E55" s="169" t="s">
        <v>355</v>
      </c>
      <c r="F55" s="186" t="s">
        <v>370</v>
      </c>
      <c r="G55" s="186" t="s">
        <v>259</v>
      </c>
      <c r="H55" s="188">
        <v>44741.0</v>
      </c>
      <c r="I55" s="169" t="s">
        <v>292</v>
      </c>
      <c r="J55" s="172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</row>
    <row r="56" ht="66.75" hidden="1" customHeight="1" outlineLevel="4">
      <c r="A56" s="168" t="s">
        <v>371</v>
      </c>
      <c r="B56" s="169" t="s">
        <v>101</v>
      </c>
      <c r="C56" s="169" t="s">
        <v>279</v>
      </c>
      <c r="D56" s="189" t="s">
        <v>369</v>
      </c>
      <c r="E56" s="169" t="s">
        <v>372</v>
      </c>
      <c r="F56" s="186" t="s">
        <v>370</v>
      </c>
      <c r="G56" s="186" t="s">
        <v>259</v>
      </c>
      <c r="H56" s="188">
        <v>44741.0</v>
      </c>
      <c r="I56" s="169" t="s">
        <v>292</v>
      </c>
      <c r="J56" s="172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</row>
    <row r="57" ht="66.75" hidden="1" customHeight="1" outlineLevel="4">
      <c r="A57" s="168" t="s">
        <v>373</v>
      </c>
      <c r="B57" s="169" t="s">
        <v>102</v>
      </c>
      <c r="C57" s="169" t="s">
        <v>279</v>
      </c>
      <c r="D57" s="189" t="s">
        <v>369</v>
      </c>
      <c r="E57" s="169" t="s">
        <v>374</v>
      </c>
      <c r="F57" s="186" t="s">
        <v>370</v>
      </c>
      <c r="G57" s="186" t="s">
        <v>259</v>
      </c>
      <c r="H57" s="188">
        <v>44741.0</v>
      </c>
      <c r="I57" s="169" t="s">
        <v>292</v>
      </c>
      <c r="J57" s="172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</row>
    <row r="58" ht="66.75" hidden="1" customHeight="1" outlineLevel="4">
      <c r="A58" s="168" t="s">
        <v>375</v>
      </c>
      <c r="B58" s="169" t="s">
        <v>103</v>
      </c>
      <c r="C58" s="169" t="s">
        <v>279</v>
      </c>
      <c r="D58" s="189" t="s">
        <v>376</v>
      </c>
      <c r="E58" s="169" t="s">
        <v>377</v>
      </c>
      <c r="F58" s="186" t="s">
        <v>370</v>
      </c>
      <c r="G58" s="186" t="s">
        <v>259</v>
      </c>
      <c r="H58" s="188">
        <v>44741.0</v>
      </c>
      <c r="I58" s="169" t="s">
        <v>292</v>
      </c>
      <c r="J58" s="172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</row>
    <row r="59" ht="23.25" hidden="1" customHeight="1" outlineLevel="3" collapsed="1">
      <c r="A59" s="194"/>
      <c r="B59" s="165" t="s">
        <v>104</v>
      </c>
      <c r="C59" s="165"/>
      <c r="D59" s="195"/>
      <c r="E59" s="165"/>
      <c r="F59" s="196"/>
      <c r="G59" s="196"/>
      <c r="H59" s="197"/>
      <c r="I59" s="165"/>
      <c r="J59" s="166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</row>
    <row r="60" ht="66.75" hidden="1" customHeight="1" outlineLevel="4">
      <c r="A60" s="168" t="s">
        <v>378</v>
      </c>
      <c r="B60" s="169" t="s">
        <v>105</v>
      </c>
      <c r="C60" s="169" t="s">
        <v>279</v>
      </c>
      <c r="D60" s="189" t="s">
        <v>379</v>
      </c>
      <c r="E60" s="169" t="s">
        <v>380</v>
      </c>
      <c r="F60" s="186" t="s">
        <v>370</v>
      </c>
      <c r="G60" s="186" t="s">
        <v>259</v>
      </c>
      <c r="H60" s="188">
        <v>44741.0</v>
      </c>
      <c r="I60" s="169" t="s">
        <v>292</v>
      </c>
      <c r="J60" s="172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</row>
    <row r="61" ht="66.75" hidden="1" customHeight="1" outlineLevel="4">
      <c r="A61" s="168" t="s">
        <v>381</v>
      </c>
      <c r="B61" s="169" t="s">
        <v>106</v>
      </c>
      <c r="C61" s="169" t="s">
        <v>279</v>
      </c>
      <c r="D61" s="189" t="s">
        <v>379</v>
      </c>
      <c r="E61" s="169" t="s">
        <v>380</v>
      </c>
      <c r="F61" s="186" t="s">
        <v>370</v>
      </c>
      <c r="G61" s="186" t="s">
        <v>260</v>
      </c>
      <c r="H61" s="188">
        <v>44741.0</v>
      </c>
      <c r="I61" s="169" t="s">
        <v>292</v>
      </c>
      <c r="J61" s="172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</row>
    <row r="62" ht="66.75" hidden="1" customHeight="1" outlineLevel="4">
      <c r="A62" s="168" t="s">
        <v>382</v>
      </c>
      <c r="B62" s="169" t="s">
        <v>224</v>
      </c>
      <c r="C62" s="169" t="s">
        <v>279</v>
      </c>
      <c r="D62" s="189" t="s">
        <v>379</v>
      </c>
      <c r="E62" s="169" t="s">
        <v>380</v>
      </c>
      <c r="F62" s="186" t="s">
        <v>370</v>
      </c>
      <c r="G62" s="186" t="s">
        <v>259</v>
      </c>
      <c r="H62" s="188">
        <v>44741.0</v>
      </c>
      <c r="I62" s="169" t="s">
        <v>292</v>
      </c>
      <c r="J62" s="172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</row>
    <row r="63" ht="26.25" hidden="1" customHeight="1" outlineLevel="3" collapsed="1">
      <c r="A63" s="194"/>
      <c r="B63" s="165" t="s">
        <v>109</v>
      </c>
      <c r="C63" s="165"/>
      <c r="D63" s="195"/>
      <c r="E63" s="165"/>
      <c r="F63" s="196"/>
      <c r="G63" s="196"/>
      <c r="H63" s="197"/>
      <c r="I63" s="165"/>
      <c r="J63" s="166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</row>
    <row r="64" ht="66.75" hidden="1" customHeight="1" outlineLevel="4">
      <c r="A64" s="168" t="s">
        <v>383</v>
      </c>
      <c r="B64" s="169" t="s">
        <v>110</v>
      </c>
      <c r="C64" s="169" t="s">
        <v>279</v>
      </c>
      <c r="D64" s="189" t="s">
        <v>384</v>
      </c>
      <c r="E64" s="169" t="s">
        <v>385</v>
      </c>
      <c r="F64" s="186" t="s">
        <v>370</v>
      </c>
      <c r="G64" s="186" t="s">
        <v>260</v>
      </c>
      <c r="H64" s="188">
        <v>44741.0</v>
      </c>
      <c r="I64" s="169" t="s">
        <v>292</v>
      </c>
      <c r="J64" s="172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21.75" customHeight="1" outlineLevel="2" collapsed="1">
      <c r="A65" s="190"/>
      <c r="B65" s="161" t="s">
        <v>386</v>
      </c>
      <c r="C65" s="161"/>
      <c r="D65" s="191"/>
      <c r="E65" s="161"/>
      <c r="F65" s="192"/>
      <c r="G65" s="192"/>
      <c r="H65" s="193"/>
      <c r="I65" s="161"/>
      <c r="J65" s="162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</row>
    <row r="66" ht="66.75" hidden="1" customHeight="1" outlineLevel="3">
      <c r="A66" s="168" t="s">
        <v>387</v>
      </c>
      <c r="B66" s="169" t="s">
        <v>388</v>
      </c>
      <c r="C66" s="169" t="s">
        <v>279</v>
      </c>
      <c r="D66" s="189" t="s">
        <v>389</v>
      </c>
      <c r="E66" s="169" t="s">
        <v>390</v>
      </c>
      <c r="F66" s="186" t="s">
        <v>370</v>
      </c>
      <c r="G66" s="186" t="s">
        <v>259</v>
      </c>
      <c r="H66" s="188">
        <v>44741.0</v>
      </c>
      <c r="I66" s="169" t="s">
        <v>292</v>
      </c>
      <c r="J66" s="172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23.25" customHeight="1" outlineLevel="2" collapsed="1">
      <c r="A67" s="190"/>
      <c r="B67" s="161" t="s">
        <v>391</v>
      </c>
      <c r="C67" s="161"/>
      <c r="D67" s="191"/>
      <c r="E67" s="161"/>
      <c r="F67" s="192"/>
      <c r="G67" s="192"/>
      <c r="H67" s="193"/>
      <c r="I67" s="161"/>
      <c r="J67" s="162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</row>
    <row r="68" ht="66.75" hidden="1" customHeight="1" outlineLevel="3">
      <c r="A68" s="168" t="s">
        <v>392</v>
      </c>
      <c r="B68" s="169" t="s">
        <v>156</v>
      </c>
      <c r="C68" s="169" t="s">
        <v>279</v>
      </c>
      <c r="D68" s="189" t="s">
        <v>393</v>
      </c>
      <c r="E68" s="169" t="s">
        <v>394</v>
      </c>
      <c r="F68" s="186" t="s">
        <v>370</v>
      </c>
      <c r="G68" s="186" t="s">
        <v>259</v>
      </c>
      <c r="H68" s="188">
        <v>44741.0</v>
      </c>
      <c r="I68" s="169" t="s">
        <v>292</v>
      </c>
      <c r="J68" s="172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66.75" hidden="1" customHeight="1" outlineLevel="3">
      <c r="A69" s="168" t="s">
        <v>395</v>
      </c>
      <c r="B69" s="169" t="s">
        <v>158</v>
      </c>
      <c r="C69" s="169" t="s">
        <v>279</v>
      </c>
      <c r="D69" s="189" t="s">
        <v>396</v>
      </c>
      <c r="E69" s="169" t="s">
        <v>397</v>
      </c>
      <c r="F69" s="186" t="s">
        <v>370</v>
      </c>
      <c r="G69" s="186" t="s">
        <v>259</v>
      </c>
      <c r="H69" s="188">
        <v>44741.0</v>
      </c>
      <c r="I69" s="169" t="s">
        <v>292</v>
      </c>
      <c r="J69" s="172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66.75" hidden="1" customHeight="1" outlineLevel="3">
      <c r="A70" s="168" t="s">
        <v>398</v>
      </c>
      <c r="B70" s="169" t="s">
        <v>159</v>
      </c>
      <c r="C70" s="169" t="s">
        <v>279</v>
      </c>
      <c r="D70" s="189" t="s">
        <v>396</v>
      </c>
      <c r="E70" s="169" t="s">
        <v>399</v>
      </c>
      <c r="F70" s="186" t="s">
        <v>370</v>
      </c>
      <c r="G70" s="186" t="s">
        <v>259</v>
      </c>
      <c r="H70" s="188">
        <v>44741.0</v>
      </c>
      <c r="I70" s="169" t="s">
        <v>292</v>
      </c>
      <c r="J70" s="172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66.75" hidden="1" customHeight="1" outlineLevel="3">
      <c r="A71" s="168" t="s">
        <v>400</v>
      </c>
      <c r="B71" s="169" t="s">
        <v>160</v>
      </c>
      <c r="C71" s="169" t="s">
        <v>279</v>
      </c>
      <c r="D71" s="189" t="s">
        <v>401</v>
      </c>
      <c r="E71" s="169" t="s">
        <v>402</v>
      </c>
      <c r="F71" s="186" t="s">
        <v>370</v>
      </c>
      <c r="G71" s="186" t="s">
        <v>259</v>
      </c>
      <c r="H71" s="188">
        <v>44741.0</v>
      </c>
      <c r="I71" s="169" t="s">
        <v>292</v>
      </c>
      <c r="J71" s="172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66.75" hidden="1" customHeight="1" outlineLevel="3">
      <c r="A72" s="168" t="s">
        <v>403</v>
      </c>
      <c r="B72" s="169" t="s">
        <v>404</v>
      </c>
      <c r="C72" s="169" t="s">
        <v>279</v>
      </c>
      <c r="D72" s="189" t="s">
        <v>405</v>
      </c>
      <c r="E72" s="169" t="s">
        <v>406</v>
      </c>
      <c r="F72" s="186"/>
      <c r="G72" s="186" t="s">
        <v>260</v>
      </c>
      <c r="H72" s="188">
        <v>44741.0</v>
      </c>
      <c r="I72" s="169" t="s">
        <v>292</v>
      </c>
      <c r="J72" s="172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198" t="str">
        <f>IF(E73="","","F-"&amp;TEXT(COUNTA($A$17:A73)-COUNTIF($A$17:A73,""),"00#"))</f>
        <v/>
      </c>
      <c r="B73" s="199"/>
      <c r="C73" s="199"/>
      <c r="D73" s="200"/>
      <c r="E73" s="199"/>
      <c r="F73" s="201"/>
      <c r="G73" s="201"/>
      <c r="H73" s="202"/>
      <c r="I73" s="199"/>
      <c r="J73" s="19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</row>
    <row r="74" ht="12.75" customHeight="1">
      <c r="A74" s="203"/>
      <c r="B74" s="204"/>
      <c r="C74" s="204"/>
      <c r="D74" s="205"/>
      <c r="E74" s="204"/>
      <c r="F74" s="206"/>
      <c r="G74" s="206"/>
      <c r="H74" s="207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3" t="str">
        <f t="shared" ref="A75:A100" si="1">IF(E75="","","F-"&amp;TEXT(COUNTA($A$17:A75)-COUNTIF($A$17:A75,""),"00#"))</f>
        <v/>
      </c>
      <c r="B75" s="204"/>
      <c r="C75" s="204"/>
      <c r="D75" s="205"/>
      <c r="E75" s="204"/>
      <c r="F75" s="206"/>
      <c r="G75" s="206"/>
      <c r="H75" s="207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3" t="str">
        <f t="shared" si="1"/>
        <v/>
      </c>
      <c r="B76" s="204"/>
      <c r="C76" s="204"/>
      <c r="D76" s="205"/>
      <c r="E76" s="204"/>
      <c r="F76" s="206"/>
      <c r="G76" s="206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3" t="str">
        <f t="shared" si="1"/>
        <v/>
      </c>
      <c r="B77" s="204"/>
      <c r="C77" s="204"/>
      <c r="D77" s="205"/>
      <c r="E77" s="204"/>
      <c r="F77" s="206"/>
      <c r="G77" s="206"/>
      <c r="H77" s="207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3" t="str">
        <f t="shared" si="1"/>
        <v/>
      </c>
      <c r="B78" s="204"/>
      <c r="C78" s="204"/>
      <c r="D78" s="205"/>
      <c r="E78" s="204"/>
      <c r="F78" s="206"/>
      <c r="G78" s="206"/>
      <c r="H78" s="207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3" t="str">
        <f t="shared" si="1"/>
        <v/>
      </c>
      <c r="B79" s="204"/>
      <c r="C79" s="204"/>
      <c r="D79" s="205"/>
      <c r="E79" s="204"/>
      <c r="F79" s="206"/>
      <c r="G79" s="206"/>
      <c r="H79" s="207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3" t="str">
        <f t="shared" si="1"/>
        <v/>
      </c>
      <c r="B80" s="204"/>
      <c r="C80" s="204"/>
      <c r="D80" s="205"/>
      <c r="E80" s="204"/>
      <c r="F80" s="206"/>
      <c r="G80" s="206"/>
      <c r="H80" s="207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3" t="str">
        <f t="shared" si="1"/>
        <v/>
      </c>
      <c r="B81" s="204"/>
      <c r="C81" s="204"/>
      <c r="D81" s="205"/>
      <c r="E81" s="204"/>
      <c r="F81" s="206"/>
      <c r="G81" s="206"/>
      <c r="H81" s="207"/>
      <c r="I81" s="204"/>
      <c r="J81" s="204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03" t="str">
        <f t="shared" si="1"/>
        <v/>
      </c>
      <c r="B82" s="204"/>
      <c r="C82" s="204"/>
      <c r="D82" s="205"/>
      <c r="E82" s="204"/>
      <c r="F82" s="206"/>
      <c r="G82" s="206"/>
      <c r="H82" s="204"/>
      <c r="I82" s="204"/>
      <c r="J82" s="204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03" t="str">
        <f t="shared" si="1"/>
        <v/>
      </c>
      <c r="B83" s="204"/>
      <c r="C83" s="204"/>
      <c r="D83" s="205"/>
      <c r="E83" s="204"/>
      <c r="F83" s="206"/>
      <c r="G83" s="206"/>
      <c r="H83" s="207"/>
      <c r="I83" s="204"/>
      <c r="J83" s="204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03" t="str">
        <f t="shared" si="1"/>
        <v/>
      </c>
      <c r="B84" s="204"/>
      <c r="C84" s="204"/>
      <c r="D84" s="205"/>
      <c r="E84" s="204"/>
      <c r="F84" s="206"/>
      <c r="G84" s="206"/>
      <c r="H84" s="207"/>
      <c r="I84" s="204"/>
      <c r="J84" s="204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03" t="str">
        <f t="shared" si="1"/>
        <v/>
      </c>
      <c r="B85" s="204"/>
      <c r="C85" s="204"/>
      <c r="D85" s="205"/>
      <c r="E85" s="204"/>
      <c r="F85" s="206"/>
      <c r="G85" s="206"/>
      <c r="H85" s="207"/>
      <c r="I85" s="204"/>
      <c r="J85" s="204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03" t="str">
        <f t="shared" si="1"/>
        <v/>
      </c>
      <c r="B86" s="204"/>
      <c r="C86" s="204"/>
      <c r="D86" s="205"/>
      <c r="E86" s="204"/>
      <c r="F86" s="206"/>
      <c r="G86" s="206"/>
      <c r="H86" s="207"/>
      <c r="I86" s="204"/>
      <c r="J86" s="204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03" t="str">
        <f t="shared" si="1"/>
        <v/>
      </c>
      <c r="B87" s="204"/>
      <c r="C87" s="204"/>
      <c r="D87" s="205"/>
      <c r="E87" s="204"/>
      <c r="F87" s="206"/>
      <c r="G87" s="206"/>
      <c r="H87" s="207"/>
      <c r="I87" s="204"/>
      <c r="J87" s="204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03" t="str">
        <f t="shared" si="1"/>
        <v/>
      </c>
      <c r="B88" s="204"/>
      <c r="C88" s="204"/>
      <c r="D88" s="205"/>
      <c r="E88" s="204"/>
      <c r="F88" s="206"/>
      <c r="G88" s="206"/>
      <c r="H88" s="204"/>
      <c r="I88" s="204"/>
      <c r="J88" s="204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03" t="str">
        <f t="shared" si="1"/>
        <v/>
      </c>
      <c r="B89" s="204"/>
      <c r="C89" s="204"/>
      <c r="D89" s="205"/>
      <c r="E89" s="204"/>
      <c r="F89" s="206"/>
      <c r="G89" s="206"/>
      <c r="H89" s="207"/>
      <c r="I89" s="204"/>
      <c r="J89" s="204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03" t="str">
        <f t="shared" si="1"/>
        <v/>
      </c>
      <c r="B90" s="204"/>
      <c r="C90" s="204"/>
      <c r="D90" s="205"/>
      <c r="E90" s="204"/>
      <c r="F90" s="206"/>
      <c r="G90" s="206"/>
      <c r="H90" s="207"/>
      <c r="I90" s="204"/>
      <c r="J90" s="204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03" t="str">
        <f t="shared" si="1"/>
        <v/>
      </c>
      <c r="B91" s="204"/>
      <c r="C91" s="204"/>
      <c r="D91" s="205"/>
      <c r="E91" s="204"/>
      <c r="F91" s="206"/>
      <c r="G91" s="206"/>
      <c r="H91" s="207"/>
      <c r="I91" s="204"/>
      <c r="J91" s="204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03" t="str">
        <f t="shared" si="1"/>
        <v/>
      </c>
      <c r="B92" s="204"/>
      <c r="C92" s="204"/>
      <c r="D92" s="205"/>
      <c r="E92" s="204"/>
      <c r="F92" s="206"/>
      <c r="G92" s="206"/>
      <c r="H92" s="207"/>
      <c r="I92" s="204"/>
      <c r="J92" s="204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03" t="str">
        <f t="shared" si="1"/>
        <v/>
      </c>
      <c r="B93" s="204"/>
      <c r="C93" s="204"/>
      <c r="D93" s="205"/>
      <c r="E93" s="204"/>
      <c r="F93" s="206"/>
      <c r="G93" s="206"/>
      <c r="H93" s="207"/>
      <c r="I93" s="204"/>
      <c r="J93" s="204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03" t="str">
        <f t="shared" si="1"/>
        <v/>
      </c>
      <c r="B94" s="204"/>
      <c r="C94" s="204"/>
      <c r="D94" s="205"/>
      <c r="E94" s="204"/>
      <c r="F94" s="206"/>
      <c r="G94" s="206"/>
      <c r="H94" s="207"/>
      <c r="I94" s="204"/>
      <c r="J94" s="204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03" t="str">
        <f t="shared" si="1"/>
        <v/>
      </c>
      <c r="B95" s="204"/>
      <c r="C95" s="204"/>
      <c r="D95" s="205"/>
      <c r="E95" s="204"/>
      <c r="F95" s="206"/>
      <c r="G95" s="206"/>
      <c r="H95" s="204"/>
      <c r="I95" s="204"/>
      <c r="J95" s="204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03" t="str">
        <f t="shared" si="1"/>
        <v/>
      </c>
      <c r="B96" s="204"/>
      <c r="C96" s="204"/>
      <c r="D96" s="205"/>
      <c r="E96" s="204"/>
      <c r="F96" s="206"/>
      <c r="G96" s="206"/>
      <c r="H96" s="207"/>
      <c r="I96" s="204"/>
      <c r="J96" s="204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03" t="str">
        <f t="shared" si="1"/>
        <v/>
      </c>
      <c r="B97" s="204"/>
      <c r="C97" s="204"/>
      <c r="D97" s="205"/>
      <c r="E97" s="204"/>
      <c r="F97" s="206"/>
      <c r="G97" s="206"/>
      <c r="H97" s="207"/>
      <c r="I97" s="204"/>
      <c r="J97" s="204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03" t="str">
        <f t="shared" si="1"/>
        <v/>
      </c>
      <c r="B98" s="204"/>
      <c r="C98" s="204"/>
      <c r="D98" s="205"/>
      <c r="E98" s="204"/>
      <c r="F98" s="206"/>
      <c r="G98" s="206"/>
      <c r="H98" s="204"/>
      <c r="I98" s="204"/>
      <c r="J98" s="204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03" t="str">
        <f t="shared" si="1"/>
        <v/>
      </c>
      <c r="B99" s="204"/>
      <c r="C99" s="204"/>
      <c r="D99" s="205"/>
      <c r="E99" s="204"/>
      <c r="F99" s="206"/>
      <c r="G99" s="206"/>
      <c r="H99" s="204"/>
      <c r="I99" s="204"/>
      <c r="J99" s="204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03" t="str">
        <f t="shared" si="1"/>
        <v/>
      </c>
      <c r="B100" s="204"/>
      <c r="C100" s="204"/>
      <c r="D100" s="205"/>
      <c r="E100" s="204"/>
      <c r="F100" s="206"/>
      <c r="G100" s="206"/>
      <c r="H100" s="204"/>
      <c r="I100" s="204"/>
      <c r="J100" s="204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03"/>
      <c r="B101" s="204"/>
      <c r="C101" s="204"/>
      <c r="D101" s="205"/>
      <c r="E101" s="204"/>
      <c r="F101" s="206"/>
      <c r="G101" s="206"/>
      <c r="H101" s="204"/>
      <c r="I101" s="204"/>
      <c r="J101" s="204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03"/>
      <c r="B102" s="204"/>
      <c r="C102" s="204"/>
      <c r="D102" s="205"/>
      <c r="E102" s="204"/>
      <c r="F102" s="206"/>
      <c r="G102" s="206"/>
      <c r="H102" s="204"/>
      <c r="I102" s="204"/>
      <c r="J102" s="204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03"/>
      <c r="B103" s="204"/>
      <c r="C103" s="204"/>
      <c r="D103" s="205"/>
      <c r="E103" s="204"/>
      <c r="F103" s="206"/>
      <c r="G103" s="206"/>
      <c r="H103" s="204"/>
      <c r="I103" s="204"/>
      <c r="J103" s="204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03"/>
      <c r="B104" s="204"/>
      <c r="C104" s="204"/>
      <c r="D104" s="205"/>
      <c r="E104" s="204"/>
      <c r="F104" s="206"/>
      <c r="G104" s="206"/>
      <c r="H104" s="204"/>
      <c r="I104" s="204"/>
      <c r="J104" s="204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03"/>
      <c r="B105" s="204"/>
      <c r="C105" s="204"/>
      <c r="D105" s="205"/>
      <c r="E105" s="204"/>
      <c r="F105" s="206"/>
      <c r="G105" s="204"/>
      <c r="H105" s="204"/>
      <c r="I105" s="204"/>
      <c r="J105" s="204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03"/>
      <c r="B106" s="204"/>
      <c r="C106" s="204"/>
      <c r="D106" s="205"/>
      <c r="E106" s="204"/>
      <c r="F106" s="206"/>
      <c r="G106" s="204"/>
      <c r="H106" s="204"/>
      <c r="I106" s="204"/>
      <c r="J106" s="204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03"/>
      <c r="B107" s="204"/>
      <c r="C107" s="204"/>
      <c r="D107" s="205"/>
      <c r="E107" s="204"/>
      <c r="F107" s="206"/>
      <c r="G107" s="204"/>
      <c r="H107" s="204"/>
      <c r="I107" s="204"/>
      <c r="J107" s="204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03"/>
      <c r="B108" s="204"/>
      <c r="C108" s="204"/>
      <c r="D108" s="205"/>
      <c r="E108" s="204"/>
      <c r="F108" s="206"/>
      <c r="G108" s="204"/>
      <c r="H108" s="204"/>
      <c r="I108" s="204"/>
      <c r="J108" s="204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03"/>
      <c r="B109" s="204"/>
      <c r="C109" s="204"/>
      <c r="D109" s="205"/>
      <c r="E109" s="204"/>
      <c r="F109" s="206"/>
      <c r="G109" s="204"/>
      <c r="H109" s="204"/>
      <c r="I109" s="204"/>
      <c r="J109" s="204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05"/>
      <c r="B110" s="204"/>
      <c r="C110" s="204"/>
      <c r="D110" s="205"/>
      <c r="E110" s="204"/>
      <c r="F110" s="206"/>
      <c r="G110" s="204"/>
      <c r="H110" s="204"/>
      <c r="I110" s="204"/>
      <c r="J110" s="204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05"/>
      <c r="B111" s="204"/>
      <c r="C111" s="204"/>
      <c r="D111" s="205"/>
      <c r="E111" s="204"/>
      <c r="F111" s="206"/>
      <c r="G111" s="204"/>
      <c r="H111" s="204"/>
      <c r="I111" s="204"/>
      <c r="J111" s="204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05"/>
      <c r="B112" s="204"/>
      <c r="C112" s="204"/>
      <c r="D112" s="205"/>
      <c r="E112" s="204"/>
      <c r="F112" s="206"/>
      <c r="G112" s="204"/>
      <c r="H112" s="204"/>
      <c r="I112" s="204"/>
      <c r="J112" s="204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05"/>
      <c r="B113" s="204"/>
      <c r="C113" s="204"/>
      <c r="D113" s="205"/>
      <c r="E113" s="204"/>
      <c r="F113" s="206"/>
      <c r="G113" s="204"/>
      <c r="H113" s="204"/>
      <c r="I113" s="204"/>
      <c r="J113" s="204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05"/>
      <c r="B114" s="204"/>
      <c r="C114" s="204"/>
      <c r="D114" s="205"/>
      <c r="E114" s="204"/>
      <c r="F114" s="206"/>
      <c r="G114" s="204"/>
      <c r="H114" s="204"/>
      <c r="I114" s="204"/>
      <c r="J114" s="204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05"/>
      <c r="B115" s="204"/>
      <c r="C115" s="204"/>
      <c r="D115" s="205"/>
      <c r="E115" s="204"/>
      <c r="F115" s="206"/>
      <c r="G115" s="204"/>
      <c r="H115" s="204"/>
      <c r="I115" s="204"/>
      <c r="J115" s="204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05"/>
      <c r="B116" s="204"/>
      <c r="C116" s="204"/>
      <c r="D116" s="205"/>
      <c r="E116" s="204"/>
      <c r="F116" s="206"/>
      <c r="G116" s="204"/>
      <c r="H116" s="204"/>
      <c r="I116" s="204"/>
      <c r="J116" s="204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05"/>
      <c r="B117" s="204"/>
      <c r="C117" s="204"/>
      <c r="D117" s="205"/>
      <c r="E117" s="204"/>
      <c r="F117" s="206"/>
      <c r="G117" s="204"/>
      <c r="H117" s="204"/>
      <c r="I117" s="204"/>
      <c r="J117" s="204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05"/>
      <c r="B118" s="204"/>
      <c r="C118" s="204"/>
      <c r="D118" s="205"/>
      <c r="E118" s="204"/>
      <c r="F118" s="206"/>
      <c r="G118" s="204"/>
      <c r="H118" s="204"/>
      <c r="I118" s="204"/>
      <c r="J118" s="204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05"/>
      <c r="B119" s="204"/>
      <c r="C119" s="204"/>
      <c r="D119" s="205"/>
      <c r="E119" s="204"/>
      <c r="F119" s="206"/>
      <c r="G119" s="204"/>
      <c r="H119" s="204"/>
      <c r="I119" s="204"/>
      <c r="J119" s="204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05"/>
      <c r="B120" s="204"/>
      <c r="C120" s="204"/>
      <c r="D120" s="205"/>
      <c r="E120" s="204"/>
      <c r="F120" s="206"/>
      <c r="G120" s="204"/>
      <c r="H120" s="204"/>
      <c r="I120" s="204"/>
      <c r="J120" s="204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05"/>
      <c r="B121" s="204"/>
      <c r="C121" s="204"/>
      <c r="D121" s="205"/>
      <c r="E121" s="204"/>
      <c r="F121" s="206"/>
      <c r="G121" s="204"/>
      <c r="H121" s="204"/>
      <c r="I121" s="204"/>
      <c r="J121" s="204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05"/>
      <c r="B122" s="204"/>
      <c r="C122" s="204"/>
      <c r="D122" s="205"/>
      <c r="E122" s="204"/>
      <c r="F122" s="206"/>
      <c r="G122" s="204"/>
      <c r="H122" s="204"/>
      <c r="I122" s="204"/>
      <c r="J122" s="204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05"/>
      <c r="B123" s="204"/>
      <c r="C123" s="204"/>
      <c r="D123" s="205"/>
      <c r="E123" s="204"/>
      <c r="F123" s="206"/>
      <c r="G123" s="204"/>
      <c r="H123" s="204"/>
      <c r="I123" s="204"/>
      <c r="J123" s="204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05"/>
      <c r="B124" s="204"/>
      <c r="C124" s="204"/>
      <c r="D124" s="205"/>
      <c r="E124" s="204"/>
      <c r="F124" s="206"/>
      <c r="G124" s="204"/>
      <c r="H124" s="204"/>
      <c r="I124" s="204"/>
      <c r="J124" s="204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05"/>
      <c r="B125" s="204"/>
      <c r="C125" s="204"/>
      <c r="D125" s="205"/>
      <c r="E125" s="204"/>
      <c r="F125" s="206"/>
      <c r="G125" s="204"/>
      <c r="H125" s="204"/>
      <c r="I125" s="204"/>
      <c r="J125" s="204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05"/>
      <c r="B126" s="204"/>
      <c r="C126" s="204"/>
      <c r="D126" s="205"/>
      <c r="E126" s="204"/>
      <c r="F126" s="206"/>
      <c r="G126" s="204"/>
      <c r="H126" s="204"/>
      <c r="I126" s="204"/>
      <c r="J126" s="204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08"/>
      <c r="B127" s="204"/>
      <c r="C127" s="204"/>
      <c r="D127" s="208"/>
      <c r="E127" s="204"/>
      <c r="F127" s="209"/>
      <c r="G127" s="210"/>
      <c r="H127" s="204"/>
      <c r="I127" s="204"/>
      <c r="J127" s="210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</row>
    <row r="128" ht="12.75" customHeight="1">
      <c r="A128" s="211"/>
      <c r="B128" s="212"/>
      <c r="C128" s="212"/>
      <c r="D128" s="213"/>
      <c r="E128" s="212"/>
      <c r="F128" s="214"/>
      <c r="G128" s="212"/>
      <c r="H128" s="212"/>
      <c r="I128" s="212"/>
      <c r="J128" s="212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</row>
    <row r="129" ht="12.75" customHeight="1">
      <c r="A129" s="211"/>
      <c r="B129" s="212"/>
      <c r="C129" s="212"/>
      <c r="D129" s="213"/>
      <c r="E129" s="212"/>
      <c r="F129" s="214"/>
      <c r="G129" s="212"/>
      <c r="H129" s="212"/>
      <c r="I129" s="212"/>
      <c r="J129" s="212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</row>
    <row r="130" ht="12.75" customHeight="1">
      <c r="A130" s="211"/>
      <c r="B130" s="212"/>
      <c r="C130" s="212"/>
      <c r="D130" s="213"/>
      <c r="E130" s="212"/>
      <c r="F130" s="214"/>
      <c r="G130" s="143"/>
      <c r="H130" s="212"/>
      <c r="I130" s="212"/>
      <c r="J130" s="212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2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2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2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2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2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2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2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2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2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2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2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2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2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2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2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2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2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2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2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2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2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2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2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2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2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2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2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2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2"/>
      <c r="J173" s="143"/>
      <c r="K173" s="143"/>
      <c r="L173" s="143"/>
      <c r="M173" s="143"/>
      <c r="N173" s="143"/>
      <c r="O173" s="143"/>
      <c r="P173" s="143"/>
      <c r="Q173" s="143"/>
      <c r="R173" s="143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2"/>
      <c r="J174" s="143"/>
      <c r="K174" s="143"/>
      <c r="L174" s="143"/>
      <c r="M174" s="143"/>
      <c r="N174" s="143"/>
      <c r="O174" s="143"/>
      <c r="P174" s="143"/>
      <c r="Q174" s="143"/>
      <c r="R174" s="143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2"/>
      <c r="J175" s="143"/>
      <c r="K175" s="143"/>
      <c r="L175" s="143"/>
      <c r="M175" s="143"/>
      <c r="N175" s="143"/>
      <c r="O175" s="143"/>
      <c r="P175" s="143"/>
      <c r="Q175" s="143"/>
      <c r="R175" s="143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2"/>
      <c r="J176" s="143"/>
      <c r="K176" s="143"/>
      <c r="L176" s="143"/>
      <c r="M176" s="143"/>
      <c r="N176" s="143"/>
      <c r="O176" s="143"/>
      <c r="P176" s="143"/>
      <c r="Q176" s="143"/>
      <c r="R176" s="143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2"/>
      <c r="J177" s="143"/>
      <c r="K177" s="143"/>
      <c r="L177" s="143"/>
      <c r="M177" s="143"/>
      <c r="N177" s="143"/>
      <c r="O177" s="143"/>
      <c r="P177" s="143"/>
      <c r="Q177" s="143"/>
      <c r="R177" s="143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2"/>
      <c r="J178" s="143"/>
      <c r="K178" s="143"/>
      <c r="L178" s="143"/>
      <c r="M178" s="143"/>
      <c r="N178" s="143"/>
      <c r="O178" s="143"/>
      <c r="P178" s="143"/>
      <c r="Q178" s="143"/>
      <c r="R178" s="143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2"/>
      <c r="J179" s="143"/>
      <c r="K179" s="143"/>
      <c r="L179" s="143"/>
      <c r="M179" s="143"/>
      <c r="N179" s="143"/>
      <c r="O179" s="143"/>
      <c r="P179" s="143"/>
      <c r="Q179" s="143"/>
      <c r="R179" s="143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2"/>
      <c r="J180" s="143"/>
      <c r="K180" s="143"/>
      <c r="L180" s="143"/>
      <c r="M180" s="143"/>
      <c r="N180" s="143"/>
      <c r="O180" s="143"/>
      <c r="P180" s="143"/>
      <c r="Q180" s="143"/>
      <c r="R180" s="143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2"/>
      <c r="J181" s="143"/>
      <c r="K181" s="143"/>
      <c r="L181" s="143"/>
      <c r="M181" s="143"/>
      <c r="N181" s="143"/>
      <c r="O181" s="143"/>
      <c r="P181" s="143"/>
      <c r="Q181" s="143"/>
      <c r="R181" s="143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2"/>
      <c r="J182" s="143"/>
      <c r="K182" s="143"/>
      <c r="L182" s="143"/>
      <c r="M182" s="143"/>
      <c r="N182" s="143"/>
      <c r="O182" s="143"/>
      <c r="P182" s="143"/>
      <c r="Q182" s="143"/>
      <c r="R182" s="143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2"/>
      <c r="J183" s="143"/>
      <c r="K183" s="143"/>
      <c r="L183" s="143"/>
      <c r="M183" s="143"/>
      <c r="N183" s="143"/>
      <c r="O183" s="143"/>
      <c r="P183" s="143"/>
      <c r="Q183" s="143"/>
      <c r="R183" s="143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2"/>
      <c r="J184" s="143"/>
      <c r="K184" s="143"/>
      <c r="L184" s="143"/>
      <c r="M184" s="143"/>
      <c r="N184" s="143"/>
      <c r="O184" s="143"/>
      <c r="P184" s="143"/>
      <c r="Q184" s="143"/>
      <c r="R184" s="143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2"/>
      <c r="J185" s="143"/>
      <c r="K185" s="143"/>
      <c r="L185" s="143"/>
      <c r="M185" s="143"/>
      <c r="N185" s="143"/>
      <c r="O185" s="143"/>
      <c r="P185" s="143"/>
      <c r="Q185" s="143"/>
      <c r="R185" s="143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2"/>
      <c r="J186" s="143"/>
      <c r="K186" s="143"/>
      <c r="L186" s="143"/>
      <c r="M186" s="143"/>
      <c r="N186" s="143"/>
      <c r="O186" s="143"/>
      <c r="P186" s="143"/>
      <c r="Q186" s="143"/>
      <c r="R186" s="143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2"/>
      <c r="J187" s="143"/>
      <c r="K187" s="143"/>
      <c r="L187" s="143"/>
      <c r="M187" s="143"/>
      <c r="N187" s="143"/>
      <c r="O187" s="143"/>
      <c r="P187" s="143"/>
      <c r="Q187" s="143"/>
      <c r="R187" s="143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2"/>
      <c r="J188" s="143"/>
      <c r="K188" s="143"/>
      <c r="L188" s="143"/>
      <c r="M188" s="143"/>
      <c r="N188" s="143"/>
      <c r="O188" s="143"/>
      <c r="P188" s="143"/>
      <c r="Q188" s="143"/>
      <c r="R188" s="143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2"/>
      <c r="J189" s="143"/>
      <c r="K189" s="143"/>
      <c r="L189" s="143"/>
      <c r="M189" s="143"/>
      <c r="N189" s="143"/>
      <c r="O189" s="143"/>
      <c r="P189" s="143"/>
      <c r="Q189" s="143"/>
      <c r="R189" s="143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2"/>
      <c r="J190" s="143"/>
      <c r="K190" s="143"/>
      <c r="L190" s="143"/>
      <c r="M190" s="143"/>
      <c r="N190" s="143"/>
      <c r="O190" s="143"/>
      <c r="P190" s="143"/>
      <c r="Q190" s="143"/>
      <c r="R190" s="143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143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5"/>
      <c r="B208" s="212"/>
      <c r="C208" s="212"/>
      <c r="D208" s="143"/>
      <c r="E208" s="212"/>
      <c r="F208" s="143"/>
      <c r="G208" s="143"/>
      <c r="H208" s="212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5"/>
      <c r="B209" s="212"/>
      <c r="C209" s="212"/>
      <c r="D209" s="143"/>
      <c r="E209" s="212"/>
      <c r="F209" s="143"/>
      <c r="G209" s="143"/>
      <c r="H209" s="212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5"/>
      <c r="B210" s="212"/>
      <c r="C210" s="212"/>
      <c r="D210" s="143"/>
      <c r="E210" s="212"/>
      <c r="F210" s="143"/>
      <c r="G210" s="143"/>
      <c r="H210" s="212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5"/>
      <c r="B211" s="212"/>
      <c r="C211" s="212"/>
      <c r="D211" s="143"/>
      <c r="E211" s="212"/>
      <c r="F211" s="143"/>
      <c r="G211" s="143"/>
      <c r="H211" s="212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5"/>
      <c r="B212" s="212"/>
      <c r="C212" s="212"/>
      <c r="D212" s="143"/>
      <c r="E212" s="212"/>
      <c r="F212" s="143"/>
      <c r="G212" s="143"/>
      <c r="H212" s="212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5"/>
      <c r="B213" s="212"/>
      <c r="C213" s="212"/>
      <c r="D213" s="143"/>
      <c r="E213" s="212"/>
      <c r="F213" s="143"/>
      <c r="G213" s="143"/>
      <c r="H213" s="212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5"/>
      <c r="B214" s="212"/>
      <c r="C214" s="212"/>
      <c r="D214" s="143"/>
      <c r="E214" s="212"/>
      <c r="F214" s="143"/>
      <c r="G214" s="143"/>
      <c r="H214" s="212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5"/>
      <c r="B215" s="212"/>
      <c r="C215" s="212"/>
      <c r="D215" s="143"/>
      <c r="E215" s="212"/>
      <c r="F215" s="143"/>
      <c r="G215" s="143"/>
      <c r="H215" s="212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5"/>
      <c r="B216" s="212"/>
      <c r="C216" s="212"/>
      <c r="D216" s="143"/>
      <c r="E216" s="212"/>
      <c r="F216" s="143"/>
      <c r="G216" s="143"/>
      <c r="H216" s="212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5"/>
      <c r="B217" s="212"/>
      <c r="C217" s="212"/>
      <c r="D217" s="143"/>
      <c r="E217" s="212"/>
      <c r="F217" s="143"/>
      <c r="G217" s="143"/>
      <c r="H217" s="212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5"/>
      <c r="B218" s="212"/>
      <c r="C218" s="212"/>
      <c r="D218" s="143"/>
      <c r="E218" s="212"/>
      <c r="F218" s="143"/>
      <c r="G218" s="143"/>
      <c r="H218" s="212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5"/>
      <c r="B219" s="212"/>
      <c r="C219" s="212"/>
      <c r="D219" s="143"/>
      <c r="E219" s="212"/>
      <c r="F219" s="143"/>
      <c r="G219" s="143"/>
      <c r="H219" s="212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5"/>
      <c r="B220" s="212"/>
      <c r="C220" s="212"/>
      <c r="D220" s="143"/>
      <c r="E220" s="212"/>
      <c r="F220" s="143"/>
      <c r="G220" s="143"/>
      <c r="H220" s="212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5"/>
      <c r="B221" s="212"/>
      <c r="C221" s="212"/>
      <c r="D221" s="143"/>
      <c r="E221" s="212"/>
      <c r="F221" s="143"/>
      <c r="G221" s="143"/>
      <c r="H221" s="212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5"/>
      <c r="B222" s="212"/>
      <c r="C222" s="212"/>
      <c r="D222" s="143"/>
      <c r="E222" s="212"/>
      <c r="F222" s="143"/>
      <c r="G222" s="143"/>
      <c r="H222" s="212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5"/>
      <c r="B223" s="212"/>
      <c r="C223" s="212"/>
      <c r="D223" s="143"/>
      <c r="E223" s="212"/>
      <c r="F223" s="143"/>
      <c r="G223" s="143"/>
      <c r="H223" s="212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5"/>
      <c r="B224" s="212"/>
      <c r="C224" s="212"/>
      <c r="D224" s="143"/>
      <c r="E224" s="212"/>
      <c r="F224" s="143"/>
      <c r="G224" s="143"/>
      <c r="H224" s="212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5"/>
      <c r="B225" s="212"/>
      <c r="C225" s="212"/>
      <c r="D225" s="143"/>
      <c r="E225" s="212"/>
      <c r="F225" s="143"/>
      <c r="G225" s="143"/>
      <c r="H225" s="212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5"/>
      <c r="B226" s="212"/>
      <c r="C226" s="212"/>
      <c r="D226" s="143"/>
      <c r="E226" s="212"/>
      <c r="F226" s="143"/>
      <c r="G226" s="143"/>
      <c r="H226" s="212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5"/>
      <c r="B227" s="212"/>
      <c r="C227" s="212"/>
      <c r="D227" s="143"/>
      <c r="E227" s="212"/>
      <c r="F227" s="143"/>
      <c r="G227" s="143"/>
      <c r="H227" s="212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5"/>
      <c r="B228" s="212"/>
      <c r="C228" s="212"/>
      <c r="D228" s="143"/>
      <c r="E228" s="212"/>
      <c r="F228" s="143"/>
      <c r="G228" s="143"/>
      <c r="H228" s="212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5"/>
      <c r="B229" s="212"/>
      <c r="C229" s="212"/>
      <c r="D229" s="143"/>
      <c r="E229" s="212"/>
      <c r="F229" s="143"/>
      <c r="G229" s="143"/>
      <c r="H229" s="212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5"/>
      <c r="B230" s="212"/>
      <c r="C230" s="212"/>
      <c r="D230" s="143"/>
      <c r="E230" s="212"/>
      <c r="F230" s="143"/>
      <c r="G230" s="143"/>
      <c r="H230" s="212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5"/>
      <c r="B231" s="212"/>
      <c r="C231" s="212"/>
      <c r="D231" s="143"/>
      <c r="E231" s="212"/>
      <c r="F231" s="143"/>
      <c r="G231" s="143"/>
      <c r="H231" s="212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5"/>
      <c r="B232" s="212"/>
      <c r="C232" s="212"/>
      <c r="D232" s="143"/>
      <c r="E232" s="212"/>
      <c r="F232" s="143"/>
      <c r="G232" s="143"/>
      <c r="H232" s="212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5"/>
      <c r="B233" s="212"/>
      <c r="C233" s="212"/>
      <c r="D233" s="143"/>
      <c r="E233" s="212"/>
      <c r="F233" s="143"/>
      <c r="G233" s="143"/>
      <c r="H233" s="212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5"/>
      <c r="B234" s="212"/>
      <c r="C234" s="212"/>
      <c r="D234" s="143"/>
      <c r="E234" s="212"/>
      <c r="F234" s="143"/>
      <c r="G234" s="143"/>
      <c r="H234" s="212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5"/>
      <c r="B235" s="212"/>
      <c r="C235" s="212"/>
      <c r="D235" s="143"/>
      <c r="E235" s="212"/>
      <c r="F235" s="143"/>
      <c r="G235" s="143"/>
      <c r="H235" s="212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5"/>
      <c r="B236" s="212"/>
      <c r="C236" s="212"/>
      <c r="D236" s="143"/>
      <c r="E236" s="212"/>
      <c r="F236" s="143"/>
      <c r="G236" s="143"/>
      <c r="H236" s="212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5"/>
      <c r="B237" s="212"/>
      <c r="C237" s="212"/>
      <c r="D237" s="143"/>
      <c r="E237" s="212"/>
      <c r="F237" s="143"/>
      <c r="G237" s="143"/>
      <c r="H237" s="212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5"/>
      <c r="B238" s="212"/>
      <c r="C238" s="212"/>
      <c r="D238" s="143"/>
      <c r="E238" s="212"/>
      <c r="F238" s="143"/>
      <c r="G238" s="143"/>
      <c r="H238" s="212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5"/>
      <c r="B239" s="212"/>
      <c r="C239" s="212"/>
      <c r="D239" s="143"/>
      <c r="E239" s="212"/>
      <c r="F239" s="143"/>
      <c r="G239" s="143"/>
      <c r="H239" s="212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5"/>
      <c r="B240" s="212"/>
      <c r="C240" s="212"/>
      <c r="D240" s="143"/>
      <c r="E240" s="212"/>
      <c r="F240" s="143"/>
      <c r="G240" s="143"/>
      <c r="H240" s="212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5"/>
      <c r="B241" s="212"/>
      <c r="C241" s="212"/>
      <c r="D241" s="143"/>
      <c r="E241" s="212"/>
      <c r="F241" s="143"/>
      <c r="G241" s="143"/>
      <c r="H241" s="212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5"/>
      <c r="B242" s="212"/>
      <c r="C242" s="212"/>
      <c r="D242" s="143"/>
      <c r="E242" s="212"/>
      <c r="F242" s="143"/>
      <c r="G242" s="143"/>
      <c r="H242" s="212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5"/>
      <c r="B243" s="212"/>
      <c r="C243" s="212"/>
      <c r="D243" s="143"/>
      <c r="E243" s="212"/>
      <c r="F243" s="143"/>
      <c r="G243" s="143"/>
      <c r="H243" s="212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5"/>
      <c r="B244" s="212"/>
      <c r="C244" s="212"/>
      <c r="D244" s="143"/>
      <c r="E244" s="212"/>
      <c r="F244" s="143"/>
      <c r="G244" s="143"/>
      <c r="H244" s="212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5"/>
      <c r="B245" s="212"/>
      <c r="C245" s="212"/>
      <c r="D245" s="143"/>
      <c r="E245" s="212"/>
      <c r="F245" s="143"/>
      <c r="G245" s="143"/>
      <c r="H245" s="212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5"/>
      <c r="B246" s="212"/>
      <c r="C246" s="212"/>
      <c r="D246" s="143"/>
      <c r="E246" s="212"/>
      <c r="F246" s="143"/>
      <c r="G246" s="143"/>
      <c r="H246" s="212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5"/>
      <c r="B247" s="212"/>
      <c r="C247" s="212"/>
      <c r="D247" s="143"/>
      <c r="E247" s="212"/>
      <c r="F247" s="143"/>
      <c r="G247" s="143"/>
      <c r="H247" s="212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5"/>
      <c r="B248" s="212"/>
      <c r="C248" s="212"/>
      <c r="D248" s="143"/>
      <c r="E248" s="212"/>
      <c r="F248" s="143"/>
      <c r="G248" s="143"/>
      <c r="H248" s="212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5"/>
      <c r="B249" s="212"/>
      <c r="C249" s="212"/>
      <c r="D249" s="143"/>
      <c r="E249" s="212"/>
      <c r="F249" s="143"/>
      <c r="G249" s="143"/>
      <c r="H249" s="212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5"/>
      <c r="B250" s="212"/>
      <c r="C250" s="212"/>
      <c r="D250" s="143"/>
      <c r="E250" s="212"/>
      <c r="F250" s="143"/>
      <c r="G250" s="143"/>
      <c r="H250" s="212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5"/>
      <c r="B251" s="212"/>
      <c r="C251" s="212"/>
      <c r="D251" s="143"/>
      <c r="E251" s="212"/>
      <c r="F251" s="143"/>
      <c r="G251" s="143"/>
      <c r="H251" s="212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5"/>
      <c r="B252" s="212"/>
      <c r="C252" s="212"/>
      <c r="D252" s="143"/>
      <c r="E252" s="212"/>
      <c r="F252" s="143"/>
      <c r="G252" s="143"/>
      <c r="H252" s="212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5"/>
      <c r="B253" s="212"/>
      <c r="C253" s="212"/>
      <c r="D253" s="143"/>
      <c r="E253" s="212"/>
      <c r="F253" s="143"/>
      <c r="G253" s="216"/>
      <c r="H253" s="212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 ht="12.75" customHeight="1">
      <c r="A255" s="218"/>
      <c r="B255" s="217"/>
      <c r="C255" s="217"/>
      <c r="D255" s="216"/>
      <c r="E255" s="217"/>
      <c r="F255" s="216"/>
      <c r="G255" s="216"/>
      <c r="H255" s="217"/>
      <c r="I255" s="217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 ht="12.75" customHeight="1">
      <c r="A256" s="218"/>
      <c r="B256" s="217"/>
      <c r="C256" s="217"/>
      <c r="D256" s="216"/>
      <c r="E256" s="217"/>
      <c r="F256" s="216"/>
      <c r="G256" s="216"/>
      <c r="H256" s="217"/>
      <c r="I256" s="217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</row>
    <row r="257" ht="12.75" customHeight="1">
      <c r="A257" s="218"/>
      <c r="B257" s="217"/>
      <c r="C257" s="217"/>
      <c r="D257" s="216"/>
      <c r="E257" s="217"/>
      <c r="F257" s="216"/>
      <c r="G257" s="216"/>
      <c r="H257" s="217"/>
      <c r="I257" s="217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</row>
    <row r="258" ht="12.75" customHeight="1">
      <c r="A258" s="218"/>
      <c r="B258" s="217"/>
      <c r="C258" s="217"/>
      <c r="D258" s="216"/>
      <c r="E258" s="217"/>
      <c r="F258" s="216"/>
      <c r="G258" s="216"/>
      <c r="H258" s="217"/>
      <c r="I258" s="217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</row>
    <row r="259" ht="12.75" customHeight="1">
      <c r="A259" s="218"/>
      <c r="B259" s="217"/>
      <c r="C259" s="217"/>
      <c r="D259" s="216"/>
      <c r="E259" s="217"/>
      <c r="F259" s="216"/>
      <c r="G259" s="216"/>
      <c r="H259" s="217"/>
      <c r="I259" s="217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</row>
    <row r="260" ht="12.75" customHeight="1">
      <c r="A260" s="218"/>
      <c r="B260" s="217"/>
      <c r="C260" s="217"/>
      <c r="D260" s="216"/>
      <c r="E260" s="217"/>
      <c r="F260" s="216"/>
      <c r="G260" s="216"/>
      <c r="H260" s="217"/>
      <c r="I260" s="217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</row>
    <row r="261" ht="12.75" customHeight="1">
      <c r="A261" s="218"/>
      <c r="B261" s="217"/>
      <c r="C261" s="217"/>
      <c r="D261" s="216"/>
      <c r="E261" s="217"/>
      <c r="F261" s="216"/>
      <c r="G261" s="216"/>
      <c r="H261" s="217"/>
      <c r="I261" s="217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</row>
    <row r="262" ht="12.75" customHeight="1">
      <c r="A262" s="218"/>
      <c r="B262" s="217"/>
      <c r="C262" s="217"/>
      <c r="D262" s="216"/>
      <c r="E262" s="217"/>
      <c r="F262" s="216"/>
      <c r="G262" s="216"/>
      <c r="H262" s="217"/>
      <c r="I262" s="217"/>
      <c r="J262" s="216"/>
      <c r="K262" s="216"/>
      <c r="L262" s="216"/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</row>
    <row r="263" ht="12.75" customHeight="1">
      <c r="A263" s="218"/>
      <c r="B263" s="217"/>
      <c r="C263" s="217"/>
      <c r="D263" s="216"/>
      <c r="E263" s="217"/>
      <c r="F263" s="216"/>
      <c r="G263" s="216"/>
      <c r="H263" s="217"/>
      <c r="I263" s="217"/>
      <c r="J263" s="216"/>
      <c r="K263" s="216"/>
      <c r="L263" s="216"/>
      <c r="M263" s="216"/>
      <c r="N263" s="216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  <c r="AA263" s="216"/>
    </row>
    <row r="264" ht="12.75" customHeight="1">
      <c r="A264" s="218"/>
      <c r="B264" s="217"/>
      <c r="C264" s="217"/>
      <c r="D264" s="216"/>
      <c r="E264" s="217"/>
      <c r="F264" s="216"/>
      <c r="G264" s="216"/>
      <c r="H264" s="217"/>
      <c r="I264" s="217"/>
      <c r="J264" s="216"/>
      <c r="K264" s="216"/>
      <c r="L264" s="216"/>
      <c r="M264" s="216"/>
      <c r="N264" s="216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  <c r="AA264" s="216"/>
    </row>
    <row r="265" ht="12.75" customHeight="1">
      <c r="A265" s="218"/>
      <c r="B265" s="217"/>
      <c r="C265" s="217"/>
      <c r="D265" s="216"/>
      <c r="E265" s="217"/>
      <c r="F265" s="216"/>
      <c r="G265" s="216"/>
      <c r="H265" s="217"/>
      <c r="I265" s="217"/>
      <c r="J265" s="216"/>
      <c r="K265" s="216"/>
      <c r="L265" s="216"/>
      <c r="M265" s="216"/>
      <c r="N265" s="216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  <c r="AA265" s="216"/>
    </row>
    <row r="266" ht="12.75" customHeight="1">
      <c r="A266" s="218"/>
      <c r="B266" s="217"/>
      <c r="C266" s="217"/>
      <c r="D266" s="216"/>
      <c r="E266" s="217"/>
      <c r="F266" s="216"/>
      <c r="G266" s="216"/>
      <c r="H266" s="217"/>
      <c r="I266" s="217"/>
      <c r="J266" s="216"/>
      <c r="K266" s="216"/>
      <c r="L266" s="216"/>
      <c r="M266" s="216"/>
      <c r="N266" s="216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  <c r="AA266" s="216"/>
    </row>
    <row r="267" ht="12.75" customHeight="1">
      <c r="A267" s="218"/>
      <c r="B267" s="217"/>
      <c r="C267" s="217"/>
      <c r="D267" s="216"/>
      <c r="E267" s="217"/>
      <c r="F267" s="216"/>
      <c r="G267" s="216"/>
      <c r="H267" s="217"/>
      <c r="I267" s="217"/>
      <c r="J267" s="216"/>
      <c r="K267" s="216"/>
      <c r="L267" s="216"/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</row>
    <row r="268" ht="12.75" customHeight="1">
      <c r="A268" s="218"/>
      <c r="B268" s="217"/>
      <c r="C268" s="217"/>
      <c r="D268" s="216"/>
      <c r="E268" s="217"/>
      <c r="F268" s="216"/>
      <c r="G268" s="216"/>
      <c r="H268" s="217"/>
      <c r="I268" s="217"/>
      <c r="J268" s="216"/>
      <c r="K268" s="216"/>
      <c r="L268" s="216"/>
      <c r="M268" s="216"/>
      <c r="N268" s="216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  <c r="AA268" s="216"/>
    </row>
    <row r="269" ht="12.75" customHeight="1">
      <c r="A269" s="218"/>
      <c r="B269" s="217"/>
      <c r="C269" s="217"/>
      <c r="D269" s="216"/>
      <c r="E269" s="217"/>
      <c r="F269" s="216"/>
      <c r="G269" s="216"/>
      <c r="H269" s="217"/>
      <c r="I269" s="217"/>
      <c r="J269" s="216"/>
      <c r="K269" s="216"/>
      <c r="L269" s="216"/>
      <c r="M269" s="216"/>
      <c r="N269" s="216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  <c r="AA269" s="216"/>
    </row>
    <row r="270" ht="12.75" customHeight="1">
      <c r="A270" s="218"/>
      <c r="B270" s="217"/>
      <c r="C270" s="217"/>
      <c r="D270" s="216"/>
      <c r="E270" s="217"/>
      <c r="F270" s="216"/>
      <c r="G270" s="216"/>
      <c r="H270" s="217"/>
      <c r="I270" s="217"/>
      <c r="J270" s="216"/>
      <c r="K270" s="216"/>
      <c r="L270" s="216"/>
      <c r="M270" s="216"/>
      <c r="N270" s="216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  <c r="AA270" s="216"/>
    </row>
    <row r="271" ht="12.75" customHeight="1">
      <c r="A271" s="218"/>
      <c r="B271" s="217"/>
      <c r="C271" s="217"/>
      <c r="D271" s="216"/>
      <c r="E271" s="217"/>
      <c r="F271" s="216"/>
      <c r="G271" s="216"/>
      <c r="H271" s="217"/>
      <c r="I271" s="217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</row>
    <row r="272" ht="12.75" customHeight="1">
      <c r="A272" s="218"/>
      <c r="B272" s="217"/>
      <c r="C272" s="217"/>
      <c r="D272" s="216"/>
      <c r="E272" s="217"/>
      <c r="F272" s="216"/>
      <c r="G272" s="216"/>
      <c r="H272" s="217"/>
      <c r="I272" s="217"/>
      <c r="J272" s="216"/>
      <c r="K272" s="216"/>
      <c r="L272" s="216"/>
      <c r="M272" s="216"/>
      <c r="N272" s="216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</row>
    <row r="273" ht="12.75" customHeight="1">
      <c r="A273" s="218"/>
      <c r="B273" s="217"/>
      <c r="C273" s="217"/>
      <c r="D273" s="216"/>
      <c r="E273" s="217"/>
      <c r="F273" s="216"/>
      <c r="G273" s="216"/>
      <c r="H273" s="217"/>
      <c r="I273" s="217"/>
      <c r="J273" s="216"/>
      <c r="K273" s="216"/>
      <c r="L273" s="216"/>
      <c r="M273" s="216"/>
      <c r="N273" s="216"/>
      <c r="O273" s="216"/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  <c r="Z273" s="216"/>
      <c r="AA273" s="216"/>
    </row>
    <row r="274" ht="12.75" customHeight="1">
      <c r="A274" s="218"/>
      <c r="B274" s="217"/>
      <c r="C274" s="217"/>
      <c r="D274" s="216"/>
      <c r="E274" s="217"/>
      <c r="F274" s="216"/>
      <c r="G274" s="216"/>
      <c r="H274" s="217"/>
      <c r="I274" s="217"/>
      <c r="J274" s="216"/>
      <c r="K274" s="216"/>
      <c r="L274" s="216"/>
      <c r="M274" s="216"/>
      <c r="N274" s="216"/>
      <c r="O274" s="216"/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  <c r="Z274" s="216"/>
      <c r="AA274" s="216"/>
    </row>
    <row r="275" ht="12.75" customHeight="1">
      <c r="A275" s="218"/>
      <c r="B275" s="217"/>
      <c r="C275" s="217"/>
      <c r="D275" s="216"/>
      <c r="E275" s="217"/>
      <c r="F275" s="216"/>
      <c r="G275" s="216"/>
      <c r="H275" s="217"/>
      <c r="I275" s="217"/>
      <c r="J275" s="216"/>
      <c r="K275" s="216"/>
      <c r="L275" s="216"/>
      <c r="M275" s="216"/>
      <c r="N275" s="216"/>
      <c r="O275" s="216"/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  <c r="Z275" s="216"/>
      <c r="AA275" s="216"/>
    </row>
    <row r="276" ht="12.75" customHeight="1">
      <c r="A276" s="218"/>
      <c r="B276" s="217"/>
      <c r="C276" s="217"/>
      <c r="D276" s="216"/>
      <c r="E276" s="217"/>
      <c r="F276" s="216"/>
      <c r="G276" s="216"/>
      <c r="H276" s="217"/>
      <c r="I276" s="217"/>
      <c r="J276" s="216"/>
      <c r="K276" s="216"/>
      <c r="L276" s="216"/>
      <c r="M276" s="216"/>
      <c r="N276" s="216"/>
      <c r="O276" s="216"/>
      <c r="P276" s="216"/>
      <c r="Q276" s="216"/>
      <c r="R276" s="216"/>
      <c r="S276" s="216"/>
      <c r="T276" s="216"/>
      <c r="U276" s="216"/>
      <c r="V276" s="216"/>
      <c r="W276" s="216"/>
      <c r="X276" s="216"/>
      <c r="Y276" s="216"/>
      <c r="Z276" s="216"/>
      <c r="AA276" s="216"/>
    </row>
    <row r="277" ht="12.75" customHeight="1">
      <c r="A277" s="218"/>
      <c r="B277" s="217"/>
      <c r="C277" s="217"/>
      <c r="D277" s="216"/>
      <c r="E277" s="217"/>
      <c r="F277" s="216"/>
      <c r="G277" s="216"/>
      <c r="H277" s="217"/>
      <c r="I277" s="217"/>
      <c r="J277" s="216"/>
      <c r="K277" s="216"/>
      <c r="L277" s="216"/>
      <c r="M277" s="216"/>
      <c r="N277" s="216"/>
      <c r="O277" s="216"/>
      <c r="P277" s="216"/>
      <c r="Q277" s="216"/>
      <c r="R277" s="216"/>
      <c r="S277" s="216"/>
      <c r="T277" s="216"/>
      <c r="U277" s="216"/>
      <c r="V277" s="216"/>
      <c r="W277" s="216"/>
      <c r="X277" s="216"/>
      <c r="Y277" s="216"/>
      <c r="Z277" s="216"/>
      <c r="AA277" s="216"/>
    </row>
    <row r="278" ht="12.75" customHeight="1">
      <c r="A278" s="218"/>
      <c r="B278" s="217"/>
      <c r="C278" s="217"/>
      <c r="D278" s="216"/>
      <c r="E278" s="217"/>
      <c r="F278" s="216"/>
      <c r="G278" s="216"/>
      <c r="H278" s="217"/>
      <c r="I278" s="217"/>
      <c r="J278" s="216"/>
      <c r="K278" s="216"/>
      <c r="L278" s="216"/>
      <c r="M278" s="216"/>
      <c r="N278" s="216"/>
      <c r="O278" s="216"/>
      <c r="P278" s="216"/>
      <c r="Q278" s="216"/>
      <c r="R278" s="216"/>
      <c r="S278" s="216"/>
      <c r="T278" s="216"/>
      <c r="U278" s="216"/>
      <c r="V278" s="216"/>
      <c r="W278" s="216"/>
      <c r="X278" s="216"/>
      <c r="Y278" s="216"/>
      <c r="Z278" s="216"/>
      <c r="AA278" s="216"/>
    </row>
    <row r="279" ht="12.75" customHeight="1">
      <c r="A279" s="218"/>
      <c r="B279" s="217"/>
      <c r="C279" s="217"/>
      <c r="D279" s="216"/>
      <c r="E279" s="217"/>
      <c r="F279" s="216"/>
      <c r="G279" s="216"/>
      <c r="H279" s="217"/>
      <c r="I279" s="217"/>
      <c r="J279" s="216"/>
      <c r="K279" s="216"/>
      <c r="L279" s="216"/>
      <c r="M279" s="216"/>
      <c r="N279" s="216"/>
      <c r="O279" s="216"/>
      <c r="P279" s="216"/>
      <c r="Q279" s="216"/>
      <c r="R279" s="216"/>
      <c r="S279" s="216"/>
      <c r="T279" s="216"/>
      <c r="U279" s="216"/>
      <c r="V279" s="216"/>
      <c r="W279" s="216"/>
      <c r="X279" s="216"/>
      <c r="Y279" s="216"/>
      <c r="Z279" s="216"/>
      <c r="AA279" s="216"/>
    </row>
    <row r="280" ht="12.75" customHeight="1">
      <c r="A280" s="218"/>
      <c r="B280" s="217"/>
      <c r="C280" s="217"/>
      <c r="D280" s="216"/>
      <c r="E280" s="217"/>
      <c r="F280" s="216"/>
      <c r="G280" s="216"/>
      <c r="H280" s="217"/>
      <c r="I280" s="217"/>
      <c r="J280" s="216"/>
      <c r="K280" s="216"/>
      <c r="L280" s="216"/>
      <c r="M280" s="216"/>
      <c r="N280" s="216"/>
      <c r="O280" s="216"/>
      <c r="P280" s="216"/>
      <c r="Q280" s="216"/>
      <c r="R280" s="216"/>
      <c r="S280" s="216"/>
      <c r="T280" s="216"/>
      <c r="U280" s="216"/>
      <c r="V280" s="216"/>
      <c r="W280" s="216"/>
      <c r="X280" s="216"/>
      <c r="Y280" s="216"/>
      <c r="Z280" s="216"/>
      <c r="AA280" s="216"/>
    </row>
    <row r="281" ht="12.75" customHeight="1">
      <c r="A281" s="218"/>
      <c r="B281" s="217"/>
      <c r="C281" s="217"/>
      <c r="D281" s="216"/>
      <c r="E281" s="217"/>
      <c r="F281" s="216"/>
      <c r="G281" s="216"/>
      <c r="H281" s="217"/>
      <c r="I281" s="217"/>
      <c r="J281" s="216"/>
      <c r="K281" s="216"/>
      <c r="L281" s="216"/>
      <c r="M281" s="216"/>
      <c r="N281" s="216"/>
      <c r="O281" s="216"/>
      <c r="P281" s="216"/>
      <c r="Q281" s="216"/>
      <c r="R281" s="216"/>
      <c r="S281" s="216"/>
      <c r="T281" s="216"/>
      <c r="U281" s="216"/>
      <c r="V281" s="216"/>
      <c r="W281" s="216"/>
      <c r="X281" s="216"/>
      <c r="Y281" s="216"/>
      <c r="Z281" s="216"/>
      <c r="AA281" s="216"/>
    </row>
    <row r="282" ht="12.75" customHeight="1">
      <c r="A282" s="218"/>
      <c r="B282" s="217"/>
      <c r="C282" s="217"/>
      <c r="D282" s="216"/>
      <c r="E282" s="217"/>
      <c r="F282" s="216"/>
      <c r="G282" s="216"/>
      <c r="H282" s="217"/>
      <c r="I282" s="217"/>
      <c r="J282" s="216"/>
      <c r="K282" s="216"/>
      <c r="L282" s="216"/>
      <c r="M282" s="216"/>
      <c r="N282" s="216"/>
      <c r="O282" s="216"/>
      <c r="P282" s="216"/>
      <c r="Q282" s="216"/>
      <c r="R282" s="216"/>
      <c r="S282" s="216"/>
      <c r="T282" s="216"/>
      <c r="U282" s="216"/>
      <c r="V282" s="216"/>
      <c r="W282" s="216"/>
      <c r="X282" s="216"/>
      <c r="Y282" s="216"/>
      <c r="Z282" s="216"/>
      <c r="AA282" s="216"/>
    </row>
    <row r="283" ht="12.75" customHeight="1">
      <c r="A283" s="218"/>
      <c r="B283" s="217"/>
      <c r="C283" s="217"/>
      <c r="D283" s="216"/>
      <c r="E283" s="217"/>
      <c r="F283" s="216"/>
      <c r="G283" s="216"/>
      <c r="H283" s="217"/>
      <c r="I283" s="217"/>
      <c r="J283" s="216"/>
      <c r="K283" s="216"/>
      <c r="L283" s="216"/>
      <c r="M283" s="216"/>
      <c r="N283" s="216"/>
      <c r="O283" s="216"/>
      <c r="P283" s="216"/>
      <c r="Q283" s="216"/>
      <c r="R283" s="216"/>
      <c r="S283" s="216"/>
      <c r="T283" s="216"/>
      <c r="U283" s="216"/>
      <c r="V283" s="216"/>
      <c r="W283" s="216"/>
      <c r="X283" s="216"/>
      <c r="Y283" s="216"/>
      <c r="Z283" s="216"/>
      <c r="AA283" s="216"/>
    </row>
    <row r="284" ht="12.75" customHeight="1">
      <c r="A284" s="218"/>
      <c r="B284" s="217"/>
      <c r="C284" s="217"/>
      <c r="D284" s="216"/>
      <c r="E284" s="217"/>
      <c r="F284" s="216"/>
      <c r="G284" s="216"/>
      <c r="H284" s="217"/>
      <c r="I284" s="217"/>
      <c r="J284" s="216"/>
      <c r="K284" s="216"/>
      <c r="L284" s="216"/>
      <c r="M284" s="216"/>
      <c r="N284" s="216"/>
      <c r="O284" s="216"/>
      <c r="P284" s="216"/>
      <c r="Q284" s="216"/>
      <c r="R284" s="216"/>
      <c r="S284" s="216"/>
      <c r="T284" s="216"/>
      <c r="U284" s="216"/>
      <c r="V284" s="216"/>
      <c r="W284" s="216"/>
      <c r="X284" s="216"/>
      <c r="Y284" s="216"/>
      <c r="Z284" s="216"/>
      <c r="AA284" s="216"/>
    </row>
    <row r="285" ht="12.75" customHeight="1">
      <c r="A285" s="218"/>
      <c r="B285" s="217"/>
      <c r="C285" s="217"/>
      <c r="D285" s="216"/>
      <c r="E285" s="217"/>
      <c r="F285" s="216"/>
      <c r="G285" s="216"/>
      <c r="H285" s="217"/>
      <c r="I285" s="217"/>
      <c r="J285" s="216"/>
      <c r="K285" s="216"/>
      <c r="L285" s="216"/>
      <c r="M285" s="216"/>
      <c r="N285" s="216"/>
      <c r="O285" s="216"/>
      <c r="P285" s="216"/>
      <c r="Q285" s="216"/>
      <c r="R285" s="216"/>
      <c r="S285" s="216"/>
      <c r="T285" s="216"/>
      <c r="U285" s="216"/>
      <c r="V285" s="216"/>
      <c r="W285" s="216"/>
      <c r="X285" s="216"/>
      <c r="Y285" s="216"/>
      <c r="Z285" s="216"/>
      <c r="AA285" s="216"/>
    </row>
    <row r="286" ht="12.75" customHeight="1">
      <c r="A286" s="218"/>
      <c r="B286" s="217"/>
      <c r="C286" s="217"/>
      <c r="D286" s="216"/>
      <c r="E286" s="217"/>
      <c r="F286" s="216"/>
      <c r="G286" s="216"/>
      <c r="H286" s="217"/>
      <c r="I286" s="217"/>
      <c r="J286" s="216"/>
      <c r="K286" s="216"/>
      <c r="L286" s="216"/>
      <c r="M286" s="216"/>
      <c r="N286" s="216"/>
      <c r="O286" s="216"/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  <c r="Z286" s="216"/>
      <c r="AA286" s="216"/>
    </row>
    <row r="287" ht="12.75" customHeight="1">
      <c r="A287" s="218"/>
      <c r="B287" s="217"/>
      <c r="C287" s="217"/>
      <c r="D287" s="216"/>
      <c r="E287" s="217"/>
      <c r="F287" s="216"/>
      <c r="G287" s="216"/>
      <c r="H287" s="217"/>
      <c r="I287" s="217"/>
      <c r="J287" s="216"/>
      <c r="K287" s="216"/>
      <c r="L287" s="216"/>
      <c r="M287" s="216"/>
      <c r="N287" s="216"/>
      <c r="O287" s="216"/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  <c r="Z287" s="216"/>
      <c r="AA287" s="216"/>
    </row>
    <row r="288" ht="12.75" customHeight="1">
      <c r="A288" s="218"/>
      <c r="B288" s="217"/>
      <c r="C288" s="217"/>
      <c r="D288" s="216"/>
      <c r="E288" s="217"/>
      <c r="F288" s="216"/>
      <c r="G288" s="216"/>
      <c r="H288" s="217"/>
      <c r="I288" s="217"/>
      <c r="J288" s="216"/>
      <c r="K288" s="216"/>
      <c r="L288" s="216"/>
      <c r="M288" s="216"/>
      <c r="N288" s="216"/>
      <c r="O288" s="216"/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  <c r="Z288" s="216"/>
      <c r="AA288" s="216"/>
    </row>
    <row r="289" ht="12.75" customHeight="1">
      <c r="A289" s="218"/>
      <c r="B289" s="217"/>
      <c r="C289" s="217"/>
      <c r="D289" s="216"/>
      <c r="E289" s="217"/>
      <c r="F289" s="216"/>
      <c r="G289" s="216"/>
      <c r="H289" s="217"/>
      <c r="I289" s="217"/>
      <c r="J289" s="216"/>
      <c r="K289" s="216"/>
      <c r="L289" s="216"/>
      <c r="M289" s="216"/>
      <c r="N289" s="216"/>
      <c r="O289" s="216"/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  <c r="Z289" s="216"/>
      <c r="AA289" s="216"/>
    </row>
    <row r="290" ht="12.75" customHeight="1">
      <c r="A290" s="218"/>
      <c r="B290" s="217"/>
      <c r="C290" s="217"/>
      <c r="D290" s="216"/>
      <c r="E290" s="217"/>
      <c r="F290" s="216"/>
      <c r="G290" s="216"/>
      <c r="H290" s="217"/>
      <c r="I290" s="217"/>
      <c r="J290" s="216"/>
      <c r="K290" s="216"/>
      <c r="L290" s="216"/>
      <c r="M290" s="216"/>
      <c r="N290" s="216"/>
      <c r="O290" s="216"/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  <c r="Z290" s="216"/>
      <c r="AA290" s="216"/>
    </row>
    <row r="291" ht="12.75" customHeight="1">
      <c r="A291" s="218"/>
      <c r="B291" s="217"/>
      <c r="C291" s="217"/>
      <c r="D291" s="216"/>
      <c r="E291" s="217"/>
      <c r="F291" s="216"/>
      <c r="G291" s="216"/>
      <c r="H291" s="217"/>
      <c r="I291" s="217"/>
      <c r="J291" s="216"/>
      <c r="K291" s="216"/>
      <c r="L291" s="216"/>
      <c r="M291" s="216"/>
      <c r="N291" s="216"/>
      <c r="O291" s="216"/>
      <c r="P291" s="216"/>
      <c r="Q291" s="216"/>
      <c r="R291" s="216"/>
      <c r="S291" s="216"/>
      <c r="T291" s="216"/>
      <c r="U291" s="216"/>
      <c r="V291" s="216"/>
      <c r="W291" s="216"/>
      <c r="X291" s="216"/>
      <c r="Y291" s="216"/>
      <c r="Z291" s="216"/>
      <c r="AA291" s="216"/>
    </row>
    <row r="292" ht="12.75" customHeight="1">
      <c r="A292" s="218"/>
      <c r="B292" s="217"/>
      <c r="C292" s="217"/>
      <c r="D292" s="216"/>
      <c r="E292" s="217"/>
      <c r="F292" s="216"/>
      <c r="G292" s="216"/>
      <c r="H292" s="217"/>
      <c r="I292" s="217"/>
      <c r="J292" s="216"/>
      <c r="K292" s="216"/>
      <c r="L292" s="216"/>
      <c r="M292" s="216"/>
      <c r="N292" s="216"/>
      <c r="O292" s="216"/>
      <c r="P292" s="216"/>
      <c r="Q292" s="216"/>
      <c r="R292" s="216"/>
      <c r="S292" s="216"/>
      <c r="T292" s="216"/>
      <c r="U292" s="216"/>
      <c r="V292" s="216"/>
      <c r="W292" s="216"/>
      <c r="X292" s="216"/>
      <c r="Y292" s="216"/>
      <c r="Z292" s="216"/>
      <c r="AA292" s="216"/>
    </row>
    <row r="293" ht="12.75" customHeight="1">
      <c r="A293" s="218"/>
      <c r="B293" s="217"/>
      <c r="C293" s="217"/>
      <c r="D293" s="216"/>
      <c r="E293" s="217"/>
      <c r="F293" s="216"/>
      <c r="G293" s="216"/>
      <c r="H293" s="217"/>
      <c r="I293" s="217"/>
      <c r="J293" s="216"/>
      <c r="K293" s="216"/>
      <c r="L293" s="216"/>
      <c r="M293" s="216"/>
      <c r="N293" s="216"/>
      <c r="O293" s="216"/>
      <c r="P293" s="216"/>
      <c r="Q293" s="216"/>
      <c r="R293" s="216"/>
      <c r="S293" s="216"/>
      <c r="T293" s="216"/>
      <c r="U293" s="216"/>
      <c r="V293" s="216"/>
      <c r="W293" s="216"/>
      <c r="X293" s="216"/>
      <c r="Y293" s="216"/>
      <c r="Z293" s="216"/>
      <c r="AA293" s="216"/>
    </row>
    <row r="294" ht="12.75" customHeight="1">
      <c r="A294" s="218"/>
      <c r="B294" s="217"/>
      <c r="C294" s="217"/>
      <c r="D294" s="216"/>
      <c r="E294" s="217"/>
      <c r="F294" s="216"/>
      <c r="G294" s="216"/>
      <c r="H294" s="217"/>
      <c r="I294" s="217"/>
      <c r="J294" s="216"/>
      <c r="K294" s="216"/>
      <c r="L294" s="216"/>
      <c r="M294" s="216"/>
      <c r="N294" s="216"/>
      <c r="O294" s="216"/>
      <c r="P294" s="216"/>
      <c r="Q294" s="216"/>
      <c r="R294" s="216"/>
      <c r="S294" s="216"/>
      <c r="T294" s="216"/>
      <c r="U294" s="216"/>
      <c r="V294" s="216"/>
      <c r="W294" s="216"/>
      <c r="X294" s="216"/>
      <c r="Y294" s="216"/>
      <c r="Z294" s="216"/>
      <c r="AA294" s="216"/>
    </row>
    <row r="295" ht="12.75" customHeight="1">
      <c r="A295" s="218"/>
      <c r="B295" s="217"/>
      <c r="C295" s="217"/>
      <c r="D295" s="216"/>
      <c r="E295" s="217"/>
      <c r="F295" s="216"/>
      <c r="G295" s="216"/>
      <c r="H295" s="217"/>
      <c r="I295" s="217"/>
      <c r="J295" s="216"/>
      <c r="K295" s="216"/>
      <c r="L295" s="216"/>
      <c r="M295" s="216"/>
      <c r="N295" s="216"/>
      <c r="O295" s="216"/>
      <c r="P295" s="216"/>
      <c r="Q295" s="216"/>
      <c r="R295" s="216"/>
      <c r="S295" s="216"/>
      <c r="T295" s="216"/>
      <c r="U295" s="216"/>
      <c r="V295" s="216"/>
      <c r="W295" s="216"/>
      <c r="X295" s="216"/>
      <c r="Y295" s="216"/>
      <c r="Z295" s="216"/>
      <c r="AA295" s="216"/>
    </row>
    <row r="296" ht="12.75" customHeight="1">
      <c r="A296" s="218"/>
      <c r="B296" s="217"/>
      <c r="C296" s="217"/>
      <c r="D296" s="216"/>
      <c r="E296" s="217"/>
      <c r="F296" s="216"/>
      <c r="G296" s="216"/>
      <c r="H296" s="217"/>
      <c r="I296" s="217"/>
      <c r="J296" s="216"/>
      <c r="K296" s="216"/>
      <c r="L296" s="216"/>
      <c r="M296" s="216"/>
      <c r="N296" s="216"/>
      <c r="O296" s="216"/>
      <c r="P296" s="216"/>
      <c r="Q296" s="216"/>
      <c r="R296" s="216"/>
      <c r="S296" s="216"/>
      <c r="T296" s="216"/>
      <c r="U296" s="216"/>
      <c r="V296" s="216"/>
      <c r="W296" s="216"/>
      <c r="X296" s="216"/>
      <c r="Y296" s="216"/>
      <c r="Z296" s="216"/>
      <c r="AA296" s="216"/>
    </row>
    <row r="297" ht="12.75" customHeight="1">
      <c r="A297" s="218"/>
      <c r="B297" s="217"/>
      <c r="C297" s="217"/>
      <c r="D297" s="216"/>
      <c r="E297" s="217"/>
      <c r="F297" s="216"/>
      <c r="G297" s="216"/>
      <c r="H297" s="217"/>
      <c r="I297" s="217"/>
      <c r="J297" s="216"/>
      <c r="K297" s="216"/>
      <c r="L297" s="216"/>
      <c r="M297" s="216"/>
      <c r="N297" s="216"/>
      <c r="O297" s="216"/>
      <c r="P297" s="216"/>
      <c r="Q297" s="216"/>
      <c r="R297" s="216"/>
      <c r="S297" s="216"/>
      <c r="T297" s="216"/>
      <c r="U297" s="216"/>
      <c r="V297" s="216"/>
      <c r="W297" s="216"/>
      <c r="X297" s="216"/>
      <c r="Y297" s="216"/>
      <c r="Z297" s="216"/>
      <c r="AA297" s="216"/>
    </row>
    <row r="298" ht="12.75" customHeight="1">
      <c r="A298" s="218"/>
      <c r="B298" s="217"/>
      <c r="C298" s="217"/>
      <c r="D298" s="216"/>
      <c r="E298" s="217"/>
      <c r="F298" s="216"/>
      <c r="G298" s="216"/>
      <c r="H298" s="217"/>
      <c r="I298" s="217"/>
      <c r="J298" s="216"/>
      <c r="K298" s="216"/>
      <c r="L298" s="216"/>
      <c r="M298" s="216"/>
      <c r="N298" s="216"/>
      <c r="O298" s="216"/>
      <c r="P298" s="216"/>
      <c r="Q298" s="216"/>
      <c r="R298" s="216"/>
      <c r="S298" s="216"/>
      <c r="T298" s="216"/>
      <c r="U298" s="216"/>
      <c r="V298" s="216"/>
      <c r="W298" s="216"/>
      <c r="X298" s="216"/>
      <c r="Y298" s="216"/>
      <c r="Z298" s="216"/>
      <c r="AA298" s="216"/>
    </row>
    <row r="299" ht="12.75" customHeight="1">
      <c r="A299" s="218"/>
      <c r="B299" s="217"/>
      <c r="C299" s="217"/>
      <c r="D299" s="216"/>
      <c r="E299" s="217"/>
      <c r="F299" s="216"/>
      <c r="G299" s="216"/>
      <c r="H299" s="217"/>
      <c r="I299" s="217"/>
      <c r="J299" s="216"/>
      <c r="K299" s="216"/>
      <c r="L299" s="216"/>
      <c r="M299" s="216"/>
      <c r="N299" s="216"/>
      <c r="O299" s="216"/>
      <c r="P299" s="216"/>
      <c r="Q299" s="216"/>
      <c r="R299" s="216"/>
      <c r="S299" s="216"/>
      <c r="T299" s="216"/>
      <c r="U299" s="216"/>
      <c r="V299" s="216"/>
      <c r="W299" s="216"/>
      <c r="X299" s="216"/>
      <c r="Y299" s="216"/>
      <c r="Z299" s="216"/>
      <c r="AA299" s="216"/>
    </row>
    <row r="300" ht="12.75" customHeight="1">
      <c r="A300" s="218"/>
      <c r="B300" s="217"/>
      <c r="C300" s="217"/>
      <c r="D300" s="216"/>
      <c r="E300" s="217"/>
      <c r="F300" s="216"/>
      <c r="G300" s="216"/>
      <c r="H300" s="217"/>
      <c r="I300" s="217"/>
      <c r="J300" s="216"/>
      <c r="K300" s="216"/>
      <c r="L300" s="216"/>
      <c r="M300" s="216"/>
      <c r="N300" s="216"/>
      <c r="O300" s="216"/>
      <c r="P300" s="216"/>
      <c r="Q300" s="216"/>
      <c r="R300" s="216"/>
      <c r="S300" s="216"/>
      <c r="T300" s="216"/>
      <c r="U300" s="216"/>
      <c r="V300" s="216"/>
      <c r="W300" s="216"/>
      <c r="X300" s="216"/>
      <c r="Y300" s="216"/>
      <c r="Z300" s="216"/>
      <c r="AA300" s="216"/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</sheetData>
  <mergeCells count="4">
    <mergeCell ref="B2:G2"/>
    <mergeCell ref="B3:G3"/>
    <mergeCell ref="B4:G4"/>
    <mergeCell ref="B5:G5"/>
  </mergeCells>
  <dataValidations>
    <dataValidation type="list" allowBlank="1" showErrorMessage="1" sqref="G16:G47 G49:G72">
      <formula1>"Pass,Fail,Pending,Untested,N/A,Cancel"</formula1>
    </dataValidation>
    <dataValidation type="list" allowBlank="1" sqref="I16:I47 I49:I72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18.88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109"/>
      <c r="I1" s="109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407</v>
      </c>
      <c r="C2" s="5"/>
      <c r="D2" s="5"/>
      <c r="E2" s="5"/>
      <c r="F2" s="5"/>
      <c r="G2" s="6"/>
      <c r="H2" s="114"/>
      <c r="I2" s="108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14"/>
      <c r="I3" s="108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14"/>
      <c r="I4" s="108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14"/>
      <c r="I5" s="108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14"/>
      <c r="I6" s="108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COUNTIF($G$10:$G$42,"Pass")</f>
        <v>7</v>
      </c>
      <c r="B7" s="121">
        <f>COUNTIF($G$10:$G$42,"Fail")</f>
        <v>0</v>
      </c>
      <c r="C7" s="121">
        <f>COUNTIF($G$10:$G$42,"Untested")</f>
        <v>1</v>
      </c>
      <c r="D7" s="121">
        <f>COUNTIF($G$10:$G$42,"Pending")</f>
        <v>0</v>
      </c>
      <c r="E7" s="121">
        <f>COUNTIF($G$14:$G$42,"N/A")</f>
        <v>0</v>
      </c>
      <c r="F7" s="122">
        <f>COUNTIF(A10:A59,"CD*")-E7</f>
        <v>8</v>
      </c>
      <c r="G7" s="123"/>
      <c r="H7" s="114"/>
      <c r="I7" s="108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ht="21.0" customHeight="1" outlineLevel="2">
      <c r="A14" s="190"/>
      <c r="B14" s="161" t="s">
        <v>408</v>
      </c>
      <c r="C14" s="161"/>
      <c r="D14" s="191"/>
      <c r="E14" s="161"/>
      <c r="F14" s="192"/>
      <c r="G14" s="192"/>
      <c r="H14" s="193"/>
      <c r="I14" s="161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19.5" customHeight="1" outlineLevel="3">
      <c r="A15" s="194"/>
      <c r="B15" s="165" t="s">
        <v>352</v>
      </c>
      <c r="C15" s="165"/>
      <c r="D15" s="195"/>
      <c r="E15" s="165"/>
      <c r="F15" s="196"/>
      <c r="G15" s="196"/>
      <c r="H15" s="197"/>
      <c r="I15" s="165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customHeight="1" outlineLevel="4">
      <c r="A16" s="168" t="s">
        <v>409</v>
      </c>
      <c r="B16" s="169" t="s">
        <v>199</v>
      </c>
      <c r="C16" s="169" t="s">
        <v>279</v>
      </c>
      <c r="D16" s="189" t="s">
        <v>410</v>
      </c>
      <c r="E16" s="169" t="s">
        <v>411</v>
      </c>
      <c r="F16" s="186" t="s">
        <v>370</v>
      </c>
      <c r="G16" s="186" t="s">
        <v>259</v>
      </c>
      <c r="H16" s="188">
        <v>44741.0</v>
      </c>
      <c r="I16" s="169" t="s">
        <v>292</v>
      </c>
      <c r="J16" s="172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</row>
    <row r="17" ht="66.75" customHeight="1" outlineLevel="4">
      <c r="A17" s="168" t="s">
        <v>412</v>
      </c>
      <c r="B17" s="169" t="s">
        <v>200</v>
      </c>
      <c r="C17" s="169" t="s">
        <v>279</v>
      </c>
      <c r="D17" s="189" t="s">
        <v>410</v>
      </c>
      <c r="E17" s="169" t="s">
        <v>413</v>
      </c>
      <c r="F17" s="186" t="s">
        <v>370</v>
      </c>
      <c r="G17" s="186" t="s">
        <v>259</v>
      </c>
      <c r="H17" s="188">
        <v>44741.0</v>
      </c>
      <c r="I17" s="169" t="s">
        <v>292</v>
      </c>
      <c r="J17" s="172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</row>
    <row r="18" ht="66.75" customHeight="1" outlineLevel="4">
      <c r="A18" s="168" t="s">
        <v>414</v>
      </c>
      <c r="B18" s="169" t="s">
        <v>203</v>
      </c>
      <c r="C18" s="169" t="s">
        <v>279</v>
      </c>
      <c r="D18" s="189" t="s">
        <v>410</v>
      </c>
      <c r="E18" s="169" t="s">
        <v>415</v>
      </c>
      <c r="F18" s="186" t="s">
        <v>370</v>
      </c>
      <c r="G18" s="186" t="s">
        <v>259</v>
      </c>
      <c r="H18" s="188">
        <v>44741.0</v>
      </c>
      <c r="I18" s="169" t="s">
        <v>292</v>
      </c>
      <c r="J18" s="172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</row>
    <row r="19" ht="66.75" customHeight="1" outlineLevel="4">
      <c r="A19" s="168" t="s">
        <v>416</v>
      </c>
      <c r="B19" s="169" t="s">
        <v>201</v>
      </c>
      <c r="C19" s="169" t="s">
        <v>279</v>
      </c>
      <c r="D19" s="189" t="s">
        <v>417</v>
      </c>
      <c r="E19" s="169" t="s">
        <v>418</v>
      </c>
      <c r="F19" s="186" t="s">
        <v>370</v>
      </c>
      <c r="G19" s="186" t="s">
        <v>259</v>
      </c>
      <c r="H19" s="188">
        <v>44741.0</v>
      </c>
      <c r="I19" s="169" t="s">
        <v>292</v>
      </c>
      <c r="J19" s="172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</row>
    <row r="20" ht="66.75" customHeight="1" outlineLevel="4">
      <c r="A20" s="168" t="s">
        <v>419</v>
      </c>
      <c r="B20" s="169" t="s">
        <v>202</v>
      </c>
      <c r="C20" s="169" t="s">
        <v>279</v>
      </c>
      <c r="D20" s="189" t="s">
        <v>417</v>
      </c>
      <c r="E20" s="169" t="s">
        <v>420</v>
      </c>
      <c r="F20" s="186" t="s">
        <v>370</v>
      </c>
      <c r="G20" s="186" t="s">
        <v>259</v>
      </c>
      <c r="H20" s="188">
        <v>44741.0</v>
      </c>
      <c r="I20" s="169" t="s">
        <v>292</v>
      </c>
      <c r="J20" s="172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</row>
    <row r="21" ht="23.25" customHeight="1" outlineLevel="3">
      <c r="A21" s="194"/>
      <c r="B21" s="165" t="s">
        <v>204</v>
      </c>
      <c r="C21" s="165"/>
      <c r="D21" s="195"/>
      <c r="E21" s="165"/>
      <c r="F21" s="196"/>
      <c r="G21" s="196"/>
      <c r="H21" s="197"/>
      <c r="I21" s="165"/>
      <c r="J21" s="166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</row>
    <row r="22" ht="66.75" customHeight="1" outlineLevel="4">
      <c r="A22" s="168" t="s">
        <v>421</v>
      </c>
      <c r="B22" s="169" t="s">
        <v>205</v>
      </c>
      <c r="C22" s="169" t="s">
        <v>279</v>
      </c>
      <c r="D22" s="189" t="s">
        <v>422</v>
      </c>
      <c r="E22" s="169" t="s">
        <v>423</v>
      </c>
      <c r="F22" s="186" t="s">
        <v>370</v>
      </c>
      <c r="G22" s="186" t="s">
        <v>259</v>
      </c>
      <c r="H22" s="188">
        <v>44741.0</v>
      </c>
      <c r="I22" s="169" t="s">
        <v>292</v>
      </c>
      <c r="J22" s="172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66.75" customHeight="1" outlineLevel="4">
      <c r="A23" s="168" t="s">
        <v>424</v>
      </c>
      <c r="B23" s="169" t="s">
        <v>425</v>
      </c>
      <c r="C23" s="169" t="s">
        <v>279</v>
      </c>
      <c r="D23" s="189" t="s">
        <v>426</v>
      </c>
      <c r="E23" s="169" t="s">
        <v>427</v>
      </c>
      <c r="F23" s="186" t="s">
        <v>370</v>
      </c>
      <c r="G23" s="186" t="s">
        <v>261</v>
      </c>
      <c r="H23" s="188">
        <v>44741.0</v>
      </c>
      <c r="I23" s="169" t="s">
        <v>292</v>
      </c>
      <c r="J23" s="172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26.25" customHeight="1" outlineLevel="3">
      <c r="A24" s="194"/>
      <c r="B24" s="165" t="s">
        <v>428</v>
      </c>
      <c r="C24" s="165"/>
      <c r="D24" s="195"/>
      <c r="E24" s="165"/>
      <c r="F24" s="196"/>
      <c r="G24" s="196"/>
      <c r="H24" s="197"/>
      <c r="I24" s="165"/>
      <c r="J24" s="166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</row>
    <row r="25" ht="66.75" customHeight="1" outlineLevel="4">
      <c r="A25" s="168" t="s">
        <v>429</v>
      </c>
      <c r="B25" s="169" t="s">
        <v>208</v>
      </c>
      <c r="C25" s="169" t="s">
        <v>279</v>
      </c>
      <c r="D25" s="189" t="s">
        <v>430</v>
      </c>
      <c r="E25" s="169" t="s">
        <v>431</v>
      </c>
      <c r="F25" s="186" t="s">
        <v>370</v>
      </c>
      <c r="G25" s="186" t="s">
        <v>259</v>
      </c>
      <c r="H25" s="188">
        <v>44741.0</v>
      </c>
      <c r="I25" s="169" t="s">
        <v>292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12.75" customHeight="1">
      <c r="A26" s="203" t="str">
        <f t="shared" ref="A26:A49" si="1">IF(E26="","","F-"&amp;TEXT(COUNTA($A$14:A26)-COUNTIF($A$14:A26,""),"00#"))</f>
        <v/>
      </c>
      <c r="B26" s="204"/>
      <c r="C26" s="204"/>
      <c r="D26" s="205"/>
      <c r="E26" s="204"/>
      <c r="F26" s="206"/>
      <c r="G26" s="206"/>
      <c r="H26" s="207"/>
      <c r="I26" s="204"/>
      <c r="J26" s="204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</row>
    <row r="27" ht="12.75" customHeight="1">
      <c r="A27" s="203" t="str">
        <f t="shared" si="1"/>
        <v/>
      </c>
      <c r="B27" s="204"/>
      <c r="C27" s="204"/>
      <c r="D27" s="205"/>
      <c r="E27" s="204"/>
      <c r="F27" s="206"/>
      <c r="G27" s="206"/>
      <c r="H27" s="207"/>
      <c r="I27" s="204"/>
      <c r="J27" s="204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12.75" customHeight="1">
      <c r="A28" s="203" t="str">
        <f t="shared" si="1"/>
        <v/>
      </c>
      <c r="B28" s="204"/>
      <c r="C28" s="204"/>
      <c r="D28" s="205"/>
      <c r="E28" s="204"/>
      <c r="F28" s="206"/>
      <c r="G28" s="206"/>
      <c r="H28" s="207"/>
      <c r="I28" s="204"/>
      <c r="J28" s="204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12.75" customHeight="1">
      <c r="A29" s="203" t="str">
        <f t="shared" si="1"/>
        <v/>
      </c>
      <c r="B29" s="204"/>
      <c r="C29" s="204"/>
      <c r="D29" s="205"/>
      <c r="E29" s="204"/>
      <c r="F29" s="206"/>
      <c r="G29" s="206"/>
      <c r="H29" s="207"/>
      <c r="I29" s="204"/>
      <c r="J29" s="204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12.75" customHeight="1">
      <c r="A30" s="203" t="str">
        <f t="shared" si="1"/>
        <v/>
      </c>
      <c r="B30" s="204"/>
      <c r="C30" s="204"/>
      <c r="D30" s="205"/>
      <c r="E30" s="204"/>
      <c r="F30" s="206"/>
      <c r="G30" s="206"/>
      <c r="H30" s="207"/>
      <c r="I30" s="204"/>
      <c r="J30" s="204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12.75" customHeight="1">
      <c r="A31" s="203" t="str">
        <f t="shared" si="1"/>
        <v/>
      </c>
      <c r="B31" s="204"/>
      <c r="C31" s="204"/>
      <c r="D31" s="205"/>
      <c r="E31" s="204"/>
      <c r="F31" s="206"/>
      <c r="G31" s="206"/>
      <c r="H31" s="204"/>
      <c r="I31" s="204"/>
      <c r="J31" s="204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12.75" customHeight="1">
      <c r="A32" s="203" t="str">
        <f t="shared" si="1"/>
        <v/>
      </c>
      <c r="B32" s="204"/>
      <c r="C32" s="204"/>
      <c r="D32" s="205"/>
      <c r="E32" s="204"/>
      <c r="F32" s="206"/>
      <c r="G32" s="206"/>
      <c r="H32" s="207"/>
      <c r="I32" s="204"/>
      <c r="J32" s="204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12.75" customHeight="1">
      <c r="A33" s="203" t="str">
        <f t="shared" si="1"/>
        <v/>
      </c>
      <c r="B33" s="204"/>
      <c r="C33" s="204"/>
      <c r="D33" s="205"/>
      <c r="E33" s="204"/>
      <c r="F33" s="206"/>
      <c r="G33" s="206"/>
      <c r="H33" s="207"/>
      <c r="I33" s="204"/>
      <c r="J33" s="204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ht="12.75" customHeight="1">
      <c r="A34" s="203" t="str">
        <f t="shared" si="1"/>
        <v/>
      </c>
      <c r="B34" s="204"/>
      <c r="C34" s="204"/>
      <c r="D34" s="205"/>
      <c r="E34" s="204"/>
      <c r="F34" s="206"/>
      <c r="G34" s="206"/>
      <c r="H34" s="207"/>
      <c r="I34" s="204"/>
      <c r="J34" s="204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12.75" customHeight="1">
      <c r="A35" s="203" t="str">
        <f t="shared" si="1"/>
        <v/>
      </c>
      <c r="B35" s="204"/>
      <c r="C35" s="204"/>
      <c r="D35" s="205"/>
      <c r="E35" s="204"/>
      <c r="F35" s="206"/>
      <c r="G35" s="206"/>
      <c r="H35" s="207"/>
      <c r="I35" s="204"/>
      <c r="J35" s="204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12.75" customHeight="1">
      <c r="A36" s="203" t="str">
        <f t="shared" si="1"/>
        <v/>
      </c>
      <c r="B36" s="204"/>
      <c r="C36" s="204"/>
      <c r="D36" s="205"/>
      <c r="E36" s="204"/>
      <c r="F36" s="206"/>
      <c r="G36" s="206"/>
      <c r="H36" s="207"/>
      <c r="I36" s="204"/>
      <c r="J36" s="204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12.75" customHeight="1">
      <c r="A37" s="203" t="str">
        <f t="shared" si="1"/>
        <v/>
      </c>
      <c r="B37" s="204"/>
      <c r="C37" s="204"/>
      <c r="D37" s="205"/>
      <c r="E37" s="204"/>
      <c r="F37" s="206"/>
      <c r="G37" s="206"/>
      <c r="H37" s="204"/>
      <c r="I37" s="204"/>
      <c r="J37" s="204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12.75" customHeight="1">
      <c r="A38" s="203" t="str">
        <f t="shared" si="1"/>
        <v/>
      </c>
      <c r="B38" s="204"/>
      <c r="C38" s="204"/>
      <c r="D38" s="205"/>
      <c r="E38" s="204"/>
      <c r="F38" s="206"/>
      <c r="G38" s="206"/>
      <c r="H38" s="207"/>
      <c r="I38" s="204"/>
      <c r="J38" s="204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12.75" customHeight="1">
      <c r="A39" s="203" t="str">
        <f t="shared" si="1"/>
        <v/>
      </c>
      <c r="B39" s="204"/>
      <c r="C39" s="204"/>
      <c r="D39" s="205"/>
      <c r="E39" s="204"/>
      <c r="F39" s="206"/>
      <c r="G39" s="206"/>
      <c r="H39" s="207"/>
      <c r="I39" s="204"/>
      <c r="J39" s="204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12.75" customHeight="1">
      <c r="A40" s="203" t="str">
        <f t="shared" si="1"/>
        <v/>
      </c>
      <c r="B40" s="204"/>
      <c r="C40" s="204"/>
      <c r="D40" s="205"/>
      <c r="E40" s="204"/>
      <c r="F40" s="206"/>
      <c r="G40" s="206"/>
      <c r="H40" s="207"/>
      <c r="I40" s="204"/>
      <c r="J40" s="204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ht="12.75" customHeight="1">
      <c r="A41" s="203" t="str">
        <f t="shared" si="1"/>
        <v/>
      </c>
      <c r="B41" s="204"/>
      <c r="C41" s="204"/>
      <c r="D41" s="205"/>
      <c r="E41" s="204"/>
      <c r="F41" s="206"/>
      <c r="G41" s="206"/>
      <c r="H41" s="207"/>
      <c r="I41" s="204"/>
      <c r="J41" s="204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12.75" customHeight="1">
      <c r="A42" s="203" t="str">
        <f t="shared" si="1"/>
        <v/>
      </c>
      <c r="B42" s="204"/>
      <c r="C42" s="204"/>
      <c r="D42" s="205"/>
      <c r="E42" s="204"/>
      <c r="F42" s="206"/>
      <c r="G42" s="206"/>
      <c r="H42" s="207"/>
      <c r="I42" s="204"/>
      <c r="J42" s="204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12.75" customHeight="1">
      <c r="A43" s="203" t="str">
        <f t="shared" si="1"/>
        <v/>
      </c>
      <c r="B43" s="204"/>
      <c r="C43" s="204"/>
      <c r="D43" s="205"/>
      <c r="E43" s="204"/>
      <c r="F43" s="206"/>
      <c r="G43" s="206"/>
      <c r="H43" s="207"/>
      <c r="I43" s="204"/>
      <c r="J43" s="204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12.75" customHeight="1">
      <c r="A44" s="203" t="str">
        <f t="shared" si="1"/>
        <v/>
      </c>
      <c r="B44" s="204"/>
      <c r="C44" s="204"/>
      <c r="D44" s="205"/>
      <c r="E44" s="204"/>
      <c r="F44" s="206"/>
      <c r="G44" s="206"/>
      <c r="H44" s="204"/>
      <c r="I44" s="204"/>
      <c r="J44" s="204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12.75" customHeight="1">
      <c r="A45" s="203" t="str">
        <f t="shared" si="1"/>
        <v/>
      </c>
      <c r="B45" s="204"/>
      <c r="C45" s="204"/>
      <c r="D45" s="205"/>
      <c r="E45" s="204"/>
      <c r="F45" s="206"/>
      <c r="G45" s="206"/>
      <c r="H45" s="207"/>
      <c r="I45" s="204"/>
      <c r="J45" s="204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12.75" customHeight="1">
      <c r="A46" s="203" t="str">
        <f t="shared" si="1"/>
        <v/>
      </c>
      <c r="B46" s="204"/>
      <c r="C46" s="204"/>
      <c r="D46" s="205"/>
      <c r="E46" s="204"/>
      <c r="F46" s="206"/>
      <c r="G46" s="206"/>
      <c r="H46" s="207"/>
      <c r="I46" s="204"/>
      <c r="J46" s="204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12.75" customHeight="1">
      <c r="A47" s="203" t="str">
        <f t="shared" si="1"/>
        <v/>
      </c>
      <c r="B47" s="204"/>
      <c r="C47" s="204"/>
      <c r="D47" s="205"/>
      <c r="E47" s="204"/>
      <c r="F47" s="206"/>
      <c r="G47" s="206"/>
      <c r="H47" s="204"/>
      <c r="I47" s="204"/>
      <c r="J47" s="204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203" t="str">
        <f t="shared" si="1"/>
        <v/>
      </c>
      <c r="B48" s="204"/>
      <c r="C48" s="204"/>
      <c r="D48" s="205"/>
      <c r="E48" s="204"/>
      <c r="F48" s="206"/>
      <c r="G48" s="206"/>
      <c r="H48" s="204"/>
      <c r="I48" s="204"/>
      <c r="J48" s="204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ht="12.75" customHeight="1">
      <c r="A49" s="203" t="str">
        <f t="shared" si="1"/>
        <v/>
      </c>
      <c r="B49" s="204"/>
      <c r="C49" s="204"/>
      <c r="D49" s="205"/>
      <c r="E49" s="204"/>
      <c r="F49" s="206"/>
      <c r="G49" s="206"/>
      <c r="H49" s="204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/>
      <c r="B50" s="204"/>
      <c r="C50" s="204"/>
      <c r="D50" s="205"/>
      <c r="E50" s="204"/>
      <c r="F50" s="206"/>
      <c r="G50" s="206"/>
      <c r="H50" s="204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/>
      <c r="B51" s="204"/>
      <c r="C51" s="204"/>
      <c r="D51" s="205"/>
      <c r="E51" s="204"/>
      <c r="F51" s="206"/>
      <c r="G51" s="206"/>
      <c r="H51" s="204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/>
      <c r="B52" s="204"/>
      <c r="C52" s="204"/>
      <c r="D52" s="205"/>
      <c r="E52" s="204"/>
      <c r="F52" s="206"/>
      <c r="G52" s="206"/>
      <c r="H52" s="204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/>
      <c r="B53" s="204"/>
      <c r="C53" s="204"/>
      <c r="D53" s="205"/>
      <c r="E53" s="204"/>
      <c r="F53" s="206"/>
      <c r="G53" s="206"/>
      <c r="H53" s="204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/>
      <c r="B54" s="204"/>
      <c r="C54" s="204"/>
      <c r="D54" s="205"/>
      <c r="E54" s="204"/>
      <c r="F54" s="206"/>
      <c r="G54" s="204"/>
      <c r="H54" s="204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/>
      <c r="B55" s="204"/>
      <c r="C55" s="204"/>
      <c r="D55" s="205"/>
      <c r="E55" s="204"/>
      <c r="F55" s="206"/>
      <c r="G55" s="204"/>
      <c r="H55" s="204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/>
      <c r="B56" s="204"/>
      <c r="C56" s="204"/>
      <c r="D56" s="205"/>
      <c r="E56" s="204"/>
      <c r="F56" s="206"/>
      <c r="G56" s="204"/>
      <c r="H56" s="204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/>
      <c r="B57" s="204"/>
      <c r="C57" s="204"/>
      <c r="D57" s="205"/>
      <c r="E57" s="204"/>
      <c r="F57" s="206"/>
      <c r="G57" s="204"/>
      <c r="H57" s="204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/>
      <c r="B58" s="204"/>
      <c r="C58" s="204"/>
      <c r="D58" s="205"/>
      <c r="E58" s="204"/>
      <c r="F58" s="206"/>
      <c r="G58" s="204"/>
      <c r="H58" s="204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5"/>
      <c r="B59" s="204"/>
      <c r="C59" s="204"/>
      <c r="D59" s="205"/>
      <c r="E59" s="204"/>
      <c r="F59" s="206"/>
      <c r="G59" s="204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5"/>
      <c r="B60" s="204"/>
      <c r="C60" s="204"/>
      <c r="D60" s="205"/>
      <c r="E60" s="204"/>
      <c r="F60" s="206"/>
      <c r="G60" s="204"/>
      <c r="H60" s="204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5"/>
      <c r="B61" s="204"/>
      <c r="C61" s="204"/>
      <c r="D61" s="205"/>
      <c r="E61" s="204"/>
      <c r="F61" s="206"/>
      <c r="G61" s="204"/>
      <c r="H61" s="204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5"/>
      <c r="B62" s="204"/>
      <c r="C62" s="204"/>
      <c r="D62" s="205"/>
      <c r="E62" s="204"/>
      <c r="F62" s="206"/>
      <c r="G62" s="204"/>
      <c r="H62" s="204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5"/>
      <c r="B63" s="204"/>
      <c r="C63" s="204"/>
      <c r="D63" s="205"/>
      <c r="E63" s="204"/>
      <c r="F63" s="206"/>
      <c r="G63" s="204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5"/>
      <c r="B64" s="204"/>
      <c r="C64" s="204"/>
      <c r="D64" s="205"/>
      <c r="E64" s="204"/>
      <c r="F64" s="206"/>
      <c r="G64" s="204"/>
      <c r="H64" s="204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5"/>
      <c r="B65" s="204"/>
      <c r="C65" s="204"/>
      <c r="D65" s="205"/>
      <c r="E65" s="204"/>
      <c r="F65" s="206"/>
      <c r="G65" s="204"/>
      <c r="H65" s="204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5"/>
      <c r="B66" s="204"/>
      <c r="C66" s="204"/>
      <c r="D66" s="205"/>
      <c r="E66" s="204"/>
      <c r="F66" s="206"/>
      <c r="G66" s="204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5"/>
      <c r="B67" s="204"/>
      <c r="C67" s="204"/>
      <c r="D67" s="205"/>
      <c r="E67" s="204"/>
      <c r="F67" s="206"/>
      <c r="G67" s="204"/>
      <c r="H67" s="204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5"/>
      <c r="B68" s="204"/>
      <c r="C68" s="204"/>
      <c r="D68" s="205"/>
      <c r="E68" s="204"/>
      <c r="F68" s="206"/>
      <c r="G68" s="204"/>
      <c r="H68" s="204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5"/>
      <c r="B69" s="204"/>
      <c r="C69" s="204"/>
      <c r="D69" s="205"/>
      <c r="E69" s="204"/>
      <c r="F69" s="206"/>
      <c r="G69" s="204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5"/>
      <c r="B70" s="204"/>
      <c r="C70" s="204"/>
      <c r="D70" s="205"/>
      <c r="E70" s="204"/>
      <c r="F70" s="206"/>
      <c r="G70" s="204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5"/>
      <c r="B71" s="204"/>
      <c r="C71" s="204"/>
      <c r="D71" s="205"/>
      <c r="E71" s="204"/>
      <c r="F71" s="206"/>
      <c r="G71" s="204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5"/>
      <c r="B72" s="204"/>
      <c r="C72" s="204"/>
      <c r="D72" s="205"/>
      <c r="E72" s="204"/>
      <c r="F72" s="206"/>
      <c r="G72" s="204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5"/>
      <c r="B73" s="204"/>
      <c r="C73" s="204"/>
      <c r="D73" s="205"/>
      <c r="E73" s="204"/>
      <c r="F73" s="206"/>
      <c r="G73" s="204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5"/>
      <c r="B74" s="204"/>
      <c r="C74" s="204"/>
      <c r="D74" s="205"/>
      <c r="E74" s="204"/>
      <c r="F74" s="206"/>
      <c r="G74" s="204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5"/>
      <c r="B75" s="204"/>
      <c r="C75" s="204"/>
      <c r="D75" s="205"/>
      <c r="E75" s="204"/>
      <c r="F75" s="206"/>
      <c r="G75" s="204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8"/>
      <c r="B76" s="204"/>
      <c r="C76" s="204"/>
      <c r="D76" s="208"/>
      <c r="E76" s="204"/>
      <c r="F76" s="209"/>
      <c r="G76" s="210"/>
      <c r="H76" s="204"/>
      <c r="I76" s="204"/>
      <c r="J76" s="210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11"/>
      <c r="B77" s="212"/>
      <c r="C77" s="212"/>
      <c r="D77" s="213"/>
      <c r="E77" s="212"/>
      <c r="F77" s="214"/>
      <c r="G77" s="212"/>
      <c r="H77" s="212"/>
      <c r="I77" s="212"/>
      <c r="J77" s="212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11"/>
      <c r="B78" s="212"/>
      <c r="C78" s="212"/>
      <c r="D78" s="213"/>
      <c r="E78" s="212"/>
      <c r="F78" s="214"/>
      <c r="G78" s="212"/>
      <c r="H78" s="212"/>
      <c r="I78" s="212"/>
      <c r="J78" s="212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11"/>
      <c r="B79" s="212"/>
      <c r="C79" s="212"/>
      <c r="D79" s="213"/>
      <c r="E79" s="212"/>
      <c r="F79" s="214"/>
      <c r="G79" s="143"/>
      <c r="H79" s="212"/>
      <c r="I79" s="212"/>
      <c r="J79" s="212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15"/>
      <c r="B80" s="212"/>
      <c r="C80" s="212"/>
      <c r="D80" s="143"/>
      <c r="E80" s="212"/>
      <c r="F80" s="143"/>
      <c r="G80" s="143"/>
      <c r="H80" s="212"/>
      <c r="I80" s="212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15"/>
      <c r="B81" s="212"/>
      <c r="C81" s="212"/>
      <c r="D81" s="143"/>
      <c r="E81" s="212"/>
      <c r="F81" s="143"/>
      <c r="G81" s="143"/>
      <c r="H81" s="212"/>
      <c r="I81" s="212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15"/>
      <c r="B82" s="212"/>
      <c r="C82" s="212"/>
      <c r="D82" s="143"/>
      <c r="E82" s="212"/>
      <c r="F82" s="143"/>
      <c r="G82" s="143"/>
      <c r="H82" s="212"/>
      <c r="I82" s="212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15"/>
      <c r="B83" s="212"/>
      <c r="C83" s="212"/>
      <c r="D83" s="143"/>
      <c r="E83" s="212"/>
      <c r="F83" s="143"/>
      <c r="G83" s="143"/>
      <c r="H83" s="212"/>
      <c r="I83" s="212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15"/>
      <c r="B84" s="212"/>
      <c r="C84" s="212"/>
      <c r="D84" s="143"/>
      <c r="E84" s="212"/>
      <c r="F84" s="143"/>
      <c r="G84" s="143"/>
      <c r="H84" s="212"/>
      <c r="I84" s="212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15"/>
      <c r="B85" s="212"/>
      <c r="C85" s="212"/>
      <c r="D85" s="143"/>
      <c r="E85" s="212"/>
      <c r="F85" s="143"/>
      <c r="G85" s="143"/>
      <c r="H85" s="212"/>
      <c r="I85" s="212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15"/>
      <c r="B86" s="212"/>
      <c r="C86" s="212"/>
      <c r="D86" s="143"/>
      <c r="E86" s="212"/>
      <c r="F86" s="143"/>
      <c r="G86" s="143"/>
      <c r="H86" s="212"/>
      <c r="I86" s="212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15"/>
      <c r="B87" s="212"/>
      <c r="C87" s="212"/>
      <c r="D87" s="143"/>
      <c r="E87" s="212"/>
      <c r="F87" s="143"/>
      <c r="G87" s="143"/>
      <c r="H87" s="212"/>
      <c r="I87" s="212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15"/>
      <c r="B88" s="212"/>
      <c r="C88" s="212"/>
      <c r="D88" s="143"/>
      <c r="E88" s="212"/>
      <c r="F88" s="143"/>
      <c r="G88" s="143"/>
      <c r="H88" s="212"/>
      <c r="I88" s="212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15"/>
      <c r="B89" s="212"/>
      <c r="C89" s="212"/>
      <c r="D89" s="143"/>
      <c r="E89" s="212"/>
      <c r="F89" s="143"/>
      <c r="G89" s="143"/>
      <c r="H89" s="212"/>
      <c r="I89" s="212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15"/>
      <c r="B90" s="212"/>
      <c r="C90" s="212"/>
      <c r="D90" s="143"/>
      <c r="E90" s="212"/>
      <c r="F90" s="143"/>
      <c r="G90" s="143"/>
      <c r="H90" s="212"/>
      <c r="I90" s="212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15"/>
      <c r="B91" s="212"/>
      <c r="C91" s="212"/>
      <c r="D91" s="143"/>
      <c r="E91" s="212"/>
      <c r="F91" s="143"/>
      <c r="G91" s="143"/>
      <c r="H91" s="212"/>
      <c r="I91" s="212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15"/>
      <c r="B92" s="212"/>
      <c r="C92" s="212"/>
      <c r="D92" s="143"/>
      <c r="E92" s="212"/>
      <c r="F92" s="143"/>
      <c r="G92" s="143"/>
      <c r="H92" s="212"/>
      <c r="I92" s="212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15"/>
      <c r="B93" s="212"/>
      <c r="C93" s="212"/>
      <c r="D93" s="143"/>
      <c r="E93" s="212"/>
      <c r="F93" s="143"/>
      <c r="G93" s="143"/>
      <c r="H93" s="212"/>
      <c r="I93" s="212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15"/>
      <c r="B94" s="212"/>
      <c r="C94" s="212"/>
      <c r="D94" s="143"/>
      <c r="E94" s="212"/>
      <c r="F94" s="143"/>
      <c r="G94" s="143"/>
      <c r="H94" s="212"/>
      <c r="I94" s="212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15"/>
      <c r="B95" s="212"/>
      <c r="C95" s="212"/>
      <c r="D95" s="143"/>
      <c r="E95" s="212"/>
      <c r="F95" s="143"/>
      <c r="G95" s="143"/>
      <c r="H95" s="212"/>
      <c r="I95" s="212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15"/>
      <c r="B96" s="212"/>
      <c r="C96" s="212"/>
      <c r="D96" s="143"/>
      <c r="E96" s="212"/>
      <c r="F96" s="143"/>
      <c r="G96" s="143"/>
      <c r="H96" s="212"/>
      <c r="I96" s="212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15"/>
      <c r="B97" s="212"/>
      <c r="C97" s="212"/>
      <c r="D97" s="143"/>
      <c r="E97" s="212"/>
      <c r="F97" s="143"/>
      <c r="G97" s="143"/>
      <c r="H97" s="212"/>
      <c r="I97" s="212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15"/>
      <c r="B98" s="212"/>
      <c r="C98" s="212"/>
      <c r="D98" s="143"/>
      <c r="E98" s="212"/>
      <c r="F98" s="143"/>
      <c r="G98" s="143"/>
      <c r="H98" s="212"/>
      <c r="I98" s="212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5"/>
      <c r="B99" s="212"/>
      <c r="C99" s="212"/>
      <c r="D99" s="143"/>
      <c r="E99" s="212"/>
      <c r="F99" s="143"/>
      <c r="G99" s="143"/>
      <c r="H99" s="212"/>
      <c r="I99" s="212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5"/>
      <c r="B100" s="212"/>
      <c r="C100" s="212"/>
      <c r="D100" s="143"/>
      <c r="E100" s="212"/>
      <c r="F100" s="143"/>
      <c r="G100" s="143"/>
      <c r="H100" s="212"/>
      <c r="I100" s="212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5"/>
      <c r="B101" s="212"/>
      <c r="C101" s="212"/>
      <c r="D101" s="143"/>
      <c r="E101" s="212"/>
      <c r="F101" s="143"/>
      <c r="G101" s="143"/>
      <c r="H101" s="212"/>
      <c r="I101" s="212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216"/>
      <c r="T122" s="216"/>
      <c r="U122" s="216"/>
      <c r="V122" s="216"/>
      <c r="W122" s="216"/>
      <c r="X122" s="216"/>
      <c r="Y122" s="216"/>
      <c r="Z122" s="216"/>
      <c r="AA122" s="216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216"/>
      <c r="T123" s="216"/>
      <c r="U123" s="216"/>
      <c r="V123" s="216"/>
      <c r="W123" s="216"/>
      <c r="X123" s="216"/>
      <c r="Y123" s="216"/>
      <c r="Z123" s="216"/>
      <c r="AA123" s="216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216"/>
      <c r="T124" s="216"/>
      <c r="U124" s="216"/>
      <c r="V124" s="216"/>
      <c r="W124" s="216"/>
      <c r="X124" s="216"/>
      <c r="Y124" s="216"/>
      <c r="Z124" s="216"/>
      <c r="AA124" s="216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216"/>
      <c r="T125" s="216"/>
      <c r="U125" s="216"/>
      <c r="V125" s="216"/>
      <c r="W125" s="216"/>
      <c r="X125" s="216"/>
      <c r="Y125" s="216"/>
      <c r="Z125" s="216"/>
      <c r="AA125" s="216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216"/>
      <c r="T126" s="216"/>
      <c r="U126" s="216"/>
      <c r="V126" s="216"/>
      <c r="W126" s="216"/>
      <c r="X126" s="216"/>
      <c r="Y126" s="216"/>
      <c r="Z126" s="216"/>
      <c r="AA126" s="216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216"/>
      <c r="T127" s="216"/>
      <c r="U127" s="216"/>
      <c r="V127" s="216"/>
      <c r="W127" s="216"/>
      <c r="X127" s="216"/>
      <c r="Y127" s="216"/>
      <c r="Z127" s="216"/>
      <c r="AA127" s="216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216"/>
      <c r="T128" s="216"/>
      <c r="U128" s="216"/>
      <c r="V128" s="216"/>
      <c r="W128" s="216"/>
      <c r="X128" s="216"/>
      <c r="Y128" s="216"/>
      <c r="Z128" s="216"/>
      <c r="AA128" s="216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216"/>
      <c r="T129" s="216"/>
      <c r="U129" s="216"/>
      <c r="V129" s="216"/>
      <c r="W129" s="216"/>
      <c r="X129" s="216"/>
      <c r="Y129" s="216"/>
      <c r="Z129" s="216"/>
      <c r="AA129" s="216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216"/>
      <c r="T130" s="216"/>
      <c r="U130" s="216"/>
      <c r="V130" s="216"/>
      <c r="W130" s="216"/>
      <c r="X130" s="216"/>
      <c r="Y130" s="216"/>
      <c r="Z130" s="216"/>
      <c r="AA130" s="216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216"/>
      <c r="T131" s="216"/>
      <c r="U131" s="216"/>
      <c r="V131" s="216"/>
      <c r="W131" s="216"/>
      <c r="X131" s="216"/>
      <c r="Y131" s="216"/>
      <c r="Z131" s="216"/>
      <c r="AA131" s="216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216"/>
      <c r="T132" s="216"/>
      <c r="U132" s="216"/>
      <c r="V132" s="216"/>
      <c r="W132" s="216"/>
      <c r="X132" s="216"/>
      <c r="Y132" s="216"/>
      <c r="Z132" s="216"/>
      <c r="AA132" s="216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216"/>
      <c r="T133" s="216"/>
      <c r="U133" s="216"/>
      <c r="V133" s="216"/>
      <c r="W133" s="216"/>
      <c r="X133" s="216"/>
      <c r="Y133" s="216"/>
      <c r="Z133" s="216"/>
      <c r="AA133" s="216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7"/>
      <c r="J140" s="216"/>
      <c r="K140" s="216"/>
      <c r="L140" s="216"/>
      <c r="M140" s="216"/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7"/>
      <c r="J141" s="216"/>
      <c r="K141" s="216"/>
      <c r="L141" s="216"/>
      <c r="M141" s="216"/>
      <c r="N141" s="216"/>
      <c r="O141" s="216"/>
      <c r="P141" s="216"/>
      <c r="Q141" s="216"/>
      <c r="R141" s="216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7"/>
      <c r="J142" s="216"/>
      <c r="K142" s="216"/>
      <c r="L142" s="216"/>
      <c r="M142" s="216"/>
      <c r="N142" s="216"/>
      <c r="O142" s="216"/>
      <c r="P142" s="216"/>
      <c r="Q142" s="216"/>
      <c r="R142" s="216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7"/>
      <c r="J143" s="216"/>
      <c r="K143" s="216"/>
      <c r="L143" s="216"/>
      <c r="M143" s="216"/>
      <c r="N143" s="216"/>
      <c r="O143" s="216"/>
      <c r="P143" s="216"/>
      <c r="Q143" s="216"/>
      <c r="R143" s="216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7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7"/>
      <c r="J145" s="216"/>
      <c r="K145" s="216"/>
      <c r="L145" s="216"/>
      <c r="M145" s="216"/>
      <c r="N145" s="216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7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7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7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7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7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7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7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7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7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7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7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7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7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7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7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7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216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8"/>
      <c r="B203" s="217"/>
      <c r="C203" s="217"/>
      <c r="D203" s="216"/>
      <c r="E203" s="217"/>
      <c r="F203" s="216"/>
      <c r="G203" s="216"/>
      <c r="H203" s="217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8"/>
      <c r="B204" s="217"/>
      <c r="C204" s="217"/>
      <c r="D204" s="216"/>
      <c r="E204" s="217"/>
      <c r="F204" s="216"/>
      <c r="G204" s="216"/>
      <c r="H204" s="217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8"/>
      <c r="B205" s="217"/>
      <c r="C205" s="217"/>
      <c r="D205" s="216"/>
      <c r="E205" s="217"/>
      <c r="F205" s="216"/>
      <c r="G205" s="216"/>
      <c r="H205" s="217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8"/>
      <c r="B206" s="217"/>
      <c r="C206" s="217"/>
      <c r="D206" s="216"/>
      <c r="E206" s="217"/>
      <c r="F206" s="216"/>
      <c r="G206" s="216"/>
      <c r="H206" s="217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8"/>
      <c r="B207" s="217"/>
      <c r="C207" s="217"/>
      <c r="D207" s="216"/>
      <c r="E207" s="217"/>
      <c r="F207" s="216"/>
      <c r="G207" s="216"/>
      <c r="H207" s="217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8"/>
      <c r="B208" s="217"/>
      <c r="C208" s="217"/>
      <c r="D208" s="216"/>
      <c r="E208" s="217"/>
      <c r="F208" s="216"/>
      <c r="G208" s="216"/>
      <c r="H208" s="217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8"/>
      <c r="B209" s="217"/>
      <c r="C209" s="217"/>
      <c r="D209" s="216"/>
      <c r="E209" s="217"/>
      <c r="F209" s="216"/>
      <c r="G209" s="216"/>
      <c r="H209" s="217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8"/>
      <c r="B210" s="217"/>
      <c r="C210" s="217"/>
      <c r="D210" s="216"/>
      <c r="E210" s="217"/>
      <c r="F210" s="216"/>
      <c r="G210" s="216"/>
      <c r="H210" s="217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8"/>
      <c r="B211" s="217"/>
      <c r="C211" s="217"/>
      <c r="D211" s="216"/>
      <c r="E211" s="217"/>
      <c r="F211" s="216"/>
      <c r="G211" s="216"/>
      <c r="H211" s="217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8"/>
      <c r="B212" s="217"/>
      <c r="C212" s="217"/>
      <c r="D212" s="216"/>
      <c r="E212" s="217"/>
      <c r="F212" s="216"/>
      <c r="G212" s="216"/>
      <c r="H212" s="217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8"/>
      <c r="B213" s="217"/>
      <c r="C213" s="217"/>
      <c r="D213" s="216"/>
      <c r="E213" s="217"/>
      <c r="F213" s="216"/>
      <c r="G213" s="216"/>
      <c r="H213" s="217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8"/>
      <c r="B214" s="217"/>
      <c r="C214" s="217"/>
      <c r="D214" s="216"/>
      <c r="E214" s="217"/>
      <c r="F214" s="216"/>
      <c r="G214" s="216"/>
      <c r="H214" s="217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8"/>
      <c r="B215" s="217"/>
      <c r="C215" s="217"/>
      <c r="D215" s="216"/>
      <c r="E215" s="217"/>
      <c r="F215" s="216"/>
      <c r="G215" s="216"/>
      <c r="H215" s="217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8"/>
      <c r="B216" s="217"/>
      <c r="C216" s="217"/>
      <c r="D216" s="216"/>
      <c r="E216" s="217"/>
      <c r="F216" s="216"/>
      <c r="G216" s="216"/>
      <c r="H216" s="217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8"/>
      <c r="B217" s="217"/>
      <c r="C217" s="217"/>
      <c r="D217" s="216"/>
      <c r="E217" s="217"/>
      <c r="F217" s="216"/>
      <c r="G217" s="216"/>
      <c r="H217" s="217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8"/>
      <c r="B218" s="217"/>
      <c r="C218" s="217"/>
      <c r="D218" s="216"/>
      <c r="E218" s="217"/>
      <c r="F218" s="216"/>
      <c r="G218" s="216"/>
      <c r="H218" s="217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8"/>
      <c r="B219" s="217"/>
      <c r="C219" s="217"/>
      <c r="D219" s="216"/>
      <c r="E219" s="217"/>
      <c r="F219" s="216"/>
      <c r="G219" s="216"/>
      <c r="H219" s="217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8"/>
      <c r="B220" s="217"/>
      <c r="C220" s="217"/>
      <c r="D220" s="216"/>
      <c r="E220" s="217"/>
      <c r="F220" s="216"/>
      <c r="G220" s="216"/>
      <c r="H220" s="217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8"/>
      <c r="B221" s="217"/>
      <c r="C221" s="217"/>
      <c r="D221" s="216"/>
      <c r="E221" s="217"/>
      <c r="F221" s="216"/>
      <c r="G221" s="216"/>
      <c r="H221" s="217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8"/>
      <c r="B222" s="217"/>
      <c r="C222" s="217"/>
      <c r="D222" s="216"/>
      <c r="E222" s="217"/>
      <c r="F222" s="216"/>
      <c r="G222" s="216"/>
      <c r="H222" s="217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8"/>
      <c r="B223" s="217"/>
      <c r="C223" s="217"/>
      <c r="D223" s="216"/>
      <c r="E223" s="217"/>
      <c r="F223" s="216"/>
      <c r="G223" s="216"/>
      <c r="H223" s="217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8"/>
      <c r="B224" s="217"/>
      <c r="C224" s="217"/>
      <c r="D224" s="216"/>
      <c r="E224" s="217"/>
      <c r="F224" s="216"/>
      <c r="G224" s="216"/>
      <c r="H224" s="217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</sheetData>
  <mergeCells count="4">
    <mergeCell ref="B2:G2"/>
    <mergeCell ref="B3:G3"/>
    <mergeCell ref="B4:G4"/>
    <mergeCell ref="B5:G5"/>
  </mergeCells>
  <dataValidations>
    <dataValidation type="list" allowBlank="1" showErrorMessage="1" sqref="G14:G25">
      <formula1>"Pass,Fail,Pending,Untested,N/A,Cancel"</formula1>
    </dataValidation>
    <dataValidation type="list" allowBlank="1" sqref="I14:I25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18.88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109"/>
      <c r="I1" s="109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432</v>
      </c>
      <c r="C2" s="5"/>
      <c r="D2" s="5"/>
      <c r="E2" s="5"/>
      <c r="F2" s="5"/>
      <c r="G2" s="6"/>
      <c r="H2" s="114"/>
      <c r="I2" s="108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14"/>
      <c r="I3" s="108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14"/>
      <c r="I4" s="108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14"/>
      <c r="I5" s="108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14"/>
      <c r="I6" s="108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COUNTIF($G$10:$G$68,"Pass")</f>
        <v>20</v>
      </c>
      <c r="B7" s="121">
        <f>COUNTIF($G$10:$G$68,"Fail")</f>
        <v>5</v>
      </c>
      <c r="C7" s="121">
        <f>COUNTIF($G$10:$G$68,"Untested")</f>
        <v>2</v>
      </c>
      <c r="D7" s="121">
        <f>COUNTIF($G$10:$G$68,"Pending")</f>
        <v>0</v>
      </c>
      <c r="E7" s="121">
        <f>COUNTIF($G$14:$G$68,"N/A")</f>
        <v>0</v>
      </c>
      <c r="F7" s="122">
        <f>COUNTIF(A10:A85,"QL*")-E7</f>
        <v>27</v>
      </c>
      <c r="G7" s="123"/>
      <c r="H7" s="114"/>
      <c r="I7" s="108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ht="21.0" customHeight="1" outlineLevel="2">
      <c r="A14" s="190"/>
      <c r="B14" s="161" t="s">
        <v>433</v>
      </c>
      <c r="C14" s="161"/>
      <c r="D14" s="191"/>
      <c r="E14" s="161"/>
      <c r="F14" s="192"/>
      <c r="G14" s="192"/>
      <c r="H14" s="193"/>
      <c r="I14" s="161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19.5" customHeight="1" outlineLevel="3" collapsed="1">
      <c r="A15" s="194"/>
      <c r="B15" s="165" t="s">
        <v>352</v>
      </c>
      <c r="C15" s="165"/>
      <c r="D15" s="195"/>
      <c r="E15" s="165"/>
      <c r="F15" s="196"/>
      <c r="G15" s="196"/>
      <c r="H15" s="197"/>
      <c r="I15" s="165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hidden="1" customHeight="1" outlineLevel="4">
      <c r="A16" s="168" t="s">
        <v>434</v>
      </c>
      <c r="B16" s="169" t="s">
        <v>435</v>
      </c>
      <c r="C16" s="169" t="s">
        <v>279</v>
      </c>
      <c r="D16" s="189" t="s">
        <v>436</v>
      </c>
      <c r="E16" s="169" t="s">
        <v>437</v>
      </c>
      <c r="F16" s="186" t="s">
        <v>370</v>
      </c>
      <c r="G16" s="186" t="s">
        <v>259</v>
      </c>
      <c r="H16" s="188">
        <v>44741.0</v>
      </c>
      <c r="I16" s="169" t="s">
        <v>292</v>
      </c>
      <c r="J16" s="172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</row>
    <row r="17" ht="66.75" hidden="1" customHeight="1" outlineLevel="4">
      <c r="A17" s="168" t="s">
        <v>438</v>
      </c>
      <c r="B17" s="169" t="s">
        <v>439</v>
      </c>
      <c r="C17" s="169" t="s">
        <v>279</v>
      </c>
      <c r="D17" s="189" t="s">
        <v>436</v>
      </c>
      <c r="E17" s="169" t="s">
        <v>413</v>
      </c>
      <c r="F17" s="186" t="s">
        <v>370</v>
      </c>
      <c r="G17" s="186" t="s">
        <v>259</v>
      </c>
      <c r="H17" s="188">
        <v>44741.0</v>
      </c>
      <c r="I17" s="169" t="s">
        <v>292</v>
      </c>
      <c r="J17" s="172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</row>
    <row r="18" ht="66.75" hidden="1" customHeight="1" outlineLevel="4">
      <c r="A18" s="168" t="s">
        <v>440</v>
      </c>
      <c r="B18" s="169" t="s">
        <v>441</v>
      </c>
      <c r="C18" s="169" t="s">
        <v>279</v>
      </c>
      <c r="D18" s="189" t="s">
        <v>442</v>
      </c>
      <c r="E18" s="169" t="s">
        <v>415</v>
      </c>
      <c r="F18" s="186" t="s">
        <v>370</v>
      </c>
      <c r="G18" s="186" t="s">
        <v>259</v>
      </c>
      <c r="H18" s="188">
        <v>44741.0</v>
      </c>
      <c r="I18" s="169" t="s">
        <v>292</v>
      </c>
      <c r="J18" s="172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</row>
    <row r="19" ht="66.75" hidden="1" customHeight="1" outlineLevel="4">
      <c r="A19" s="168" t="s">
        <v>443</v>
      </c>
      <c r="B19" s="169" t="s">
        <v>444</v>
      </c>
      <c r="C19" s="169" t="s">
        <v>279</v>
      </c>
      <c r="D19" s="189" t="s">
        <v>445</v>
      </c>
      <c r="E19" s="169" t="s">
        <v>446</v>
      </c>
      <c r="F19" s="186" t="s">
        <v>370</v>
      </c>
      <c r="G19" s="186" t="s">
        <v>259</v>
      </c>
      <c r="H19" s="188">
        <v>44741.0</v>
      </c>
      <c r="I19" s="169" t="s">
        <v>292</v>
      </c>
      <c r="J19" s="172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</row>
    <row r="20" ht="23.25" customHeight="1" outlineLevel="3" collapsed="1">
      <c r="A20" s="194"/>
      <c r="B20" s="165" t="s">
        <v>104</v>
      </c>
      <c r="C20" s="165"/>
      <c r="D20" s="195"/>
      <c r="E20" s="165"/>
      <c r="F20" s="196"/>
      <c r="G20" s="196"/>
      <c r="H20" s="197"/>
      <c r="I20" s="165"/>
      <c r="J20" s="166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</row>
    <row r="21" ht="66.75" hidden="1" customHeight="1" outlineLevel="4">
      <c r="A21" s="168" t="s">
        <v>447</v>
      </c>
      <c r="B21" s="169" t="s">
        <v>448</v>
      </c>
      <c r="C21" s="169" t="s">
        <v>279</v>
      </c>
      <c r="D21" s="189" t="s">
        <v>449</v>
      </c>
      <c r="E21" s="169" t="s">
        <v>450</v>
      </c>
      <c r="F21" s="186" t="s">
        <v>370</v>
      </c>
      <c r="G21" s="186" t="s">
        <v>259</v>
      </c>
      <c r="H21" s="188">
        <v>44741.0</v>
      </c>
      <c r="I21" s="169" t="s">
        <v>292</v>
      </c>
      <c r="J21" s="172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</row>
    <row r="22" ht="66.75" hidden="1" customHeight="1" outlineLevel="4">
      <c r="A22" s="168" t="s">
        <v>451</v>
      </c>
      <c r="B22" s="169" t="s">
        <v>106</v>
      </c>
      <c r="C22" s="169" t="s">
        <v>279</v>
      </c>
      <c r="D22" s="189" t="s">
        <v>449</v>
      </c>
      <c r="E22" s="169" t="s">
        <v>380</v>
      </c>
      <c r="F22" s="186" t="s">
        <v>370</v>
      </c>
      <c r="G22" s="186" t="s">
        <v>260</v>
      </c>
      <c r="H22" s="188">
        <v>44741.0</v>
      </c>
      <c r="I22" s="169" t="s">
        <v>292</v>
      </c>
      <c r="J22" s="172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66.75" hidden="1" customHeight="1" outlineLevel="4">
      <c r="A23" s="168" t="s">
        <v>452</v>
      </c>
      <c r="B23" s="169" t="s">
        <v>224</v>
      </c>
      <c r="C23" s="169" t="s">
        <v>279</v>
      </c>
      <c r="D23" s="189" t="s">
        <v>449</v>
      </c>
      <c r="E23" s="169" t="s">
        <v>380</v>
      </c>
      <c r="F23" s="186" t="s">
        <v>370</v>
      </c>
      <c r="G23" s="186" t="s">
        <v>259</v>
      </c>
      <c r="H23" s="188">
        <v>44741.0</v>
      </c>
      <c r="I23" s="169" t="s">
        <v>292</v>
      </c>
      <c r="J23" s="172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26.25" customHeight="1" outlineLevel="3" collapsed="1">
      <c r="A24" s="194"/>
      <c r="B24" s="165" t="s">
        <v>109</v>
      </c>
      <c r="C24" s="165"/>
      <c r="D24" s="195"/>
      <c r="E24" s="165"/>
      <c r="F24" s="196"/>
      <c r="G24" s="196"/>
      <c r="H24" s="197"/>
      <c r="I24" s="165"/>
      <c r="J24" s="166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</row>
    <row r="25" ht="66.75" hidden="1" customHeight="1" outlineLevel="4">
      <c r="A25" s="168" t="s">
        <v>453</v>
      </c>
      <c r="B25" s="169" t="s">
        <v>222</v>
      </c>
      <c r="C25" s="169" t="s">
        <v>279</v>
      </c>
      <c r="D25" s="189" t="s">
        <v>454</v>
      </c>
      <c r="E25" s="169" t="s">
        <v>455</v>
      </c>
      <c r="F25" s="186" t="s">
        <v>370</v>
      </c>
      <c r="G25" s="186" t="s">
        <v>260</v>
      </c>
      <c r="H25" s="188">
        <v>44741.0</v>
      </c>
      <c r="I25" s="169" t="s">
        <v>292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21.75" customHeight="1" outlineLevel="2" collapsed="1">
      <c r="A26" s="190"/>
      <c r="B26" s="161" t="s">
        <v>456</v>
      </c>
      <c r="C26" s="161"/>
      <c r="D26" s="191"/>
      <c r="E26" s="161"/>
      <c r="F26" s="192"/>
      <c r="G26" s="192"/>
      <c r="H26" s="193"/>
      <c r="I26" s="161"/>
      <c r="J26" s="162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</row>
    <row r="27" ht="66.75" hidden="1" customHeight="1" outlineLevel="3">
      <c r="A27" s="168" t="s">
        <v>457</v>
      </c>
      <c r="B27" s="169" t="s">
        <v>458</v>
      </c>
      <c r="C27" s="169" t="s">
        <v>279</v>
      </c>
      <c r="D27" s="189" t="s">
        <v>459</v>
      </c>
      <c r="E27" s="169" t="s">
        <v>460</v>
      </c>
      <c r="F27" s="186" t="s">
        <v>370</v>
      </c>
      <c r="G27" s="186" t="s">
        <v>259</v>
      </c>
      <c r="H27" s="188">
        <v>44741.0</v>
      </c>
      <c r="I27" s="169" t="s">
        <v>292</v>
      </c>
      <c r="J27" s="17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66.75" hidden="1" customHeight="1" outlineLevel="3">
      <c r="A28" s="168" t="s">
        <v>461</v>
      </c>
      <c r="B28" s="169" t="s">
        <v>226</v>
      </c>
      <c r="C28" s="169" t="s">
        <v>279</v>
      </c>
      <c r="D28" s="189" t="s">
        <v>459</v>
      </c>
      <c r="E28" s="169" t="s">
        <v>462</v>
      </c>
      <c r="F28" s="186" t="s">
        <v>370</v>
      </c>
      <c r="G28" s="186" t="s">
        <v>259</v>
      </c>
      <c r="H28" s="188">
        <v>44741.0</v>
      </c>
      <c r="I28" s="169" t="s">
        <v>292</v>
      </c>
      <c r="J28" s="172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66.75" hidden="1" customHeight="1" outlineLevel="3">
      <c r="A29" s="168" t="s">
        <v>463</v>
      </c>
      <c r="B29" s="169" t="s">
        <v>201</v>
      </c>
      <c r="C29" s="169" t="s">
        <v>279</v>
      </c>
      <c r="D29" s="189" t="s">
        <v>459</v>
      </c>
      <c r="E29" s="169" t="s">
        <v>464</v>
      </c>
      <c r="F29" s="186" t="s">
        <v>370</v>
      </c>
      <c r="G29" s="186" t="s">
        <v>259</v>
      </c>
      <c r="H29" s="188">
        <v>44741.0</v>
      </c>
      <c r="I29" s="169" t="s">
        <v>292</v>
      </c>
      <c r="J29" s="17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66.75" hidden="1" customHeight="1" outlineLevel="3">
      <c r="A30" s="168" t="s">
        <v>465</v>
      </c>
      <c r="B30" s="169" t="s">
        <v>202</v>
      </c>
      <c r="C30" s="169" t="s">
        <v>279</v>
      </c>
      <c r="D30" s="189" t="s">
        <v>459</v>
      </c>
      <c r="E30" s="169" t="s">
        <v>466</v>
      </c>
      <c r="F30" s="186" t="s">
        <v>370</v>
      </c>
      <c r="G30" s="186" t="s">
        <v>259</v>
      </c>
      <c r="H30" s="188">
        <v>44741.0</v>
      </c>
      <c r="I30" s="169" t="s">
        <v>292</v>
      </c>
      <c r="J30" s="17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66.75" hidden="1" customHeight="1" outlineLevel="3">
      <c r="A31" s="168" t="s">
        <v>467</v>
      </c>
      <c r="B31" s="169" t="s">
        <v>228</v>
      </c>
      <c r="C31" s="169" t="s">
        <v>279</v>
      </c>
      <c r="D31" s="189" t="s">
        <v>459</v>
      </c>
      <c r="E31" s="169" t="s">
        <v>468</v>
      </c>
      <c r="F31" s="186" t="s">
        <v>370</v>
      </c>
      <c r="G31" s="186" t="s">
        <v>259</v>
      </c>
      <c r="H31" s="188">
        <v>44741.0</v>
      </c>
      <c r="I31" s="169" t="s">
        <v>292</v>
      </c>
      <c r="J31" s="17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66.75" hidden="1" customHeight="1" outlineLevel="3">
      <c r="A32" s="168" t="s">
        <v>469</v>
      </c>
      <c r="B32" s="169" t="s">
        <v>229</v>
      </c>
      <c r="C32" s="169" t="s">
        <v>279</v>
      </c>
      <c r="D32" s="189" t="s">
        <v>459</v>
      </c>
      <c r="E32" s="169" t="s">
        <v>470</v>
      </c>
      <c r="F32" s="186" t="s">
        <v>370</v>
      </c>
      <c r="G32" s="186" t="s">
        <v>259</v>
      </c>
      <c r="H32" s="188">
        <v>44741.0</v>
      </c>
      <c r="I32" s="169" t="s">
        <v>292</v>
      </c>
      <c r="J32" s="17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23.25" customHeight="1" outlineLevel="2">
      <c r="A33" s="190"/>
      <c r="B33" s="161" t="s">
        <v>471</v>
      </c>
      <c r="C33" s="161"/>
      <c r="D33" s="191"/>
      <c r="E33" s="161"/>
      <c r="F33" s="192"/>
      <c r="G33" s="192"/>
      <c r="H33" s="193"/>
      <c r="I33" s="161"/>
      <c r="J33" s="162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</row>
    <row r="34" ht="66.75" customHeight="1" outlineLevel="3">
      <c r="A34" s="168" t="s">
        <v>472</v>
      </c>
      <c r="B34" s="169" t="s">
        <v>473</v>
      </c>
      <c r="C34" s="169" t="s">
        <v>279</v>
      </c>
      <c r="D34" s="189" t="s">
        <v>474</v>
      </c>
      <c r="E34" s="169" t="s">
        <v>475</v>
      </c>
      <c r="F34" s="186" t="s">
        <v>370</v>
      </c>
      <c r="G34" s="186" t="s">
        <v>259</v>
      </c>
      <c r="H34" s="188">
        <v>44741.0</v>
      </c>
      <c r="I34" s="169" t="s">
        <v>292</v>
      </c>
      <c r="J34" s="172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66.75" customHeight="1" outlineLevel="3">
      <c r="A35" s="168" t="s">
        <v>476</v>
      </c>
      <c r="B35" s="169" t="s">
        <v>158</v>
      </c>
      <c r="C35" s="169" t="s">
        <v>279</v>
      </c>
      <c r="D35" s="189" t="s">
        <v>477</v>
      </c>
      <c r="E35" s="169" t="s">
        <v>397</v>
      </c>
      <c r="F35" s="186" t="s">
        <v>370</v>
      </c>
      <c r="G35" s="186" t="s">
        <v>259</v>
      </c>
      <c r="H35" s="188">
        <v>44741.0</v>
      </c>
      <c r="I35" s="169" t="s">
        <v>292</v>
      </c>
      <c r="J35" s="172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66.75" customHeight="1" outlineLevel="3">
      <c r="A36" s="168" t="s">
        <v>478</v>
      </c>
      <c r="B36" s="169" t="s">
        <v>232</v>
      </c>
      <c r="C36" s="169" t="s">
        <v>279</v>
      </c>
      <c r="D36" s="189" t="s">
        <v>477</v>
      </c>
      <c r="E36" s="169" t="s">
        <v>479</v>
      </c>
      <c r="F36" s="186" t="s">
        <v>370</v>
      </c>
      <c r="G36" s="186" t="s">
        <v>259</v>
      </c>
      <c r="H36" s="188">
        <v>44741.0</v>
      </c>
      <c r="I36" s="169" t="s">
        <v>292</v>
      </c>
      <c r="J36" s="17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66.75" customHeight="1" outlineLevel="3">
      <c r="A37" s="168" t="s">
        <v>480</v>
      </c>
      <c r="B37" s="169" t="s">
        <v>481</v>
      </c>
      <c r="C37" s="169" t="s">
        <v>279</v>
      </c>
      <c r="D37" s="189" t="s">
        <v>482</v>
      </c>
      <c r="E37" s="169" t="s">
        <v>402</v>
      </c>
      <c r="F37" s="186" t="s">
        <v>370</v>
      </c>
      <c r="G37" s="186" t="s">
        <v>259</v>
      </c>
      <c r="H37" s="188">
        <v>44741.0</v>
      </c>
      <c r="I37" s="169" t="s">
        <v>292</v>
      </c>
      <c r="J37" s="17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75.75" customHeight="1" outlineLevel="3">
      <c r="A38" s="168" t="s">
        <v>483</v>
      </c>
      <c r="B38" s="169" t="s">
        <v>219</v>
      </c>
      <c r="C38" s="169" t="s">
        <v>279</v>
      </c>
      <c r="D38" s="189" t="s">
        <v>484</v>
      </c>
      <c r="E38" s="169" t="s">
        <v>485</v>
      </c>
      <c r="F38" s="186" t="s">
        <v>370</v>
      </c>
      <c r="G38" s="186" t="s">
        <v>261</v>
      </c>
      <c r="H38" s="188">
        <v>44741.0</v>
      </c>
      <c r="I38" s="169" t="s">
        <v>292</v>
      </c>
      <c r="J38" s="172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75.75" customHeight="1" outlineLevel="3">
      <c r="A39" s="168" t="s">
        <v>486</v>
      </c>
      <c r="B39" s="169" t="s">
        <v>220</v>
      </c>
      <c r="C39" s="169" t="s">
        <v>279</v>
      </c>
      <c r="D39" s="189" t="s">
        <v>487</v>
      </c>
      <c r="E39" s="169" t="s">
        <v>488</v>
      </c>
      <c r="F39" s="186" t="s">
        <v>370</v>
      </c>
      <c r="G39" s="186" t="s">
        <v>261</v>
      </c>
      <c r="H39" s="188">
        <v>44741.0</v>
      </c>
      <c r="I39" s="169" t="s">
        <v>292</v>
      </c>
      <c r="J39" s="172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21.0" customHeight="1" outlineLevel="2">
      <c r="A40" s="190"/>
      <c r="B40" s="161" t="s">
        <v>489</v>
      </c>
      <c r="C40" s="161"/>
      <c r="D40" s="191"/>
      <c r="E40" s="161"/>
      <c r="F40" s="192"/>
      <c r="G40" s="192"/>
      <c r="H40" s="193"/>
      <c r="I40" s="161"/>
      <c r="J40" s="162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</row>
    <row r="41" ht="75.75" customHeight="1" outlineLevel="3">
      <c r="A41" s="168" t="s">
        <v>490</v>
      </c>
      <c r="B41" s="169" t="s">
        <v>220</v>
      </c>
      <c r="C41" s="169" t="s">
        <v>279</v>
      </c>
      <c r="D41" s="189" t="s">
        <v>491</v>
      </c>
      <c r="E41" s="169" t="s">
        <v>488</v>
      </c>
      <c r="F41" s="186" t="s">
        <v>370</v>
      </c>
      <c r="G41" s="186" t="s">
        <v>260</v>
      </c>
      <c r="H41" s="188">
        <v>44741.0</v>
      </c>
      <c r="I41" s="169" t="s">
        <v>292</v>
      </c>
      <c r="J41" s="172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75.75" customHeight="1" outlineLevel="3">
      <c r="A42" s="168" t="s">
        <v>492</v>
      </c>
      <c r="B42" s="169" t="s">
        <v>219</v>
      </c>
      <c r="C42" s="169" t="s">
        <v>279</v>
      </c>
      <c r="D42" s="189" t="s">
        <v>493</v>
      </c>
      <c r="E42" s="169" t="s">
        <v>485</v>
      </c>
      <c r="F42" s="186" t="s">
        <v>370</v>
      </c>
      <c r="G42" s="186" t="s">
        <v>260</v>
      </c>
      <c r="H42" s="188">
        <v>44741.0</v>
      </c>
      <c r="I42" s="169" t="s">
        <v>292</v>
      </c>
      <c r="J42" s="172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66.75" customHeight="1" outlineLevel="3">
      <c r="A43" s="168" t="s">
        <v>494</v>
      </c>
      <c r="B43" s="169" t="s">
        <v>211</v>
      </c>
      <c r="C43" s="169" t="s">
        <v>279</v>
      </c>
      <c r="D43" s="189" t="s">
        <v>495</v>
      </c>
      <c r="E43" s="169" t="s">
        <v>496</v>
      </c>
      <c r="F43" s="186" t="s">
        <v>370</v>
      </c>
      <c r="G43" s="186" t="s">
        <v>259</v>
      </c>
      <c r="H43" s="188">
        <v>44741.0</v>
      </c>
      <c r="I43" s="169" t="s">
        <v>292</v>
      </c>
      <c r="J43" s="17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66.75" customHeight="1" outlineLevel="3">
      <c r="A44" s="168" t="s">
        <v>497</v>
      </c>
      <c r="B44" s="169" t="s">
        <v>217</v>
      </c>
      <c r="C44" s="169" t="s">
        <v>279</v>
      </c>
      <c r="D44" s="189" t="s">
        <v>498</v>
      </c>
      <c r="E44" s="169" t="s">
        <v>499</v>
      </c>
      <c r="F44" s="186" t="s">
        <v>370</v>
      </c>
      <c r="G44" s="186" t="s">
        <v>260</v>
      </c>
      <c r="H44" s="188">
        <v>44741.0</v>
      </c>
      <c r="I44" s="169" t="s">
        <v>292</v>
      </c>
      <c r="J44" s="172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66.75" customHeight="1" outlineLevel="3">
      <c r="A45" s="168" t="s">
        <v>500</v>
      </c>
      <c r="B45" s="169" t="s">
        <v>212</v>
      </c>
      <c r="C45" s="169" t="s">
        <v>279</v>
      </c>
      <c r="D45" s="189" t="s">
        <v>495</v>
      </c>
      <c r="E45" s="169" t="s">
        <v>501</v>
      </c>
      <c r="F45" s="186" t="s">
        <v>370</v>
      </c>
      <c r="G45" s="186" t="s">
        <v>259</v>
      </c>
      <c r="H45" s="188">
        <v>44741.0</v>
      </c>
      <c r="I45" s="169" t="s">
        <v>292</v>
      </c>
      <c r="J45" s="172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66.75" customHeight="1" outlineLevel="3">
      <c r="A46" s="168" t="s">
        <v>502</v>
      </c>
      <c r="B46" s="169" t="s">
        <v>215</v>
      </c>
      <c r="C46" s="169" t="s">
        <v>279</v>
      </c>
      <c r="D46" s="189" t="s">
        <v>503</v>
      </c>
      <c r="E46" s="169" t="s">
        <v>504</v>
      </c>
      <c r="F46" s="186" t="s">
        <v>370</v>
      </c>
      <c r="G46" s="186" t="s">
        <v>259</v>
      </c>
      <c r="H46" s="188">
        <v>44741.0</v>
      </c>
      <c r="I46" s="169" t="s">
        <v>292</v>
      </c>
      <c r="J46" s="172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66.75" customHeight="1" outlineLevel="3">
      <c r="A47" s="168" t="s">
        <v>505</v>
      </c>
      <c r="B47" s="169" t="s">
        <v>214</v>
      </c>
      <c r="C47" s="169" t="s">
        <v>279</v>
      </c>
      <c r="D47" s="189" t="s">
        <v>503</v>
      </c>
      <c r="E47" s="169" t="s">
        <v>506</v>
      </c>
      <c r="F47" s="186" t="s">
        <v>370</v>
      </c>
      <c r="G47" s="186" t="s">
        <v>259</v>
      </c>
      <c r="H47" s="188">
        <v>44741.0</v>
      </c>
      <c r="I47" s="169" t="s">
        <v>292</v>
      </c>
      <c r="J47" s="172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198" t="str">
        <f>IF(E48="","","F-"&amp;TEXT(COUNTA($A$14:A48)-COUNTIF($A$14:A48,""),"00#"))</f>
        <v/>
      </c>
      <c r="B48" s="199"/>
      <c r="C48" s="199"/>
      <c r="D48" s="219"/>
      <c r="E48" s="199"/>
      <c r="F48" s="201"/>
      <c r="G48" s="201"/>
      <c r="H48" s="202"/>
      <c r="I48" s="199"/>
      <c r="J48" s="19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</row>
    <row r="49" ht="12.75" customHeight="1">
      <c r="A49" s="203"/>
      <c r="B49" s="204"/>
      <c r="C49" s="204"/>
      <c r="D49" s="205"/>
      <c r="E49" s="204"/>
      <c r="F49" s="206"/>
      <c r="G49" s="206"/>
      <c r="H49" s="207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 t="str">
        <f t="shared" ref="A50:A75" si="1">IF(E50="","","F-"&amp;TEXT(COUNTA($A$14:A50)-COUNTIF($A$14:A50,""),"00#"))</f>
        <v/>
      </c>
      <c r="B50" s="204"/>
      <c r="C50" s="204"/>
      <c r="D50" s="205"/>
      <c r="E50" s="204"/>
      <c r="F50" s="206"/>
      <c r="G50" s="206"/>
      <c r="H50" s="207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si="1"/>
        <v/>
      </c>
      <c r="B51" s="204"/>
      <c r="C51" s="204"/>
      <c r="D51" s="205"/>
      <c r="E51" s="204"/>
      <c r="F51" s="206"/>
      <c r="G51" s="206"/>
      <c r="H51" s="204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7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7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 t="str">
        <f t="shared" si="1"/>
        <v/>
      </c>
      <c r="B54" s="204"/>
      <c r="C54" s="204"/>
      <c r="D54" s="205"/>
      <c r="E54" s="204"/>
      <c r="F54" s="206"/>
      <c r="G54" s="206"/>
      <c r="H54" s="207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 t="str">
        <f t="shared" si="1"/>
        <v/>
      </c>
      <c r="B55" s="204"/>
      <c r="C55" s="204"/>
      <c r="D55" s="205"/>
      <c r="E55" s="204"/>
      <c r="F55" s="206"/>
      <c r="G55" s="206"/>
      <c r="H55" s="207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 t="str">
        <f t="shared" si="1"/>
        <v/>
      </c>
      <c r="B56" s="204"/>
      <c r="C56" s="204"/>
      <c r="D56" s="205"/>
      <c r="E56" s="204"/>
      <c r="F56" s="206"/>
      <c r="G56" s="206"/>
      <c r="H56" s="207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 t="str">
        <f t="shared" si="1"/>
        <v/>
      </c>
      <c r="B57" s="204"/>
      <c r="C57" s="204"/>
      <c r="D57" s="205"/>
      <c r="E57" s="204"/>
      <c r="F57" s="206"/>
      <c r="G57" s="206"/>
      <c r="H57" s="204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 t="str">
        <f t="shared" si="1"/>
        <v/>
      </c>
      <c r="B58" s="204"/>
      <c r="C58" s="204"/>
      <c r="D58" s="205"/>
      <c r="E58" s="204"/>
      <c r="F58" s="206"/>
      <c r="G58" s="206"/>
      <c r="H58" s="207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 t="str">
        <f t="shared" si="1"/>
        <v/>
      </c>
      <c r="B59" s="204"/>
      <c r="C59" s="204"/>
      <c r="D59" s="205"/>
      <c r="E59" s="204"/>
      <c r="F59" s="206"/>
      <c r="G59" s="206"/>
      <c r="H59" s="207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 t="str">
        <f t="shared" si="1"/>
        <v/>
      </c>
      <c r="B60" s="204"/>
      <c r="C60" s="204"/>
      <c r="D60" s="205"/>
      <c r="E60" s="204"/>
      <c r="F60" s="206"/>
      <c r="G60" s="206"/>
      <c r="H60" s="207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 t="str">
        <f t="shared" si="1"/>
        <v/>
      </c>
      <c r="B61" s="204"/>
      <c r="C61" s="204"/>
      <c r="D61" s="205"/>
      <c r="E61" s="204"/>
      <c r="F61" s="206"/>
      <c r="G61" s="206"/>
      <c r="H61" s="207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 t="str">
        <f t="shared" si="1"/>
        <v/>
      </c>
      <c r="B62" s="204"/>
      <c r="C62" s="204"/>
      <c r="D62" s="205"/>
      <c r="E62" s="204"/>
      <c r="F62" s="206"/>
      <c r="G62" s="206"/>
      <c r="H62" s="207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3" t="str">
        <f t="shared" si="1"/>
        <v/>
      </c>
      <c r="B63" s="204"/>
      <c r="C63" s="204"/>
      <c r="D63" s="205"/>
      <c r="E63" s="204"/>
      <c r="F63" s="206"/>
      <c r="G63" s="206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3" t="str">
        <f t="shared" si="1"/>
        <v/>
      </c>
      <c r="B64" s="204"/>
      <c r="C64" s="204"/>
      <c r="D64" s="205"/>
      <c r="E64" s="204"/>
      <c r="F64" s="206"/>
      <c r="G64" s="206"/>
      <c r="H64" s="207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3" t="str">
        <f t="shared" si="1"/>
        <v/>
      </c>
      <c r="B65" s="204"/>
      <c r="C65" s="204"/>
      <c r="D65" s="205"/>
      <c r="E65" s="204"/>
      <c r="F65" s="206"/>
      <c r="G65" s="206"/>
      <c r="H65" s="207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3" t="str">
        <f t="shared" si="1"/>
        <v/>
      </c>
      <c r="B66" s="204"/>
      <c r="C66" s="204"/>
      <c r="D66" s="205"/>
      <c r="E66" s="204"/>
      <c r="F66" s="206"/>
      <c r="G66" s="206"/>
      <c r="H66" s="207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3" t="str">
        <f t="shared" si="1"/>
        <v/>
      </c>
      <c r="B67" s="204"/>
      <c r="C67" s="204"/>
      <c r="D67" s="205"/>
      <c r="E67" s="204"/>
      <c r="F67" s="206"/>
      <c r="G67" s="206"/>
      <c r="H67" s="207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3" t="str">
        <f t="shared" si="1"/>
        <v/>
      </c>
      <c r="B68" s="204"/>
      <c r="C68" s="204"/>
      <c r="D68" s="205"/>
      <c r="E68" s="204"/>
      <c r="F68" s="206"/>
      <c r="G68" s="206"/>
      <c r="H68" s="207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3" t="str">
        <f t="shared" si="1"/>
        <v/>
      </c>
      <c r="B69" s="204"/>
      <c r="C69" s="204"/>
      <c r="D69" s="205"/>
      <c r="E69" s="204"/>
      <c r="F69" s="206"/>
      <c r="G69" s="206"/>
      <c r="H69" s="207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3" t="str">
        <f t="shared" si="1"/>
        <v/>
      </c>
      <c r="B70" s="204"/>
      <c r="C70" s="204"/>
      <c r="D70" s="205"/>
      <c r="E70" s="204"/>
      <c r="F70" s="206"/>
      <c r="G70" s="206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3" t="str">
        <f t="shared" si="1"/>
        <v/>
      </c>
      <c r="B71" s="204"/>
      <c r="C71" s="204"/>
      <c r="D71" s="205"/>
      <c r="E71" s="204"/>
      <c r="F71" s="206"/>
      <c r="G71" s="206"/>
      <c r="H71" s="207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3" t="str">
        <f t="shared" si="1"/>
        <v/>
      </c>
      <c r="B72" s="204"/>
      <c r="C72" s="204"/>
      <c r="D72" s="205"/>
      <c r="E72" s="204"/>
      <c r="F72" s="206"/>
      <c r="G72" s="206"/>
      <c r="H72" s="207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3" t="str">
        <f t="shared" si="1"/>
        <v/>
      </c>
      <c r="B73" s="204"/>
      <c r="C73" s="204"/>
      <c r="D73" s="205"/>
      <c r="E73" s="204"/>
      <c r="F73" s="206"/>
      <c r="G73" s="206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3" t="str">
        <f t="shared" si="1"/>
        <v/>
      </c>
      <c r="B74" s="204"/>
      <c r="C74" s="204"/>
      <c r="D74" s="205"/>
      <c r="E74" s="204"/>
      <c r="F74" s="206"/>
      <c r="G74" s="206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3" t="str">
        <f t="shared" si="1"/>
        <v/>
      </c>
      <c r="B75" s="204"/>
      <c r="C75" s="204"/>
      <c r="D75" s="205"/>
      <c r="E75" s="204"/>
      <c r="F75" s="206"/>
      <c r="G75" s="206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3"/>
      <c r="B76" s="204"/>
      <c r="C76" s="204"/>
      <c r="D76" s="205"/>
      <c r="E76" s="204"/>
      <c r="F76" s="206"/>
      <c r="G76" s="206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3"/>
      <c r="B77" s="204"/>
      <c r="C77" s="204"/>
      <c r="D77" s="205"/>
      <c r="E77" s="204"/>
      <c r="F77" s="206"/>
      <c r="G77" s="206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3"/>
      <c r="B78" s="204"/>
      <c r="C78" s="204"/>
      <c r="D78" s="205"/>
      <c r="E78" s="204"/>
      <c r="F78" s="206"/>
      <c r="G78" s="206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3"/>
      <c r="B79" s="204"/>
      <c r="C79" s="204"/>
      <c r="D79" s="205"/>
      <c r="E79" s="204"/>
      <c r="F79" s="206"/>
      <c r="G79" s="206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3"/>
      <c r="B80" s="204"/>
      <c r="C80" s="204"/>
      <c r="D80" s="205"/>
      <c r="E80" s="204"/>
      <c r="F80" s="206"/>
      <c r="G80" s="204"/>
      <c r="H80" s="204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3"/>
      <c r="B81" s="204"/>
      <c r="C81" s="204"/>
      <c r="D81" s="205"/>
      <c r="E81" s="204"/>
      <c r="F81" s="206"/>
      <c r="G81" s="204"/>
      <c r="H81" s="204"/>
      <c r="I81" s="204"/>
      <c r="J81" s="204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03"/>
      <c r="B82" s="204"/>
      <c r="C82" s="204"/>
      <c r="D82" s="205"/>
      <c r="E82" s="204"/>
      <c r="F82" s="206"/>
      <c r="G82" s="204"/>
      <c r="H82" s="204"/>
      <c r="I82" s="204"/>
      <c r="J82" s="204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03"/>
      <c r="B83" s="204"/>
      <c r="C83" s="204"/>
      <c r="D83" s="205"/>
      <c r="E83" s="204"/>
      <c r="F83" s="206"/>
      <c r="G83" s="204"/>
      <c r="H83" s="204"/>
      <c r="I83" s="204"/>
      <c r="J83" s="204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03"/>
      <c r="B84" s="204"/>
      <c r="C84" s="204"/>
      <c r="D84" s="205"/>
      <c r="E84" s="204"/>
      <c r="F84" s="206"/>
      <c r="G84" s="204"/>
      <c r="H84" s="204"/>
      <c r="I84" s="204"/>
      <c r="J84" s="204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05"/>
      <c r="B85" s="204"/>
      <c r="C85" s="204"/>
      <c r="D85" s="205"/>
      <c r="E85" s="204"/>
      <c r="F85" s="206"/>
      <c r="G85" s="204"/>
      <c r="H85" s="204"/>
      <c r="I85" s="204"/>
      <c r="J85" s="204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05"/>
      <c r="B86" s="204"/>
      <c r="C86" s="204"/>
      <c r="D86" s="205"/>
      <c r="E86" s="204"/>
      <c r="F86" s="206"/>
      <c r="G86" s="204"/>
      <c r="H86" s="204"/>
      <c r="I86" s="204"/>
      <c r="J86" s="204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05"/>
      <c r="B87" s="204"/>
      <c r="C87" s="204"/>
      <c r="D87" s="205"/>
      <c r="E87" s="204"/>
      <c r="F87" s="206"/>
      <c r="G87" s="204"/>
      <c r="H87" s="204"/>
      <c r="I87" s="204"/>
      <c r="J87" s="204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05"/>
      <c r="B88" s="204"/>
      <c r="C88" s="204"/>
      <c r="D88" s="205"/>
      <c r="E88" s="204"/>
      <c r="F88" s="206"/>
      <c r="G88" s="204"/>
      <c r="H88" s="204"/>
      <c r="I88" s="204"/>
      <c r="J88" s="204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05"/>
      <c r="B89" s="204"/>
      <c r="C89" s="204"/>
      <c r="D89" s="205"/>
      <c r="E89" s="204"/>
      <c r="F89" s="206"/>
      <c r="G89" s="204"/>
      <c r="H89" s="204"/>
      <c r="I89" s="204"/>
      <c r="J89" s="204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05"/>
      <c r="B90" s="204"/>
      <c r="C90" s="204"/>
      <c r="D90" s="205"/>
      <c r="E90" s="204"/>
      <c r="F90" s="206"/>
      <c r="G90" s="204"/>
      <c r="H90" s="204"/>
      <c r="I90" s="204"/>
      <c r="J90" s="204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05"/>
      <c r="B91" s="204"/>
      <c r="C91" s="204"/>
      <c r="D91" s="205"/>
      <c r="E91" s="204"/>
      <c r="F91" s="206"/>
      <c r="G91" s="204"/>
      <c r="H91" s="204"/>
      <c r="I91" s="204"/>
      <c r="J91" s="204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05"/>
      <c r="B92" s="204"/>
      <c r="C92" s="204"/>
      <c r="D92" s="205"/>
      <c r="E92" s="204"/>
      <c r="F92" s="206"/>
      <c r="G92" s="204"/>
      <c r="H92" s="204"/>
      <c r="I92" s="204"/>
      <c r="J92" s="204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05"/>
      <c r="B93" s="204"/>
      <c r="C93" s="204"/>
      <c r="D93" s="205"/>
      <c r="E93" s="204"/>
      <c r="F93" s="206"/>
      <c r="G93" s="204"/>
      <c r="H93" s="204"/>
      <c r="I93" s="204"/>
      <c r="J93" s="204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05"/>
      <c r="B94" s="204"/>
      <c r="C94" s="204"/>
      <c r="D94" s="205"/>
      <c r="E94" s="204"/>
      <c r="F94" s="206"/>
      <c r="G94" s="204"/>
      <c r="H94" s="204"/>
      <c r="I94" s="204"/>
      <c r="J94" s="204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05"/>
      <c r="B95" s="204"/>
      <c r="C95" s="204"/>
      <c r="D95" s="205"/>
      <c r="E95" s="204"/>
      <c r="F95" s="206"/>
      <c r="G95" s="204"/>
      <c r="H95" s="204"/>
      <c r="I95" s="204"/>
      <c r="J95" s="204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05"/>
      <c r="B96" s="204"/>
      <c r="C96" s="204"/>
      <c r="D96" s="205"/>
      <c r="E96" s="204"/>
      <c r="F96" s="206"/>
      <c r="G96" s="204"/>
      <c r="H96" s="204"/>
      <c r="I96" s="204"/>
      <c r="J96" s="204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05"/>
      <c r="B97" s="204"/>
      <c r="C97" s="204"/>
      <c r="D97" s="205"/>
      <c r="E97" s="204"/>
      <c r="F97" s="206"/>
      <c r="G97" s="204"/>
      <c r="H97" s="204"/>
      <c r="I97" s="204"/>
      <c r="J97" s="204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05"/>
      <c r="B98" s="204"/>
      <c r="C98" s="204"/>
      <c r="D98" s="205"/>
      <c r="E98" s="204"/>
      <c r="F98" s="206"/>
      <c r="G98" s="204"/>
      <c r="H98" s="204"/>
      <c r="I98" s="204"/>
      <c r="J98" s="204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05"/>
      <c r="B99" s="204"/>
      <c r="C99" s="204"/>
      <c r="D99" s="205"/>
      <c r="E99" s="204"/>
      <c r="F99" s="206"/>
      <c r="G99" s="204"/>
      <c r="H99" s="204"/>
      <c r="I99" s="204"/>
      <c r="J99" s="204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05"/>
      <c r="B100" s="204"/>
      <c r="C100" s="204"/>
      <c r="D100" s="205"/>
      <c r="E100" s="204"/>
      <c r="F100" s="206"/>
      <c r="G100" s="204"/>
      <c r="H100" s="204"/>
      <c r="I100" s="204"/>
      <c r="J100" s="204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05"/>
      <c r="B101" s="204"/>
      <c r="C101" s="204"/>
      <c r="D101" s="205"/>
      <c r="E101" s="204"/>
      <c r="F101" s="206"/>
      <c r="G101" s="204"/>
      <c r="H101" s="204"/>
      <c r="I101" s="204"/>
      <c r="J101" s="204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08"/>
      <c r="B102" s="204"/>
      <c r="C102" s="204"/>
      <c r="D102" s="208"/>
      <c r="E102" s="204"/>
      <c r="F102" s="209"/>
      <c r="G102" s="210"/>
      <c r="H102" s="204"/>
      <c r="I102" s="204"/>
      <c r="J102" s="210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1"/>
      <c r="B103" s="212"/>
      <c r="C103" s="212"/>
      <c r="D103" s="213"/>
      <c r="E103" s="212"/>
      <c r="F103" s="214"/>
      <c r="G103" s="212"/>
      <c r="H103" s="212"/>
      <c r="I103" s="212"/>
      <c r="J103" s="212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1"/>
      <c r="B104" s="212"/>
      <c r="C104" s="212"/>
      <c r="D104" s="213"/>
      <c r="E104" s="212"/>
      <c r="F104" s="214"/>
      <c r="G104" s="212"/>
      <c r="H104" s="212"/>
      <c r="I104" s="212"/>
      <c r="J104" s="212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1"/>
      <c r="B105" s="212"/>
      <c r="C105" s="212"/>
      <c r="D105" s="213"/>
      <c r="E105" s="212"/>
      <c r="F105" s="214"/>
      <c r="G105" s="143"/>
      <c r="H105" s="212"/>
      <c r="I105" s="212"/>
      <c r="J105" s="212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2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2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2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2"/>
      <c r="J148" s="143"/>
      <c r="K148" s="143"/>
      <c r="L148" s="143"/>
      <c r="M148" s="143"/>
      <c r="N148" s="143"/>
      <c r="O148" s="143"/>
      <c r="P148" s="143"/>
      <c r="Q148" s="143"/>
      <c r="R148" s="143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2"/>
      <c r="J149" s="143"/>
      <c r="K149" s="143"/>
      <c r="L149" s="143"/>
      <c r="M149" s="143"/>
      <c r="N149" s="143"/>
      <c r="O149" s="143"/>
      <c r="P149" s="143"/>
      <c r="Q149" s="143"/>
      <c r="R149" s="143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2"/>
      <c r="J150" s="143"/>
      <c r="K150" s="143"/>
      <c r="L150" s="143"/>
      <c r="M150" s="143"/>
      <c r="N150" s="143"/>
      <c r="O150" s="143"/>
      <c r="P150" s="143"/>
      <c r="Q150" s="143"/>
      <c r="R150" s="143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2"/>
      <c r="J151" s="143"/>
      <c r="K151" s="143"/>
      <c r="L151" s="143"/>
      <c r="M151" s="143"/>
      <c r="N151" s="143"/>
      <c r="O151" s="143"/>
      <c r="P151" s="143"/>
      <c r="Q151" s="143"/>
      <c r="R151" s="143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2"/>
      <c r="J152" s="143"/>
      <c r="K152" s="143"/>
      <c r="L152" s="143"/>
      <c r="M152" s="143"/>
      <c r="N152" s="143"/>
      <c r="O152" s="143"/>
      <c r="P152" s="143"/>
      <c r="Q152" s="143"/>
      <c r="R152" s="143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2"/>
      <c r="J153" s="143"/>
      <c r="K153" s="143"/>
      <c r="L153" s="143"/>
      <c r="M153" s="143"/>
      <c r="N153" s="143"/>
      <c r="O153" s="143"/>
      <c r="P153" s="143"/>
      <c r="Q153" s="143"/>
      <c r="R153" s="143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2"/>
      <c r="J154" s="143"/>
      <c r="K154" s="143"/>
      <c r="L154" s="143"/>
      <c r="M154" s="143"/>
      <c r="N154" s="143"/>
      <c r="O154" s="143"/>
      <c r="P154" s="143"/>
      <c r="Q154" s="143"/>
      <c r="R154" s="143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2"/>
      <c r="J155" s="143"/>
      <c r="K155" s="143"/>
      <c r="L155" s="143"/>
      <c r="M155" s="143"/>
      <c r="N155" s="143"/>
      <c r="O155" s="143"/>
      <c r="P155" s="143"/>
      <c r="Q155" s="143"/>
      <c r="R155" s="143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2"/>
      <c r="J156" s="143"/>
      <c r="K156" s="143"/>
      <c r="L156" s="143"/>
      <c r="M156" s="143"/>
      <c r="N156" s="143"/>
      <c r="O156" s="143"/>
      <c r="P156" s="143"/>
      <c r="Q156" s="143"/>
      <c r="R156" s="143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2"/>
      <c r="J157" s="143"/>
      <c r="K157" s="143"/>
      <c r="L157" s="143"/>
      <c r="M157" s="143"/>
      <c r="N157" s="143"/>
      <c r="O157" s="143"/>
      <c r="P157" s="143"/>
      <c r="Q157" s="143"/>
      <c r="R157" s="143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2"/>
      <c r="J158" s="143"/>
      <c r="K158" s="143"/>
      <c r="L158" s="143"/>
      <c r="M158" s="143"/>
      <c r="N158" s="143"/>
      <c r="O158" s="143"/>
      <c r="P158" s="143"/>
      <c r="Q158" s="143"/>
      <c r="R158" s="143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2"/>
      <c r="J159" s="143"/>
      <c r="K159" s="143"/>
      <c r="L159" s="143"/>
      <c r="M159" s="143"/>
      <c r="N159" s="143"/>
      <c r="O159" s="143"/>
      <c r="P159" s="143"/>
      <c r="Q159" s="143"/>
      <c r="R159" s="143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2"/>
      <c r="J160" s="143"/>
      <c r="K160" s="143"/>
      <c r="L160" s="143"/>
      <c r="M160" s="143"/>
      <c r="N160" s="143"/>
      <c r="O160" s="143"/>
      <c r="P160" s="143"/>
      <c r="Q160" s="143"/>
      <c r="R160" s="143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2"/>
      <c r="J161" s="143"/>
      <c r="K161" s="143"/>
      <c r="L161" s="143"/>
      <c r="M161" s="143"/>
      <c r="N161" s="143"/>
      <c r="O161" s="143"/>
      <c r="P161" s="143"/>
      <c r="Q161" s="143"/>
      <c r="R161" s="143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2"/>
      <c r="J162" s="143"/>
      <c r="K162" s="143"/>
      <c r="L162" s="143"/>
      <c r="M162" s="143"/>
      <c r="N162" s="143"/>
      <c r="O162" s="143"/>
      <c r="P162" s="143"/>
      <c r="Q162" s="143"/>
      <c r="R162" s="143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2"/>
      <c r="J163" s="143"/>
      <c r="K163" s="143"/>
      <c r="L163" s="143"/>
      <c r="M163" s="143"/>
      <c r="N163" s="143"/>
      <c r="O163" s="143"/>
      <c r="P163" s="143"/>
      <c r="Q163" s="143"/>
      <c r="R163" s="143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2"/>
      <c r="J164" s="143"/>
      <c r="K164" s="143"/>
      <c r="L164" s="143"/>
      <c r="M164" s="143"/>
      <c r="N164" s="143"/>
      <c r="O164" s="143"/>
      <c r="P164" s="143"/>
      <c r="Q164" s="143"/>
      <c r="R164" s="143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2"/>
      <c r="J165" s="143"/>
      <c r="K165" s="143"/>
      <c r="L165" s="143"/>
      <c r="M165" s="143"/>
      <c r="N165" s="143"/>
      <c r="O165" s="143"/>
      <c r="P165" s="143"/>
      <c r="Q165" s="143"/>
      <c r="R165" s="143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143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5"/>
      <c r="B208" s="212"/>
      <c r="C208" s="212"/>
      <c r="D208" s="143"/>
      <c r="E208" s="212"/>
      <c r="F208" s="143"/>
      <c r="G208" s="143"/>
      <c r="H208" s="212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5"/>
      <c r="B209" s="212"/>
      <c r="C209" s="212"/>
      <c r="D209" s="143"/>
      <c r="E209" s="212"/>
      <c r="F209" s="143"/>
      <c r="G209" s="143"/>
      <c r="H209" s="212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5"/>
      <c r="B210" s="212"/>
      <c r="C210" s="212"/>
      <c r="D210" s="143"/>
      <c r="E210" s="212"/>
      <c r="F210" s="143"/>
      <c r="G210" s="143"/>
      <c r="H210" s="212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5"/>
      <c r="B211" s="212"/>
      <c r="C211" s="212"/>
      <c r="D211" s="143"/>
      <c r="E211" s="212"/>
      <c r="F211" s="143"/>
      <c r="G211" s="143"/>
      <c r="H211" s="212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5"/>
      <c r="B212" s="212"/>
      <c r="C212" s="212"/>
      <c r="D212" s="143"/>
      <c r="E212" s="212"/>
      <c r="F212" s="143"/>
      <c r="G212" s="143"/>
      <c r="H212" s="212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5"/>
      <c r="B213" s="212"/>
      <c r="C213" s="212"/>
      <c r="D213" s="143"/>
      <c r="E213" s="212"/>
      <c r="F213" s="143"/>
      <c r="G213" s="143"/>
      <c r="H213" s="212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5"/>
      <c r="B214" s="212"/>
      <c r="C214" s="212"/>
      <c r="D214" s="143"/>
      <c r="E214" s="212"/>
      <c r="F214" s="143"/>
      <c r="G214" s="143"/>
      <c r="H214" s="212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5"/>
      <c r="B215" s="212"/>
      <c r="C215" s="212"/>
      <c r="D215" s="143"/>
      <c r="E215" s="212"/>
      <c r="F215" s="143"/>
      <c r="G215" s="143"/>
      <c r="H215" s="212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5"/>
      <c r="B216" s="212"/>
      <c r="C216" s="212"/>
      <c r="D216" s="143"/>
      <c r="E216" s="212"/>
      <c r="F216" s="143"/>
      <c r="G216" s="143"/>
      <c r="H216" s="212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5"/>
      <c r="B217" s="212"/>
      <c r="C217" s="212"/>
      <c r="D217" s="143"/>
      <c r="E217" s="212"/>
      <c r="F217" s="143"/>
      <c r="G217" s="143"/>
      <c r="H217" s="212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5"/>
      <c r="B218" s="212"/>
      <c r="C218" s="212"/>
      <c r="D218" s="143"/>
      <c r="E218" s="212"/>
      <c r="F218" s="143"/>
      <c r="G218" s="143"/>
      <c r="H218" s="212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5"/>
      <c r="B219" s="212"/>
      <c r="C219" s="212"/>
      <c r="D219" s="143"/>
      <c r="E219" s="212"/>
      <c r="F219" s="143"/>
      <c r="G219" s="143"/>
      <c r="H219" s="212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5"/>
      <c r="B220" s="212"/>
      <c r="C220" s="212"/>
      <c r="D220" s="143"/>
      <c r="E220" s="212"/>
      <c r="F220" s="143"/>
      <c r="G220" s="143"/>
      <c r="H220" s="212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5"/>
      <c r="B221" s="212"/>
      <c r="C221" s="212"/>
      <c r="D221" s="143"/>
      <c r="E221" s="212"/>
      <c r="F221" s="143"/>
      <c r="G221" s="143"/>
      <c r="H221" s="212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5"/>
      <c r="B222" s="212"/>
      <c r="C222" s="212"/>
      <c r="D222" s="143"/>
      <c r="E222" s="212"/>
      <c r="F222" s="143"/>
      <c r="G222" s="143"/>
      <c r="H222" s="212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5"/>
      <c r="B223" s="212"/>
      <c r="C223" s="212"/>
      <c r="D223" s="143"/>
      <c r="E223" s="212"/>
      <c r="F223" s="143"/>
      <c r="G223" s="143"/>
      <c r="H223" s="212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5"/>
      <c r="B224" s="212"/>
      <c r="C224" s="212"/>
      <c r="D224" s="143"/>
      <c r="E224" s="212"/>
      <c r="F224" s="143"/>
      <c r="G224" s="143"/>
      <c r="H224" s="212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5"/>
      <c r="B225" s="212"/>
      <c r="C225" s="212"/>
      <c r="D225" s="143"/>
      <c r="E225" s="212"/>
      <c r="F225" s="143"/>
      <c r="G225" s="143"/>
      <c r="H225" s="212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5"/>
      <c r="B226" s="212"/>
      <c r="C226" s="212"/>
      <c r="D226" s="143"/>
      <c r="E226" s="212"/>
      <c r="F226" s="143"/>
      <c r="G226" s="143"/>
      <c r="H226" s="212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5"/>
      <c r="B227" s="212"/>
      <c r="C227" s="212"/>
      <c r="D227" s="143"/>
      <c r="E227" s="212"/>
      <c r="F227" s="143"/>
      <c r="G227" s="143"/>
      <c r="H227" s="212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5"/>
      <c r="B228" s="212"/>
      <c r="C228" s="212"/>
      <c r="D228" s="143"/>
      <c r="E228" s="212"/>
      <c r="F228" s="143"/>
      <c r="G228" s="216"/>
      <c r="H228" s="212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 ht="12.75" customHeight="1">
      <c r="A255" s="218"/>
      <c r="B255" s="217"/>
      <c r="C255" s="217"/>
      <c r="D255" s="216"/>
      <c r="E255" s="217"/>
      <c r="F255" s="216"/>
      <c r="G255" s="216"/>
      <c r="H255" s="217"/>
      <c r="I255" s="217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 ht="12.75" customHeight="1">
      <c r="A256" s="218"/>
      <c r="B256" s="217"/>
      <c r="C256" s="217"/>
      <c r="D256" s="216"/>
      <c r="E256" s="217"/>
      <c r="F256" s="216"/>
      <c r="G256" s="216"/>
      <c r="H256" s="217"/>
      <c r="I256" s="217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</row>
    <row r="257" ht="12.75" customHeight="1">
      <c r="A257" s="218"/>
      <c r="B257" s="217"/>
      <c r="C257" s="217"/>
      <c r="D257" s="216"/>
      <c r="E257" s="217"/>
      <c r="F257" s="216"/>
      <c r="G257" s="216"/>
      <c r="H257" s="217"/>
      <c r="I257" s="217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</row>
    <row r="258" ht="12.75" customHeight="1">
      <c r="A258" s="218"/>
      <c r="B258" s="217"/>
      <c r="C258" s="217"/>
      <c r="D258" s="216"/>
      <c r="E258" s="217"/>
      <c r="F258" s="216"/>
      <c r="G258" s="216"/>
      <c r="H258" s="217"/>
      <c r="I258" s="217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</row>
    <row r="259" ht="12.75" customHeight="1">
      <c r="A259" s="218"/>
      <c r="B259" s="217"/>
      <c r="C259" s="217"/>
      <c r="D259" s="216"/>
      <c r="E259" s="217"/>
      <c r="F259" s="216"/>
      <c r="G259" s="216"/>
      <c r="H259" s="217"/>
      <c r="I259" s="217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</row>
    <row r="260" ht="12.75" customHeight="1">
      <c r="A260" s="218"/>
      <c r="B260" s="217"/>
      <c r="C260" s="217"/>
      <c r="D260" s="216"/>
      <c r="E260" s="217"/>
      <c r="F260" s="216"/>
      <c r="G260" s="216"/>
      <c r="H260" s="217"/>
      <c r="I260" s="217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</row>
    <row r="261" ht="12.75" customHeight="1">
      <c r="A261" s="218"/>
      <c r="B261" s="217"/>
      <c r="C261" s="217"/>
      <c r="D261" s="216"/>
      <c r="E261" s="217"/>
      <c r="F261" s="216"/>
      <c r="G261" s="216"/>
      <c r="H261" s="217"/>
      <c r="I261" s="217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</row>
    <row r="262" ht="12.75" customHeight="1">
      <c r="A262" s="218"/>
      <c r="B262" s="217"/>
      <c r="C262" s="217"/>
      <c r="D262" s="216"/>
      <c r="E262" s="217"/>
      <c r="F262" s="216"/>
      <c r="G262" s="216"/>
      <c r="H262" s="217"/>
      <c r="I262" s="217"/>
      <c r="J262" s="216"/>
      <c r="K262" s="216"/>
      <c r="L262" s="216"/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</row>
    <row r="263" ht="12.75" customHeight="1">
      <c r="A263" s="218"/>
      <c r="B263" s="217"/>
      <c r="C263" s="217"/>
      <c r="D263" s="216"/>
      <c r="E263" s="217"/>
      <c r="F263" s="216"/>
      <c r="G263" s="216"/>
      <c r="H263" s="217"/>
      <c r="I263" s="217"/>
      <c r="J263" s="216"/>
      <c r="K263" s="216"/>
      <c r="L263" s="216"/>
      <c r="M263" s="216"/>
      <c r="N263" s="216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  <c r="AA263" s="216"/>
    </row>
    <row r="264" ht="12.75" customHeight="1">
      <c r="A264" s="218"/>
      <c r="B264" s="217"/>
      <c r="C264" s="217"/>
      <c r="D264" s="216"/>
      <c r="E264" s="217"/>
      <c r="F264" s="216"/>
      <c r="G264" s="216"/>
      <c r="H264" s="217"/>
      <c r="I264" s="217"/>
      <c r="J264" s="216"/>
      <c r="K264" s="216"/>
      <c r="L264" s="216"/>
      <c r="M264" s="216"/>
      <c r="N264" s="216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  <c r="AA264" s="216"/>
    </row>
    <row r="265" ht="12.75" customHeight="1">
      <c r="A265" s="218"/>
      <c r="B265" s="217"/>
      <c r="C265" s="217"/>
      <c r="D265" s="216"/>
      <c r="E265" s="217"/>
      <c r="F265" s="216"/>
      <c r="G265" s="216"/>
      <c r="H265" s="217"/>
      <c r="I265" s="217"/>
      <c r="J265" s="216"/>
      <c r="K265" s="216"/>
      <c r="L265" s="216"/>
      <c r="M265" s="216"/>
      <c r="N265" s="216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  <c r="AA265" s="216"/>
    </row>
    <row r="266" ht="12.75" customHeight="1">
      <c r="A266" s="218"/>
      <c r="B266" s="217"/>
      <c r="C266" s="217"/>
      <c r="D266" s="216"/>
      <c r="E266" s="217"/>
      <c r="F266" s="216"/>
      <c r="G266" s="216"/>
      <c r="H266" s="217"/>
      <c r="I266" s="217"/>
      <c r="J266" s="216"/>
      <c r="K266" s="216"/>
      <c r="L266" s="216"/>
      <c r="M266" s="216"/>
      <c r="N266" s="216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  <c r="AA266" s="216"/>
    </row>
    <row r="267" ht="12.75" customHeight="1">
      <c r="A267" s="218"/>
      <c r="B267" s="217"/>
      <c r="C267" s="217"/>
      <c r="D267" s="216"/>
      <c r="E267" s="217"/>
      <c r="F267" s="216"/>
      <c r="G267" s="216"/>
      <c r="H267" s="217"/>
      <c r="I267" s="217"/>
      <c r="J267" s="216"/>
      <c r="K267" s="216"/>
      <c r="L267" s="216"/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</row>
    <row r="268" ht="12.75" customHeight="1">
      <c r="A268" s="218"/>
      <c r="B268" s="217"/>
      <c r="C268" s="217"/>
      <c r="D268" s="216"/>
      <c r="E268" s="217"/>
      <c r="F268" s="216"/>
      <c r="G268" s="216"/>
      <c r="H268" s="217"/>
      <c r="I268" s="217"/>
      <c r="J268" s="216"/>
      <c r="K268" s="216"/>
      <c r="L268" s="216"/>
      <c r="M268" s="216"/>
      <c r="N268" s="216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  <c r="AA268" s="216"/>
    </row>
    <row r="269" ht="12.75" customHeight="1">
      <c r="A269" s="218"/>
      <c r="B269" s="217"/>
      <c r="C269" s="217"/>
      <c r="D269" s="216"/>
      <c r="E269" s="217"/>
      <c r="F269" s="216"/>
      <c r="G269" s="216"/>
      <c r="H269" s="217"/>
      <c r="I269" s="217"/>
      <c r="J269" s="216"/>
      <c r="K269" s="216"/>
      <c r="L269" s="216"/>
      <c r="M269" s="216"/>
      <c r="N269" s="216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  <c r="AA269" s="216"/>
    </row>
    <row r="270" ht="12.75" customHeight="1">
      <c r="A270" s="218"/>
      <c r="B270" s="217"/>
      <c r="C270" s="217"/>
      <c r="D270" s="216"/>
      <c r="E270" s="217"/>
      <c r="F270" s="216"/>
      <c r="G270" s="216"/>
      <c r="H270" s="217"/>
      <c r="I270" s="217"/>
      <c r="J270" s="216"/>
      <c r="K270" s="216"/>
      <c r="L270" s="216"/>
      <c r="M270" s="216"/>
      <c r="N270" s="216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  <c r="AA270" s="216"/>
    </row>
    <row r="271" ht="12.75" customHeight="1">
      <c r="A271" s="218"/>
      <c r="B271" s="217"/>
      <c r="C271" s="217"/>
      <c r="D271" s="216"/>
      <c r="E271" s="217"/>
      <c r="F271" s="216"/>
      <c r="G271" s="216"/>
      <c r="H271" s="217"/>
      <c r="I271" s="217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</row>
    <row r="272" ht="12.75" customHeight="1">
      <c r="A272" s="218"/>
      <c r="B272" s="217"/>
      <c r="C272" s="217"/>
      <c r="D272" s="216"/>
      <c r="E272" s="217"/>
      <c r="F272" s="216"/>
      <c r="G272" s="216"/>
      <c r="H272" s="217"/>
      <c r="I272" s="217"/>
      <c r="J272" s="216"/>
      <c r="K272" s="216"/>
      <c r="L272" s="216"/>
      <c r="M272" s="216"/>
      <c r="N272" s="216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</row>
    <row r="273" ht="12.75" customHeight="1">
      <c r="A273" s="218"/>
      <c r="B273" s="217"/>
      <c r="C273" s="217"/>
      <c r="D273" s="216"/>
      <c r="E273" s="217"/>
      <c r="F273" s="216"/>
      <c r="G273" s="216"/>
      <c r="H273" s="217"/>
      <c r="I273" s="217"/>
      <c r="J273" s="216"/>
      <c r="K273" s="216"/>
      <c r="L273" s="216"/>
      <c r="M273" s="216"/>
      <c r="N273" s="216"/>
      <c r="O273" s="216"/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  <c r="Z273" s="216"/>
      <c r="AA273" s="216"/>
    </row>
    <row r="274" ht="12.75" customHeight="1">
      <c r="A274" s="218"/>
      <c r="B274" s="217"/>
      <c r="C274" s="217"/>
      <c r="D274" s="216"/>
      <c r="E274" s="217"/>
      <c r="F274" s="216"/>
      <c r="G274" s="216"/>
      <c r="H274" s="217"/>
      <c r="I274" s="217"/>
      <c r="J274" s="216"/>
      <c r="K274" s="216"/>
      <c r="L274" s="216"/>
      <c r="M274" s="216"/>
      <c r="N274" s="216"/>
      <c r="O274" s="216"/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  <c r="Z274" s="216"/>
      <c r="AA274" s="216"/>
    </row>
    <row r="275" ht="12.75" customHeight="1">
      <c r="A275" s="218"/>
      <c r="B275" s="217"/>
      <c r="C275" s="217"/>
      <c r="D275" s="216"/>
      <c r="E275" s="217"/>
      <c r="F275" s="216"/>
      <c r="G275" s="216"/>
      <c r="H275" s="217"/>
      <c r="I275" s="217"/>
      <c r="J275" s="216"/>
      <c r="K275" s="216"/>
      <c r="L275" s="216"/>
      <c r="M275" s="216"/>
      <c r="N275" s="216"/>
      <c r="O275" s="216"/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  <c r="Z275" s="216"/>
      <c r="AA275" s="216"/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</sheetData>
  <mergeCells count="4">
    <mergeCell ref="B2:G2"/>
    <mergeCell ref="B3:G3"/>
    <mergeCell ref="B4:G4"/>
    <mergeCell ref="B5:G5"/>
  </mergeCells>
  <dataValidations>
    <dataValidation type="list" allowBlank="1" showErrorMessage="1" sqref="G14:G47">
      <formula1>"Pass,Fail,Pending,Untested,N/A,Cancel"</formula1>
    </dataValidation>
    <dataValidation type="list" allowBlank="1" sqref="I14:I47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18.88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109"/>
      <c r="I1" s="109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507</v>
      </c>
      <c r="C2" s="5"/>
      <c r="D2" s="5"/>
      <c r="E2" s="5"/>
      <c r="F2" s="5"/>
      <c r="G2" s="6"/>
      <c r="H2" s="114"/>
      <c r="I2" s="108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14"/>
      <c r="I3" s="108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14"/>
      <c r="I4" s="108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14"/>
      <c r="I5" s="108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14"/>
      <c r="I6" s="108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COUNTIF($G$10:$G$64,"Pass")</f>
        <v>20</v>
      </c>
      <c r="B7" s="121">
        <f>COUNTIF($G$10:$G$64,"Fail")</f>
        <v>3</v>
      </c>
      <c r="C7" s="121">
        <f>COUNTIF($G$10:$G$64,"Untested")</f>
        <v>0</v>
      </c>
      <c r="D7" s="121">
        <f>COUNTIF($G$10:$G$64,"Pending")</f>
        <v>0</v>
      </c>
      <c r="E7" s="121">
        <f>COUNTIF($G$14:$G$64,"N/A")</f>
        <v>0</v>
      </c>
      <c r="F7" s="122">
        <f>COUNTIF(A10:A81,"QLTM*")-E7</f>
        <v>23</v>
      </c>
      <c r="G7" s="123"/>
      <c r="H7" s="114"/>
      <c r="I7" s="108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ht="21.0" customHeight="1" outlineLevel="2">
      <c r="A14" s="190"/>
      <c r="B14" s="161" t="s">
        <v>408</v>
      </c>
      <c r="C14" s="161"/>
      <c r="D14" s="191"/>
      <c r="E14" s="161"/>
      <c r="F14" s="192"/>
      <c r="G14" s="192"/>
      <c r="H14" s="193"/>
      <c r="I14" s="161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19.5" customHeight="1" outlineLevel="3">
      <c r="A15" s="194"/>
      <c r="B15" s="165" t="s">
        <v>352</v>
      </c>
      <c r="C15" s="165"/>
      <c r="D15" s="195"/>
      <c r="E15" s="165"/>
      <c r="F15" s="196"/>
      <c r="G15" s="196"/>
      <c r="H15" s="197"/>
      <c r="I15" s="165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customHeight="1" outlineLevel="4">
      <c r="A16" s="168" t="s">
        <v>508</v>
      </c>
      <c r="B16" s="169" t="s">
        <v>509</v>
      </c>
      <c r="C16" s="169" t="s">
        <v>279</v>
      </c>
      <c r="D16" s="189" t="s">
        <v>510</v>
      </c>
      <c r="E16" s="169" t="s">
        <v>437</v>
      </c>
      <c r="F16" s="186" t="s">
        <v>370</v>
      </c>
      <c r="G16" s="186" t="s">
        <v>259</v>
      </c>
      <c r="H16" s="188">
        <v>44741.0</v>
      </c>
      <c r="I16" s="169" t="s">
        <v>292</v>
      </c>
      <c r="J16" s="172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</row>
    <row r="17" ht="66.75" customHeight="1" outlineLevel="4">
      <c r="A17" s="168" t="s">
        <v>511</v>
      </c>
      <c r="B17" s="169" t="s">
        <v>512</v>
      </c>
      <c r="C17" s="169" t="s">
        <v>279</v>
      </c>
      <c r="D17" s="189" t="s">
        <v>510</v>
      </c>
      <c r="E17" s="169" t="s">
        <v>513</v>
      </c>
      <c r="F17" s="186" t="s">
        <v>370</v>
      </c>
      <c r="G17" s="186" t="s">
        <v>259</v>
      </c>
      <c r="H17" s="188">
        <v>44741.0</v>
      </c>
      <c r="I17" s="169" t="s">
        <v>292</v>
      </c>
      <c r="J17" s="172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</row>
    <row r="18" ht="66.75" customHeight="1" outlineLevel="4">
      <c r="A18" s="168" t="s">
        <v>514</v>
      </c>
      <c r="B18" s="169" t="s">
        <v>515</v>
      </c>
      <c r="C18" s="169" t="s">
        <v>279</v>
      </c>
      <c r="D18" s="189" t="s">
        <v>516</v>
      </c>
      <c r="E18" s="169" t="s">
        <v>415</v>
      </c>
      <c r="F18" s="186" t="s">
        <v>370</v>
      </c>
      <c r="G18" s="186" t="s">
        <v>259</v>
      </c>
      <c r="H18" s="188">
        <v>44741.0</v>
      </c>
      <c r="I18" s="169" t="s">
        <v>292</v>
      </c>
      <c r="J18" s="172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</row>
    <row r="19" ht="66.75" customHeight="1" outlineLevel="4">
      <c r="A19" s="168" t="s">
        <v>517</v>
      </c>
      <c r="B19" s="169" t="s">
        <v>518</v>
      </c>
      <c r="C19" s="169" t="s">
        <v>279</v>
      </c>
      <c r="D19" s="189" t="s">
        <v>519</v>
      </c>
      <c r="E19" s="169" t="s">
        <v>520</v>
      </c>
      <c r="F19" s="186" t="s">
        <v>370</v>
      </c>
      <c r="G19" s="186" t="s">
        <v>259</v>
      </c>
      <c r="H19" s="188">
        <v>44741.0</v>
      </c>
      <c r="I19" s="169" t="s">
        <v>292</v>
      </c>
      <c r="J19" s="172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</row>
    <row r="20" ht="23.25" customHeight="1" outlineLevel="3" collapsed="1">
      <c r="A20" s="194"/>
      <c r="B20" s="165" t="s">
        <v>104</v>
      </c>
      <c r="C20" s="165"/>
      <c r="D20" s="195"/>
      <c r="E20" s="165"/>
      <c r="F20" s="196"/>
      <c r="G20" s="196"/>
      <c r="H20" s="197"/>
      <c r="I20" s="165"/>
      <c r="J20" s="166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</row>
    <row r="21" ht="66.75" hidden="1" customHeight="1" outlineLevel="4">
      <c r="A21" s="168" t="s">
        <v>521</v>
      </c>
      <c r="B21" s="169" t="s">
        <v>522</v>
      </c>
      <c r="C21" s="169" t="s">
        <v>279</v>
      </c>
      <c r="D21" s="189" t="s">
        <v>426</v>
      </c>
      <c r="E21" s="169" t="s">
        <v>523</v>
      </c>
      <c r="F21" s="186" t="s">
        <v>370</v>
      </c>
      <c r="G21" s="186" t="s">
        <v>259</v>
      </c>
      <c r="H21" s="188">
        <v>44741.0</v>
      </c>
      <c r="I21" s="169" t="s">
        <v>292</v>
      </c>
      <c r="J21" s="172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</row>
    <row r="22" ht="66.75" hidden="1" customHeight="1" outlineLevel="4">
      <c r="A22" s="168" t="s">
        <v>524</v>
      </c>
      <c r="B22" s="169" t="s">
        <v>106</v>
      </c>
      <c r="C22" s="169" t="s">
        <v>279</v>
      </c>
      <c r="D22" s="189" t="s">
        <v>426</v>
      </c>
      <c r="E22" s="169" t="s">
        <v>523</v>
      </c>
      <c r="F22" s="186" t="s">
        <v>370</v>
      </c>
      <c r="G22" s="186" t="s">
        <v>260</v>
      </c>
      <c r="H22" s="188">
        <v>44741.0</v>
      </c>
      <c r="I22" s="169" t="s">
        <v>292</v>
      </c>
      <c r="J22" s="172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66.75" hidden="1" customHeight="1" outlineLevel="4">
      <c r="A23" s="168" t="s">
        <v>525</v>
      </c>
      <c r="B23" s="169" t="s">
        <v>243</v>
      </c>
      <c r="C23" s="169" t="s">
        <v>279</v>
      </c>
      <c r="D23" s="189" t="s">
        <v>449</v>
      </c>
      <c r="E23" s="169" t="s">
        <v>523</v>
      </c>
      <c r="F23" s="186" t="s">
        <v>370</v>
      </c>
      <c r="G23" s="186" t="s">
        <v>259</v>
      </c>
      <c r="H23" s="188">
        <v>44741.0</v>
      </c>
      <c r="I23" s="169" t="s">
        <v>292</v>
      </c>
      <c r="J23" s="172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26.25" customHeight="1" outlineLevel="3" collapsed="1">
      <c r="A24" s="194"/>
      <c r="B24" s="165" t="s">
        <v>109</v>
      </c>
      <c r="C24" s="165"/>
      <c r="D24" s="195"/>
      <c r="E24" s="165"/>
      <c r="F24" s="196"/>
      <c r="G24" s="196"/>
      <c r="H24" s="197"/>
      <c r="I24" s="165"/>
      <c r="J24" s="166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</row>
    <row r="25" ht="66.75" hidden="1" customHeight="1" outlineLevel="4">
      <c r="A25" s="168" t="s">
        <v>526</v>
      </c>
      <c r="B25" s="169" t="s">
        <v>241</v>
      </c>
      <c r="C25" s="169" t="s">
        <v>279</v>
      </c>
      <c r="D25" s="189" t="s">
        <v>527</v>
      </c>
      <c r="E25" s="169" t="s">
        <v>455</v>
      </c>
      <c r="F25" s="186" t="s">
        <v>370</v>
      </c>
      <c r="G25" s="186" t="s">
        <v>260</v>
      </c>
      <c r="H25" s="188">
        <v>44741.0</v>
      </c>
      <c r="I25" s="169" t="s">
        <v>292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21.75" customHeight="1" outlineLevel="2">
      <c r="A26" s="190"/>
      <c r="B26" s="161" t="s">
        <v>528</v>
      </c>
      <c r="C26" s="161"/>
      <c r="D26" s="191"/>
      <c r="E26" s="161"/>
      <c r="F26" s="192"/>
      <c r="G26" s="192"/>
      <c r="H26" s="193"/>
      <c r="I26" s="161"/>
      <c r="J26" s="162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</row>
    <row r="27" ht="66.75" customHeight="1" outlineLevel="3">
      <c r="A27" s="168" t="s">
        <v>529</v>
      </c>
      <c r="B27" s="169" t="s">
        <v>530</v>
      </c>
      <c r="C27" s="169" t="s">
        <v>279</v>
      </c>
      <c r="D27" s="189" t="s">
        <v>459</v>
      </c>
      <c r="E27" s="169" t="s">
        <v>531</v>
      </c>
      <c r="F27" s="186" t="s">
        <v>370</v>
      </c>
      <c r="G27" s="186" t="s">
        <v>259</v>
      </c>
      <c r="H27" s="188">
        <v>44741.0</v>
      </c>
      <c r="I27" s="169" t="s">
        <v>292</v>
      </c>
      <c r="J27" s="17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66.75" customHeight="1" outlineLevel="3">
      <c r="A28" s="168" t="s">
        <v>532</v>
      </c>
      <c r="B28" s="169" t="s">
        <v>245</v>
      </c>
      <c r="C28" s="169" t="s">
        <v>279</v>
      </c>
      <c r="D28" s="189" t="s">
        <v>533</v>
      </c>
      <c r="E28" s="169" t="s">
        <v>534</v>
      </c>
      <c r="F28" s="186" t="s">
        <v>370</v>
      </c>
      <c r="G28" s="186" t="s">
        <v>259</v>
      </c>
      <c r="H28" s="188">
        <v>44741.0</v>
      </c>
      <c r="I28" s="169" t="s">
        <v>292</v>
      </c>
      <c r="J28" s="172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66.75" customHeight="1" outlineLevel="3">
      <c r="A29" s="168" t="s">
        <v>535</v>
      </c>
      <c r="B29" s="169" t="s">
        <v>201</v>
      </c>
      <c r="C29" s="169" t="s">
        <v>279</v>
      </c>
      <c r="D29" s="189" t="s">
        <v>533</v>
      </c>
      <c r="E29" s="169" t="s">
        <v>536</v>
      </c>
      <c r="F29" s="186" t="s">
        <v>370</v>
      </c>
      <c r="G29" s="186" t="s">
        <v>259</v>
      </c>
      <c r="H29" s="188">
        <v>44741.0</v>
      </c>
      <c r="I29" s="169" t="s">
        <v>292</v>
      </c>
      <c r="J29" s="17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66.75" customHeight="1" outlineLevel="3">
      <c r="A30" s="168" t="s">
        <v>537</v>
      </c>
      <c r="B30" s="169" t="s">
        <v>202</v>
      </c>
      <c r="C30" s="169" t="s">
        <v>279</v>
      </c>
      <c r="D30" s="189" t="s">
        <v>533</v>
      </c>
      <c r="E30" s="169" t="s">
        <v>466</v>
      </c>
      <c r="F30" s="186" t="s">
        <v>370</v>
      </c>
      <c r="G30" s="186" t="s">
        <v>259</v>
      </c>
      <c r="H30" s="188">
        <v>44741.0</v>
      </c>
      <c r="I30" s="169" t="s">
        <v>292</v>
      </c>
      <c r="J30" s="17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66.75" customHeight="1" outlineLevel="3">
      <c r="A31" s="168" t="s">
        <v>538</v>
      </c>
      <c r="B31" s="169" t="s">
        <v>228</v>
      </c>
      <c r="C31" s="169" t="s">
        <v>279</v>
      </c>
      <c r="D31" s="189" t="s">
        <v>533</v>
      </c>
      <c r="E31" s="169" t="s">
        <v>468</v>
      </c>
      <c r="F31" s="186" t="s">
        <v>370</v>
      </c>
      <c r="G31" s="186" t="s">
        <v>259</v>
      </c>
      <c r="H31" s="188">
        <v>44741.0</v>
      </c>
      <c r="I31" s="169" t="s">
        <v>292</v>
      </c>
      <c r="J31" s="17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66.75" customHeight="1" outlineLevel="3">
      <c r="A32" s="168" t="s">
        <v>539</v>
      </c>
      <c r="B32" s="169" t="s">
        <v>229</v>
      </c>
      <c r="C32" s="169" t="s">
        <v>279</v>
      </c>
      <c r="D32" s="189" t="s">
        <v>533</v>
      </c>
      <c r="E32" s="169" t="s">
        <v>470</v>
      </c>
      <c r="F32" s="186" t="s">
        <v>370</v>
      </c>
      <c r="G32" s="186" t="s">
        <v>259</v>
      </c>
      <c r="H32" s="188">
        <v>44741.0</v>
      </c>
      <c r="I32" s="169" t="s">
        <v>292</v>
      </c>
      <c r="J32" s="17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23.25" customHeight="1" outlineLevel="2">
      <c r="A33" s="190"/>
      <c r="B33" s="161" t="s">
        <v>471</v>
      </c>
      <c r="C33" s="161"/>
      <c r="D33" s="191"/>
      <c r="E33" s="161"/>
      <c r="F33" s="192"/>
      <c r="G33" s="192"/>
      <c r="H33" s="193"/>
      <c r="I33" s="161"/>
      <c r="J33" s="162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</row>
    <row r="34" ht="66.75" customHeight="1" outlineLevel="3">
      <c r="A34" s="168" t="s">
        <v>540</v>
      </c>
      <c r="B34" s="169" t="s">
        <v>541</v>
      </c>
      <c r="C34" s="169" t="s">
        <v>279</v>
      </c>
      <c r="D34" s="189" t="s">
        <v>542</v>
      </c>
      <c r="E34" s="169" t="s">
        <v>543</v>
      </c>
      <c r="F34" s="186" t="s">
        <v>370</v>
      </c>
      <c r="G34" s="186" t="s">
        <v>259</v>
      </c>
      <c r="H34" s="188">
        <v>44741.0</v>
      </c>
      <c r="I34" s="169" t="s">
        <v>292</v>
      </c>
      <c r="J34" s="172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66.75" customHeight="1" outlineLevel="3">
      <c r="A35" s="168" t="s">
        <v>544</v>
      </c>
      <c r="B35" s="169" t="s">
        <v>158</v>
      </c>
      <c r="C35" s="169" t="s">
        <v>279</v>
      </c>
      <c r="D35" s="189" t="s">
        <v>545</v>
      </c>
      <c r="E35" s="169" t="s">
        <v>397</v>
      </c>
      <c r="F35" s="186" t="s">
        <v>370</v>
      </c>
      <c r="G35" s="186" t="s">
        <v>259</v>
      </c>
      <c r="H35" s="188">
        <v>44741.0</v>
      </c>
      <c r="I35" s="169" t="s">
        <v>292</v>
      </c>
      <c r="J35" s="172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66.75" customHeight="1" outlineLevel="3">
      <c r="A36" s="168" t="s">
        <v>546</v>
      </c>
      <c r="B36" s="169" t="s">
        <v>249</v>
      </c>
      <c r="C36" s="169" t="s">
        <v>279</v>
      </c>
      <c r="D36" s="189" t="s">
        <v>545</v>
      </c>
      <c r="E36" s="169" t="s">
        <v>547</v>
      </c>
      <c r="F36" s="186" t="s">
        <v>370</v>
      </c>
      <c r="G36" s="186" t="s">
        <v>259</v>
      </c>
      <c r="H36" s="188">
        <v>44741.0</v>
      </c>
      <c r="I36" s="169" t="s">
        <v>292</v>
      </c>
      <c r="J36" s="17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66.75" customHeight="1" outlineLevel="3">
      <c r="A37" s="168" t="s">
        <v>548</v>
      </c>
      <c r="B37" s="169" t="s">
        <v>549</v>
      </c>
      <c r="C37" s="169" t="s">
        <v>279</v>
      </c>
      <c r="D37" s="189" t="s">
        <v>550</v>
      </c>
      <c r="E37" s="169" t="s">
        <v>402</v>
      </c>
      <c r="F37" s="186" t="s">
        <v>370</v>
      </c>
      <c r="G37" s="186" t="s">
        <v>259</v>
      </c>
      <c r="H37" s="188">
        <v>44741.0</v>
      </c>
      <c r="I37" s="169" t="s">
        <v>292</v>
      </c>
      <c r="J37" s="17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21.0" customHeight="1" outlineLevel="2">
      <c r="A38" s="190"/>
      <c r="B38" s="161" t="s">
        <v>551</v>
      </c>
      <c r="C38" s="161"/>
      <c r="D38" s="191"/>
      <c r="E38" s="161"/>
      <c r="F38" s="192"/>
      <c r="G38" s="192"/>
      <c r="H38" s="193"/>
      <c r="I38" s="161"/>
      <c r="J38" s="162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</row>
    <row r="39" ht="66.75" customHeight="1" outlineLevel="3">
      <c r="A39" s="168" t="s">
        <v>552</v>
      </c>
      <c r="B39" s="169" t="s">
        <v>238</v>
      </c>
      <c r="C39" s="169" t="s">
        <v>279</v>
      </c>
      <c r="D39" s="189" t="s">
        <v>553</v>
      </c>
      <c r="E39" s="169" t="s">
        <v>554</v>
      </c>
      <c r="F39" s="186" t="s">
        <v>370</v>
      </c>
      <c r="G39" s="186" t="s">
        <v>259</v>
      </c>
      <c r="H39" s="188">
        <v>44741.0</v>
      </c>
      <c r="I39" s="169" t="s">
        <v>292</v>
      </c>
      <c r="J39" s="172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66.75" customHeight="1" outlineLevel="3">
      <c r="A40" s="168" t="s">
        <v>555</v>
      </c>
      <c r="B40" s="169" t="s">
        <v>217</v>
      </c>
      <c r="C40" s="169" t="s">
        <v>279</v>
      </c>
      <c r="D40" s="189" t="s">
        <v>556</v>
      </c>
      <c r="E40" s="169" t="s">
        <v>499</v>
      </c>
      <c r="F40" s="186" t="s">
        <v>370</v>
      </c>
      <c r="G40" s="186" t="s">
        <v>260</v>
      </c>
      <c r="H40" s="188">
        <v>44741.0</v>
      </c>
      <c r="I40" s="169" t="s">
        <v>292</v>
      </c>
      <c r="J40" s="172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ht="66.75" customHeight="1" outlineLevel="3">
      <c r="A41" s="168" t="s">
        <v>557</v>
      </c>
      <c r="B41" s="169" t="s">
        <v>212</v>
      </c>
      <c r="C41" s="169" t="s">
        <v>279</v>
      </c>
      <c r="D41" s="189" t="s">
        <v>553</v>
      </c>
      <c r="E41" s="169" t="s">
        <v>501</v>
      </c>
      <c r="F41" s="186" t="s">
        <v>370</v>
      </c>
      <c r="G41" s="186" t="s">
        <v>259</v>
      </c>
      <c r="H41" s="188">
        <v>44741.0</v>
      </c>
      <c r="I41" s="169" t="s">
        <v>292</v>
      </c>
      <c r="J41" s="172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66.75" customHeight="1" outlineLevel="3">
      <c r="A42" s="168" t="s">
        <v>558</v>
      </c>
      <c r="B42" s="169" t="s">
        <v>215</v>
      </c>
      <c r="C42" s="169" t="s">
        <v>279</v>
      </c>
      <c r="D42" s="189" t="s">
        <v>559</v>
      </c>
      <c r="E42" s="169" t="s">
        <v>504</v>
      </c>
      <c r="F42" s="186" t="s">
        <v>370</v>
      </c>
      <c r="G42" s="186" t="s">
        <v>259</v>
      </c>
      <c r="H42" s="188">
        <v>44741.0</v>
      </c>
      <c r="I42" s="169" t="s">
        <v>292</v>
      </c>
      <c r="J42" s="172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66.75" customHeight="1" outlineLevel="3">
      <c r="A43" s="168" t="s">
        <v>560</v>
      </c>
      <c r="B43" s="169" t="s">
        <v>239</v>
      </c>
      <c r="C43" s="169" t="s">
        <v>279</v>
      </c>
      <c r="D43" s="189" t="s">
        <v>559</v>
      </c>
      <c r="E43" s="169" t="s">
        <v>561</v>
      </c>
      <c r="F43" s="186" t="s">
        <v>370</v>
      </c>
      <c r="G43" s="186" t="s">
        <v>259</v>
      </c>
      <c r="H43" s="188">
        <v>44741.0</v>
      </c>
      <c r="I43" s="169" t="s">
        <v>292</v>
      </c>
      <c r="J43" s="17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12.75" customHeight="1">
      <c r="A44" s="198" t="str">
        <f>IF(E44="","","F-"&amp;TEXT(COUNTA($A$14:A44)-COUNTIF($A$14:A44,""),"00#"))</f>
        <v/>
      </c>
      <c r="B44" s="199"/>
      <c r="C44" s="199"/>
      <c r="D44" s="219"/>
      <c r="E44" s="199"/>
      <c r="F44" s="201"/>
      <c r="G44" s="201"/>
      <c r="H44" s="202"/>
      <c r="I44" s="199"/>
      <c r="J44" s="19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</row>
    <row r="45" ht="12.75" customHeight="1">
      <c r="A45" s="203"/>
      <c r="B45" s="204"/>
      <c r="C45" s="204"/>
      <c r="D45" s="205"/>
      <c r="E45" s="204"/>
      <c r="F45" s="206"/>
      <c r="G45" s="206"/>
      <c r="H45" s="207"/>
      <c r="I45" s="204"/>
      <c r="J45" s="204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12.75" customHeight="1">
      <c r="A46" s="203" t="str">
        <f t="shared" ref="A46:A71" si="1">IF(E46="","","F-"&amp;TEXT(COUNTA($A$14:A46)-COUNTIF($A$14:A46,""),"00#"))</f>
        <v/>
      </c>
      <c r="B46" s="204"/>
      <c r="C46" s="204"/>
      <c r="D46" s="205"/>
      <c r="E46" s="204"/>
      <c r="F46" s="206"/>
      <c r="G46" s="206"/>
      <c r="H46" s="207"/>
      <c r="I46" s="204"/>
      <c r="J46" s="204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12.75" customHeight="1">
      <c r="A47" s="203" t="str">
        <f t="shared" si="1"/>
        <v/>
      </c>
      <c r="B47" s="204"/>
      <c r="C47" s="204"/>
      <c r="D47" s="205"/>
      <c r="E47" s="204"/>
      <c r="F47" s="206"/>
      <c r="G47" s="206"/>
      <c r="H47" s="204"/>
      <c r="I47" s="204"/>
      <c r="J47" s="204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203" t="str">
        <f t="shared" si="1"/>
        <v/>
      </c>
      <c r="B48" s="204"/>
      <c r="C48" s="204"/>
      <c r="D48" s="205"/>
      <c r="E48" s="204"/>
      <c r="F48" s="206"/>
      <c r="G48" s="206"/>
      <c r="H48" s="207"/>
      <c r="I48" s="204"/>
      <c r="J48" s="204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ht="12.75" customHeight="1">
      <c r="A49" s="203" t="str">
        <f t="shared" si="1"/>
        <v/>
      </c>
      <c r="B49" s="204"/>
      <c r="C49" s="204"/>
      <c r="D49" s="205"/>
      <c r="E49" s="204"/>
      <c r="F49" s="206"/>
      <c r="G49" s="206"/>
      <c r="H49" s="207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 t="str">
        <f t="shared" si="1"/>
        <v/>
      </c>
      <c r="B50" s="204"/>
      <c r="C50" s="204"/>
      <c r="D50" s="205"/>
      <c r="E50" s="204"/>
      <c r="F50" s="206"/>
      <c r="G50" s="206"/>
      <c r="H50" s="207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si="1"/>
        <v/>
      </c>
      <c r="B51" s="204"/>
      <c r="C51" s="204"/>
      <c r="D51" s="205"/>
      <c r="E51" s="204"/>
      <c r="F51" s="206"/>
      <c r="G51" s="206"/>
      <c r="H51" s="207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7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4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 t="str">
        <f t="shared" si="1"/>
        <v/>
      </c>
      <c r="B54" s="204"/>
      <c r="C54" s="204"/>
      <c r="D54" s="205"/>
      <c r="E54" s="204"/>
      <c r="F54" s="206"/>
      <c r="G54" s="206"/>
      <c r="H54" s="207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 t="str">
        <f t="shared" si="1"/>
        <v/>
      </c>
      <c r="B55" s="204"/>
      <c r="C55" s="204"/>
      <c r="D55" s="205"/>
      <c r="E55" s="204"/>
      <c r="F55" s="206"/>
      <c r="G55" s="206"/>
      <c r="H55" s="207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 t="str">
        <f t="shared" si="1"/>
        <v/>
      </c>
      <c r="B56" s="204"/>
      <c r="C56" s="204"/>
      <c r="D56" s="205"/>
      <c r="E56" s="204"/>
      <c r="F56" s="206"/>
      <c r="G56" s="206"/>
      <c r="H56" s="207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 t="str">
        <f t="shared" si="1"/>
        <v/>
      </c>
      <c r="B57" s="204"/>
      <c r="C57" s="204"/>
      <c r="D57" s="205"/>
      <c r="E57" s="204"/>
      <c r="F57" s="206"/>
      <c r="G57" s="206"/>
      <c r="H57" s="207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 t="str">
        <f t="shared" si="1"/>
        <v/>
      </c>
      <c r="B58" s="204"/>
      <c r="C58" s="204"/>
      <c r="D58" s="205"/>
      <c r="E58" s="204"/>
      <c r="F58" s="206"/>
      <c r="G58" s="206"/>
      <c r="H58" s="207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 t="str">
        <f t="shared" si="1"/>
        <v/>
      </c>
      <c r="B59" s="204"/>
      <c r="C59" s="204"/>
      <c r="D59" s="205"/>
      <c r="E59" s="204"/>
      <c r="F59" s="206"/>
      <c r="G59" s="206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 t="str">
        <f t="shared" si="1"/>
        <v/>
      </c>
      <c r="B60" s="204"/>
      <c r="C60" s="204"/>
      <c r="D60" s="205"/>
      <c r="E60" s="204"/>
      <c r="F60" s="206"/>
      <c r="G60" s="206"/>
      <c r="H60" s="207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 t="str">
        <f t="shared" si="1"/>
        <v/>
      </c>
      <c r="B61" s="204"/>
      <c r="C61" s="204"/>
      <c r="D61" s="205"/>
      <c r="E61" s="204"/>
      <c r="F61" s="206"/>
      <c r="G61" s="206"/>
      <c r="H61" s="207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 t="str">
        <f t="shared" si="1"/>
        <v/>
      </c>
      <c r="B62" s="204"/>
      <c r="C62" s="204"/>
      <c r="D62" s="205"/>
      <c r="E62" s="204"/>
      <c r="F62" s="206"/>
      <c r="G62" s="206"/>
      <c r="H62" s="207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3" t="str">
        <f t="shared" si="1"/>
        <v/>
      </c>
      <c r="B63" s="204"/>
      <c r="C63" s="204"/>
      <c r="D63" s="205"/>
      <c r="E63" s="204"/>
      <c r="F63" s="206"/>
      <c r="G63" s="206"/>
      <c r="H63" s="207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3" t="str">
        <f t="shared" si="1"/>
        <v/>
      </c>
      <c r="B64" s="204"/>
      <c r="C64" s="204"/>
      <c r="D64" s="205"/>
      <c r="E64" s="204"/>
      <c r="F64" s="206"/>
      <c r="G64" s="206"/>
      <c r="H64" s="207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3" t="str">
        <f t="shared" si="1"/>
        <v/>
      </c>
      <c r="B65" s="204"/>
      <c r="C65" s="204"/>
      <c r="D65" s="205"/>
      <c r="E65" s="204"/>
      <c r="F65" s="206"/>
      <c r="G65" s="206"/>
      <c r="H65" s="207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3" t="str">
        <f t="shared" si="1"/>
        <v/>
      </c>
      <c r="B66" s="204"/>
      <c r="C66" s="204"/>
      <c r="D66" s="205"/>
      <c r="E66" s="204"/>
      <c r="F66" s="206"/>
      <c r="G66" s="206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3" t="str">
        <f t="shared" si="1"/>
        <v/>
      </c>
      <c r="B67" s="204"/>
      <c r="C67" s="204"/>
      <c r="D67" s="205"/>
      <c r="E67" s="204"/>
      <c r="F67" s="206"/>
      <c r="G67" s="206"/>
      <c r="H67" s="207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3" t="str">
        <f t="shared" si="1"/>
        <v/>
      </c>
      <c r="B68" s="204"/>
      <c r="C68" s="204"/>
      <c r="D68" s="205"/>
      <c r="E68" s="204"/>
      <c r="F68" s="206"/>
      <c r="G68" s="206"/>
      <c r="H68" s="207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3" t="str">
        <f t="shared" si="1"/>
        <v/>
      </c>
      <c r="B69" s="204"/>
      <c r="C69" s="204"/>
      <c r="D69" s="205"/>
      <c r="E69" s="204"/>
      <c r="F69" s="206"/>
      <c r="G69" s="206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3" t="str">
        <f t="shared" si="1"/>
        <v/>
      </c>
      <c r="B70" s="204"/>
      <c r="C70" s="204"/>
      <c r="D70" s="205"/>
      <c r="E70" s="204"/>
      <c r="F70" s="206"/>
      <c r="G70" s="206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3" t="str">
        <f t="shared" si="1"/>
        <v/>
      </c>
      <c r="B71" s="204"/>
      <c r="C71" s="204"/>
      <c r="D71" s="205"/>
      <c r="E71" s="204"/>
      <c r="F71" s="206"/>
      <c r="G71" s="206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3"/>
      <c r="B72" s="204"/>
      <c r="C72" s="204"/>
      <c r="D72" s="205"/>
      <c r="E72" s="204"/>
      <c r="F72" s="206"/>
      <c r="G72" s="206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3"/>
      <c r="B73" s="204"/>
      <c r="C73" s="204"/>
      <c r="D73" s="205"/>
      <c r="E73" s="204"/>
      <c r="F73" s="206"/>
      <c r="G73" s="206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3"/>
      <c r="B74" s="204"/>
      <c r="C74" s="204"/>
      <c r="D74" s="205"/>
      <c r="E74" s="204"/>
      <c r="F74" s="206"/>
      <c r="G74" s="206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3"/>
      <c r="B75" s="204"/>
      <c r="C75" s="204"/>
      <c r="D75" s="205"/>
      <c r="E75" s="204"/>
      <c r="F75" s="206"/>
      <c r="G75" s="206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3"/>
      <c r="B76" s="204"/>
      <c r="C76" s="204"/>
      <c r="D76" s="205"/>
      <c r="E76" s="204"/>
      <c r="F76" s="206"/>
      <c r="G76" s="204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3"/>
      <c r="B77" s="204"/>
      <c r="C77" s="204"/>
      <c r="D77" s="205"/>
      <c r="E77" s="204"/>
      <c r="F77" s="206"/>
      <c r="G77" s="204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3"/>
      <c r="B78" s="204"/>
      <c r="C78" s="204"/>
      <c r="D78" s="205"/>
      <c r="E78" s="204"/>
      <c r="F78" s="206"/>
      <c r="G78" s="204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3"/>
      <c r="B79" s="204"/>
      <c r="C79" s="204"/>
      <c r="D79" s="205"/>
      <c r="E79" s="204"/>
      <c r="F79" s="206"/>
      <c r="G79" s="204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3"/>
      <c r="B80" s="204"/>
      <c r="C80" s="204"/>
      <c r="D80" s="205"/>
      <c r="E80" s="204"/>
      <c r="F80" s="206"/>
      <c r="G80" s="204"/>
      <c r="H80" s="204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5"/>
      <c r="B81" s="204"/>
      <c r="C81" s="204"/>
      <c r="D81" s="205"/>
      <c r="E81" s="204"/>
      <c r="F81" s="206"/>
      <c r="G81" s="204"/>
      <c r="H81" s="204"/>
      <c r="I81" s="204"/>
      <c r="J81" s="204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05"/>
      <c r="B82" s="204"/>
      <c r="C82" s="204"/>
      <c r="D82" s="205"/>
      <c r="E82" s="204"/>
      <c r="F82" s="206"/>
      <c r="G82" s="204"/>
      <c r="H82" s="204"/>
      <c r="I82" s="204"/>
      <c r="J82" s="204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05"/>
      <c r="B83" s="204"/>
      <c r="C83" s="204"/>
      <c r="D83" s="205"/>
      <c r="E83" s="204"/>
      <c r="F83" s="206"/>
      <c r="G83" s="204"/>
      <c r="H83" s="204"/>
      <c r="I83" s="204"/>
      <c r="J83" s="204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05"/>
      <c r="B84" s="204"/>
      <c r="C84" s="204"/>
      <c r="D84" s="205"/>
      <c r="E84" s="204"/>
      <c r="F84" s="206"/>
      <c r="G84" s="204"/>
      <c r="H84" s="204"/>
      <c r="I84" s="204"/>
      <c r="J84" s="204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05"/>
      <c r="B85" s="204"/>
      <c r="C85" s="204"/>
      <c r="D85" s="205"/>
      <c r="E85" s="204"/>
      <c r="F85" s="206"/>
      <c r="G85" s="204"/>
      <c r="H85" s="204"/>
      <c r="I85" s="204"/>
      <c r="J85" s="204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05"/>
      <c r="B86" s="204"/>
      <c r="C86" s="204"/>
      <c r="D86" s="205"/>
      <c r="E86" s="204"/>
      <c r="F86" s="206"/>
      <c r="G86" s="204"/>
      <c r="H86" s="204"/>
      <c r="I86" s="204"/>
      <c r="J86" s="204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05"/>
      <c r="B87" s="204"/>
      <c r="C87" s="204"/>
      <c r="D87" s="205"/>
      <c r="E87" s="204"/>
      <c r="F87" s="206"/>
      <c r="G87" s="204"/>
      <c r="H87" s="204"/>
      <c r="I87" s="204"/>
      <c r="J87" s="204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05"/>
      <c r="B88" s="204"/>
      <c r="C88" s="204"/>
      <c r="D88" s="205"/>
      <c r="E88" s="204"/>
      <c r="F88" s="206"/>
      <c r="G88" s="204"/>
      <c r="H88" s="204"/>
      <c r="I88" s="204"/>
      <c r="J88" s="204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05"/>
      <c r="B89" s="204"/>
      <c r="C89" s="204"/>
      <c r="D89" s="205"/>
      <c r="E89" s="204"/>
      <c r="F89" s="206"/>
      <c r="G89" s="204"/>
      <c r="H89" s="204"/>
      <c r="I89" s="204"/>
      <c r="J89" s="204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05"/>
      <c r="B90" s="204"/>
      <c r="C90" s="204"/>
      <c r="D90" s="205"/>
      <c r="E90" s="204"/>
      <c r="F90" s="206"/>
      <c r="G90" s="204"/>
      <c r="H90" s="204"/>
      <c r="I90" s="204"/>
      <c r="J90" s="204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05"/>
      <c r="B91" s="204"/>
      <c r="C91" s="204"/>
      <c r="D91" s="205"/>
      <c r="E91" s="204"/>
      <c r="F91" s="206"/>
      <c r="G91" s="204"/>
      <c r="H91" s="204"/>
      <c r="I91" s="204"/>
      <c r="J91" s="204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05"/>
      <c r="B92" s="204"/>
      <c r="C92" s="204"/>
      <c r="D92" s="205"/>
      <c r="E92" s="204"/>
      <c r="F92" s="206"/>
      <c r="G92" s="204"/>
      <c r="H92" s="204"/>
      <c r="I92" s="204"/>
      <c r="J92" s="204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05"/>
      <c r="B93" s="204"/>
      <c r="C93" s="204"/>
      <c r="D93" s="205"/>
      <c r="E93" s="204"/>
      <c r="F93" s="206"/>
      <c r="G93" s="204"/>
      <c r="H93" s="204"/>
      <c r="I93" s="204"/>
      <c r="J93" s="204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05"/>
      <c r="B94" s="204"/>
      <c r="C94" s="204"/>
      <c r="D94" s="205"/>
      <c r="E94" s="204"/>
      <c r="F94" s="206"/>
      <c r="G94" s="204"/>
      <c r="H94" s="204"/>
      <c r="I94" s="204"/>
      <c r="J94" s="204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05"/>
      <c r="B95" s="204"/>
      <c r="C95" s="204"/>
      <c r="D95" s="205"/>
      <c r="E95" s="204"/>
      <c r="F95" s="206"/>
      <c r="G95" s="204"/>
      <c r="H95" s="204"/>
      <c r="I95" s="204"/>
      <c r="J95" s="204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05"/>
      <c r="B96" s="204"/>
      <c r="C96" s="204"/>
      <c r="D96" s="205"/>
      <c r="E96" s="204"/>
      <c r="F96" s="206"/>
      <c r="G96" s="204"/>
      <c r="H96" s="204"/>
      <c r="I96" s="204"/>
      <c r="J96" s="204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05"/>
      <c r="B97" s="204"/>
      <c r="C97" s="204"/>
      <c r="D97" s="205"/>
      <c r="E97" s="204"/>
      <c r="F97" s="206"/>
      <c r="G97" s="204"/>
      <c r="H97" s="204"/>
      <c r="I97" s="204"/>
      <c r="J97" s="204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08"/>
      <c r="B98" s="204"/>
      <c r="C98" s="204"/>
      <c r="D98" s="208"/>
      <c r="E98" s="204"/>
      <c r="F98" s="209"/>
      <c r="G98" s="210"/>
      <c r="H98" s="204"/>
      <c r="I98" s="204"/>
      <c r="J98" s="210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1"/>
      <c r="B99" s="212"/>
      <c r="C99" s="212"/>
      <c r="D99" s="213"/>
      <c r="E99" s="212"/>
      <c r="F99" s="214"/>
      <c r="G99" s="212"/>
      <c r="H99" s="212"/>
      <c r="I99" s="212"/>
      <c r="J99" s="212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1"/>
      <c r="B100" s="212"/>
      <c r="C100" s="212"/>
      <c r="D100" s="213"/>
      <c r="E100" s="212"/>
      <c r="F100" s="214"/>
      <c r="G100" s="212"/>
      <c r="H100" s="212"/>
      <c r="I100" s="212"/>
      <c r="J100" s="212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1"/>
      <c r="B101" s="212"/>
      <c r="C101" s="212"/>
      <c r="D101" s="213"/>
      <c r="E101" s="212"/>
      <c r="F101" s="214"/>
      <c r="G101" s="143"/>
      <c r="H101" s="212"/>
      <c r="I101" s="212"/>
      <c r="J101" s="212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2"/>
      <c r="J145" s="143"/>
      <c r="K145" s="143"/>
      <c r="L145" s="143"/>
      <c r="M145" s="143"/>
      <c r="N145" s="143"/>
      <c r="O145" s="143"/>
      <c r="P145" s="143"/>
      <c r="Q145" s="143"/>
      <c r="R145" s="143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2"/>
      <c r="J146" s="143"/>
      <c r="K146" s="143"/>
      <c r="L146" s="143"/>
      <c r="M146" s="143"/>
      <c r="N146" s="143"/>
      <c r="O146" s="143"/>
      <c r="P146" s="143"/>
      <c r="Q146" s="143"/>
      <c r="R146" s="143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2"/>
      <c r="J147" s="143"/>
      <c r="K147" s="143"/>
      <c r="L147" s="143"/>
      <c r="M147" s="143"/>
      <c r="N147" s="143"/>
      <c r="O147" s="143"/>
      <c r="P147" s="143"/>
      <c r="Q147" s="143"/>
      <c r="R147" s="143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2"/>
      <c r="J148" s="143"/>
      <c r="K148" s="143"/>
      <c r="L148" s="143"/>
      <c r="M148" s="143"/>
      <c r="N148" s="143"/>
      <c r="O148" s="143"/>
      <c r="P148" s="143"/>
      <c r="Q148" s="143"/>
      <c r="R148" s="143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2"/>
      <c r="J149" s="143"/>
      <c r="K149" s="143"/>
      <c r="L149" s="143"/>
      <c r="M149" s="143"/>
      <c r="N149" s="143"/>
      <c r="O149" s="143"/>
      <c r="P149" s="143"/>
      <c r="Q149" s="143"/>
      <c r="R149" s="143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2"/>
      <c r="J150" s="143"/>
      <c r="K150" s="143"/>
      <c r="L150" s="143"/>
      <c r="M150" s="143"/>
      <c r="N150" s="143"/>
      <c r="O150" s="143"/>
      <c r="P150" s="143"/>
      <c r="Q150" s="143"/>
      <c r="R150" s="143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2"/>
      <c r="J151" s="143"/>
      <c r="K151" s="143"/>
      <c r="L151" s="143"/>
      <c r="M151" s="143"/>
      <c r="N151" s="143"/>
      <c r="O151" s="143"/>
      <c r="P151" s="143"/>
      <c r="Q151" s="143"/>
      <c r="R151" s="143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2"/>
      <c r="J152" s="143"/>
      <c r="K152" s="143"/>
      <c r="L152" s="143"/>
      <c r="M152" s="143"/>
      <c r="N152" s="143"/>
      <c r="O152" s="143"/>
      <c r="P152" s="143"/>
      <c r="Q152" s="143"/>
      <c r="R152" s="143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2"/>
      <c r="J153" s="143"/>
      <c r="K153" s="143"/>
      <c r="L153" s="143"/>
      <c r="M153" s="143"/>
      <c r="N153" s="143"/>
      <c r="O153" s="143"/>
      <c r="P153" s="143"/>
      <c r="Q153" s="143"/>
      <c r="R153" s="143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2"/>
      <c r="J154" s="143"/>
      <c r="K154" s="143"/>
      <c r="L154" s="143"/>
      <c r="M154" s="143"/>
      <c r="N154" s="143"/>
      <c r="O154" s="143"/>
      <c r="P154" s="143"/>
      <c r="Q154" s="143"/>
      <c r="R154" s="143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2"/>
      <c r="J155" s="143"/>
      <c r="K155" s="143"/>
      <c r="L155" s="143"/>
      <c r="M155" s="143"/>
      <c r="N155" s="143"/>
      <c r="O155" s="143"/>
      <c r="P155" s="143"/>
      <c r="Q155" s="143"/>
      <c r="R155" s="143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2"/>
      <c r="J156" s="143"/>
      <c r="K156" s="143"/>
      <c r="L156" s="143"/>
      <c r="M156" s="143"/>
      <c r="N156" s="143"/>
      <c r="O156" s="143"/>
      <c r="P156" s="143"/>
      <c r="Q156" s="143"/>
      <c r="R156" s="143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2"/>
      <c r="J157" s="143"/>
      <c r="K157" s="143"/>
      <c r="L157" s="143"/>
      <c r="M157" s="143"/>
      <c r="N157" s="143"/>
      <c r="O157" s="143"/>
      <c r="P157" s="143"/>
      <c r="Q157" s="143"/>
      <c r="R157" s="143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2"/>
      <c r="J158" s="143"/>
      <c r="K158" s="143"/>
      <c r="L158" s="143"/>
      <c r="M158" s="143"/>
      <c r="N158" s="143"/>
      <c r="O158" s="143"/>
      <c r="P158" s="143"/>
      <c r="Q158" s="143"/>
      <c r="R158" s="143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2"/>
      <c r="J159" s="143"/>
      <c r="K159" s="143"/>
      <c r="L159" s="143"/>
      <c r="M159" s="143"/>
      <c r="N159" s="143"/>
      <c r="O159" s="143"/>
      <c r="P159" s="143"/>
      <c r="Q159" s="143"/>
      <c r="R159" s="143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2"/>
      <c r="J160" s="143"/>
      <c r="K160" s="143"/>
      <c r="L160" s="143"/>
      <c r="M160" s="143"/>
      <c r="N160" s="143"/>
      <c r="O160" s="143"/>
      <c r="P160" s="143"/>
      <c r="Q160" s="143"/>
      <c r="R160" s="143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2"/>
      <c r="J161" s="143"/>
      <c r="K161" s="143"/>
      <c r="L161" s="143"/>
      <c r="M161" s="143"/>
      <c r="N161" s="143"/>
      <c r="O161" s="143"/>
      <c r="P161" s="143"/>
      <c r="Q161" s="143"/>
      <c r="R161" s="143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143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5"/>
      <c r="B208" s="212"/>
      <c r="C208" s="212"/>
      <c r="D208" s="143"/>
      <c r="E208" s="212"/>
      <c r="F208" s="143"/>
      <c r="G208" s="143"/>
      <c r="H208" s="212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5"/>
      <c r="B209" s="212"/>
      <c r="C209" s="212"/>
      <c r="D209" s="143"/>
      <c r="E209" s="212"/>
      <c r="F209" s="143"/>
      <c r="G209" s="143"/>
      <c r="H209" s="212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5"/>
      <c r="B210" s="212"/>
      <c r="C210" s="212"/>
      <c r="D210" s="143"/>
      <c r="E210" s="212"/>
      <c r="F210" s="143"/>
      <c r="G210" s="143"/>
      <c r="H210" s="212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5"/>
      <c r="B211" s="212"/>
      <c r="C211" s="212"/>
      <c r="D211" s="143"/>
      <c r="E211" s="212"/>
      <c r="F211" s="143"/>
      <c r="G211" s="143"/>
      <c r="H211" s="212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5"/>
      <c r="B212" s="212"/>
      <c r="C212" s="212"/>
      <c r="D212" s="143"/>
      <c r="E212" s="212"/>
      <c r="F212" s="143"/>
      <c r="G212" s="143"/>
      <c r="H212" s="212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5"/>
      <c r="B213" s="212"/>
      <c r="C213" s="212"/>
      <c r="D213" s="143"/>
      <c r="E213" s="212"/>
      <c r="F213" s="143"/>
      <c r="G213" s="143"/>
      <c r="H213" s="212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5"/>
      <c r="B214" s="212"/>
      <c r="C214" s="212"/>
      <c r="D214" s="143"/>
      <c r="E214" s="212"/>
      <c r="F214" s="143"/>
      <c r="G214" s="143"/>
      <c r="H214" s="212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5"/>
      <c r="B215" s="212"/>
      <c r="C215" s="212"/>
      <c r="D215" s="143"/>
      <c r="E215" s="212"/>
      <c r="F215" s="143"/>
      <c r="G215" s="143"/>
      <c r="H215" s="212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5"/>
      <c r="B216" s="212"/>
      <c r="C216" s="212"/>
      <c r="D216" s="143"/>
      <c r="E216" s="212"/>
      <c r="F216" s="143"/>
      <c r="G216" s="143"/>
      <c r="H216" s="212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5"/>
      <c r="B217" s="212"/>
      <c r="C217" s="212"/>
      <c r="D217" s="143"/>
      <c r="E217" s="212"/>
      <c r="F217" s="143"/>
      <c r="G217" s="143"/>
      <c r="H217" s="212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5"/>
      <c r="B218" s="212"/>
      <c r="C218" s="212"/>
      <c r="D218" s="143"/>
      <c r="E218" s="212"/>
      <c r="F218" s="143"/>
      <c r="G218" s="143"/>
      <c r="H218" s="212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5"/>
      <c r="B219" s="212"/>
      <c r="C219" s="212"/>
      <c r="D219" s="143"/>
      <c r="E219" s="212"/>
      <c r="F219" s="143"/>
      <c r="G219" s="143"/>
      <c r="H219" s="212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5"/>
      <c r="B220" s="212"/>
      <c r="C220" s="212"/>
      <c r="D220" s="143"/>
      <c r="E220" s="212"/>
      <c r="F220" s="143"/>
      <c r="G220" s="143"/>
      <c r="H220" s="212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5"/>
      <c r="B221" s="212"/>
      <c r="C221" s="212"/>
      <c r="D221" s="143"/>
      <c r="E221" s="212"/>
      <c r="F221" s="143"/>
      <c r="G221" s="143"/>
      <c r="H221" s="212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5"/>
      <c r="B222" s="212"/>
      <c r="C222" s="212"/>
      <c r="D222" s="143"/>
      <c r="E222" s="212"/>
      <c r="F222" s="143"/>
      <c r="G222" s="143"/>
      <c r="H222" s="212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5"/>
      <c r="B223" s="212"/>
      <c r="C223" s="212"/>
      <c r="D223" s="143"/>
      <c r="E223" s="212"/>
      <c r="F223" s="143"/>
      <c r="G223" s="143"/>
      <c r="H223" s="212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5"/>
      <c r="B224" s="212"/>
      <c r="C224" s="212"/>
      <c r="D224" s="143"/>
      <c r="E224" s="212"/>
      <c r="F224" s="143"/>
      <c r="G224" s="216"/>
      <c r="H224" s="212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 ht="12.75" customHeight="1">
      <c r="A255" s="218"/>
      <c r="B255" s="217"/>
      <c r="C255" s="217"/>
      <c r="D255" s="216"/>
      <c r="E255" s="217"/>
      <c r="F255" s="216"/>
      <c r="G255" s="216"/>
      <c r="H255" s="217"/>
      <c r="I255" s="217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 ht="12.75" customHeight="1">
      <c r="A256" s="218"/>
      <c r="B256" s="217"/>
      <c r="C256" s="217"/>
      <c r="D256" s="216"/>
      <c r="E256" s="217"/>
      <c r="F256" s="216"/>
      <c r="G256" s="216"/>
      <c r="H256" s="217"/>
      <c r="I256" s="217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</row>
    <row r="257" ht="12.75" customHeight="1">
      <c r="A257" s="218"/>
      <c r="B257" s="217"/>
      <c r="C257" s="217"/>
      <c r="D257" s="216"/>
      <c r="E257" s="217"/>
      <c r="F257" s="216"/>
      <c r="G257" s="216"/>
      <c r="H257" s="217"/>
      <c r="I257" s="217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</row>
    <row r="258" ht="12.75" customHeight="1">
      <c r="A258" s="218"/>
      <c r="B258" s="217"/>
      <c r="C258" s="217"/>
      <c r="D258" s="216"/>
      <c r="E258" s="217"/>
      <c r="F258" s="216"/>
      <c r="G258" s="216"/>
      <c r="H258" s="217"/>
      <c r="I258" s="217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</row>
    <row r="259" ht="12.75" customHeight="1">
      <c r="A259" s="218"/>
      <c r="B259" s="217"/>
      <c r="C259" s="217"/>
      <c r="D259" s="216"/>
      <c r="E259" s="217"/>
      <c r="F259" s="216"/>
      <c r="G259" s="216"/>
      <c r="H259" s="217"/>
      <c r="I259" s="217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</row>
    <row r="260" ht="12.75" customHeight="1">
      <c r="A260" s="218"/>
      <c r="B260" s="217"/>
      <c r="C260" s="217"/>
      <c r="D260" s="216"/>
      <c r="E260" s="217"/>
      <c r="F260" s="216"/>
      <c r="G260" s="216"/>
      <c r="H260" s="217"/>
      <c r="I260" s="217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</row>
    <row r="261" ht="12.75" customHeight="1">
      <c r="A261" s="218"/>
      <c r="B261" s="217"/>
      <c r="C261" s="217"/>
      <c r="D261" s="216"/>
      <c r="E261" s="217"/>
      <c r="F261" s="216"/>
      <c r="G261" s="216"/>
      <c r="H261" s="217"/>
      <c r="I261" s="217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</row>
    <row r="262" ht="12.75" customHeight="1">
      <c r="A262" s="218"/>
      <c r="B262" s="217"/>
      <c r="C262" s="217"/>
      <c r="D262" s="216"/>
      <c r="E262" s="217"/>
      <c r="F262" s="216"/>
      <c r="G262" s="216"/>
      <c r="H262" s="217"/>
      <c r="I262" s="217"/>
      <c r="J262" s="216"/>
      <c r="K262" s="216"/>
      <c r="L262" s="216"/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</row>
    <row r="263" ht="12.75" customHeight="1">
      <c r="A263" s="218"/>
      <c r="B263" s="217"/>
      <c r="C263" s="217"/>
      <c r="D263" s="216"/>
      <c r="E263" s="217"/>
      <c r="F263" s="216"/>
      <c r="G263" s="216"/>
      <c r="H263" s="217"/>
      <c r="I263" s="217"/>
      <c r="J263" s="216"/>
      <c r="K263" s="216"/>
      <c r="L263" s="216"/>
      <c r="M263" s="216"/>
      <c r="N263" s="216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  <c r="AA263" s="216"/>
    </row>
    <row r="264" ht="12.75" customHeight="1">
      <c r="A264" s="218"/>
      <c r="B264" s="217"/>
      <c r="C264" s="217"/>
      <c r="D264" s="216"/>
      <c r="E264" s="217"/>
      <c r="F264" s="216"/>
      <c r="G264" s="216"/>
      <c r="H264" s="217"/>
      <c r="I264" s="217"/>
      <c r="J264" s="216"/>
      <c r="K264" s="216"/>
      <c r="L264" s="216"/>
      <c r="M264" s="216"/>
      <c r="N264" s="216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  <c r="AA264" s="216"/>
    </row>
    <row r="265" ht="12.75" customHeight="1">
      <c r="A265" s="218"/>
      <c r="B265" s="217"/>
      <c r="C265" s="217"/>
      <c r="D265" s="216"/>
      <c r="E265" s="217"/>
      <c r="F265" s="216"/>
      <c r="G265" s="216"/>
      <c r="H265" s="217"/>
      <c r="I265" s="217"/>
      <c r="J265" s="216"/>
      <c r="K265" s="216"/>
      <c r="L265" s="216"/>
      <c r="M265" s="216"/>
      <c r="N265" s="216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  <c r="AA265" s="216"/>
    </row>
    <row r="266" ht="12.75" customHeight="1">
      <c r="A266" s="218"/>
      <c r="B266" s="217"/>
      <c r="C266" s="217"/>
      <c r="D266" s="216"/>
      <c r="E266" s="217"/>
      <c r="F266" s="216"/>
      <c r="G266" s="216"/>
      <c r="H266" s="217"/>
      <c r="I266" s="217"/>
      <c r="J266" s="216"/>
      <c r="K266" s="216"/>
      <c r="L266" s="216"/>
      <c r="M266" s="216"/>
      <c r="N266" s="216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  <c r="AA266" s="216"/>
    </row>
    <row r="267" ht="12.75" customHeight="1">
      <c r="A267" s="218"/>
      <c r="B267" s="217"/>
      <c r="C267" s="217"/>
      <c r="D267" s="216"/>
      <c r="E267" s="217"/>
      <c r="F267" s="216"/>
      <c r="G267" s="216"/>
      <c r="H267" s="217"/>
      <c r="I267" s="217"/>
      <c r="J267" s="216"/>
      <c r="K267" s="216"/>
      <c r="L267" s="216"/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</row>
    <row r="268" ht="12.75" customHeight="1">
      <c r="A268" s="218"/>
      <c r="B268" s="217"/>
      <c r="C268" s="217"/>
      <c r="D268" s="216"/>
      <c r="E268" s="217"/>
      <c r="F268" s="216"/>
      <c r="G268" s="216"/>
      <c r="H268" s="217"/>
      <c r="I268" s="217"/>
      <c r="J268" s="216"/>
      <c r="K268" s="216"/>
      <c r="L268" s="216"/>
      <c r="M268" s="216"/>
      <c r="N268" s="216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  <c r="AA268" s="216"/>
    </row>
    <row r="269" ht="12.75" customHeight="1">
      <c r="A269" s="218"/>
      <c r="B269" s="217"/>
      <c r="C269" s="217"/>
      <c r="D269" s="216"/>
      <c r="E269" s="217"/>
      <c r="F269" s="216"/>
      <c r="G269" s="216"/>
      <c r="H269" s="217"/>
      <c r="I269" s="217"/>
      <c r="J269" s="216"/>
      <c r="K269" s="216"/>
      <c r="L269" s="216"/>
      <c r="M269" s="216"/>
      <c r="N269" s="216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  <c r="AA269" s="216"/>
    </row>
    <row r="270" ht="12.75" customHeight="1">
      <c r="A270" s="218"/>
      <c r="B270" s="217"/>
      <c r="C270" s="217"/>
      <c r="D270" s="216"/>
      <c r="E270" s="217"/>
      <c r="F270" s="216"/>
      <c r="G270" s="216"/>
      <c r="H270" s="217"/>
      <c r="I270" s="217"/>
      <c r="J270" s="216"/>
      <c r="K270" s="216"/>
      <c r="L270" s="216"/>
      <c r="M270" s="216"/>
      <c r="N270" s="216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  <c r="AA270" s="216"/>
    </row>
    <row r="271" ht="12.75" customHeight="1">
      <c r="A271" s="218"/>
      <c r="B271" s="217"/>
      <c r="C271" s="217"/>
      <c r="D271" s="216"/>
      <c r="E271" s="217"/>
      <c r="F271" s="216"/>
      <c r="G271" s="216"/>
      <c r="H271" s="217"/>
      <c r="I271" s="217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</sheetData>
  <mergeCells count="4">
    <mergeCell ref="B2:G2"/>
    <mergeCell ref="B3:G3"/>
    <mergeCell ref="B4:G4"/>
    <mergeCell ref="B5:G5"/>
  </mergeCells>
  <dataValidations>
    <dataValidation type="list" allowBlank="1" showErrorMessage="1" sqref="G14:G43">
      <formula1>"Pass,Fail,Pending,Untested,N/A,Cancel"</formula1>
    </dataValidation>
    <dataValidation type="list" allowBlank="1" sqref="I14:I43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15.13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220"/>
      <c r="I1" s="221"/>
      <c r="J1" s="222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33</v>
      </c>
      <c r="C2" s="5"/>
      <c r="D2" s="5"/>
      <c r="E2" s="5"/>
      <c r="F2" s="5"/>
      <c r="G2" s="6"/>
      <c r="H2" s="129"/>
      <c r="I2" s="130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29"/>
      <c r="I3" s="130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29"/>
      <c r="I4" s="130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29"/>
      <c r="I5" s="130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29"/>
      <c r="I6" s="130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COUNTIF($G$10:$G$54,"Pass")</f>
        <v>26</v>
      </c>
      <c r="B7" s="121">
        <f>COUNTIF($G$10:$G$54,"Fail")</f>
        <v>0</v>
      </c>
      <c r="C7" s="121">
        <f>COUNTIF($G$10:$G$54,"Untested")</f>
        <v>0</v>
      </c>
      <c r="D7" s="121">
        <f>COUNTIF($G$10:$G$54,"Pending")</f>
        <v>0</v>
      </c>
      <c r="E7" s="121">
        <f>COUNTIF($G$31:$G$54,"N/A")</f>
        <v>0</v>
      </c>
      <c r="F7" s="122">
        <f>COUNTIF(A10:A82,"DN*")-E7</f>
        <v>26</v>
      </c>
      <c r="G7" s="123"/>
      <c r="H7" s="129"/>
      <c r="I7" s="130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outlineLevel="2">
      <c r="A14" s="160"/>
      <c r="B14" s="161" t="s">
        <v>562</v>
      </c>
      <c r="C14" s="162"/>
      <c r="D14" s="162"/>
      <c r="E14" s="162"/>
      <c r="F14" s="163"/>
      <c r="G14" s="162"/>
      <c r="H14" s="162"/>
      <c r="I14" s="162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outlineLevel="3">
      <c r="A15" s="164"/>
      <c r="B15" s="165" t="s">
        <v>59</v>
      </c>
      <c r="C15" s="166"/>
      <c r="D15" s="166"/>
      <c r="E15" s="166"/>
      <c r="F15" s="167"/>
      <c r="G15" s="166"/>
      <c r="H15" s="166"/>
      <c r="I15" s="166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97.5" customHeight="1" outlineLevel="4">
      <c r="A16" s="168" t="s">
        <v>563</v>
      </c>
      <c r="B16" s="169" t="s">
        <v>60</v>
      </c>
      <c r="C16" s="169" t="s">
        <v>564</v>
      </c>
      <c r="D16" s="169" t="s">
        <v>565</v>
      </c>
      <c r="E16" s="169" t="s">
        <v>566</v>
      </c>
      <c r="F16" s="170" t="s">
        <v>62</v>
      </c>
      <c r="G16" s="169" t="s">
        <v>259</v>
      </c>
      <c r="H16" s="171">
        <v>44778.0</v>
      </c>
      <c r="I16" s="169" t="s">
        <v>292</v>
      </c>
      <c r="J16" s="172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ht="97.5" customHeight="1" outlineLevel="4">
      <c r="A17" s="168" t="s">
        <v>567</v>
      </c>
      <c r="B17" s="169" t="s">
        <v>63</v>
      </c>
      <c r="C17" s="169" t="s">
        <v>564</v>
      </c>
      <c r="D17" s="169" t="s">
        <v>568</v>
      </c>
      <c r="E17" s="169" t="s">
        <v>566</v>
      </c>
      <c r="F17" s="170" t="s">
        <v>64</v>
      </c>
      <c r="G17" s="169" t="s">
        <v>259</v>
      </c>
      <c r="H17" s="171">
        <v>44778.0</v>
      </c>
      <c r="I17" s="169" t="s">
        <v>292</v>
      </c>
      <c r="J17" s="172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ht="97.5" customHeight="1" outlineLevel="4">
      <c r="A18" s="168" t="s">
        <v>569</v>
      </c>
      <c r="B18" s="169" t="s">
        <v>65</v>
      </c>
      <c r="C18" s="169" t="s">
        <v>564</v>
      </c>
      <c r="D18" s="169" t="s">
        <v>565</v>
      </c>
      <c r="E18" s="169" t="s">
        <v>566</v>
      </c>
      <c r="F18" s="170" t="s">
        <v>66</v>
      </c>
      <c r="G18" s="169" t="s">
        <v>259</v>
      </c>
      <c r="H18" s="171">
        <v>44778.0</v>
      </c>
      <c r="I18" s="169" t="s">
        <v>286</v>
      </c>
      <c r="J18" s="172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ht="16.5" customHeight="1" outlineLevel="3">
      <c r="A19" s="164"/>
      <c r="B19" s="165" t="s">
        <v>67</v>
      </c>
      <c r="C19" s="166"/>
      <c r="D19" s="165"/>
      <c r="E19" s="166"/>
      <c r="F19" s="167"/>
      <c r="G19" s="166"/>
      <c r="H19" s="174"/>
      <c r="I19" s="166"/>
      <c r="J19" s="166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</row>
    <row r="20" ht="103.5" customHeight="1" outlineLevel="4">
      <c r="A20" s="168" t="s">
        <v>570</v>
      </c>
      <c r="B20" s="169" t="s">
        <v>68</v>
      </c>
      <c r="C20" s="169" t="s">
        <v>564</v>
      </c>
      <c r="D20" s="169" t="s">
        <v>565</v>
      </c>
      <c r="E20" s="169" t="s">
        <v>571</v>
      </c>
      <c r="F20" s="170"/>
      <c r="G20" s="169" t="s">
        <v>259</v>
      </c>
      <c r="H20" s="171">
        <v>44778.0</v>
      </c>
      <c r="I20" s="169" t="s">
        <v>282</v>
      </c>
      <c r="J20" s="172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ht="77.25" customHeight="1" outlineLevel="4">
      <c r="A21" s="168" t="s">
        <v>572</v>
      </c>
      <c r="B21" s="169" t="s">
        <v>69</v>
      </c>
      <c r="C21" s="169" t="s">
        <v>564</v>
      </c>
      <c r="D21" s="169" t="s">
        <v>565</v>
      </c>
      <c r="E21" s="169" t="s">
        <v>571</v>
      </c>
      <c r="F21" s="170" t="s">
        <v>70</v>
      </c>
      <c r="G21" s="169" t="s">
        <v>259</v>
      </c>
      <c r="H21" s="171">
        <v>44778.0</v>
      </c>
      <c r="I21" s="169" t="s">
        <v>286</v>
      </c>
      <c r="J21" s="172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ht="77.25" customHeight="1" outlineLevel="4">
      <c r="A22" s="168" t="s">
        <v>573</v>
      </c>
      <c r="B22" s="169" t="s">
        <v>71</v>
      </c>
      <c r="C22" s="169" t="s">
        <v>564</v>
      </c>
      <c r="D22" s="169" t="s">
        <v>568</v>
      </c>
      <c r="E22" s="169" t="s">
        <v>571</v>
      </c>
      <c r="F22" s="173"/>
      <c r="G22" s="169" t="s">
        <v>259</v>
      </c>
      <c r="H22" s="171">
        <v>44778.0</v>
      </c>
      <c r="I22" s="169" t="s">
        <v>292</v>
      </c>
      <c r="J22" s="172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</row>
    <row r="23" ht="27.0" customHeight="1" outlineLevel="3">
      <c r="A23" s="194"/>
      <c r="B23" s="165" t="s">
        <v>352</v>
      </c>
      <c r="C23" s="165"/>
      <c r="D23" s="165"/>
      <c r="E23" s="165"/>
      <c r="F23" s="167"/>
      <c r="G23" s="165"/>
      <c r="H23" s="223"/>
      <c r="I23" s="165"/>
      <c r="J23" s="166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66.75" customHeight="1" outlineLevel="4">
      <c r="A24" s="168" t="s">
        <v>574</v>
      </c>
      <c r="B24" s="169" t="s">
        <v>354</v>
      </c>
      <c r="C24" s="169" t="s">
        <v>564</v>
      </c>
      <c r="D24" s="169" t="s">
        <v>575</v>
      </c>
      <c r="E24" s="169" t="s">
        <v>576</v>
      </c>
      <c r="F24" s="173"/>
      <c r="G24" s="186" t="s">
        <v>259</v>
      </c>
      <c r="H24" s="171">
        <v>44778.0</v>
      </c>
      <c r="I24" s="169" t="s">
        <v>346</v>
      </c>
      <c r="J24" s="172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ht="66.75" customHeight="1" outlineLevel="4">
      <c r="A25" s="168" t="s">
        <v>577</v>
      </c>
      <c r="B25" s="169" t="s">
        <v>73</v>
      </c>
      <c r="C25" s="169" t="s">
        <v>564</v>
      </c>
      <c r="D25" s="169" t="s">
        <v>575</v>
      </c>
      <c r="E25" s="169" t="s">
        <v>578</v>
      </c>
      <c r="F25" s="187"/>
      <c r="G25" s="186" t="s">
        <v>259</v>
      </c>
      <c r="H25" s="188">
        <v>44741.0</v>
      </c>
      <c r="I25" s="169" t="s">
        <v>286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20.25" customHeight="1" outlineLevel="2">
      <c r="A26" s="160"/>
      <c r="B26" s="161" t="s">
        <v>579</v>
      </c>
      <c r="C26" s="162"/>
      <c r="D26" s="161"/>
      <c r="E26" s="162"/>
      <c r="F26" s="163"/>
      <c r="G26" s="162"/>
      <c r="H26" s="224"/>
      <c r="I26" s="162"/>
      <c r="J26" s="162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</row>
    <row r="27" ht="73.5" customHeight="1" outlineLevel="3">
      <c r="A27" s="168" t="s">
        <v>580</v>
      </c>
      <c r="B27" s="169" t="s">
        <v>581</v>
      </c>
      <c r="C27" s="169" t="s">
        <v>564</v>
      </c>
      <c r="D27" s="169" t="s">
        <v>582</v>
      </c>
      <c r="E27" s="169" t="s">
        <v>583</v>
      </c>
      <c r="F27" s="170"/>
      <c r="G27" s="169" t="s">
        <v>259</v>
      </c>
      <c r="H27" s="171">
        <v>44778.0</v>
      </c>
      <c r="I27" s="169" t="s">
        <v>282</v>
      </c>
      <c r="J27" s="17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74.25" customHeight="1" outlineLevel="3">
      <c r="A28" s="168" t="s">
        <v>584</v>
      </c>
      <c r="B28" s="169" t="s">
        <v>77</v>
      </c>
      <c r="C28" s="169" t="s">
        <v>564</v>
      </c>
      <c r="D28" s="169" t="s">
        <v>582</v>
      </c>
      <c r="E28" s="169" t="s">
        <v>585</v>
      </c>
      <c r="F28" s="173"/>
      <c r="G28" s="169" t="s">
        <v>259</v>
      </c>
      <c r="H28" s="171">
        <v>44778.0</v>
      </c>
      <c r="I28" s="169" t="s">
        <v>286</v>
      </c>
      <c r="J28" s="172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76.5" customHeight="1" outlineLevel="3">
      <c r="A29" s="168" t="s">
        <v>586</v>
      </c>
      <c r="B29" s="169" t="s">
        <v>587</v>
      </c>
      <c r="C29" s="169" t="s">
        <v>564</v>
      </c>
      <c r="D29" s="169" t="s">
        <v>588</v>
      </c>
      <c r="E29" s="169" t="s">
        <v>589</v>
      </c>
      <c r="F29" s="170" t="s">
        <v>79</v>
      </c>
      <c r="G29" s="169" t="s">
        <v>259</v>
      </c>
      <c r="H29" s="171">
        <v>44778.0</v>
      </c>
      <c r="I29" s="169" t="s">
        <v>292</v>
      </c>
      <c r="J29" s="17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66.75" customHeight="1" outlineLevel="3">
      <c r="A30" s="225" t="s">
        <v>590</v>
      </c>
      <c r="B30" s="226" t="s">
        <v>591</v>
      </c>
      <c r="C30" s="226" t="s">
        <v>564</v>
      </c>
      <c r="D30" s="226" t="s">
        <v>592</v>
      </c>
      <c r="E30" s="226" t="s">
        <v>593</v>
      </c>
      <c r="F30" s="226"/>
      <c r="G30" s="226" t="s">
        <v>259</v>
      </c>
      <c r="H30" s="227">
        <v>44741.0</v>
      </c>
      <c r="I30" s="226" t="s">
        <v>292</v>
      </c>
      <c r="J30" s="228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outlineLevel="3">
      <c r="A31" s="183"/>
      <c r="B31" s="184" t="s">
        <v>352</v>
      </c>
      <c r="C31" s="183"/>
      <c r="D31" s="183"/>
      <c r="E31" s="183"/>
      <c r="F31" s="183"/>
      <c r="G31" s="183"/>
      <c r="H31" s="183"/>
      <c r="I31" s="183"/>
      <c r="J31" s="183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</row>
    <row r="32" ht="66.75" customHeight="1" outlineLevel="4">
      <c r="A32" s="168" t="s">
        <v>594</v>
      </c>
      <c r="B32" s="169" t="s">
        <v>354</v>
      </c>
      <c r="C32" s="169" t="s">
        <v>564</v>
      </c>
      <c r="D32" s="169" t="s">
        <v>595</v>
      </c>
      <c r="E32" s="169" t="s">
        <v>596</v>
      </c>
      <c r="F32" s="173"/>
      <c r="G32" s="186" t="s">
        <v>259</v>
      </c>
      <c r="H32" s="171">
        <v>44778.0</v>
      </c>
      <c r="I32" s="169" t="s">
        <v>346</v>
      </c>
      <c r="J32" s="17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66.75" customHeight="1" outlineLevel="4">
      <c r="A33" s="168" t="s">
        <v>597</v>
      </c>
      <c r="B33" s="169" t="s">
        <v>81</v>
      </c>
      <c r="C33" s="169" t="s">
        <v>564</v>
      </c>
      <c r="D33" s="169" t="s">
        <v>598</v>
      </c>
      <c r="E33" s="169" t="s">
        <v>599</v>
      </c>
      <c r="F33" s="187"/>
      <c r="G33" s="186" t="s">
        <v>259</v>
      </c>
      <c r="H33" s="188">
        <v>44741.0</v>
      </c>
      <c r="I33" s="169" t="s">
        <v>286</v>
      </c>
      <c r="J33" s="172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outlineLevel="2">
      <c r="A34" s="160"/>
      <c r="B34" s="161" t="s">
        <v>600</v>
      </c>
      <c r="C34" s="162"/>
      <c r="D34" s="162"/>
      <c r="E34" s="162"/>
      <c r="F34" s="163"/>
      <c r="G34" s="162"/>
      <c r="H34" s="162"/>
      <c r="I34" s="162"/>
      <c r="J34" s="162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</row>
    <row r="35" outlineLevel="3">
      <c r="A35" s="164"/>
      <c r="B35" s="165" t="s">
        <v>59</v>
      </c>
      <c r="C35" s="166"/>
      <c r="D35" s="166"/>
      <c r="E35" s="166"/>
      <c r="F35" s="167"/>
      <c r="G35" s="166"/>
      <c r="H35" s="166"/>
      <c r="I35" s="166"/>
      <c r="J35" s="166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</row>
    <row r="36" ht="97.5" customHeight="1" outlineLevel="4">
      <c r="A36" s="168" t="s">
        <v>601</v>
      </c>
      <c r="B36" s="169" t="s">
        <v>84</v>
      </c>
      <c r="C36" s="169" t="s">
        <v>564</v>
      </c>
      <c r="D36" s="169" t="s">
        <v>602</v>
      </c>
      <c r="E36" s="169" t="s">
        <v>603</v>
      </c>
      <c r="F36" s="170"/>
      <c r="G36" s="169" t="s">
        <v>259</v>
      </c>
      <c r="H36" s="171">
        <v>44778.0</v>
      </c>
      <c r="I36" s="169" t="s">
        <v>292</v>
      </c>
      <c r="J36" s="17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97.5" customHeight="1" outlineLevel="4">
      <c r="A37" s="168" t="s">
        <v>604</v>
      </c>
      <c r="B37" s="169" t="s">
        <v>86</v>
      </c>
      <c r="C37" s="169" t="s">
        <v>564</v>
      </c>
      <c r="D37" s="169" t="s">
        <v>602</v>
      </c>
      <c r="E37" s="169" t="s">
        <v>605</v>
      </c>
      <c r="F37" s="170"/>
      <c r="G37" s="169" t="s">
        <v>259</v>
      </c>
      <c r="H37" s="171">
        <v>44778.0</v>
      </c>
      <c r="I37" s="169" t="s">
        <v>292</v>
      </c>
      <c r="J37" s="17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97.5" customHeight="1" outlineLevel="4">
      <c r="A38" s="168" t="s">
        <v>606</v>
      </c>
      <c r="B38" s="169" t="s">
        <v>87</v>
      </c>
      <c r="C38" s="169" t="s">
        <v>564</v>
      </c>
      <c r="D38" s="169" t="s">
        <v>602</v>
      </c>
      <c r="E38" s="169" t="s">
        <v>605</v>
      </c>
      <c r="F38" s="170"/>
      <c r="G38" s="169" t="s">
        <v>259</v>
      </c>
      <c r="H38" s="171">
        <v>44778.0</v>
      </c>
      <c r="I38" s="169" t="s">
        <v>286</v>
      </c>
      <c r="J38" s="172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97.5" customHeight="1" outlineLevel="4">
      <c r="A39" s="168" t="s">
        <v>607</v>
      </c>
      <c r="B39" s="169" t="s">
        <v>88</v>
      </c>
      <c r="C39" s="169" t="s">
        <v>564</v>
      </c>
      <c r="D39" s="169" t="s">
        <v>602</v>
      </c>
      <c r="E39" s="169" t="s">
        <v>605</v>
      </c>
      <c r="F39" s="170"/>
      <c r="G39" s="169" t="s">
        <v>259</v>
      </c>
      <c r="H39" s="171">
        <v>44778.0</v>
      </c>
      <c r="I39" s="169" t="s">
        <v>286</v>
      </c>
      <c r="J39" s="172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outlineLevel="3">
      <c r="A40" s="164"/>
      <c r="B40" s="165" t="s">
        <v>67</v>
      </c>
      <c r="C40" s="166"/>
      <c r="D40" s="166"/>
      <c r="E40" s="166"/>
      <c r="F40" s="167"/>
      <c r="G40" s="166"/>
      <c r="H40" s="166"/>
      <c r="I40" s="166"/>
      <c r="J40" s="166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</row>
    <row r="41" ht="97.5" customHeight="1" outlineLevel="4">
      <c r="A41" s="168" t="s">
        <v>608</v>
      </c>
      <c r="B41" s="169" t="s">
        <v>89</v>
      </c>
      <c r="C41" s="169" t="s">
        <v>564</v>
      </c>
      <c r="D41" s="169" t="s">
        <v>602</v>
      </c>
      <c r="E41" s="169" t="s">
        <v>609</v>
      </c>
      <c r="F41" s="170"/>
      <c r="G41" s="169" t="s">
        <v>259</v>
      </c>
      <c r="H41" s="171">
        <v>44778.0</v>
      </c>
      <c r="I41" s="169" t="s">
        <v>292</v>
      </c>
      <c r="J41" s="172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97.5" customHeight="1" outlineLevel="4">
      <c r="A42" s="168" t="s">
        <v>610</v>
      </c>
      <c r="B42" s="169" t="s">
        <v>90</v>
      </c>
      <c r="C42" s="169" t="s">
        <v>564</v>
      </c>
      <c r="D42" s="169" t="s">
        <v>602</v>
      </c>
      <c r="E42" s="169" t="s">
        <v>609</v>
      </c>
      <c r="F42" s="170"/>
      <c r="G42" s="169" t="s">
        <v>259</v>
      </c>
      <c r="H42" s="171">
        <v>44778.0</v>
      </c>
      <c r="I42" s="169" t="s">
        <v>292</v>
      </c>
      <c r="J42" s="172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97.5" customHeight="1" outlineLevel="4">
      <c r="A43" s="168" t="s">
        <v>611</v>
      </c>
      <c r="B43" s="169" t="s">
        <v>91</v>
      </c>
      <c r="C43" s="169" t="s">
        <v>564</v>
      </c>
      <c r="D43" s="169" t="s">
        <v>602</v>
      </c>
      <c r="E43" s="169" t="s">
        <v>609</v>
      </c>
      <c r="F43" s="170"/>
      <c r="G43" s="169" t="s">
        <v>259</v>
      </c>
      <c r="H43" s="171">
        <v>44778.0</v>
      </c>
      <c r="I43" s="169" t="s">
        <v>286</v>
      </c>
      <c r="J43" s="17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97.5" customHeight="1" outlineLevel="4">
      <c r="A44" s="168" t="s">
        <v>612</v>
      </c>
      <c r="B44" s="169" t="s">
        <v>92</v>
      </c>
      <c r="C44" s="169" t="s">
        <v>564</v>
      </c>
      <c r="D44" s="169" t="s">
        <v>602</v>
      </c>
      <c r="E44" s="169" t="s">
        <v>609</v>
      </c>
      <c r="F44" s="170"/>
      <c r="G44" s="169" t="s">
        <v>259</v>
      </c>
      <c r="H44" s="171">
        <v>44778.0</v>
      </c>
      <c r="I44" s="169" t="s">
        <v>286</v>
      </c>
      <c r="J44" s="172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97.5" customHeight="1" outlineLevel="4">
      <c r="A45" s="168" t="s">
        <v>613</v>
      </c>
      <c r="B45" s="169" t="s">
        <v>93</v>
      </c>
      <c r="C45" s="169" t="s">
        <v>564</v>
      </c>
      <c r="D45" s="169" t="s">
        <v>602</v>
      </c>
      <c r="E45" s="169" t="s">
        <v>614</v>
      </c>
      <c r="F45" s="170"/>
      <c r="G45" s="169" t="s">
        <v>259</v>
      </c>
      <c r="H45" s="171">
        <v>44778.0</v>
      </c>
      <c r="I45" s="169" t="s">
        <v>286</v>
      </c>
      <c r="J45" s="172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outlineLevel="3">
      <c r="A46" s="183"/>
      <c r="B46" s="184" t="s">
        <v>352</v>
      </c>
      <c r="C46" s="183"/>
      <c r="D46" s="183"/>
      <c r="E46" s="183"/>
      <c r="F46" s="183"/>
      <c r="G46" s="183"/>
      <c r="H46" s="183"/>
      <c r="I46" s="183"/>
      <c r="J46" s="183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</row>
    <row r="47" ht="66.75" customHeight="1" outlineLevel="4">
      <c r="A47" s="168" t="s">
        <v>615</v>
      </c>
      <c r="B47" s="169" t="s">
        <v>354</v>
      </c>
      <c r="C47" s="169" t="s">
        <v>564</v>
      </c>
      <c r="D47" s="169" t="s">
        <v>616</v>
      </c>
      <c r="E47" s="169" t="s">
        <v>576</v>
      </c>
      <c r="F47" s="173"/>
      <c r="G47" s="186" t="s">
        <v>259</v>
      </c>
      <c r="H47" s="171">
        <v>44778.0</v>
      </c>
      <c r="I47" s="169" t="s">
        <v>346</v>
      </c>
      <c r="J47" s="172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66.75" customHeight="1" outlineLevel="4">
      <c r="A48" s="168" t="s">
        <v>617</v>
      </c>
      <c r="B48" s="169" t="s">
        <v>95</v>
      </c>
      <c r="C48" s="169" t="s">
        <v>564</v>
      </c>
      <c r="D48" s="169" t="s">
        <v>616</v>
      </c>
      <c r="E48" s="169" t="s">
        <v>578</v>
      </c>
      <c r="F48" s="187"/>
      <c r="G48" s="186" t="s">
        <v>259</v>
      </c>
      <c r="H48" s="188">
        <v>44741.0</v>
      </c>
      <c r="I48" s="169" t="s">
        <v>286</v>
      </c>
      <c r="J48" s="172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outlineLevel="2">
      <c r="A49" s="160"/>
      <c r="B49" s="161" t="s">
        <v>618</v>
      </c>
      <c r="C49" s="162"/>
      <c r="D49" s="162"/>
      <c r="E49" s="162"/>
      <c r="F49" s="163"/>
      <c r="G49" s="162"/>
      <c r="H49" s="162"/>
      <c r="I49" s="162"/>
      <c r="J49" s="162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</row>
    <row r="50" ht="66.75" customHeight="1" outlineLevel="3">
      <c r="A50" s="168" t="s">
        <v>619</v>
      </c>
      <c r="B50" s="169" t="s">
        <v>620</v>
      </c>
      <c r="C50" s="169" t="s">
        <v>564</v>
      </c>
      <c r="D50" s="169" t="s">
        <v>621</v>
      </c>
      <c r="E50" s="169" t="s">
        <v>622</v>
      </c>
      <c r="F50" s="173"/>
      <c r="G50" s="186" t="s">
        <v>259</v>
      </c>
      <c r="H50" s="171">
        <v>44778.0</v>
      </c>
      <c r="I50" s="169" t="s">
        <v>346</v>
      </c>
      <c r="J50" s="172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ref="A51:A61" si="1">IF(E51="","","F-"&amp;TEXT(COUNTA($A$17:A51)-COUNTIF($A$17:A51,""),"00#"))</f>
        <v/>
      </c>
      <c r="B51" s="204"/>
      <c r="C51" s="204"/>
      <c r="D51" s="205"/>
      <c r="E51" s="204"/>
      <c r="F51" s="206"/>
      <c r="G51" s="206"/>
      <c r="H51" s="207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7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7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 t="str">
        <f t="shared" si="1"/>
        <v/>
      </c>
      <c r="B54" s="204"/>
      <c r="C54" s="204"/>
      <c r="D54" s="205"/>
      <c r="E54" s="204"/>
      <c r="F54" s="206"/>
      <c r="G54" s="206"/>
      <c r="H54" s="207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 t="str">
        <f t="shared" si="1"/>
        <v/>
      </c>
      <c r="B55" s="204"/>
      <c r="C55" s="204"/>
      <c r="D55" s="205"/>
      <c r="E55" s="204"/>
      <c r="F55" s="206"/>
      <c r="G55" s="206"/>
      <c r="H55" s="207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 t="str">
        <f t="shared" si="1"/>
        <v/>
      </c>
      <c r="B56" s="204"/>
      <c r="C56" s="204"/>
      <c r="D56" s="205"/>
      <c r="E56" s="204"/>
      <c r="F56" s="206"/>
      <c r="G56" s="206"/>
      <c r="H56" s="204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 t="str">
        <f t="shared" si="1"/>
        <v/>
      </c>
      <c r="B57" s="204"/>
      <c r="C57" s="204"/>
      <c r="D57" s="205"/>
      <c r="E57" s="204"/>
      <c r="F57" s="206"/>
      <c r="G57" s="206"/>
      <c r="H57" s="207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 t="str">
        <f t="shared" si="1"/>
        <v/>
      </c>
      <c r="B58" s="204"/>
      <c r="C58" s="204"/>
      <c r="D58" s="205"/>
      <c r="E58" s="204"/>
      <c r="F58" s="206"/>
      <c r="G58" s="206"/>
      <c r="H58" s="207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 t="str">
        <f t="shared" si="1"/>
        <v/>
      </c>
      <c r="B59" s="204"/>
      <c r="C59" s="204"/>
      <c r="D59" s="205"/>
      <c r="E59" s="204"/>
      <c r="F59" s="206"/>
      <c r="G59" s="206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 t="str">
        <f t="shared" si="1"/>
        <v/>
      </c>
      <c r="B60" s="204"/>
      <c r="C60" s="204"/>
      <c r="D60" s="205"/>
      <c r="E60" s="204"/>
      <c r="F60" s="206"/>
      <c r="G60" s="206"/>
      <c r="H60" s="204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 t="str">
        <f t="shared" si="1"/>
        <v/>
      </c>
      <c r="B61" s="204"/>
      <c r="C61" s="204"/>
      <c r="D61" s="205"/>
      <c r="E61" s="204"/>
      <c r="F61" s="206"/>
      <c r="G61" s="206"/>
      <c r="H61" s="204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/>
      <c r="B62" s="204"/>
      <c r="C62" s="204"/>
      <c r="D62" s="205"/>
      <c r="E62" s="204"/>
      <c r="F62" s="206"/>
      <c r="G62" s="206"/>
      <c r="H62" s="204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3"/>
      <c r="B63" s="204"/>
      <c r="C63" s="204"/>
      <c r="D63" s="205"/>
      <c r="E63" s="204"/>
      <c r="F63" s="206"/>
      <c r="G63" s="206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3"/>
      <c r="B64" s="204"/>
      <c r="C64" s="204"/>
      <c r="D64" s="205"/>
      <c r="E64" s="204"/>
      <c r="F64" s="206"/>
      <c r="G64" s="206"/>
      <c r="H64" s="204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3"/>
      <c r="B65" s="204"/>
      <c r="C65" s="204"/>
      <c r="D65" s="205"/>
      <c r="E65" s="204"/>
      <c r="F65" s="206"/>
      <c r="G65" s="206"/>
      <c r="H65" s="204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3"/>
      <c r="B66" s="204"/>
      <c r="C66" s="204"/>
      <c r="D66" s="205"/>
      <c r="E66" s="204"/>
      <c r="F66" s="206"/>
      <c r="G66" s="204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3"/>
      <c r="B67" s="204"/>
      <c r="C67" s="204"/>
      <c r="D67" s="205"/>
      <c r="E67" s="204"/>
      <c r="F67" s="206"/>
      <c r="G67" s="204"/>
      <c r="H67" s="204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3"/>
      <c r="B68" s="204"/>
      <c r="C68" s="204"/>
      <c r="D68" s="205"/>
      <c r="E68" s="204"/>
      <c r="F68" s="206"/>
      <c r="G68" s="204"/>
      <c r="H68" s="204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3"/>
      <c r="B69" s="204"/>
      <c r="C69" s="204"/>
      <c r="D69" s="205"/>
      <c r="E69" s="204"/>
      <c r="F69" s="206"/>
      <c r="G69" s="204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3"/>
      <c r="B70" s="204"/>
      <c r="C70" s="204"/>
      <c r="D70" s="205"/>
      <c r="E70" s="204"/>
      <c r="F70" s="206"/>
      <c r="G70" s="204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5"/>
      <c r="B71" s="204"/>
      <c r="C71" s="204"/>
      <c r="D71" s="205"/>
      <c r="E71" s="204"/>
      <c r="F71" s="206"/>
      <c r="G71" s="204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5"/>
      <c r="B72" s="204"/>
      <c r="C72" s="204"/>
      <c r="D72" s="205"/>
      <c r="E72" s="204"/>
      <c r="F72" s="206"/>
      <c r="G72" s="204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5"/>
      <c r="B73" s="204"/>
      <c r="C73" s="204"/>
      <c r="D73" s="205"/>
      <c r="E73" s="204"/>
      <c r="F73" s="206"/>
      <c r="G73" s="204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5"/>
      <c r="B74" s="204"/>
      <c r="C74" s="204"/>
      <c r="D74" s="205"/>
      <c r="E74" s="204"/>
      <c r="F74" s="206"/>
      <c r="G74" s="204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5"/>
      <c r="B75" s="204"/>
      <c r="C75" s="204"/>
      <c r="D75" s="205"/>
      <c r="E75" s="204"/>
      <c r="F75" s="206"/>
      <c r="G75" s="204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5"/>
      <c r="B76" s="204"/>
      <c r="C76" s="204"/>
      <c r="D76" s="205"/>
      <c r="E76" s="204"/>
      <c r="F76" s="206"/>
      <c r="G76" s="204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5"/>
      <c r="B77" s="204"/>
      <c r="C77" s="204"/>
      <c r="D77" s="205"/>
      <c r="E77" s="204"/>
      <c r="F77" s="206"/>
      <c r="G77" s="204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5"/>
      <c r="B78" s="204"/>
      <c r="C78" s="204"/>
      <c r="D78" s="205"/>
      <c r="E78" s="204"/>
      <c r="F78" s="206"/>
      <c r="G78" s="204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5"/>
      <c r="B79" s="204"/>
      <c r="C79" s="204"/>
      <c r="D79" s="205"/>
      <c r="E79" s="204"/>
      <c r="F79" s="206"/>
      <c r="G79" s="204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5"/>
      <c r="B80" s="204"/>
      <c r="C80" s="204"/>
      <c r="D80" s="205"/>
      <c r="E80" s="204"/>
      <c r="F80" s="206"/>
      <c r="G80" s="204"/>
      <c r="H80" s="204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5"/>
      <c r="B81" s="204"/>
      <c r="C81" s="204"/>
      <c r="D81" s="205"/>
      <c r="E81" s="204"/>
      <c r="F81" s="206"/>
      <c r="G81" s="204"/>
      <c r="H81" s="204"/>
      <c r="I81" s="204"/>
      <c r="J81" s="204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05"/>
      <c r="B82" s="204"/>
      <c r="C82" s="204"/>
      <c r="D82" s="205"/>
      <c r="E82" s="204"/>
      <c r="F82" s="206"/>
      <c r="G82" s="204"/>
      <c r="H82" s="204"/>
      <c r="I82" s="204"/>
      <c r="J82" s="204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05"/>
      <c r="B83" s="204"/>
      <c r="C83" s="204"/>
      <c r="D83" s="205"/>
      <c r="E83" s="204"/>
      <c r="F83" s="206"/>
      <c r="G83" s="204"/>
      <c r="H83" s="204"/>
      <c r="I83" s="204"/>
      <c r="J83" s="204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05"/>
      <c r="B84" s="204"/>
      <c r="C84" s="204"/>
      <c r="D84" s="205"/>
      <c r="E84" s="204"/>
      <c r="F84" s="206"/>
      <c r="G84" s="204"/>
      <c r="H84" s="204"/>
      <c r="I84" s="204"/>
      <c r="J84" s="204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05"/>
      <c r="B85" s="204"/>
      <c r="C85" s="204"/>
      <c r="D85" s="205"/>
      <c r="E85" s="204"/>
      <c r="F85" s="206"/>
      <c r="G85" s="204"/>
      <c r="H85" s="204"/>
      <c r="I85" s="204"/>
      <c r="J85" s="204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05"/>
      <c r="B86" s="204"/>
      <c r="C86" s="204"/>
      <c r="D86" s="205"/>
      <c r="E86" s="204"/>
      <c r="F86" s="206"/>
      <c r="G86" s="204"/>
      <c r="H86" s="204"/>
      <c r="I86" s="204"/>
      <c r="J86" s="204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05"/>
      <c r="B87" s="204"/>
      <c r="C87" s="204"/>
      <c r="D87" s="205"/>
      <c r="E87" s="204"/>
      <c r="F87" s="206"/>
      <c r="G87" s="204"/>
      <c r="H87" s="204"/>
      <c r="I87" s="204"/>
      <c r="J87" s="204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08"/>
      <c r="B88" s="204"/>
      <c r="C88" s="204"/>
      <c r="D88" s="208"/>
      <c r="E88" s="204"/>
      <c r="F88" s="209"/>
      <c r="G88" s="210"/>
      <c r="H88" s="204"/>
      <c r="I88" s="204"/>
      <c r="J88" s="210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11"/>
      <c r="B89" s="212"/>
      <c r="C89" s="212"/>
      <c r="D89" s="213"/>
      <c r="E89" s="212"/>
      <c r="F89" s="214"/>
      <c r="G89" s="212"/>
      <c r="H89" s="212"/>
      <c r="I89" s="212"/>
      <c r="J89" s="212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11"/>
      <c r="B90" s="212"/>
      <c r="C90" s="212"/>
      <c r="D90" s="213"/>
      <c r="E90" s="212"/>
      <c r="F90" s="214"/>
      <c r="G90" s="212"/>
      <c r="H90" s="212"/>
      <c r="I90" s="212"/>
      <c r="J90" s="212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11"/>
      <c r="B91" s="212"/>
      <c r="C91" s="212"/>
      <c r="D91" s="213"/>
      <c r="E91" s="212"/>
      <c r="F91" s="214"/>
      <c r="G91" s="143"/>
      <c r="H91" s="212"/>
      <c r="I91" s="212"/>
      <c r="J91" s="212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15"/>
      <c r="B92" s="212"/>
      <c r="C92" s="212"/>
      <c r="D92" s="143"/>
      <c r="E92" s="212"/>
      <c r="F92" s="143"/>
      <c r="G92" s="143"/>
      <c r="H92" s="212"/>
      <c r="I92" s="212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15"/>
      <c r="B93" s="212"/>
      <c r="C93" s="212"/>
      <c r="D93" s="143"/>
      <c r="E93" s="212"/>
      <c r="F93" s="143"/>
      <c r="G93" s="143"/>
      <c r="H93" s="212"/>
      <c r="I93" s="212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15"/>
      <c r="B94" s="212"/>
      <c r="C94" s="212"/>
      <c r="D94" s="143"/>
      <c r="E94" s="212"/>
      <c r="F94" s="143"/>
      <c r="G94" s="143"/>
      <c r="H94" s="212"/>
      <c r="I94" s="212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15"/>
      <c r="B95" s="212"/>
      <c r="C95" s="212"/>
      <c r="D95" s="143"/>
      <c r="E95" s="212"/>
      <c r="F95" s="143"/>
      <c r="G95" s="143"/>
      <c r="H95" s="212"/>
      <c r="I95" s="212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15"/>
      <c r="B96" s="212"/>
      <c r="C96" s="212"/>
      <c r="D96" s="143"/>
      <c r="E96" s="212"/>
      <c r="F96" s="143"/>
      <c r="G96" s="143"/>
      <c r="H96" s="212"/>
      <c r="I96" s="212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15"/>
      <c r="B97" s="212"/>
      <c r="C97" s="212"/>
      <c r="D97" s="143"/>
      <c r="E97" s="212"/>
      <c r="F97" s="143"/>
      <c r="G97" s="143"/>
      <c r="H97" s="212"/>
      <c r="I97" s="212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15"/>
      <c r="B98" s="212"/>
      <c r="C98" s="212"/>
      <c r="D98" s="143"/>
      <c r="E98" s="212"/>
      <c r="F98" s="143"/>
      <c r="G98" s="143"/>
      <c r="H98" s="212"/>
      <c r="I98" s="212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5"/>
      <c r="B99" s="212"/>
      <c r="C99" s="212"/>
      <c r="D99" s="143"/>
      <c r="E99" s="212"/>
      <c r="F99" s="143"/>
      <c r="G99" s="143"/>
      <c r="H99" s="212"/>
      <c r="I99" s="212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5"/>
      <c r="B100" s="212"/>
      <c r="C100" s="212"/>
      <c r="D100" s="143"/>
      <c r="E100" s="212"/>
      <c r="F100" s="143"/>
      <c r="G100" s="143"/>
      <c r="H100" s="212"/>
      <c r="I100" s="212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5"/>
      <c r="B101" s="212"/>
      <c r="C101" s="212"/>
      <c r="D101" s="143"/>
      <c r="E101" s="212"/>
      <c r="F101" s="143"/>
      <c r="G101" s="143"/>
      <c r="H101" s="212"/>
      <c r="I101" s="212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2"/>
      <c r="J145" s="143"/>
      <c r="K145" s="143"/>
      <c r="L145" s="143"/>
      <c r="M145" s="143"/>
      <c r="N145" s="143"/>
      <c r="O145" s="143"/>
      <c r="P145" s="143"/>
      <c r="Q145" s="143"/>
      <c r="R145" s="143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2"/>
      <c r="J146" s="143"/>
      <c r="K146" s="143"/>
      <c r="L146" s="143"/>
      <c r="M146" s="143"/>
      <c r="N146" s="143"/>
      <c r="O146" s="143"/>
      <c r="P146" s="143"/>
      <c r="Q146" s="143"/>
      <c r="R146" s="143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2"/>
      <c r="J147" s="143"/>
      <c r="K147" s="143"/>
      <c r="L147" s="143"/>
      <c r="M147" s="143"/>
      <c r="N147" s="143"/>
      <c r="O147" s="143"/>
      <c r="P147" s="143"/>
      <c r="Q147" s="143"/>
      <c r="R147" s="143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2"/>
      <c r="J148" s="143"/>
      <c r="K148" s="143"/>
      <c r="L148" s="143"/>
      <c r="M148" s="143"/>
      <c r="N148" s="143"/>
      <c r="O148" s="143"/>
      <c r="P148" s="143"/>
      <c r="Q148" s="143"/>
      <c r="R148" s="143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2"/>
      <c r="J149" s="143"/>
      <c r="K149" s="143"/>
      <c r="L149" s="143"/>
      <c r="M149" s="143"/>
      <c r="N149" s="143"/>
      <c r="O149" s="143"/>
      <c r="P149" s="143"/>
      <c r="Q149" s="143"/>
      <c r="R149" s="143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2"/>
      <c r="J150" s="143"/>
      <c r="K150" s="143"/>
      <c r="L150" s="143"/>
      <c r="M150" s="143"/>
      <c r="N150" s="143"/>
      <c r="O150" s="143"/>
      <c r="P150" s="143"/>
      <c r="Q150" s="143"/>
      <c r="R150" s="143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2"/>
      <c r="J151" s="143"/>
      <c r="K151" s="143"/>
      <c r="L151" s="143"/>
      <c r="M151" s="143"/>
      <c r="N151" s="143"/>
      <c r="O151" s="143"/>
      <c r="P151" s="143"/>
      <c r="Q151" s="143"/>
      <c r="R151" s="143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7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7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7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7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7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7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7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7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7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7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143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5"/>
      <c r="B208" s="212"/>
      <c r="C208" s="212"/>
      <c r="D208" s="143"/>
      <c r="E208" s="212"/>
      <c r="F208" s="143"/>
      <c r="G208" s="143"/>
      <c r="H208" s="212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5"/>
      <c r="B209" s="212"/>
      <c r="C209" s="212"/>
      <c r="D209" s="143"/>
      <c r="E209" s="212"/>
      <c r="F209" s="143"/>
      <c r="G209" s="143"/>
      <c r="H209" s="212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5"/>
      <c r="B210" s="212"/>
      <c r="C210" s="212"/>
      <c r="D210" s="143"/>
      <c r="E210" s="212"/>
      <c r="F210" s="143"/>
      <c r="G210" s="143"/>
      <c r="H210" s="212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5"/>
      <c r="B211" s="212"/>
      <c r="C211" s="212"/>
      <c r="D211" s="143"/>
      <c r="E211" s="212"/>
      <c r="F211" s="143"/>
      <c r="G211" s="143"/>
      <c r="H211" s="212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5"/>
      <c r="B212" s="212"/>
      <c r="C212" s="212"/>
      <c r="D212" s="143"/>
      <c r="E212" s="212"/>
      <c r="F212" s="143"/>
      <c r="G212" s="143"/>
      <c r="H212" s="212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5"/>
      <c r="B213" s="212"/>
      <c r="C213" s="212"/>
      <c r="D213" s="143"/>
      <c r="E213" s="212"/>
      <c r="F213" s="143"/>
      <c r="G213" s="143"/>
      <c r="H213" s="212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5"/>
      <c r="B214" s="212"/>
      <c r="C214" s="212"/>
      <c r="D214" s="143"/>
      <c r="E214" s="212"/>
      <c r="F214" s="143"/>
      <c r="G214" s="216"/>
      <c r="H214" s="212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8"/>
      <c r="B215" s="217"/>
      <c r="C215" s="217"/>
      <c r="D215" s="216"/>
      <c r="E215" s="217"/>
      <c r="F215" s="216"/>
      <c r="G215" s="216"/>
      <c r="H215" s="217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8"/>
      <c r="B216" s="217"/>
      <c r="C216" s="217"/>
      <c r="D216" s="216"/>
      <c r="E216" s="217"/>
      <c r="F216" s="216"/>
      <c r="G216" s="216"/>
      <c r="H216" s="217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8"/>
      <c r="B217" s="217"/>
      <c r="C217" s="217"/>
      <c r="D217" s="216"/>
      <c r="E217" s="217"/>
      <c r="F217" s="216"/>
      <c r="G217" s="216"/>
      <c r="H217" s="217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8"/>
      <c r="B218" s="217"/>
      <c r="C218" s="217"/>
      <c r="D218" s="216"/>
      <c r="E218" s="217"/>
      <c r="F218" s="216"/>
      <c r="G218" s="216"/>
      <c r="H218" s="217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8"/>
      <c r="B219" s="217"/>
      <c r="C219" s="217"/>
      <c r="D219" s="216"/>
      <c r="E219" s="217"/>
      <c r="F219" s="216"/>
      <c r="G219" s="216"/>
      <c r="H219" s="217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8"/>
      <c r="B220" s="217"/>
      <c r="C220" s="217"/>
      <c r="D220" s="216"/>
      <c r="E220" s="217"/>
      <c r="F220" s="216"/>
      <c r="G220" s="216"/>
      <c r="H220" s="217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8"/>
      <c r="B221" s="217"/>
      <c r="C221" s="217"/>
      <c r="D221" s="216"/>
      <c r="E221" s="217"/>
      <c r="F221" s="216"/>
      <c r="G221" s="216"/>
      <c r="H221" s="217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8"/>
      <c r="B222" s="217"/>
      <c r="C222" s="217"/>
      <c r="D222" s="216"/>
      <c r="E222" s="217"/>
      <c r="F222" s="216"/>
      <c r="G222" s="216"/>
      <c r="H222" s="217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8"/>
      <c r="B223" s="217"/>
      <c r="C223" s="217"/>
      <c r="D223" s="216"/>
      <c r="E223" s="217"/>
      <c r="F223" s="216"/>
      <c r="G223" s="216"/>
      <c r="H223" s="217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8"/>
      <c r="B224" s="217"/>
      <c r="C224" s="217"/>
      <c r="D224" s="216"/>
      <c r="E224" s="217"/>
      <c r="F224" s="216"/>
      <c r="G224" s="216"/>
      <c r="H224" s="217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 ht="12.75" customHeight="1">
      <c r="A255" s="218"/>
      <c r="B255" s="217"/>
      <c r="C255" s="217"/>
      <c r="D255" s="216"/>
      <c r="E255" s="217"/>
      <c r="F255" s="216"/>
      <c r="G255" s="216"/>
      <c r="H255" s="217"/>
      <c r="I255" s="217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 ht="12.75" customHeight="1">
      <c r="A256" s="218"/>
      <c r="B256" s="217"/>
      <c r="C256" s="217"/>
      <c r="D256" s="216"/>
      <c r="E256" s="217"/>
      <c r="F256" s="216"/>
      <c r="G256" s="216"/>
      <c r="H256" s="217"/>
      <c r="I256" s="217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</row>
    <row r="257" ht="12.75" customHeight="1">
      <c r="A257" s="218"/>
      <c r="B257" s="217"/>
      <c r="C257" s="217"/>
      <c r="D257" s="216"/>
      <c r="E257" s="217"/>
      <c r="F257" s="216"/>
      <c r="G257" s="216"/>
      <c r="H257" s="217"/>
      <c r="I257" s="217"/>
      <c r="J257" s="216"/>
      <c r="K257" s="216"/>
      <c r="L257" s="216"/>
      <c r="M257" s="216"/>
      <c r="N257" s="216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</row>
    <row r="258" ht="12.75" customHeight="1">
      <c r="A258" s="218"/>
      <c r="B258" s="217"/>
      <c r="C258" s="217"/>
      <c r="D258" s="216"/>
      <c r="E258" s="217"/>
      <c r="F258" s="216"/>
      <c r="G258" s="216"/>
      <c r="H258" s="217"/>
      <c r="I258" s="217"/>
      <c r="J258" s="216"/>
      <c r="K258" s="216"/>
      <c r="L258" s="216"/>
      <c r="M258" s="216"/>
      <c r="N258" s="216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</row>
    <row r="259" ht="12.75" customHeight="1">
      <c r="A259" s="218"/>
      <c r="B259" s="217"/>
      <c r="C259" s="217"/>
      <c r="D259" s="216"/>
      <c r="E259" s="217"/>
      <c r="F259" s="216"/>
      <c r="G259" s="216"/>
      <c r="H259" s="217"/>
      <c r="I259" s="217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</row>
    <row r="260" ht="12.75" customHeight="1">
      <c r="A260" s="218"/>
      <c r="B260" s="217"/>
      <c r="C260" s="217"/>
      <c r="D260" s="216"/>
      <c r="E260" s="217"/>
      <c r="F260" s="216"/>
      <c r="G260" s="216"/>
      <c r="H260" s="217"/>
      <c r="I260" s="217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</row>
    <row r="261" ht="12.75" customHeight="1">
      <c r="A261" s="218"/>
      <c r="B261" s="217"/>
      <c r="C261" s="217"/>
      <c r="D261" s="216"/>
      <c r="E261" s="217"/>
      <c r="F261" s="216"/>
      <c r="G261" s="216"/>
      <c r="H261" s="217"/>
      <c r="I261" s="217"/>
      <c r="J261" s="216"/>
      <c r="K261" s="216"/>
      <c r="L261" s="216"/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</sheetData>
  <mergeCells count="4">
    <mergeCell ref="B2:G2"/>
    <mergeCell ref="B3:G3"/>
    <mergeCell ref="B4:G4"/>
    <mergeCell ref="B5:G5"/>
  </mergeCells>
  <dataValidations>
    <dataValidation type="list" allowBlank="1" showErrorMessage="1" sqref="G16:G30 G32:G33 G36:G39 G41:G45 G47:G48 G50">
      <formula1>"Pass,Fail,Pending,Untested,N/A,Cancel"</formula1>
    </dataValidation>
    <dataValidation type="list" allowBlank="1" sqref="I16:I30 I32:I33 I36:I39 I41:I45 I47:I48 I50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9.63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220"/>
      <c r="I1" s="221"/>
      <c r="J1" s="222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36</v>
      </c>
      <c r="C2" s="5"/>
      <c r="D2" s="5"/>
      <c r="E2" s="5"/>
      <c r="F2" s="5"/>
      <c r="G2" s="6"/>
      <c r="H2" s="129"/>
      <c r="I2" s="130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29"/>
      <c r="I3" s="130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29"/>
      <c r="I4" s="130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29"/>
      <c r="I5" s="130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29"/>
      <c r="I6" s="130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COUNTIF($G$10:$G$46,"Pass")</f>
        <v>4</v>
      </c>
      <c r="B7" s="121">
        <f>COUNTIF($G$10:$G$46,"Fail")</f>
        <v>3</v>
      </c>
      <c r="C7" s="121">
        <f>COUNTIF($G$10:$G$46,"Untested")</f>
        <v>0</v>
      </c>
      <c r="D7" s="121">
        <f>COUNTIF($G$10:$G$46,"Pending")</f>
        <v>2</v>
      </c>
      <c r="E7" s="121">
        <f>COUNTIF($G$23:$G$46,"N/A")</f>
        <v>0</v>
      </c>
      <c r="F7" s="122">
        <f>COUNTIF($A$15:$A$489,"H*")-E7</f>
        <v>9</v>
      </c>
      <c r="G7" s="123"/>
      <c r="H7" s="129"/>
      <c r="I7" s="130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outlineLevel="2">
      <c r="A14" s="160"/>
      <c r="B14" s="161" t="s">
        <v>623</v>
      </c>
      <c r="C14" s="162"/>
      <c r="D14" s="162"/>
      <c r="E14" s="162"/>
      <c r="F14" s="163"/>
      <c r="G14" s="162"/>
      <c r="H14" s="162"/>
      <c r="I14" s="162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20.25" customHeight="1" outlineLevel="3">
      <c r="A15" s="164"/>
      <c r="B15" s="165" t="s">
        <v>185</v>
      </c>
      <c r="C15" s="166"/>
      <c r="D15" s="165"/>
      <c r="E15" s="166"/>
      <c r="F15" s="167"/>
      <c r="G15" s="166"/>
      <c r="H15" s="174"/>
      <c r="I15" s="166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customHeight="1" outlineLevel="4">
      <c r="A16" s="168" t="s">
        <v>624</v>
      </c>
      <c r="B16" s="169" t="s">
        <v>625</v>
      </c>
      <c r="C16" s="169" t="s">
        <v>279</v>
      </c>
      <c r="D16" s="169" t="s">
        <v>626</v>
      </c>
      <c r="E16" s="169" t="s">
        <v>627</v>
      </c>
      <c r="F16" s="170"/>
      <c r="G16" s="169" t="s">
        <v>260</v>
      </c>
      <c r="H16" s="171">
        <v>44778.0</v>
      </c>
      <c r="I16" s="169" t="s">
        <v>282</v>
      </c>
      <c r="J16" s="172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ht="66.75" customHeight="1" outlineLevel="4">
      <c r="A17" s="168" t="s">
        <v>628</v>
      </c>
      <c r="B17" s="169" t="s">
        <v>187</v>
      </c>
      <c r="C17" s="169" t="s">
        <v>279</v>
      </c>
      <c r="D17" s="169" t="s">
        <v>626</v>
      </c>
      <c r="E17" s="169" t="s">
        <v>629</v>
      </c>
      <c r="F17" s="173"/>
      <c r="G17" s="169" t="s">
        <v>262</v>
      </c>
      <c r="H17" s="171">
        <v>44741.0</v>
      </c>
      <c r="I17" s="169" t="s">
        <v>282</v>
      </c>
      <c r="J17" s="172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ht="66.75" customHeight="1" outlineLevel="4">
      <c r="A18" s="168" t="s">
        <v>630</v>
      </c>
      <c r="B18" s="169" t="s">
        <v>171</v>
      </c>
      <c r="C18" s="169" t="s">
        <v>279</v>
      </c>
      <c r="D18" s="169" t="s">
        <v>626</v>
      </c>
      <c r="E18" s="169" t="s">
        <v>631</v>
      </c>
      <c r="F18" s="173"/>
      <c r="G18" s="186" t="s">
        <v>262</v>
      </c>
      <c r="H18" s="171">
        <v>44741.0</v>
      </c>
      <c r="I18" s="169" t="s">
        <v>292</v>
      </c>
      <c r="J18" s="172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ht="66.75" customHeight="1" outlineLevel="4">
      <c r="A19" s="168" t="s">
        <v>632</v>
      </c>
      <c r="B19" s="169" t="s">
        <v>633</v>
      </c>
      <c r="C19" s="169" t="s">
        <v>279</v>
      </c>
      <c r="D19" s="169" t="s">
        <v>626</v>
      </c>
      <c r="E19" s="169" t="s">
        <v>634</v>
      </c>
      <c r="F19" s="173"/>
      <c r="G19" s="186" t="s">
        <v>259</v>
      </c>
      <c r="H19" s="171">
        <v>44741.0</v>
      </c>
      <c r="I19" s="169" t="s">
        <v>286</v>
      </c>
      <c r="J19" s="172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 ht="66.75" customHeight="1" outlineLevel="4">
      <c r="A20" s="168" t="s">
        <v>635</v>
      </c>
      <c r="B20" s="169" t="s">
        <v>188</v>
      </c>
      <c r="C20" s="169" t="s">
        <v>279</v>
      </c>
      <c r="D20" s="169" t="s">
        <v>626</v>
      </c>
      <c r="E20" s="169" t="s">
        <v>634</v>
      </c>
      <c r="F20" s="173"/>
      <c r="G20" s="186" t="s">
        <v>260</v>
      </c>
      <c r="H20" s="171">
        <v>44741.0</v>
      </c>
      <c r="I20" s="169" t="s">
        <v>346</v>
      </c>
      <c r="J20" s="172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ht="66.75" customHeight="1" outlineLevel="4">
      <c r="A21" s="168" t="s">
        <v>636</v>
      </c>
      <c r="B21" s="169" t="s">
        <v>186</v>
      </c>
      <c r="C21" s="169" t="s">
        <v>279</v>
      </c>
      <c r="D21" s="169" t="s">
        <v>626</v>
      </c>
      <c r="E21" s="169" t="s">
        <v>637</v>
      </c>
      <c r="F21" s="173"/>
      <c r="G21" s="186" t="s">
        <v>259</v>
      </c>
      <c r="H21" s="171">
        <v>44741.0</v>
      </c>
      <c r="I21" s="169" t="s">
        <v>346</v>
      </c>
      <c r="J21" s="172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ht="66.75" customHeight="1" outlineLevel="4">
      <c r="A22" s="168" t="s">
        <v>638</v>
      </c>
      <c r="B22" s="169" t="s">
        <v>639</v>
      </c>
      <c r="C22" s="169" t="s">
        <v>279</v>
      </c>
      <c r="D22" s="169" t="s">
        <v>640</v>
      </c>
      <c r="E22" s="169" t="s">
        <v>641</v>
      </c>
      <c r="F22" s="173"/>
      <c r="G22" s="186" t="s">
        <v>260</v>
      </c>
      <c r="H22" s="171">
        <v>44741.0</v>
      </c>
      <c r="I22" s="169" t="s">
        <v>282</v>
      </c>
      <c r="J22" s="172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</row>
    <row r="23" ht="29.25" customHeight="1" outlineLevel="3">
      <c r="A23" s="194"/>
      <c r="B23" s="165" t="s">
        <v>352</v>
      </c>
      <c r="C23" s="165"/>
      <c r="D23" s="165"/>
      <c r="E23" s="165"/>
      <c r="F23" s="167"/>
      <c r="G23" s="196"/>
      <c r="H23" s="223"/>
      <c r="I23" s="165"/>
      <c r="J23" s="166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 ht="66.75" customHeight="1" outlineLevel="4">
      <c r="A24" s="168" t="s">
        <v>642</v>
      </c>
      <c r="B24" s="169" t="s">
        <v>643</v>
      </c>
      <c r="C24" s="169" t="s">
        <v>279</v>
      </c>
      <c r="D24" s="169" t="s">
        <v>640</v>
      </c>
      <c r="E24" s="169" t="s">
        <v>599</v>
      </c>
      <c r="F24" s="173"/>
      <c r="G24" s="186" t="s">
        <v>259</v>
      </c>
      <c r="H24" s="171">
        <v>44741.0</v>
      </c>
      <c r="I24" s="169" t="s">
        <v>286</v>
      </c>
      <c r="J24" s="172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ht="66.75" customHeight="1" outlineLevel="4">
      <c r="A25" s="168" t="s">
        <v>644</v>
      </c>
      <c r="B25" s="169" t="s">
        <v>357</v>
      </c>
      <c r="C25" s="169" t="s">
        <v>279</v>
      </c>
      <c r="D25" s="169" t="s">
        <v>640</v>
      </c>
      <c r="E25" s="169" t="s">
        <v>599</v>
      </c>
      <c r="F25" s="187"/>
      <c r="G25" s="186" t="s">
        <v>259</v>
      </c>
      <c r="H25" s="188">
        <v>44741.0</v>
      </c>
      <c r="I25" s="169" t="s">
        <v>286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44.25" customHeight="1">
      <c r="A26" s="203" t="str">
        <f>IF(E26="","","DSDPV-"&amp;TEXT(COUNTA($A$15:A26)-COUNTIF($A$15:A26,""),"00#"))</f>
        <v/>
      </c>
      <c r="B26" s="204"/>
      <c r="C26" s="204"/>
      <c r="D26" s="205"/>
      <c r="E26" s="204"/>
      <c r="F26" s="206"/>
      <c r="G26" s="206"/>
      <c r="H26" s="207"/>
      <c r="I26" s="204"/>
      <c r="J26" s="204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</row>
    <row r="27" ht="12.75" customHeight="1">
      <c r="A27" s="203" t="str">
        <f t="shared" ref="A27:A53" si="1">IF(E27="","","F-"&amp;TEXT(COUNTA($A$15:A27)-COUNTIF($A$15:A27,""),"00#"))</f>
        <v/>
      </c>
      <c r="B27" s="204"/>
      <c r="C27" s="204"/>
      <c r="D27" s="205"/>
      <c r="E27" s="204"/>
      <c r="F27" s="206"/>
      <c r="G27" s="206"/>
      <c r="H27" s="207"/>
      <c r="I27" s="204"/>
      <c r="J27" s="204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12.75" customHeight="1">
      <c r="A28" s="203" t="str">
        <f t="shared" si="1"/>
        <v/>
      </c>
      <c r="B28" s="204"/>
      <c r="C28" s="204"/>
      <c r="D28" s="205"/>
      <c r="E28" s="204"/>
      <c r="F28" s="206"/>
      <c r="G28" s="206"/>
      <c r="H28" s="207"/>
      <c r="I28" s="204"/>
      <c r="J28" s="204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12.75" customHeight="1">
      <c r="A29" s="203" t="str">
        <f t="shared" si="1"/>
        <v/>
      </c>
      <c r="B29" s="204"/>
      <c r="C29" s="204"/>
      <c r="D29" s="205"/>
      <c r="E29" s="204"/>
      <c r="F29" s="206"/>
      <c r="G29" s="206"/>
      <c r="H29" s="204"/>
      <c r="I29" s="204"/>
      <c r="J29" s="204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12.75" customHeight="1">
      <c r="A30" s="203" t="str">
        <f t="shared" si="1"/>
        <v/>
      </c>
      <c r="B30" s="204"/>
      <c r="C30" s="204"/>
      <c r="D30" s="205"/>
      <c r="E30" s="204"/>
      <c r="F30" s="206"/>
      <c r="G30" s="206"/>
      <c r="H30" s="207"/>
      <c r="I30" s="204"/>
      <c r="J30" s="204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12.75" customHeight="1">
      <c r="A31" s="203" t="str">
        <f t="shared" si="1"/>
        <v/>
      </c>
      <c r="B31" s="204"/>
      <c r="C31" s="204"/>
      <c r="D31" s="205"/>
      <c r="E31" s="204"/>
      <c r="F31" s="206"/>
      <c r="G31" s="206"/>
      <c r="H31" s="207"/>
      <c r="I31" s="204"/>
      <c r="J31" s="204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12.75" customHeight="1">
      <c r="A32" s="203" t="str">
        <f t="shared" si="1"/>
        <v/>
      </c>
      <c r="B32" s="204"/>
      <c r="C32" s="204"/>
      <c r="D32" s="205"/>
      <c r="E32" s="204"/>
      <c r="F32" s="206"/>
      <c r="G32" s="206"/>
      <c r="H32" s="207"/>
      <c r="I32" s="204"/>
      <c r="J32" s="204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12.75" customHeight="1">
      <c r="A33" s="203" t="str">
        <f t="shared" si="1"/>
        <v/>
      </c>
      <c r="B33" s="204"/>
      <c r="C33" s="204"/>
      <c r="D33" s="205"/>
      <c r="E33" s="204"/>
      <c r="F33" s="206"/>
      <c r="G33" s="206"/>
      <c r="H33" s="207"/>
      <c r="I33" s="204"/>
      <c r="J33" s="204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ht="12.75" customHeight="1">
      <c r="A34" s="203" t="str">
        <f t="shared" si="1"/>
        <v/>
      </c>
      <c r="B34" s="204"/>
      <c r="C34" s="204"/>
      <c r="D34" s="205"/>
      <c r="E34" s="204"/>
      <c r="F34" s="206"/>
      <c r="G34" s="206"/>
      <c r="H34" s="207"/>
      <c r="I34" s="204"/>
      <c r="J34" s="204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12.75" customHeight="1">
      <c r="A35" s="203" t="str">
        <f t="shared" si="1"/>
        <v/>
      </c>
      <c r="B35" s="204"/>
      <c r="C35" s="204"/>
      <c r="D35" s="205"/>
      <c r="E35" s="204"/>
      <c r="F35" s="206"/>
      <c r="G35" s="206"/>
      <c r="H35" s="204"/>
      <c r="I35" s="204"/>
      <c r="J35" s="204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12.75" customHeight="1">
      <c r="A36" s="203" t="str">
        <f t="shared" si="1"/>
        <v/>
      </c>
      <c r="B36" s="204"/>
      <c r="C36" s="204"/>
      <c r="D36" s="205"/>
      <c r="E36" s="204"/>
      <c r="F36" s="206"/>
      <c r="G36" s="206"/>
      <c r="H36" s="207"/>
      <c r="I36" s="204"/>
      <c r="J36" s="204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12.75" customHeight="1">
      <c r="A37" s="203" t="str">
        <f t="shared" si="1"/>
        <v/>
      </c>
      <c r="B37" s="204"/>
      <c r="C37" s="204"/>
      <c r="D37" s="205"/>
      <c r="E37" s="204"/>
      <c r="F37" s="206"/>
      <c r="G37" s="206"/>
      <c r="H37" s="207"/>
      <c r="I37" s="204"/>
      <c r="J37" s="204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12.75" customHeight="1">
      <c r="A38" s="203" t="str">
        <f t="shared" si="1"/>
        <v/>
      </c>
      <c r="B38" s="204"/>
      <c r="C38" s="204"/>
      <c r="D38" s="205"/>
      <c r="E38" s="204"/>
      <c r="F38" s="206"/>
      <c r="G38" s="206"/>
      <c r="H38" s="207"/>
      <c r="I38" s="204"/>
      <c r="J38" s="204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12.75" customHeight="1">
      <c r="A39" s="203" t="str">
        <f t="shared" si="1"/>
        <v/>
      </c>
      <c r="B39" s="204"/>
      <c r="C39" s="204"/>
      <c r="D39" s="205"/>
      <c r="E39" s="204"/>
      <c r="F39" s="206"/>
      <c r="G39" s="206"/>
      <c r="H39" s="207"/>
      <c r="I39" s="204"/>
      <c r="J39" s="204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12.75" customHeight="1">
      <c r="A40" s="203" t="str">
        <f t="shared" si="1"/>
        <v/>
      </c>
      <c r="B40" s="204"/>
      <c r="C40" s="204"/>
      <c r="D40" s="205"/>
      <c r="E40" s="204"/>
      <c r="F40" s="206"/>
      <c r="G40" s="206"/>
      <c r="H40" s="207"/>
      <c r="I40" s="204"/>
      <c r="J40" s="204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ht="12.75" customHeight="1">
      <c r="A41" s="203" t="str">
        <f t="shared" si="1"/>
        <v/>
      </c>
      <c r="B41" s="204"/>
      <c r="C41" s="204"/>
      <c r="D41" s="205"/>
      <c r="E41" s="204"/>
      <c r="F41" s="206"/>
      <c r="G41" s="206"/>
      <c r="H41" s="204"/>
      <c r="I41" s="204"/>
      <c r="J41" s="204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12.75" customHeight="1">
      <c r="A42" s="203" t="str">
        <f t="shared" si="1"/>
        <v/>
      </c>
      <c r="B42" s="204"/>
      <c r="C42" s="204"/>
      <c r="D42" s="205"/>
      <c r="E42" s="204"/>
      <c r="F42" s="206"/>
      <c r="G42" s="206"/>
      <c r="H42" s="207"/>
      <c r="I42" s="204"/>
      <c r="J42" s="204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12.75" customHeight="1">
      <c r="A43" s="203" t="str">
        <f t="shared" si="1"/>
        <v/>
      </c>
      <c r="B43" s="204"/>
      <c r="C43" s="204"/>
      <c r="D43" s="205"/>
      <c r="E43" s="204"/>
      <c r="F43" s="206"/>
      <c r="G43" s="206"/>
      <c r="H43" s="207"/>
      <c r="I43" s="204"/>
      <c r="J43" s="204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12.75" customHeight="1">
      <c r="A44" s="203" t="str">
        <f t="shared" si="1"/>
        <v/>
      </c>
      <c r="B44" s="204"/>
      <c r="C44" s="204"/>
      <c r="D44" s="205"/>
      <c r="E44" s="204"/>
      <c r="F44" s="206"/>
      <c r="G44" s="206"/>
      <c r="H44" s="207"/>
      <c r="I44" s="204"/>
      <c r="J44" s="204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12.75" customHeight="1">
      <c r="A45" s="203" t="str">
        <f t="shared" si="1"/>
        <v/>
      </c>
      <c r="B45" s="204"/>
      <c r="C45" s="204"/>
      <c r="D45" s="205"/>
      <c r="E45" s="204"/>
      <c r="F45" s="206"/>
      <c r="G45" s="206"/>
      <c r="H45" s="207"/>
      <c r="I45" s="204"/>
      <c r="J45" s="204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12.75" customHeight="1">
      <c r="A46" s="203" t="str">
        <f t="shared" si="1"/>
        <v/>
      </c>
      <c r="B46" s="204"/>
      <c r="C46" s="204"/>
      <c r="D46" s="205"/>
      <c r="E46" s="204"/>
      <c r="F46" s="206"/>
      <c r="G46" s="206"/>
      <c r="H46" s="207"/>
      <c r="I46" s="204"/>
      <c r="J46" s="204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12.75" customHeight="1">
      <c r="A47" s="203" t="str">
        <f t="shared" si="1"/>
        <v/>
      </c>
      <c r="B47" s="204"/>
      <c r="C47" s="204"/>
      <c r="D47" s="205"/>
      <c r="E47" s="204"/>
      <c r="F47" s="206"/>
      <c r="G47" s="206"/>
      <c r="H47" s="207"/>
      <c r="I47" s="204"/>
      <c r="J47" s="204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203" t="str">
        <f t="shared" si="1"/>
        <v/>
      </c>
      <c r="B48" s="204"/>
      <c r="C48" s="204"/>
      <c r="D48" s="205"/>
      <c r="E48" s="204"/>
      <c r="F48" s="206"/>
      <c r="G48" s="206"/>
      <c r="H48" s="204"/>
      <c r="I48" s="204"/>
      <c r="J48" s="204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ht="12.75" customHeight="1">
      <c r="A49" s="203" t="str">
        <f t="shared" si="1"/>
        <v/>
      </c>
      <c r="B49" s="204"/>
      <c r="C49" s="204"/>
      <c r="D49" s="205"/>
      <c r="E49" s="204"/>
      <c r="F49" s="206"/>
      <c r="G49" s="206"/>
      <c r="H49" s="207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 t="str">
        <f t="shared" si="1"/>
        <v/>
      </c>
      <c r="B50" s="204"/>
      <c r="C50" s="204"/>
      <c r="D50" s="205"/>
      <c r="E50" s="204"/>
      <c r="F50" s="206"/>
      <c r="G50" s="206"/>
      <c r="H50" s="207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si="1"/>
        <v/>
      </c>
      <c r="B51" s="204"/>
      <c r="C51" s="204"/>
      <c r="D51" s="205"/>
      <c r="E51" s="204"/>
      <c r="F51" s="206"/>
      <c r="G51" s="206"/>
      <c r="H51" s="204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4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4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/>
      <c r="B54" s="204"/>
      <c r="C54" s="204"/>
      <c r="D54" s="205"/>
      <c r="E54" s="204"/>
      <c r="F54" s="206"/>
      <c r="G54" s="206"/>
      <c r="H54" s="204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/>
      <c r="B55" s="204"/>
      <c r="C55" s="204"/>
      <c r="D55" s="205"/>
      <c r="E55" s="204"/>
      <c r="F55" s="206"/>
      <c r="G55" s="206"/>
      <c r="H55" s="204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/>
      <c r="B56" s="204"/>
      <c r="C56" s="204"/>
      <c r="D56" s="205"/>
      <c r="E56" s="204"/>
      <c r="F56" s="206"/>
      <c r="G56" s="206"/>
      <c r="H56" s="204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/>
      <c r="B57" s="204"/>
      <c r="C57" s="204"/>
      <c r="D57" s="205"/>
      <c r="E57" s="204"/>
      <c r="F57" s="206"/>
      <c r="G57" s="206"/>
      <c r="H57" s="204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/>
      <c r="B58" s="204"/>
      <c r="C58" s="204"/>
      <c r="D58" s="205"/>
      <c r="E58" s="204"/>
      <c r="F58" s="206"/>
      <c r="G58" s="204"/>
      <c r="H58" s="204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/>
      <c r="B59" s="204"/>
      <c r="C59" s="204"/>
      <c r="D59" s="205"/>
      <c r="E59" s="204"/>
      <c r="F59" s="206"/>
      <c r="G59" s="204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/>
      <c r="B60" s="204"/>
      <c r="C60" s="204"/>
      <c r="D60" s="205"/>
      <c r="E60" s="204"/>
      <c r="F60" s="206"/>
      <c r="G60" s="204"/>
      <c r="H60" s="204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/>
      <c r="B61" s="204"/>
      <c r="C61" s="204"/>
      <c r="D61" s="205"/>
      <c r="E61" s="204"/>
      <c r="F61" s="206"/>
      <c r="G61" s="204"/>
      <c r="H61" s="204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/>
      <c r="B62" s="204"/>
      <c r="C62" s="204"/>
      <c r="D62" s="205"/>
      <c r="E62" s="204"/>
      <c r="F62" s="206"/>
      <c r="G62" s="204"/>
      <c r="H62" s="204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5"/>
      <c r="B63" s="204"/>
      <c r="C63" s="204"/>
      <c r="D63" s="205"/>
      <c r="E63" s="204"/>
      <c r="F63" s="206"/>
      <c r="G63" s="204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5"/>
      <c r="B64" s="204"/>
      <c r="C64" s="204"/>
      <c r="D64" s="205"/>
      <c r="E64" s="204"/>
      <c r="F64" s="206"/>
      <c r="G64" s="204"/>
      <c r="H64" s="204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5"/>
      <c r="B65" s="204"/>
      <c r="C65" s="204"/>
      <c r="D65" s="205"/>
      <c r="E65" s="204"/>
      <c r="F65" s="206"/>
      <c r="G65" s="204"/>
      <c r="H65" s="204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5"/>
      <c r="B66" s="204"/>
      <c r="C66" s="204"/>
      <c r="D66" s="205"/>
      <c r="E66" s="204"/>
      <c r="F66" s="206"/>
      <c r="G66" s="204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5"/>
      <c r="B67" s="204"/>
      <c r="C67" s="204"/>
      <c r="D67" s="205"/>
      <c r="E67" s="204"/>
      <c r="F67" s="206"/>
      <c r="G67" s="204"/>
      <c r="H67" s="204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5"/>
      <c r="B68" s="204"/>
      <c r="C68" s="204"/>
      <c r="D68" s="205"/>
      <c r="E68" s="204"/>
      <c r="F68" s="206"/>
      <c r="G68" s="204"/>
      <c r="H68" s="204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5"/>
      <c r="B69" s="204"/>
      <c r="C69" s="204"/>
      <c r="D69" s="205"/>
      <c r="E69" s="204"/>
      <c r="F69" s="206"/>
      <c r="G69" s="204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5"/>
      <c r="B70" s="204"/>
      <c r="C70" s="204"/>
      <c r="D70" s="205"/>
      <c r="E70" s="204"/>
      <c r="F70" s="206"/>
      <c r="G70" s="204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5"/>
      <c r="B71" s="204"/>
      <c r="C71" s="204"/>
      <c r="D71" s="205"/>
      <c r="E71" s="204"/>
      <c r="F71" s="206"/>
      <c r="G71" s="204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5"/>
      <c r="B72" s="204"/>
      <c r="C72" s="204"/>
      <c r="D72" s="205"/>
      <c r="E72" s="204"/>
      <c r="F72" s="206"/>
      <c r="G72" s="204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5"/>
      <c r="B73" s="204"/>
      <c r="C73" s="204"/>
      <c r="D73" s="205"/>
      <c r="E73" s="204"/>
      <c r="F73" s="206"/>
      <c r="G73" s="204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5"/>
      <c r="B74" s="204"/>
      <c r="C74" s="204"/>
      <c r="D74" s="205"/>
      <c r="E74" s="204"/>
      <c r="F74" s="206"/>
      <c r="G74" s="204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5"/>
      <c r="B75" s="204"/>
      <c r="C75" s="204"/>
      <c r="D75" s="205"/>
      <c r="E75" s="204"/>
      <c r="F75" s="206"/>
      <c r="G75" s="204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5"/>
      <c r="B76" s="204"/>
      <c r="C76" s="204"/>
      <c r="D76" s="205"/>
      <c r="E76" s="204"/>
      <c r="F76" s="206"/>
      <c r="G76" s="204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5"/>
      <c r="B77" s="204"/>
      <c r="C77" s="204"/>
      <c r="D77" s="205"/>
      <c r="E77" s="204"/>
      <c r="F77" s="206"/>
      <c r="G77" s="204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5"/>
      <c r="B78" s="204"/>
      <c r="C78" s="204"/>
      <c r="D78" s="205"/>
      <c r="E78" s="204"/>
      <c r="F78" s="206"/>
      <c r="G78" s="204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5"/>
      <c r="B79" s="204"/>
      <c r="C79" s="204"/>
      <c r="D79" s="205"/>
      <c r="E79" s="204"/>
      <c r="F79" s="206"/>
      <c r="G79" s="204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8"/>
      <c r="B80" s="204"/>
      <c r="C80" s="204"/>
      <c r="D80" s="208"/>
      <c r="E80" s="204"/>
      <c r="F80" s="209"/>
      <c r="G80" s="210"/>
      <c r="H80" s="204"/>
      <c r="I80" s="204"/>
      <c r="J80" s="210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11"/>
      <c r="B81" s="212"/>
      <c r="C81" s="212"/>
      <c r="D81" s="213"/>
      <c r="E81" s="212"/>
      <c r="F81" s="214"/>
      <c r="G81" s="212"/>
      <c r="H81" s="212"/>
      <c r="I81" s="212"/>
      <c r="J81" s="212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11"/>
      <c r="B82" s="212"/>
      <c r="C82" s="212"/>
      <c r="D82" s="213"/>
      <c r="E82" s="212"/>
      <c r="F82" s="214"/>
      <c r="G82" s="212"/>
      <c r="H82" s="212"/>
      <c r="I82" s="212"/>
      <c r="J82" s="212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11"/>
      <c r="B83" s="212"/>
      <c r="C83" s="212"/>
      <c r="D83" s="213"/>
      <c r="E83" s="212"/>
      <c r="F83" s="214"/>
      <c r="G83" s="143"/>
      <c r="H83" s="212"/>
      <c r="I83" s="212"/>
      <c r="J83" s="212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15"/>
      <c r="B84" s="212"/>
      <c r="C84" s="212"/>
      <c r="D84" s="143"/>
      <c r="E84" s="212"/>
      <c r="F84" s="143"/>
      <c r="G84" s="143"/>
      <c r="H84" s="212"/>
      <c r="I84" s="212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15"/>
      <c r="B85" s="212"/>
      <c r="C85" s="212"/>
      <c r="D85" s="143"/>
      <c r="E85" s="212"/>
      <c r="F85" s="143"/>
      <c r="G85" s="143"/>
      <c r="H85" s="212"/>
      <c r="I85" s="212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15"/>
      <c r="B86" s="212"/>
      <c r="C86" s="212"/>
      <c r="D86" s="143"/>
      <c r="E86" s="212"/>
      <c r="F86" s="143"/>
      <c r="G86" s="143"/>
      <c r="H86" s="212"/>
      <c r="I86" s="212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15"/>
      <c r="B87" s="212"/>
      <c r="C87" s="212"/>
      <c r="D87" s="143"/>
      <c r="E87" s="212"/>
      <c r="F87" s="143"/>
      <c r="G87" s="143"/>
      <c r="H87" s="212"/>
      <c r="I87" s="212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15"/>
      <c r="B88" s="212"/>
      <c r="C88" s="212"/>
      <c r="D88" s="143"/>
      <c r="E88" s="212"/>
      <c r="F88" s="143"/>
      <c r="G88" s="143"/>
      <c r="H88" s="212"/>
      <c r="I88" s="212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15"/>
      <c r="B89" s="212"/>
      <c r="C89" s="212"/>
      <c r="D89" s="143"/>
      <c r="E89" s="212"/>
      <c r="F89" s="143"/>
      <c r="G89" s="143"/>
      <c r="H89" s="212"/>
      <c r="I89" s="212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15"/>
      <c r="B90" s="212"/>
      <c r="C90" s="212"/>
      <c r="D90" s="143"/>
      <c r="E90" s="212"/>
      <c r="F90" s="143"/>
      <c r="G90" s="143"/>
      <c r="H90" s="212"/>
      <c r="I90" s="212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15"/>
      <c r="B91" s="212"/>
      <c r="C91" s="212"/>
      <c r="D91" s="143"/>
      <c r="E91" s="212"/>
      <c r="F91" s="143"/>
      <c r="G91" s="143"/>
      <c r="H91" s="212"/>
      <c r="I91" s="212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15"/>
      <c r="B92" s="212"/>
      <c r="C92" s="212"/>
      <c r="D92" s="143"/>
      <c r="E92" s="212"/>
      <c r="F92" s="143"/>
      <c r="G92" s="143"/>
      <c r="H92" s="212"/>
      <c r="I92" s="212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15"/>
      <c r="B93" s="212"/>
      <c r="C93" s="212"/>
      <c r="D93" s="143"/>
      <c r="E93" s="212"/>
      <c r="F93" s="143"/>
      <c r="G93" s="143"/>
      <c r="H93" s="212"/>
      <c r="I93" s="212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15"/>
      <c r="B94" s="212"/>
      <c r="C94" s="212"/>
      <c r="D94" s="143"/>
      <c r="E94" s="212"/>
      <c r="F94" s="143"/>
      <c r="G94" s="143"/>
      <c r="H94" s="212"/>
      <c r="I94" s="212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15"/>
      <c r="B95" s="212"/>
      <c r="C95" s="212"/>
      <c r="D95" s="143"/>
      <c r="E95" s="212"/>
      <c r="F95" s="143"/>
      <c r="G95" s="143"/>
      <c r="H95" s="212"/>
      <c r="I95" s="212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15"/>
      <c r="B96" s="212"/>
      <c r="C96" s="212"/>
      <c r="D96" s="143"/>
      <c r="E96" s="212"/>
      <c r="F96" s="143"/>
      <c r="G96" s="143"/>
      <c r="H96" s="212"/>
      <c r="I96" s="212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15"/>
      <c r="B97" s="212"/>
      <c r="C97" s="212"/>
      <c r="D97" s="143"/>
      <c r="E97" s="212"/>
      <c r="F97" s="143"/>
      <c r="G97" s="143"/>
      <c r="H97" s="212"/>
      <c r="I97" s="212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15"/>
      <c r="B98" s="212"/>
      <c r="C98" s="212"/>
      <c r="D98" s="143"/>
      <c r="E98" s="212"/>
      <c r="F98" s="143"/>
      <c r="G98" s="143"/>
      <c r="H98" s="212"/>
      <c r="I98" s="212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5"/>
      <c r="B99" s="212"/>
      <c r="C99" s="212"/>
      <c r="D99" s="143"/>
      <c r="E99" s="212"/>
      <c r="F99" s="143"/>
      <c r="G99" s="143"/>
      <c r="H99" s="212"/>
      <c r="I99" s="212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5"/>
      <c r="B100" s="212"/>
      <c r="C100" s="212"/>
      <c r="D100" s="143"/>
      <c r="E100" s="212"/>
      <c r="F100" s="143"/>
      <c r="G100" s="143"/>
      <c r="H100" s="212"/>
      <c r="I100" s="212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5"/>
      <c r="B101" s="212"/>
      <c r="C101" s="212"/>
      <c r="D101" s="143"/>
      <c r="E101" s="212"/>
      <c r="F101" s="143"/>
      <c r="G101" s="143"/>
      <c r="H101" s="212"/>
      <c r="I101" s="212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216"/>
      <c r="T126" s="216"/>
      <c r="U126" s="216"/>
      <c r="V126" s="216"/>
      <c r="W126" s="216"/>
      <c r="X126" s="216"/>
      <c r="Y126" s="216"/>
      <c r="Z126" s="216"/>
      <c r="AA126" s="216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216"/>
      <c r="T127" s="216"/>
      <c r="U127" s="216"/>
      <c r="V127" s="216"/>
      <c r="W127" s="216"/>
      <c r="X127" s="216"/>
      <c r="Y127" s="216"/>
      <c r="Z127" s="216"/>
      <c r="AA127" s="216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216"/>
      <c r="T128" s="216"/>
      <c r="U128" s="216"/>
      <c r="V128" s="216"/>
      <c r="W128" s="216"/>
      <c r="X128" s="216"/>
      <c r="Y128" s="216"/>
      <c r="Z128" s="216"/>
      <c r="AA128" s="216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216"/>
      <c r="T129" s="216"/>
      <c r="U129" s="216"/>
      <c r="V129" s="216"/>
      <c r="W129" s="216"/>
      <c r="X129" s="216"/>
      <c r="Y129" s="216"/>
      <c r="Z129" s="216"/>
      <c r="AA129" s="216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216"/>
      <c r="T130" s="216"/>
      <c r="U130" s="216"/>
      <c r="V130" s="216"/>
      <c r="W130" s="216"/>
      <c r="X130" s="216"/>
      <c r="Y130" s="216"/>
      <c r="Z130" s="216"/>
      <c r="AA130" s="216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216"/>
      <c r="T131" s="216"/>
      <c r="U131" s="216"/>
      <c r="V131" s="216"/>
      <c r="W131" s="216"/>
      <c r="X131" s="216"/>
      <c r="Y131" s="216"/>
      <c r="Z131" s="216"/>
      <c r="AA131" s="216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216"/>
      <c r="T132" s="216"/>
      <c r="U132" s="216"/>
      <c r="V132" s="216"/>
      <c r="W132" s="216"/>
      <c r="X132" s="216"/>
      <c r="Y132" s="216"/>
      <c r="Z132" s="216"/>
      <c r="AA132" s="216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216"/>
      <c r="T133" s="216"/>
      <c r="U133" s="216"/>
      <c r="V133" s="216"/>
      <c r="W133" s="216"/>
      <c r="X133" s="216"/>
      <c r="Y133" s="216"/>
      <c r="Z133" s="216"/>
      <c r="AA133" s="216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7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7"/>
      <c r="J145" s="216"/>
      <c r="K145" s="216"/>
      <c r="L145" s="216"/>
      <c r="M145" s="216"/>
      <c r="N145" s="216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7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7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7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7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7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7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7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7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7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7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7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7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7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7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7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7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216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8"/>
      <c r="B207" s="217"/>
      <c r="C207" s="217"/>
      <c r="D207" s="216"/>
      <c r="E207" s="217"/>
      <c r="F207" s="216"/>
      <c r="G207" s="216"/>
      <c r="H207" s="217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8"/>
      <c r="B208" s="217"/>
      <c r="C208" s="217"/>
      <c r="D208" s="216"/>
      <c r="E208" s="217"/>
      <c r="F208" s="216"/>
      <c r="G208" s="216"/>
      <c r="H208" s="217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8"/>
      <c r="B209" s="217"/>
      <c r="C209" s="217"/>
      <c r="D209" s="216"/>
      <c r="E209" s="217"/>
      <c r="F209" s="216"/>
      <c r="G209" s="216"/>
      <c r="H209" s="217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8"/>
      <c r="B210" s="217"/>
      <c r="C210" s="217"/>
      <c r="D210" s="216"/>
      <c r="E210" s="217"/>
      <c r="F210" s="216"/>
      <c r="G210" s="216"/>
      <c r="H210" s="217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8"/>
      <c r="B211" s="217"/>
      <c r="C211" s="217"/>
      <c r="D211" s="216"/>
      <c r="E211" s="217"/>
      <c r="F211" s="216"/>
      <c r="G211" s="216"/>
      <c r="H211" s="217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8"/>
      <c r="B212" s="217"/>
      <c r="C212" s="217"/>
      <c r="D212" s="216"/>
      <c r="E212" s="217"/>
      <c r="F212" s="216"/>
      <c r="G212" s="216"/>
      <c r="H212" s="217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8"/>
      <c r="B213" s="217"/>
      <c r="C213" s="217"/>
      <c r="D213" s="216"/>
      <c r="E213" s="217"/>
      <c r="F213" s="216"/>
      <c r="G213" s="216"/>
      <c r="H213" s="217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8"/>
      <c r="B214" s="217"/>
      <c r="C214" s="217"/>
      <c r="D214" s="216"/>
      <c r="E214" s="217"/>
      <c r="F214" s="216"/>
      <c r="G214" s="216"/>
      <c r="H214" s="217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8"/>
      <c r="B215" s="217"/>
      <c r="C215" s="217"/>
      <c r="D215" s="216"/>
      <c r="E215" s="217"/>
      <c r="F215" s="216"/>
      <c r="G215" s="216"/>
      <c r="H215" s="217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8"/>
      <c r="B216" s="217"/>
      <c r="C216" s="217"/>
      <c r="D216" s="216"/>
      <c r="E216" s="217"/>
      <c r="F216" s="216"/>
      <c r="G216" s="216"/>
      <c r="H216" s="217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8"/>
      <c r="B217" s="217"/>
      <c r="C217" s="217"/>
      <c r="D217" s="216"/>
      <c r="E217" s="217"/>
      <c r="F217" s="216"/>
      <c r="G217" s="216"/>
      <c r="H217" s="217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8"/>
      <c r="B218" s="217"/>
      <c r="C218" s="217"/>
      <c r="D218" s="216"/>
      <c r="E218" s="217"/>
      <c r="F218" s="216"/>
      <c r="G218" s="216"/>
      <c r="H218" s="217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8"/>
      <c r="B219" s="217"/>
      <c r="C219" s="217"/>
      <c r="D219" s="216"/>
      <c r="E219" s="217"/>
      <c r="F219" s="216"/>
      <c r="G219" s="216"/>
      <c r="H219" s="217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8"/>
      <c r="B220" s="217"/>
      <c r="C220" s="217"/>
      <c r="D220" s="216"/>
      <c r="E220" s="217"/>
      <c r="F220" s="216"/>
      <c r="G220" s="216"/>
      <c r="H220" s="217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8"/>
      <c r="B221" s="217"/>
      <c r="C221" s="217"/>
      <c r="D221" s="216"/>
      <c r="E221" s="217"/>
      <c r="F221" s="216"/>
      <c r="G221" s="216"/>
      <c r="H221" s="217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8"/>
      <c r="B222" s="217"/>
      <c r="C222" s="217"/>
      <c r="D222" s="216"/>
      <c r="E222" s="217"/>
      <c r="F222" s="216"/>
      <c r="G222" s="216"/>
      <c r="H222" s="217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8"/>
      <c r="B223" s="217"/>
      <c r="C223" s="217"/>
      <c r="D223" s="216"/>
      <c r="E223" s="217"/>
      <c r="F223" s="216"/>
      <c r="G223" s="216"/>
      <c r="H223" s="217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8"/>
      <c r="B224" s="217"/>
      <c r="C224" s="217"/>
      <c r="D224" s="216"/>
      <c r="E224" s="217"/>
      <c r="F224" s="216"/>
      <c r="G224" s="216"/>
      <c r="H224" s="217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</sheetData>
  <mergeCells count="4">
    <mergeCell ref="B2:G2"/>
    <mergeCell ref="B3:G3"/>
    <mergeCell ref="B4:G4"/>
    <mergeCell ref="B5:G5"/>
  </mergeCells>
  <dataValidations>
    <dataValidation type="list" allowBlank="1" showErrorMessage="1" sqref="G15:G25">
      <formula1>"Pass,Fail,Pending,Untested,N/A,Cancel"</formula1>
    </dataValidation>
    <dataValidation type="list" allowBlank="1" sqref="I15:I25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9.63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220"/>
      <c r="I1" s="221"/>
      <c r="J1" s="222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39</v>
      </c>
      <c r="C2" s="5"/>
      <c r="D2" s="5"/>
      <c r="E2" s="5"/>
      <c r="F2" s="5"/>
      <c r="G2" s="6"/>
      <c r="H2" s="129"/>
      <c r="I2" s="130"/>
      <c r="J2" s="110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29"/>
      <c r="I3" s="130"/>
      <c r="J3" s="110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29"/>
      <c r="I4" s="130"/>
      <c r="J4" s="110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29"/>
      <c r="I5" s="130"/>
      <c r="J5" s="110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29"/>
      <c r="I6" s="130"/>
      <c r="J6" s="11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COUNTIF($G$10:$G$47,"Pass")</f>
        <v>6</v>
      </c>
      <c r="B7" s="121">
        <f>COUNTIF($G$10:$G$47,"Fail")</f>
        <v>0</v>
      </c>
      <c r="C7" s="121">
        <f>COUNTIF($G$10:$G$47,"Untested")</f>
        <v>2</v>
      </c>
      <c r="D7" s="121">
        <f>COUNTIF($G$10:$G$47,"Pending")</f>
        <v>2</v>
      </c>
      <c r="E7" s="121">
        <f>COUNTIF($G$22:$G$47,"N/A")</f>
        <v>0</v>
      </c>
      <c r="F7" s="122">
        <f>COUNTIF($A$15:$A$490,"TGN*")-E7</f>
        <v>10</v>
      </c>
      <c r="G7" s="123"/>
      <c r="H7" s="129"/>
      <c r="I7" s="130"/>
      <c r="J7" s="124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124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outlineLevel="2">
      <c r="A14" s="160"/>
      <c r="B14" s="161" t="s">
        <v>39</v>
      </c>
      <c r="C14" s="162"/>
      <c r="D14" s="162"/>
      <c r="E14" s="162"/>
      <c r="F14" s="163"/>
      <c r="G14" s="162"/>
      <c r="H14" s="162"/>
      <c r="I14" s="162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20.25" customHeight="1" outlineLevel="3">
      <c r="A15" s="164"/>
      <c r="B15" s="165" t="s">
        <v>185</v>
      </c>
      <c r="C15" s="166"/>
      <c r="D15" s="165"/>
      <c r="E15" s="166"/>
      <c r="F15" s="167"/>
      <c r="G15" s="166"/>
      <c r="H15" s="174"/>
      <c r="I15" s="166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customHeight="1" outlineLevel="4">
      <c r="A16" s="168" t="s">
        <v>645</v>
      </c>
      <c r="B16" s="169" t="s">
        <v>177</v>
      </c>
      <c r="C16" s="169" t="s">
        <v>279</v>
      </c>
      <c r="D16" s="169" t="s">
        <v>646</v>
      </c>
      <c r="E16" s="169" t="s">
        <v>647</v>
      </c>
      <c r="F16" s="170"/>
      <c r="G16" s="169" t="s">
        <v>261</v>
      </c>
      <c r="H16" s="171">
        <v>44778.0</v>
      </c>
      <c r="I16" s="169" t="s">
        <v>282</v>
      </c>
      <c r="J16" s="172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ht="66.75" customHeight="1" outlineLevel="4">
      <c r="A17" s="168" t="s">
        <v>648</v>
      </c>
      <c r="B17" s="169" t="s">
        <v>187</v>
      </c>
      <c r="C17" s="169" t="s">
        <v>279</v>
      </c>
      <c r="D17" s="169" t="s">
        <v>646</v>
      </c>
      <c r="E17" s="169" t="s">
        <v>629</v>
      </c>
      <c r="F17" s="173"/>
      <c r="G17" s="169" t="s">
        <v>262</v>
      </c>
      <c r="H17" s="171">
        <v>44741.0</v>
      </c>
      <c r="I17" s="169" t="s">
        <v>282</v>
      </c>
      <c r="J17" s="172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ht="66.75" customHeight="1" outlineLevel="4">
      <c r="A18" s="168" t="s">
        <v>649</v>
      </c>
      <c r="B18" s="169" t="s">
        <v>171</v>
      </c>
      <c r="C18" s="169" t="s">
        <v>279</v>
      </c>
      <c r="D18" s="169" t="s">
        <v>646</v>
      </c>
      <c r="E18" s="169" t="s">
        <v>631</v>
      </c>
      <c r="F18" s="173"/>
      <c r="G18" s="186" t="s">
        <v>262</v>
      </c>
      <c r="H18" s="171">
        <v>44741.0</v>
      </c>
      <c r="I18" s="169" t="s">
        <v>292</v>
      </c>
      <c r="J18" s="172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ht="66.75" customHeight="1" outlineLevel="4">
      <c r="A19" s="168" t="s">
        <v>650</v>
      </c>
      <c r="B19" s="169" t="s">
        <v>186</v>
      </c>
      <c r="C19" s="169" t="s">
        <v>279</v>
      </c>
      <c r="D19" s="169" t="s">
        <v>646</v>
      </c>
      <c r="E19" s="169" t="s">
        <v>637</v>
      </c>
      <c r="F19" s="173"/>
      <c r="G19" s="186" t="s">
        <v>259</v>
      </c>
      <c r="H19" s="171">
        <v>44741.0</v>
      </c>
      <c r="I19" s="169" t="s">
        <v>346</v>
      </c>
      <c r="J19" s="172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 ht="66.75" customHeight="1" outlineLevel="4">
      <c r="A20" s="168" t="s">
        <v>651</v>
      </c>
      <c r="B20" s="169" t="s">
        <v>174</v>
      </c>
      <c r="C20" s="169" t="s">
        <v>279</v>
      </c>
      <c r="D20" s="169" t="s">
        <v>646</v>
      </c>
      <c r="E20" s="169" t="s">
        <v>652</v>
      </c>
      <c r="F20" s="173"/>
      <c r="G20" s="186" t="s">
        <v>259</v>
      </c>
      <c r="H20" s="171">
        <v>44741.0</v>
      </c>
      <c r="I20" s="169" t="s">
        <v>286</v>
      </c>
      <c r="J20" s="172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ht="66.75" customHeight="1" outlineLevel="4">
      <c r="A21" s="168" t="s">
        <v>653</v>
      </c>
      <c r="B21" s="169" t="s">
        <v>176</v>
      </c>
      <c r="C21" s="169" t="s">
        <v>279</v>
      </c>
      <c r="D21" s="169" t="s">
        <v>654</v>
      </c>
      <c r="E21" s="169" t="s">
        <v>655</v>
      </c>
      <c r="F21" s="173"/>
      <c r="G21" s="186" t="s">
        <v>261</v>
      </c>
      <c r="H21" s="171">
        <v>44741.0</v>
      </c>
      <c r="I21" s="169" t="s">
        <v>282</v>
      </c>
      <c r="J21" s="172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ht="29.25" customHeight="1" outlineLevel="3">
      <c r="A22" s="194"/>
      <c r="B22" s="165" t="s">
        <v>352</v>
      </c>
      <c r="C22" s="165"/>
      <c r="D22" s="165"/>
      <c r="E22" s="165"/>
      <c r="F22" s="167"/>
      <c r="G22" s="196"/>
      <c r="H22" s="223"/>
      <c r="I22" s="165"/>
      <c r="J22" s="166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66.75" customHeight="1" outlineLevel="4">
      <c r="A23" s="168" t="s">
        <v>656</v>
      </c>
      <c r="B23" s="169" t="s">
        <v>643</v>
      </c>
      <c r="C23" s="169" t="s">
        <v>279</v>
      </c>
      <c r="D23" s="169" t="s">
        <v>646</v>
      </c>
      <c r="E23" s="169" t="s">
        <v>599</v>
      </c>
      <c r="F23" s="173"/>
      <c r="G23" s="186" t="s">
        <v>259</v>
      </c>
      <c r="H23" s="171">
        <v>44741.0</v>
      </c>
      <c r="I23" s="169" t="s">
        <v>286</v>
      </c>
      <c r="J23" s="172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</row>
    <row r="24" ht="66.75" customHeight="1" outlineLevel="4">
      <c r="A24" s="168" t="s">
        <v>657</v>
      </c>
      <c r="B24" s="169" t="s">
        <v>357</v>
      </c>
      <c r="C24" s="169" t="s">
        <v>279</v>
      </c>
      <c r="D24" s="169" t="s">
        <v>646</v>
      </c>
      <c r="E24" s="169" t="s">
        <v>599</v>
      </c>
      <c r="F24" s="187"/>
      <c r="G24" s="186" t="s">
        <v>259</v>
      </c>
      <c r="H24" s="188">
        <v>44741.0</v>
      </c>
      <c r="I24" s="169" t="s">
        <v>286</v>
      </c>
      <c r="J24" s="172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ht="66.75" customHeight="1" outlineLevel="4">
      <c r="A25" s="168" t="s">
        <v>658</v>
      </c>
      <c r="B25" s="169" t="s">
        <v>168</v>
      </c>
      <c r="C25" s="169" t="s">
        <v>279</v>
      </c>
      <c r="D25" s="189" t="s">
        <v>646</v>
      </c>
      <c r="E25" s="169" t="s">
        <v>659</v>
      </c>
      <c r="F25" s="187"/>
      <c r="G25" s="186" t="s">
        <v>259</v>
      </c>
      <c r="H25" s="188">
        <v>44741.0</v>
      </c>
      <c r="I25" s="169" t="s">
        <v>282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66.75" customHeight="1" outlineLevel="4">
      <c r="A26" s="168" t="s">
        <v>660</v>
      </c>
      <c r="B26" s="169" t="s">
        <v>164</v>
      </c>
      <c r="C26" s="169" t="s">
        <v>279</v>
      </c>
      <c r="D26" s="189" t="s">
        <v>654</v>
      </c>
      <c r="E26" s="169" t="s">
        <v>661</v>
      </c>
      <c r="F26" s="186" t="s">
        <v>165</v>
      </c>
      <c r="G26" s="186" t="s">
        <v>259</v>
      </c>
      <c r="H26" s="188">
        <v>44741.0</v>
      </c>
      <c r="I26" s="169" t="s">
        <v>292</v>
      </c>
      <c r="J26" s="17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</row>
    <row r="27" ht="44.25" customHeight="1">
      <c r="A27" s="203" t="str">
        <f>IF(E27="","","DSDPV-"&amp;TEXT(COUNTA($A$15:A27)-COUNTIF($A$15:A27,""),"00#"))</f>
        <v/>
      </c>
      <c r="B27" s="204"/>
      <c r="C27" s="204"/>
      <c r="D27" s="205"/>
      <c r="E27" s="204"/>
      <c r="F27" s="206"/>
      <c r="G27" s="206"/>
      <c r="H27" s="207"/>
      <c r="I27" s="204"/>
      <c r="J27" s="204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12.75" customHeight="1">
      <c r="A28" s="203" t="str">
        <f t="shared" ref="A28:A54" si="1">IF(E28="","","F-"&amp;TEXT(COUNTA($A$15:A28)-COUNTIF($A$15:A28,""),"00#"))</f>
        <v/>
      </c>
      <c r="B28" s="204"/>
      <c r="C28" s="204"/>
      <c r="D28" s="205"/>
      <c r="E28" s="204"/>
      <c r="F28" s="206"/>
      <c r="G28" s="206"/>
      <c r="H28" s="207"/>
      <c r="I28" s="204"/>
      <c r="J28" s="204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12.75" customHeight="1">
      <c r="A29" s="203" t="str">
        <f t="shared" si="1"/>
        <v/>
      </c>
      <c r="B29" s="204"/>
      <c r="C29" s="204"/>
      <c r="D29" s="205"/>
      <c r="E29" s="204"/>
      <c r="F29" s="206"/>
      <c r="G29" s="206"/>
      <c r="H29" s="207"/>
      <c r="I29" s="204"/>
      <c r="J29" s="204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12.75" customHeight="1">
      <c r="A30" s="203" t="str">
        <f t="shared" si="1"/>
        <v/>
      </c>
      <c r="B30" s="204"/>
      <c r="C30" s="204"/>
      <c r="D30" s="205"/>
      <c r="E30" s="204"/>
      <c r="F30" s="206"/>
      <c r="G30" s="206"/>
      <c r="H30" s="204"/>
      <c r="I30" s="204"/>
      <c r="J30" s="204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12.75" customHeight="1">
      <c r="A31" s="203" t="str">
        <f t="shared" si="1"/>
        <v/>
      </c>
      <c r="B31" s="204"/>
      <c r="C31" s="204"/>
      <c r="D31" s="205"/>
      <c r="E31" s="204"/>
      <c r="F31" s="206"/>
      <c r="G31" s="206"/>
      <c r="H31" s="207"/>
      <c r="I31" s="204"/>
      <c r="J31" s="204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12.75" customHeight="1">
      <c r="A32" s="203" t="str">
        <f t="shared" si="1"/>
        <v/>
      </c>
      <c r="B32" s="204"/>
      <c r="C32" s="204"/>
      <c r="D32" s="205"/>
      <c r="E32" s="204"/>
      <c r="F32" s="206"/>
      <c r="G32" s="206"/>
      <c r="H32" s="207"/>
      <c r="I32" s="204"/>
      <c r="J32" s="204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12.75" customHeight="1">
      <c r="A33" s="203" t="str">
        <f t="shared" si="1"/>
        <v/>
      </c>
      <c r="B33" s="204"/>
      <c r="C33" s="204"/>
      <c r="D33" s="205"/>
      <c r="E33" s="204"/>
      <c r="F33" s="206"/>
      <c r="G33" s="206"/>
      <c r="H33" s="207"/>
      <c r="I33" s="204"/>
      <c r="J33" s="204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ht="12.75" customHeight="1">
      <c r="A34" s="203" t="str">
        <f t="shared" si="1"/>
        <v/>
      </c>
      <c r="B34" s="204"/>
      <c r="C34" s="204"/>
      <c r="D34" s="205"/>
      <c r="E34" s="204"/>
      <c r="F34" s="206"/>
      <c r="G34" s="206"/>
      <c r="H34" s="207"/>
      <c r="I34" s="204"/>
      <c r="J34" s="204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12.75" customHeight="1">
      <c r="A35" s="203" t="str">
        <f t="shared" si="1"/>
        <v/>
      </c>
      <c r="B35" s="204"/>
      <c r="C35" s="204"/>
      <c r="D35" s="205"/>
      <c r="E35" s="204"/>
      <c r="F35" s="206"/>
      <c r="G35" s="206"/>
      <c r="H35" s="207"/>
      <c r="I35" s="204"/>
      <c r="J35" s="204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12.75" customHeight="1">
      <c r="A36" s="203" t="str">
        <f t="shared" si="1"/>
        <v/>
      </c>
      <c r="B36" s="204"/>
      <c r="C36" s="204"/>
      <c r="D36" s="205"/>
      <c r="E36" s="204"/>
      <c r="F36" s="206"/>
      <c r="G36" s="206"/>
      <c r="H36" s="204"/>
      <c r="I36" s="204"/>
      <c r="J36" s="204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12.75" customHeight="1">
      <c r="A37" s="203" t="str">
        <f t="shared" si="1"/>
        <v/>
      </c>
      <c r="B37" s="204"/>
      <c r="C37" s="204"/>
      <c r="D37" s="205"/>
      <c r="E37" s="204"/>
      <c r="F37" s="206"/>
      <c r="G37" s="206"/>
      <c r="H37" s="207"/>
      <c r="I37" s="204"/>
      <c r="J37" s="204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12.75" customHeight="1">
      <c r="A38" s="203" t="str">
        <f t="shared" si="1"/>
        <v/>
      </c>
      <c r="B38" s="204"/>
      <c r="C38" s="204"/>
      <c r="D38" s="205"/>
      <c r="E38" s="204"/>
      <c r="F38" s="206"/>
      <c r="G38" s="206"/>
      <c r="H38" s="207"/>
      <c r="I38" s="204"/>
      <c r="J38" s="204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12.75" customHeight="1">
      <c r="A39" s="203" t="str">
        <f t="shared" si="1"/>
        <v/>
      </c>
      <c r="B39" s="204"/>
      <c r="C39" s="204"/>
      <c r="D39" s="205"/>
      <c r="E39" s="204"/>
      <c r="F39" s="206"/>
      <c r="G39" s="206"/>
      <c r="H39" s="207"/>
      <c r="I39" s="204"/>
      <c r="J39" s="204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12.75" customHeight="1">
      <c r="A40" s="203" t="str">
        <f t="shared" si="1"/>
        <v/>
      </c>
      <c r="B40" s="204"/>
      <c r="C40" s="204"/>
      <c r="D40" s="205"/>
      <c r="E40" s="204"/>
      <c r="F40" s="206"/>
      <c r="G40" s="206"/>
      <c r="H40" s="207"/>
      <c r="I40" s="204"/>
      <c r="J40" s="204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ht="12.75" customHeight="1">
      <c r="A41" s="203" t="str">
        <f t="shared" si="1"/>
        <v/>
      </c>
      <c r="B41" s="204"/>
      <c r="C41" s="204"/>
      <c r="D41" s="205"/>
      <c r="E41" s="204"/>
      <c r="F41" s="206"/>
      <c r="G41" s="206"/>
      <c r="H41" s="207"/>
      <c r="I41" s="204"/>
      <c r="J41" s="204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12.75" customHeight="1">
      <c r="A42" s="203" t="str">
        <f t="shared" si="1"/>
        <v/>
      </c>
      <c r="B42" s="204"/>
      <c r="C42" s="204"/>
      <c r="D42" s="205"/>
      <c r="E42" s="204"/>
      <c r="F42" s="206"/>
      <c r="G42" s="206"/>
      <c r="H42" s="204"/>
      <c r="I42" s="204"/>
      <c r="J42" s="204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12.75" customHeight="1">
      <c r="A43" s="203" t="str">
        <f t="shared" si="1"/>
        <v/>
      </c>
      <c r="B43" s="204"/>
      <c r="C43" s="204"/>
      <c r="D43" s="205"/>
      <c r="E43" s="204"/>
      <c r="F43" s="206"/>
      <c r="G43" s="206"/>
      <c r="H43" s="207"/>
      <c r="I43" s="204"/>
      <c r="J43" s="204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12.75" customHeight="1">
      <c r="A44" s="203" t="str">
        <f t="shared" si="1"/>
        <v/>
      </c>
      <c r="B44" s="204"/>
      <c r="C44" s="204"/>
      <c r="D44" s="205"/>
      <c r="E44" s="204"/>
      <c r="F44" s="206"/>
      <c r="G44" s="206"/>
      <c r="H44" s="207"/>
      <c r="I44" s="204"/>
      <c r="J44" s="204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12.75" customHeight="1">
      <c r="A45" s="203" t="str">
        <f t="shared" si="1"/>
        <v/>
      </c>
      <c r="B45" s="204"/>
      <c r="C45" s="204"/>
      <c r="D45" s="205"/>
      <c r="E45" s="204"/>
      <c r="F45" s="206"/>
      <c r="G45" s="206"/>
      <c r="H45" s="207"/>
      <c r="I45" s="204"/>
      <c r="J45" s="204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12.75" customHeight="1">
      <c r="A46" s="203" t="str">
        <f t="shared" si="1"/>
        <v/>
      </c>
      <c r="B46" s="204"/>
      <c r="C46" s="204"/>
      <c r="D46" s="205"/>
      <c r="E46" s="204"/>
      <c r="F46" s="206"/>
      <c r="G46" s="206"/>
      <c r="H46" s="207"/>
      <c r="I46" s="204"/>
      <c r="J46" s="204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12.75" customHeight="1">
      <c r="A47" s="203" t="str">
        <f t="shared" si="1"/>
        <v/>
      </c>
      <c r="B47" s="204"/>
      <c r="C47" s="204"/>
      <c r="D47" s="205"/>
      <c r="E47" s="204"/>
      <c r="F47" s="206"/>
      <c r="G47" s="206"/>
      <c r="H47" s="207"/>
      <c r="I47" s="204"/>
      <c r="J47" s="204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203" t="str">
        <f t="shared" si="1"/>
        <v/>
      </c>
      <c r="B48" s="204"/>
      <c r="C48" s="204"/>
      <c r="D48" s="205"/>
      <c r="E48" s="204"/>
      <c r="F48" s="206"/>
      <c r="G48" s="206"/>
      <c r="H48" s="207"/>
      <c r="I48" s="204"/>
      <c r="J48" s="204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ht="12.75" customHeight="1">
      <c r="A49" s="203" t="str">
        <f t="shared" si="1"/>
        <v/>
      </c>
      <c r="B49" s="204"/>
      <c r="C49" s="204"/>
      <c r="D49" s="205"/>
      <c r="E49" s="204"/>
      <c r="F49" s="206"/>
      <c r="G49" s="206"/>
      <c r="H49" s="204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 t="str">
        <f t="shared" si="1"/>
        <v/>
      </c>
      <c r="B50" s="204"/>
      <c r="C50" s="204"/>
      <c r="D50" s="205"/>
      <c r="E50" s="204"/>
      <c r="F50" s="206"/>
      <c r="G50" s="206"/>
      <c r="H50" s="207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si="1"/>
        <v/>
      </c>
      <c r="B51" s="204"/>
      <c r="C51" s="204"/>
      <c r="D51" s="205"/>
      <c r="E51" s="204"/>
      <c r="F51" s="206"/>
      <c r="G51" s="206"/>
      <c r="H51" s="207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4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4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 t="str">
        <f t="shared" si="1"/>
        <v/>
      </c>
      <c r="B54" s="204"/>
      <c r="C54" s="204"/>
      <c r="D54" s="205"/>
      <c r="E54" s="204"/>
      <c r="F54" s="206"/>
      <c r="G54" s="206"/>
      <c r="H54" s="204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/>
      <c r="B55" s="204"/>
      <c r="C55" s="204"/>
      <c r="D55" s="205"/>
      <c r="E55" s="204"/>
      <c r="F55" s="206"/>
      <c r="G55" s="206"/>
      <c r="H55" s="204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/>
      <c r="B56" s="204"/>
      <c r="C56" s="204"/>
      <c r="D56" s="205"/>
      <c r="E56" s="204"/>
      <c r="F56" s="206"/>
      <c r="G56" s="206"/>
      <c r="H56" s="204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/>
      <c r="B57" s="204"/>
      <c r="C57" s="204"/>
      <c r="D57" s="205"/>
      <c r="E57" s="204"/>
      <c r="F57" s="206"/>
      <c r="G57" s="206"/>
      <c r="H57" s="204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/>
      <c r="B58" s="204"/>
      <c r="C58" s="204"/>
      <c r="D58" s="205"/>
      <c r="E58" s="204"/>
      <c r="F58" s="206"/>
      <c r="G58" s="206"/>
      <c r="H58" s="204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/>
      <c r="B59" s="204"/>
      <c r="C59" s="204"/>
      <c r="D59" s="205"/>
      <c r="E59" s="204"/>
      <c r="F59" s="206"/>
      <c r="G59" s="204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/>
      <c r="B60" s="204"/>
      <c r="C60" s="204"/>
      <c r="D60" s="205"/>
      <c r="E60" s="204"/>
      <c r="F60" s="206"/>
      <c r="G60" s="204"/>
      <c r="H60" s="204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/>
      <c r="B61" s="204"/>
      <c r="C61" s="204"/>
      <c r="D61" s="205"/>
      <c r="E61" s="204"/>
      <c r="F61" s="206"/>
      <c r="G61" s="204"/>
      <c r="H61" s="204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/>
      <c r="B62" s="204"/>
      <c r="C62" s="204"/>
      <c r="D62" s="205"/>
      <c r="E62" s="204"/>
      <c r="F62" s="206"/>
      <c r="G62" s="204"/>
      <c r="H62" s="204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3"/>
      <c r="B63" s="204"/>
      <c r="C63" s="204"/>
      <c r="D63" s="205"/>
      <c r="E63" s="204"/>
      <c r="F63" s="206"/>
      <c r="G63" s="204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5"/>
      <c r="B64" s="204"/>
      <c r="C64" s="204"/>
      <c r="D64" s="205"/>
      <c r="E64" s="204"/>
      <c r="F64" s="206"/>
      <c r="G64" s="204"/>
      <c r="H64" s="204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5"/>
      <c r="B65" s="204"/>
      <c r="C65" s="204"/>
      <c r="D65" s="205"/>
      <c r="E65" s="204"/>
      <c r="F65" s="206"/>
      <c r="G65" s="204"/>
      <c r="H65" s="204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5"/>
      <c r="B66" s="204"/>
      <c r="C66" s="204"/>
      <c r="D66" s="205"/>
      <c r="E66" s="204"/>
      <c r="F66" s="206"/>
      <c r="G66" s="204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5"/>
      <c r="B67" s="204"/>
      <c r="C67" s="204"/>
      <c r="D67" s="205"/>
      <c r="E67" s="204"/>
      <c r="F67" s="206"/>
      <c r="G67" s="204"/>
      <c r="H67" s="204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5"/>
      <c r="B68" s="204"/>
      <c r="C68" s="204"/>
      <c r="D68" s="205"/>
      <c r="E68" s="204"/>
      <c r="F68" s="206"/>
      <c r="G68" s="204"/>
      <c r="H68" s="204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5"/>
      <c r="B69" s="204"/>
      <c r="C69" s="204"/>
      <c r="D69" s="205"/>
      <c r="E69" s="204"/>
      <c r="F69" s="206"/>
      <c r="G69" s="204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5"/>
      <c r="B70" s="204"/>
      <c r="C70" s="204"/>
      <c r="D70" s="205"/>
      <c r="E70" s="204"/>
      <c r="F70" s="206"/>
      <c r="G70" s="204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5"/>
      <c r="B71" s="204"/>
      <c r="C71" s="204"/>
      <c r="D71" s="205"/>
      <c r="E71" s="204"/>
      <c r="F71" s="206"/>
      <c r="G71" s="204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5"/>
      <c r="B72" s="204"/>
      <c r="C72" s="204"/>
      <c r="D72" s="205"/>
      <c r="E72" s="204"/>
      <c r="F72" s="206"/>
      <c r="G72" s="204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5"/>
      <c r="B73" s="204"/>
      <c r="C73" s="204"/>
      <c r="D73" s="205"/>
      <c r="E73" s="204"/>
      <c r="F73" s="206"/>
      <c r="G73" s="204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5"/>
      <c r="B74" s="204"/>
      <c r="C74" s="204"/>
      <c r="D74" s="205"/>
      <c r="E74" s="204"/>
      <c r="F74" s="206"/>
      <c r="G74" s="204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5"/>
      <c r="B75" s="204"/>
      <c r="C75" s="204"/>
      <c r="D75" s="205"/>
      <c r="E75" s="204"/>
      <c r="F75" s="206"/>
      <c r="G75" s="204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5"/>
      <c r="B76" s="204"/>
      <c r="C76" s="204"/>
      <c r="D76" s="205"/>
      <c r="E76" s="204"/>
      <c r="F76" s="206"/>
      <c r="G76" s="204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5"/>
      <c r="B77" s="204"/>
      <c r="C77" s="204"/>
      <c r="D77" s="205"/>
      <c r="E77" s="204"/>
      <c r="F77" s="206"/>
      <c r="G77" s="204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5"/>
      <c r="B78" s="204"/>
      <c r="C78" s="204"/>
      <c r="D78" s="205"/>
      <c r="E78" s="204"/>
      <c r="F78" s="206"/>
      <c r="G78" s="204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5"/>
      <c r="B79" s="204"/>
      <c r="C79" s="204"/>
      <c r="D79" s="205"/>
      <c r="E79" s="204"/>
      <c r="F79" s="206"/>
      <c r="G79" s="204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5"/>
      <c r="B80" s="204"/>
      <c r="C80" s="204"/>
      <c r="D80" s="205"/>
      <c r="E80" s="204"/>
      <c r="F80" s="206"/>
      <c r="G80" s="204"/>
      <c r="H80" s="204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8"/>
      <c r="B81" s="204"/>
      <c r="C81" s="204"/>
      <c r="D81" s="208"/>
      <c r="E81" s="204"/>
      <c r="F81" s="209"/>
      <c r="G81" s="210"/>
      <c r="H81" s="204"/>
      <c r="I81" s="204"/>
      <c r="J81" s="210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11"/>
      <c r="B82" s="212"/>
      <c r="C82" s="212"/>
      <c r="D82" s="213"/>
      <c r="E82" s="212"/>
      <c r="F82" s="214"/>
      <c r="G82" s="212"/>
      <c r="H82" s="212"/>
      <c r="I82" s="212"/>
      <c r="J82" s="212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11"/>
      <c r="B83" s="212"/>
      <c r="C83" s="212"/>
      <c r="D83" s="213"/>
      <c r="E83" s="212"/>
      <c r="F83" s="214"/>
      <c r="G83" s="212"/>
      <c r="H83" s="212"/>
      <c r="I83" s="212"/>
      <c r="J83" s="212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11"/>
      <c r="B84" s="212"/>
      <c r="C84" s="212"/>
      <c r="D84" s="213"/>
      <c r="E84" s="212"/>
      <c r="F84" s="214"/>
      <c r="G84" s="143"/>
      <c r="H84" s="212"/>
      <c r="I84" s="212"/>
      <c r="J84" s="212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15"/>
      <c r="B85" s="212"/>
      <c r="C85" s="212"/>
      <c r="D85" s="143"/>
      <c r="E85" s="212"/>
      <c r="F85" s="143"/>
      <c r="G85" s="143"/>
      <c r="H85" s="212"/>
      <c r="I85" s="212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15"/>
      <c r="B86" s="212"/>
      <c r="C86" s="212"/>
      <c r="D86" s="143"/>
      <c r="E86" s="212"/>
      <c r="F86" s="143"/>
      <c r="G86" s="143"/>
      <c r="H86" s="212"/>
      <c r="I86" s="212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15"/>
      <c r="B87" s="212"/>
      <c r="C87" s="212"/>
      <c r="D87" s="143"/>
      <c r="E87" s="212"/>
      <c r="F87" s="143"/>
      <c r="G87" s="143"/>
      <c r="H87" s="212"/>
      <c r="I87" s="212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15"/>
      <c r="B88" s="212"/>
      <c r="C88" s="212"/>
      <c r="D88" s="143"/>
      <c r="E88" s="212"/>
      <c r="F88" s="143"/>
      <c r="G88" s="143"/>
      <c r="H88" s="212"/>
      <c r="I88" s="212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15"/>
      <c r="B89" s="212"/>
      <c r="C89" s="212"/>
      <c r="D89" s="143"/>
      <c r="E89" s="212"/>
      <c r="F89" s="143"/>
      <c r="G89" s="143"/>
      <c r="H89" s="212"/>
      <c r="I89" s="212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15"/>
      <c r="B90" s="212"/>
      <c r="C90" s="212"/>
      <c r="D90" s="143"/>
      <c r="E90" s="212"/>
      <c r="F90" s="143"/>
      <c r="G90" s="143"/>
      <c r="H90" s="212"/>
      <c r="I90" s="212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15"/>
      <c r="B91" s="212"/>
      <c r="C91" s="212"/>
      <c r="D91" s="143"/>
      <c r="E91" s="212"/>
      <c r="F91" s="143"/>
      <c r="G91" s="143"/>
      <c r="H91" s="212"/>
      <c r="I91" s="212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15"/>
      <c r="B92" s="212"/>
      <c r="C92" s="212"/>
      <c r="D92" s="143"/>
      <c r="E92" s="212"/>
      <c r="F92" s="143"/>
      <c r="G92" s="143"/>
      <c r="H92" s="212"/>
      <c r="I92" s="212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15"/>
      <c r="B93" s="212"/>
      <c r="C93" s="212"/>
      <c r="D93" s="143"/>
      <c r="E93" s="212"/>
      <c r="F93" s="143"/>
      <c r="G93" s="143"/>
      <c r="H93" s="212"/>
      <c r="I93" s="212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15"/>
      <c r="B94" s="212"/>
      <c r="C94" s="212"/>
      <c r="D94" s="143"/>
      <c r="E94" s="212"/>
      <c r="F94" s="143"/>
      <c r="G94" s="143"/>
      <c r="H94" s="212"/>
      <c r="I94" s="212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15"/>
      <c r="B95" s="212"/>
      <c r="C95" s="212"/>
      <c r="D95" s="143"/>
      <c r="E95" s="212"/>
      <c r="F95" s="143"/>
      <c r="G95" s="143"/>
      <c r="H95" s="212"/>
      <c r="I95" s="212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15"/>
      <c r="B96" s="212"/>
      <c r="C96" s="212"/>
      <c r="D96" s="143"/>
      <c r="E96" s="212"/>
      <c r="F96" s="143"/>
      <c r="G96" s="143"/>
      <c r="H96" s="212"/>
      <c r="I96" s="212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15"/>
      <c r="B97" s="212"/>
      <c r="C97" s="212"/>
      <c r="D97" s="143"/>
      <c r="E97" s="212"/>
      <c r="F97" s="143"/>
      <c r="G97" s="143"/>
      <c r="H97" s="212"/>
      <c r="I97" s="212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15"/>
      <c r="B98" s="212"/>
      <c r="C98" s="212"/>
      <c r="D98" s="143"/>
      <c r="E98" s="212"/>
      <c r="F98" s="143"/>
      <c r="G98" s="143"/>
      <c r="H98" s="212"/>
      <c r="I98" s="212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5"/>
      <c r="B99" s="212"/>
      <c r="C99" s="212"/>
      <c r="D99" s="143"/>
      <c r="E99" s="212"/>
      <c r="F99" s="143"/>
      <c r="G99" s="143"/>
      <c r="H99" s="212"/>
      <c r="I99" s="212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5"/>
      <c r="B100" s="212"/>
      <c r="C100" s="212"/>
      <c r="D100" s="143"/>
      <c r="E100" s="212"/>
      <c r="F100" s="143"/>
      <c r="G100" s="143"/>
      <c r="H100" s="212"/>
      <c r="I100" s="212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5"/>
      <c r="B101" s="212"/>
      <c r="C101" s="212"/>
      <c r="D101" s="143"/>
      <c r="E101" s="212"/>
      <c r="F101" s="143"/>
      <c r="G101" s="143"/>
      <c r="H101" s="212"/>
      <c r="I101" s="212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216"/>
      <c r="T127" s="216"/>
      <c r="U127" s="216"/>
      <c r="V127" s="216"/>
      <c r="W127" s="216"/>
      <c r="X127" s="216"/>
      <c r="Y127" s="216"/>
      <c r="Z127" s="216"/>
      <c r="AA127" s="216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216"/>
      <c r="T128" s="216"/>
      <c r="U128" s="216"/>
      <c r="V128" s="216"/>
      <c r="W128" s="216"/>
      <c r="X128" s="216"/>
      <c r="Y128" s="216"/>
      <c r="Z128" s="216"/>
      <c r="AA128" s="216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216"/>
      <c r="T129" s="216"/>
      <c r="U129" s="216"/>
      <c r="V129" s="216"/>
      <c r="W129" s="216"/>
      <c r="X129" s="216"/>
      <c r="Y129" s="216"/>
      <c r="Z129" s="216"/>
      <c r="AA129" s="216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216"/>
      <c r="T130" s="216"/>
      <c r="U130" s="216"/>
      <c r="V130" s="216"/>
      <c r="W130" s="216"/>
      <c r="X130" s="216"/>
      <c r="Y130" s="216"/>
      <c r="Z130" s="216"/>
      <c r="AA130" s="216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216"/>
      <c r="T131" s="216"/>
      <c r="U131" s="216"/>
      <c r="V131" s="216"/>
      <c r="W131" s="216"/>
      <c r="X131" s="216"/>
      <c r="Y131" s="216"/>
      <c r="Z131" s="216"/>
      <c r="AA131" s="216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216"/>
      <c r="T132" s="216"/>
      <c r="U132" s="216"/>
      <c r="V132" s="216"/>
      <c r="W132" s="216"/>
      <c r="X132" s="216"/>
      <c r="Y132" s="216"/>
      <c r="Z132" s="216"/>
      <c r="AA132" s="216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216"/>
      <c r="T133" s="216"/>
      <c r="U133" s="216"/>
      <c r="V133" s="216"/>
      <c r="W133" s="216"/>
      <c r="X133" s="216"/>
      <c r="Y133" s="216"/>
      <c r="Z133" s="216"/>
      <c r="AA133" s="216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7"/>
      <c r="J145" s="216"/>
      <c r="K145" s="216"/>
      <c r="L145" s="216"/>
      <c r="M145" s="216"/>
      <c r="N145" s="216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7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7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7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7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7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7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7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7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7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7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7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7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7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7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7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7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216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8"/>
      <c r="B208" s="217"/>
      <c r="C208" s="217"/>
      <c r="D208" s="216"/>
      <c r="E208" s="217"/>
      <c r="F208" s="216"/>
      <c r="G208" s="216"/>
      <c r="H208" s="217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8"/>
      <c r="B209" s="217"/>
      <c r="C209" s="217"/>
      <c r="D209" s="216"/>
      <c r="E209" s="217"/>
      <c r="F209" s="216"/>
      <c r="G209" s="216"/>
      <c r="H209" s="217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8"/>
      <c r="B210" s="217"/>
      <c r="C210" s="217"/>
      <c r="D210" s="216"/>
      <c r="E210" s="217"/>
      <c r="F210" s="216"/>
      <c r="G210" s="216"/>
      <c r="H210" s="217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8"/>
      <c r="B211" s="217"/>
      <c r="C211" s="217"/>
      <c r="D211" s="216"/>
      <c r="E211" s="217"/>
      <c r="F211" s="216"/>
      <c r="G211" s="216"/>
      <c r="H211" s="217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8"/>
      <c r="B212" s="217"/>
      <c r="C212" s="217"/>
      <c r="D212" s="216"/>
      <c r="E212" s="217"/>
      <c r="F212" s="216"/>
      <c r="G212" s="216"/>
      <c r="H212" s="217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8"/>
      <c r="B213" s="217"/>
      <c r="C213" s="217"/>
      <c r="D213" s="216"/>
      <c r="E213" s="217"/>
      <c r="F213" s="216"/>
      <c r="G213" s="216"/>
      <c r="H213" s="217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8"/>
      <c r="B214" s="217"/>
      <c r="C214" s="217"/>
      <c r="D214" s="216"/>
      <c r="E214" s="217"/>
      <c r="F214" s="216"/>
      <c r="G214" s="216"/>
      <c r="H214" s="217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8"/>
      <c r="B215" s="217"/>
      <c r="C215" s="217"/>
      <c r="D215" s="216"/>
      <c r="E215" s="217"/>
      <c r="F215" s="216"/>
      <c r="G215" s="216"/>
      <c r="H215" s="217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8"/>
      <c r="B216" s="217"/>
      <c r="C216" s="217"/>
      <c r="D216" s="216"/>
      <c r="E216" s="217"/>
      <c r="F216" s="216"/>
      <c r="G216" s="216"/>
      <c r="H216" s="217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8"/>
      <c r="B217" s="217"/>
      <c r="C217" s="217"/>
      <c r="D217" s="216"/>
      <c r="E217" s="217"/>
      <c r="F217" s="216"/>
      <c r="G217" s="216"/>
      <c r="H217" s="217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8"/>
      <c r="B218" s="217"/>
      <c r="C218" s="217"/>
      <c r="D218" s="216"/>
      <c r="E218" s="217"/>
      <c r="F218" s="216"/>
      <c r="G218" s="216"/>
      <c r="H218" s="217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8"/>
      <c r="B219" s="217"/>
      <c r="C219" s="217"/>
      <c r="D219" s="216"/>
      <c r="E219" s="217"/>
      <c r="F219" s="216"/>
      <c r="G219" s="216"/>
      <c r="H219" s="217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8"/>
      <c r="B220" s="217"/>
      <c r="C220" s="217"/>
      <c r="D220" s="216"/>
      <c r="E220" s="217"/>
      <c r="F220" s="216"/>
      <c r="G220" s="216"/>
      <c r="H220" s="217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8"/>
      <c r="B221" s="217"/>
      <c r="C221" s="217"/>
      <c r="D221" s="216"/>
      <c r="E221" s="217"/>
      <c r="F221" s="216"/>
      <c r="G221" s="216"/>
      <c r="H221" s="217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8"/>
      <c r="B222" s="217"/>
      <c r="C222" s="217"/>
      <c r="D222" s="216"/>
      <c r="E222" s="217"/>
      <c r="F222" s="216"/>
      <c r="G222" s="216"/>
      <c r="H222" s="217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8"/>
      <c r="B223" s="217"/>
      <c r="C223" s="217"/>
      <c r="D223" s="216"/>
      <c r="E223" s="217"/>
      <c r="F223" s="216"/>
      <c r="G223" s="216"/>
      <c r="H223" s="217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8"/>
      <c r="B224" s="217"/>
      <c r="C224" s="217"/>
      <c r="D224" s="216"/>
      <c r="E224" s="217"/>
      <c r="F224" s="216"/>
      <c r="G224" s="216"/>
      <c r="H224" s="217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</sheetData>
  <mergeCells count="4">
    <mergeCell ref="B2:G2"/>
    <mergeCell ref="B3:G3"/>
    <mergeCell ref="B4:G4"/>
    <mergeCell ref="B5:G5"/>
  </mergeCells>
  <dataValidations>
    <dataValidation type="list" allowBlank="1" showErrorMessage="1" sqref="G15:G26">
      <formula1>"Pass,Fail,Pending,Untested,N/A,Cancel"</formula1>
    </dataValidation>
    <dataValidation type="list" allowBlank="1" sqref="I15:I26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4"/>
  <cols>
    <col customWidth="1" min="1" max="1" width="11.0"/>
    <col customWidth="1" min="2" max="2" width="48.13"/>
    <col customWidth="1" min="3" max="3" width="22.88"/>
    <col customWidth="1" min="4" max="4" width="31.5"/>
    <col customWidth="1" min="5" max="5" width="41.63"/>
    <col customWidth="1" min="6" max="6" width="17.13"/>
    <col customWidth="1" min="7" max="7" width="10.63"/>
    <col customWidth="1" min="8" max="8" width="12.13"/>
    <col customWidth="1" min="9" max="9" width="9.63"/>
    <col customWidth="1" min="10" max="10" width="25.13"/>
    <col customWidth="1" min="11" max="27" width="7.63"/>
  </cols>
  <sheetData>
    <row r="1" ht="31.5" customHeight="1">
      <c r="A1" s="105"/>
      <c r="B1" s="106" t="s">
        <v>251</v>
      </c>
      <c r="C1" s="107"/>
      <c r="D1" s="107"/>
      <c r="E1" s="107"/>
      <c r="F1" s="107"/>
      <c r="G1" s="108"/>
      <c r="H1" s="229"/>
      <c r="I1" s="229"/>
      <c r="J1" s="130"/>
      <c r="K1" s="23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0" customHeight="1">
      <c r="A2" s="112" t="s">
        <v>252</v>
      </c>
      <c r="B2" s="113" t="s">
        <v>42</v>
      </c>
      <c r="C2" s="5"/>
      <c r="D2" s="5"/>
      <c r="E2" s="5"/>
      <c r="F2" s="5"/>
      <c r="G2" s="6"/>
      <c r="H2" s="129"/>
      <c r="I2" s="130"/>
      <c r="J2" s="130"/>
      <c r="K2" s="230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ht="12.75" customHeight="1">
      <c r="A3" s="112" t="s">
        <v>254</v>
      </c>
      <c r="B3" s="113" t="s">
        <v>255</v>
      </c>
      <c r="C3" s="5"/>
      <c r="D3" s="5"/>
      <c r="E3" s="5"/>
      <c r="F3" s="5"/>
      <c r="G3" s="6"/>
      <c r="H3" s="129"/>
      <c r="I3" s="130"/>
      <c r="J3" s="130"/>
      <c r="K3" s="230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ht="12.75" customHeight="1">
      <c r="A4" s="112" t="s">
        <v>256</v>
      </c>
      <c r="B4" s="115"/>
      <c r="C4" s="5"/>
      <c r="D4" s="5"/>
      <c r="E4" s="5"/>
      <c r="F4" s="5"/>
      <c r="G4" s="6"/>
      <c r="H4" s="129"/>
      <c r="I4" s="130"/>
      <c r="J4" s="130"/>
      <c r="K4" s="230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ht="12.75" customHeight="1">
      <c r="A5" s="112" t="s">
        <v>257</v>
      </c>
      <c r="B5" s="113" t="s">
        <v>258</v>
      </c>
      <c r="C5" s="5"/>
      <c r="D5" s="5"/>
      <c r="E5" s="5"/>
      <c r="F5" s="5"/>
      <c r="G5" s="6"/>
      <c r="H5" s="129"/>
      <c r="I5" s="130"/>
      <c r="J5" s="130"/>
      <c r="K5" s="230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ht="12.75" customHeight="1">
      <c r="A6" s="116" t="s">
        <v>259</v>
      </c>
      <c r="B6" s="117" t="s">
        <v>260</v>
      </c>
      <c r="C6" s="117" t="s">
        <v>261</v>
      </c>
      <c r="D6" s="117" t="s">
        <v>262</v>
      </c>
      <c r="E6" s="117" t="s">
        <v>263</v>
      </c>
      <c r="F6" s="117" t="s">
        <v>264</v>
      </c>
      <c r="G6" s="118"/>
      <c r="H6" s="129"/>
      <c r="I6" s="130"/>
      <c r="J6" s="231"/>
      <c r="K6" s="230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ht="27.75" customHeight="1">
      <c r="A7" s="120">
        <f>COUNTIF($G$10:$G$48,"Pass")</f>
        <v>7</v>
      </c>
      <c r="B7" s="121">
        <f>COUNTIF($G$10:$G$48,"Fail")</f>
        <v>0</v>
      </c>
      <c r="C7" s="121">
        <f>COUNTIF($G$10:$G$48,"Untested")</f>
        <v>2</v>
      </c>
      <c r="D7" s="121">
        <f>COUNTIF($G$10:$G$48,"Pending")</f>
        <v>2</v>
      </c>
      <c r="E7" s="121">
        <f>COUNTIF($G$22:$G$48,"N/A")</f>
        <v>0</v>
      </c>
      <c r="F7" s="122">
        <f>COUNTIF($A$15:$A$491,"V*")-E7</f>
        <v>11</v>
      </c>
      <c r="G7" s="123"/>
      <c r="H7" s="129"/>
      <c r="I7" s="130"/>
      <c r="J7" s="232"/>
      <c r="K7" s="230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ht="27.75" customHeight="1">
      <c r="A8" s="125"/>
      <c r="B8" s="126"/>
      <c r="C8" s="126"/>
      <c r="D8" s="126"/>
      <c r="E8" s="126"/>
      <c r="F8" s="127"/>
      <c r="G8" s="128"/>
      <c r="H8" s="129"/>
      <c r="I8" s="130"/>
      <c r="J8" s="232"/>
      <c r="K8" s="230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</row>
    <row r="9" ht="1.5" customHeight="1">
      <c r="A9" s="131"/>
      <c r="B9" s="132"/>
      <c r="C9" s="132"/>
      <c r="D9" s="133"/>
      <c r="E9" s="134"/>
      <c r="F9" s="135"/>
      <c r="G9" s="136"/>
      <c r="H9" s="136"/>
      <c r="I9" s="136"/>
      <c r="J9" s="233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ht="28.5" customHeight="1">
      <c r="A10" s="139" t="s">
        <v>265</v>
      </c>
      <c r="B10" s="140" t="s">
        <v>266</v>
      </c>
      <c r="C10" s="140" t="s">
        <v>267</v>
      </c>
      <c r="D10" s="141" t="s">
        <v>268</v>
      </c>
      <c r="E10" s="140" t="s">
        <v>269</v>
      </c>
      <c r="F10" s="142" t="s">
        <v>270</v>
      </c>
      <c r="G10" s="140" t="s">
        <v>271</v>
      </c>
      <c r="H10" s="140" t="s">
        <v>272</v>
      </c>
      <c r="I10" s="140" t="s">
        <v>273</v>
      </c>
      <c r="J10" s="140" t="s">
        <v>56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15.75" customHeight="1">
      <c r="A11" s="144"/>
      <c r="B11" s="145"/>
      <c r="C11" s="145"/>
      <c r="D11" s="146"/>
      <c r="E11" s="145"/>
      <c r="F11" s="147"/>
      <c r="G11" s="148" t="s">
        <v>274</v>
      </c>
      <c r="H11" s="149"/>
      <c r="I11" s="149"/>
      <c r="J11" s="150"/>
    </row>
    <row r="12">
      <c r="A12" s="151"/>
      <c r="B12" s="152"/>
      <c r="C12" s="153"/>
      <c r="D12" s="153"/>
      <c r="E12" s="153"/>
      <c r="F12" s="154"/>
      <c r="G12" s="153"/>
      <c r="H12" s="153"/>
      <c r="I12" s="153"/>
      <c r="J12" s="15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outlineLevel="1">
      <c r="A13" s="155"/>
      <c r="B13" s="156"/>
      <c r="C13" s="157"/>
      <c r="D13" s="157"/>
      <c r="E13" s="157"/>
      <c r="F13" s="158"/>
      <c r="G13" s="157"/>
      <c r="H13" s="157"/>
      <c r="I13" s="157"/>
      <c r="J13" s="157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 outlineLevel="2">
      <c r="A14" s="160"/>
      <c r="B14" s="161" t="s">
        <v>42</v>
      </c>
      <c r="C14" s="162"/>
      <c r="D14" s="162"/>
      <c r="E14" s="162"/>
      <c r="F14" s="163"/>
      <c r="G14" s="162"/>
      <c r="H14" s="162"/>
      <c r="I14" s="162"/>
      <c r="J14" s="162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</row>
    <row r="15" ht="20.25" customHeight="1" outlineLevel="3">
      <c r="A15" s="164"/>
      <c r="B15" s="165" t="s">
        <v>185</v>
      </c>
      <c r="C15" s="166"/>
      <c r="D15" s="165"/>
      <c r="E15" s="166"/>
      <c r="F15" s="167"/>
      <c r="G15" s="166"/>
      <c r="H15" s="174"/>
      <c r="I15" s="166"/>
      <c r="J15" s="166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</row>
    <row r="16" ht="66.75" customHeight="1" outlineLevel="4">
      <c r="A16" s="168" t="s">
        <v>662</v>
      </c>
      <c r="B16" s="169" t="s">
        <v>196</v>
      </c>
      <c r="C16" s="169" t="s">
        <v>279</v>
      </c>
      <c r="D16" s="169" t="s">
        <v>663</v>
      </c>
      <c r="E16" s="169" t="s">
        <v>664</v>
      </c>
      <c r="F16" s="170"/>
      <c r="G16" s="169" t="s">
        <v>259</v>
      </c>
      <c r="H16" s="171">
        <v>44778.0</v>
      </c>
      <c r="I16" s="169" t="s">
        <v>292</v>
      </c>
      <c r="J16" s="172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ht="66.75" customHeight="1" outlineLevel="4">
      <c r="A17" s="168" t="s">
        <v>665</v>
      </c>
      <c r="B17" s="169" t="s">
        <v>197</v>
      </c>
      <c r="C17" s="169" t="s">
        <v>279</v>
      </c>
      <c r="D17" s="169" t="s">
        <v>663</v>
      </c>
      <c r="E17" s="169" t="s">
        <v>664</v>
      </c>
      <c r="F17" s="173"/>
      <c r="G17" s="169" t="s">
        <v>262</v>
      </c>
      <c r="H17" s="171">
        <v>44730.0</v>
      </c>
      <c r="I17" s="169" t="s">
        <v>292</v>
      </c>
      <c r="J17" s="172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ht="66.75" customHeight="1" outlineLevel="4">
      <c r="A18" s="168" t="s">
        <v>666</v>
      </c>
      <c r="B18" s="169" t="s">
        <v>191</v>
      </c>
      <c r="C18" s="169" t="s">
        <v>279</v>
      </c>
      <c r="D18" s="169" t="s">
        <v>663</v>
      </c>
      <c r="E18" s="169" t="s">
        <v>631</v>
      </c>
      <c r="F18" s="173"/>
      <c r="G18" s="186" t="s">
        <v>262</v>
      </c>
      <c r="H18" s="171">
        <v>44729.0</v>
      </c>
      <c r="I18" s="169" t="s">
        <v>292</v>
      </c>
      <c r="J18" s="172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ht="66.75" customHeight="1" outlineLevel="4">
      <c r="A19" s="168" t="s">
        <v>667</v>
      </c>
      <c r="B19" s="169" t="s">
        <v>192</v>
      </c>
      <c r="C19" s="169" t="s">
        <v>279</v>
      </c>
      <c r="D19" s="169" t="s">
        <v>663</v>
      </c>
      <c r="E19" s="169" t="s">
        <v>637</v>
      </c>
      <c r="F19" s="173"/>
      <c r="G19" s="186" t="s">
        <v>259</v>
      </c>
      <c r="H19" s="171">
        <v>44730.0</v>
      </c>
      <c r="I19" s="169" t="s">
        <v>346</v>
      </c>
      <c r="J19" s="172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 ht="66.75" customHeight="1" outlineLevel="4">
      <c r="A20" s="168" t="s">
        <v>668</v>
      </c>
      <c r="B20" s="169" t="s">
        <v>193</v>
      </c>
      <c r="C20" s="169" t="s">
        <v>279</v>
      </c>
      <c r="D20" s="169" t="s">
        <v>663</v>
      </c>
      <c r="E20" s="169" t="s">
        <v>652</v>
      </c>
      <c r="F20" s="173"/>
      <c r="G20" s="186" t="s">
        <v>259</v>
      </c>
      <c r="H20" s="171">
        <v>44730.0</v>
      </c>
      <c r="I20" s="169" t="s">
        <v>286</v>
      </c>
      <c r="J20" s="172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ht="66.75" customHeight="1" outlineLevel="4">
      <c r="A21" s="168" t="s">
        <v>669</v>
      </c>
      <c r="B21" s="169" t="s">
        <v>176</v>
      </c>
      <c r="C21" s="169" t="s">
        <v>279</v>
      </c>
      <c r="D21" s="169" t="s">
        <v>646</v>
      </c>
      <c r="E21" s="169" t="s">
        <v>655</v>
      </c>
      <c r="F21" s="173"/>
      <c r="G21" s="186" t="s">
        <v>261</v>
      </c>
      <c r="H21" s="171">
        <v>44741.0</v>
      </c>
      <c r="I21" s="169" t="s">
        <v>282</v>
      </c>
      <c r="J21" s="172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ht="29.25" customHeight="1" outlineLevel="3">
      <c r="A22" s="194"/>
      <c r="B22" s="165" t="s">
        <v>352</v>
      </c>
      <c r="C22" s="165"/>
      <c r="D22" s="165"/>
      <c r="E22" s="165"/>
      <c r="F22" s="167"/>
      <c r="G22" s="196"/>
      <c r="H22" s="223"/>
      <c r="I22" s="165"/>
      <c r="J22" s="19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</row>
    <row r="23" ht="66.75" customHeight="1" outlineLevel="4">
      <c r="A23" s="168" t="s">
        <v>670</v>
      </c>
      <c r="B23" s="169" t="s">
        <v>643</v>
      </c>
      <c r="C23" s="169" t="s">
        <v>279</v>
      </c>
      <c r="D23" s="169" t="s">
        <v>663</v>
      </c>
      <c r="E23" s="169" t="s">
        <v>599</v>
      </c>
      <c r="F23" s="173"/>
      <c r="G23" s="186" t="s">
        <v>259</v>
      </c>
      <c r="H23" s="171">
        <v>44741.0</v>
      </c>
      <c r="I23" s="169" t="s">
        <v>286</v>
      </c>
      <c r="J23" s="172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</row>
    <row r="24" ht="66.75" customHeight="1" outlineLevel="4">
      <c r="A24" s="168" t="s">
        <v>671</v>
      </c>
      <c r="B24" s="169" t="s">
        <v>357</v>
      </c>
      <c r="C24" s="169" t="s">
        <v>279</v>
      </c>
      <c r="D24" s="169" t="s">
        <v>663</v>
      </c>
      <c r="E24" s="169" t="s">
        <v>599</v>
      </c>
      <c r="F24" s="187"/>
      <c r="G24" s="186" t="s">
        <v>259</v>
      </c>
      <c r="H24" s="188">
        <v>44741.0</v>
      </c>
      <c r="I24" s="169" t="s">
        <v>286</v>
      </c>
      <c r="J24" s="172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ht="66.75" customHeight="1" outlineLevel="4">
      <c r="A25" s="168" t="s">
        <v>672</v>
      </c>
      <c r="B25" s="169" t="s">
        <v>168</v>
      </c>
      <c r="C25" s="169" t="s">
        <v>279</v>
      </c>
      <c r="D25" s="189" t="s">
        <v>663</v>
      </c>
      <c r="E25" s="169" t="s">
        <v>659</v>
      </c>
      <c r="F25" s="187"/>
      <c r="G25" s="186" t="s">
        <v>259</v>
      </c>
      <c r="H25" s="188">
        <v>44741.0</v>
      </c>
      <c r="I25" s="169" t="s">
        <v>282</v>
      </c>
      <c r="J25" s="17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ht="66.75" customHeight="1" outlineLevel="4">
      <c r="A26" s="168" t="s">
        <v>673</v>
      </c>
      <c r="B26" s="169" t="s">
        <v>674</v>
      </c>
      <c r="C26" s="169" t="s">
        <v>279</v>
      </c>
      <c r="D26" s="189" t="s">
        <v>663</v>
      </c>
      <c r="E26" s="169" t="s">
        <v>675</v>
      </c>
      <c r="F26" s="186" t="s">
        <v>165</v>
      </c>
      <c r="G26" s="186" t="s">
        <v>259</v>
      </c>
      <c r="H26" s="188">
        <v>44741.0</v>
      </c>
      <c r="I26" s="169" t="s">
        <v>292</v>
      </c>
      <c r="J26" s="17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</row>
    <row r="27" ht="66.75" customHeight="1" outlineLevel="4">
      <c r="A27" s="168" t="s">
        <v>676</v>
      </c>
      <c r="B27" s="169" t="s">
        <v>195</v>
      </c>
      <c r="C27" s="169" t="s">
        <v>279</v>
      </c>
      <c r="D27" s="189" t="s">
        <v>677</v>
      </c>
      <c r="E27" s="169" t="s">
        <v>678</v>
      </c>
      <c r="F27" s="186"/>
      <c r="G27" s="186" t="s">
        <v>261</v>
      </c>
      <c r="H27" s="188">
        <v>44730.0</v>
      </c>
      <c r="I27" s="169" t="s">
        <v>282</v>
      </c>
      <c r="J27" s="17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</row>
    <row r="28" ht="44.25" customHeight="1">
      <c r="A28" s="203" t="str">
        <f>IF(E28="","","DSDPV-"&amp;TEXT(COUNTA($A$15:A28)-COUNTIF($A$15:A28,""),"00#"))</f>
        <v/>
      </c>
      <c r="B28" s="204"/>
      <c r="C28" s="204"/>
      <c r="D28" s="205"/>
      <c r="E28" s="204"/>
      <c r="F28" s="206"/>
      <c r="G28" s="206"/>
      <c r="H28" s="207"/>
      <c r="I28" s="204"/>
      <c r="J28" s="204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ht="12.75" customHeight="1">
      <c r="A29" s="203" t="str">
        <f t="shared" ref="A29:A55" si="1">IF(E29="","","F-"&amp;TEXT(COUNTA($A$15:A29)-COUNTIF($A$15:A29,""),"00#"))</f>
        <v/>
      </c>
      <c r="B29" s="204"/>
      <c r="C29" s="204"/>
      <c r="D29" s="205"/>
      <c r="E29" s="204"/>
      <c r="F29" s="206"/>
      <c r="G29" s="206"/>
      <c r="H29" s="207"/>
      <c r="I29" s="204"/>
      <c r="J29" s="204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ht="12.75" customHeight="1">
      <c r="A30" s="203" t="str">
        <f t="shared" si="1"/>
        <v/>
      </c>
      <c r="B30" s="204"/>
      <c r="C30" s="204"/>
      <c r="D30" s="205"/>
      <c r="E30" s="204"/>
      <c r="F30" s="206"/>
      <c r="G30" s="206"/>
      <c r="H30" s="207"/>
      <c r="I30" s="204"/>
      <c r="J30" s="204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ht="12.75" customHeight="1">
      <c r="A31" s="203" t="str">
        <f t="shared" si="1"/>
        <v/>
      </c>
      <c r="B31" s="204"/>
      <c r="C31" s="204"/>
      <c r="D31" s="205"/>
      <c r="E31" s="204"/>
      <c r="F31" s="206"/>
      <c r="G31" s="206"/>
      <c r="H31" s="204"/>
      <c r="I31" s="204"/>
      <c r="J31" s="204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ht="12.75" customHeight="1">
      <c r="A32" s="203" t="str">
        <f t="shared" si="1"/>
        <v/>
      </c>
      <c r="B32" s="204"/>
      <c r="C32" s="204"/>
      <c r="D32" s="205"/>
      <c r="E32" s="204"/>
      <c r="F32" s="206"/>
      <c r="G32" s="206"/>
      <c r="H32" s="207"/>
      <c r="I32" s="204"/>
      <c r="J32" s="204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ht="12.75" customHeight="1">
      <c r="A33" s="203" t="str">
        <f t="shared" si="1"/>
        <v/>
      </c>
      <c r="B33" s="204"/>
      <c r="C33" s="204"/>
      <c r="D33" s="205"/>
      <c r="E33" s="204"/>
      <c r="F33" s="206"/>
      <c r="G33" s="206"/>
      <c r="H33" s="207"/>
      <c r="I33" s="204"/>
      <c r="J33" s="204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ht="12.75" customHeight="1">
      <c r="A34" s="203" t="str">
        <f t="shared" si="1"/>
        <v/>
      </c>
      <c r="B34" s="204"/>
      <c r="C34" s="204"/>
      <c r="D34" s="205"/>
      <c r="E34" s="204"/>
      <c r="F34" s="206"/>
      <c r="G34" s="206"/>
      <c r="H34" s="207"/>
      <c r="I34" s="204"/>
      <c r="J34" s="204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ht="12.75" customHeight="1">
      <c r="A35" s="203" t="str">
        <f t="shared" si="1"/>
        <v/>
      </c>
      <c r="B35" s="204"/>
      <c r="C35" s="204"/>
      <c r="D35" s="205"/>
      <c r="E35" s="204"/>
      <c r="F35" s="206"/>
      <c r="G35" s="206"/>
      <c r="H35" s="207"/>
      <c r="I35" s="204"/>
      <c r="J35" s="204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ht="12.75" customHeight="1">
      <c r="A36" s="203" t="str">
        <f t="shared" si="1"/>
        <v/>
      </c>
      <c r="B36" s="204"/>
      <c r="C36" s="204"/>
      <c r="D36" s="205"/>
      <c r="E36" s="204"/>
      <c r="F36" s="206"/>
      <c r="G36" s="206"/>
      <c r="H36" s="207"/>
      <c r="I36" s="204"/>
      <c r="J36" s="204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ht="12.75" customHeight="1">
      <c r="A37" s="203" t="str">
        <f t="shared" si="1"/>
        <v/>
      </c>
      <c r="B37" s="204"/>
      <c r="C37" s="204"/>
      <c r="D37" s="205"/>
      <c r="E37" s="204"/>
      <c r="F37" s="206"/>
      <c r="G37" s="206"/>
      <c r="H37" s="204"/>
      <c r="I37" s="204"/>
      <c r="J37" s="204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ht="12.75" customHeight="1">
      <c r="A38" s="203" t="str">
        <f t="shared" si="1"/>
        <v/>
      </c>
      <c r="B38" s="204"/>
      <c r="C38" s="204"/>
      <c r="D38" s="205"/>
      <c r="E38" s="204"/>
      <c r="F38" s="206"/>
      <c r="G38" s="206"/>
      <c r="H38" s="207"/>
      <c r="I38" s="204"/>
      <c r="J38" s="204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ht="12.75" customHeight="1">
      <c r="A39" s="203" t="str">
        <f t="shared" si="1"/>
        <v/>
      </c>
      <c r="B39" s="204"/>
      <c r="C39" s="204"/>
      <c r="D39" s="205"/>
      <c r="E39" s="204"/>
      <c r="F39" s="206"/>
      <c r="G39" s="206"/>
      <c r="H39" s="207"/>
      <c r="I39" s="204"/>
      <c r="J39" s="204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ht="12.75" customHeight="1">
      <c r="A40" s="203" t="str">
        <f t="shared" si="1"/>
        <v/>
      </c>
      <c r="B40" s="204"/>
      <c r="C40" s="204"/>
      <c r="D40" s="205"/>
      <c r="E40" s="204"/>
      <c r="F40" s="206"/>
      <c r="G40" s="206"/>
      <c r="H40" s="207"/>
      <c r="I40" s="204"/>
      <c r="J40" s="204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ht="12.75" customHeight="1">
      <c r="A41" s="203" t="str">
        <f t="shared" si="1"/>
        <v/>
      </c>
      <c r="B41" s="204"/>
      <c r="C41" s="204"/>
      <c r="D41" s="205"/>
      <c r="E41" s="204"/>
      <c r="F41" s="206"/>
      <c r="G41" s="206"/>
      <c r="H41" s="207"/>
      <c r="I41" s="204"/>
      <c r="J41" s="204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ht="12.75" customHeight="1">
      <c r="A42" s="203" t="str">
        <f t="shared" si="1"/>
        <v/>
      </c>
      <c r="B42" s="204"/>
      <c r="C42" s="204"/>
      <c r="D42" s="205"/>
      <c r="E42" s="204"/>
      <c r="F42" s="206"/>
      <c r="G42" s="206"/>
      <c r="H42" s="207"/>
      <c r="I42" s="204"/>
      <c r="J42" s="204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ht="12.75" customHeight="1">
      <c r="A43" s="203" t="str">
        <f t="shared" si="1"/>
        <v/>
      </c>
      <c r="B43" s="204"/>
      <c r="C43" s="204"/>
      <c r="D43" s="205"/>
      <c r="E43" s="204"/>
      <c r="F43" s="206"/>
      <c r="G43" s="206"/>
      <c r="H43" s="204"/>
      <c r="I43" s="204"/>
      <c r="J43" s="204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ht="12.75" customHeight="1">
      <c r="A44" s="203" t="str">
        <f t="shared" si="1"/>
        <v/>
      </c>
      <c r="B44" s="204"/>
      <c r="C44" s="204"/>
      <c r="D44" s="205"/>
      <c r="E44" s="204"/>
      <c r="F44" s="206"/>
      <c r="G44" s="206"/>
      <c r="H44" s="207"/>
      <c r="I44" s="204"/>
      <c r="J44" s="204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ht="12.75" customHeight="1">
      <c r="A45" s="203" t="str">
        <f t="shared" si="1"/>
        <v/>
      </c>
      <c r="B45" s="204"/>
      <c r="C45" s="204"/>
      <c r="D45" s="205"/>
      <c r="E45" s="204"/>
      <c r="F45" s="206"/>
      <c r="G45" s="206"/>
      <c r="H45" s="207"/>
      <c r="I45" s="204"/>
      <c r="J45" s="204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ht="12.75" customHeight="1">
      <c r="A46" s="203" t="str">
        <f t="shared" si="1"/>
        <v/>
      </c>
      <c r="B46" s="204"/>
      <c r="C46" s="204"/>
      <c r="D46" s="205"/>
      <c r="E46" s="204"/>
      <c r="F46" s="206"/>
      <c r="G46" s="206"/>
      <c r="H46" s="207"/>
      <c r="I46" s="204"/>
      <c r="J46" s="204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ht="12.75" customHeight="1">
      <c r="A47" s="203" t="str">
        <f t="shared" si="1"/>
        <v/>
      </c>
      <c r="B47" s="204"/>
      <c r="C47" s="204"/>
      <c r="D47" s="205"/>
      <c r="E47" s="204"/>
      <c r="F47" s="206"/>
      <c r="G47" s="206"/>
      <c r="H47" s="207"/>
      <c r="I47" s="204"/>
      <c r="J47" s="204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ht="12.75" customHeight="1">
      <c r="A48" s="203" t="str">
        <f t="shared" si="1"/>
        <v/>
      </c>
      <c r="B48" s="204"/>
      <c r="C48" s="204"/>
      <c r="D48" s="205"/>
      <c r="E48" s="204"/>
      <c r="F48" s="206"/>
      <c r="G48" s="206"/>
      <c r="H48" s="207"/>
      <c r="I48" s="204"/>
      <c r="J48" s="204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ht="12.75" customHeight="1">
      <c r="A49" s="203" t="str">
        <f t="shared" si="1"/>
        <v/>
      </c>
      <c r="B49" s="204"/>
      <c r="C49" s="204"/>
      <c r="D49" s="205"/>
      <c r="E49" s="204"/>
      <c r="F49" s="206"/>
      <c r="G49" s="206"/>
      <c r="H49" s="207"/>
      <c r="I49" s="204"/>
      <c r="J49" s="204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ht="12.75" customHeight="1">
      <c r="A50" s="203" t="str">
        <f t="shared" si="1"/>
        <v/>
      </c>
      <c r="B50" s="204"/>
      <c r="C50" s="204"/>
      <c r="D50" s="205"/>
      <c r="E50" s="204"/>
      <c r="F50" s="206"/>
      <c r="G50" s="206"/>
      <c r="H50" s="204"/>
      <c r="I50" s="204"/>
      <c r="J50" s="204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ht="12.75" customHeight="1">
      <c r="A51" s="203" t="str">
        <f t="shared" si="1"/>
        <v/>
      </c>
      <c r="B51" s="204"/>
      <c r="C51" s="204"/>
      <c r="D51" s="205"/>
      <c r="E51" s="204"/>
      <c r="F51" s="206"/>
      <c r="G51" s="206"/>
      <c r="H51" s="207"/>
      <c r="I51" s="204"/>
      <c r="J51" s="204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ht="12.75" customHeight="1">
      <c r="A52" s="203" t="str">
        <f t="shared" si="1"/>
        <v/>
      </c>
      <c r="B52" s="204"/>
      <c r="C52" s="204"/>
      <c r="D52" s="205"/>
      <c r="E52" s="204"/>
      <c r="F52" s="206"/>
      <c r="G52" s="206"/>
      <c r="H52" s="207"/>
      <c r="I52" s="204"/>
      <c r="J52" s="204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ht="12.75" customHeight="1">
      <c r="A53" s="203" t="str">
        <f t="shared" si="1"/>
        <v/>
      </c>
      <c r="B53" s="204"/>
      <c r="C53" s="204"/>
      <c r="D53" s="205"/>
      <c r="E53" s="204"/>
      <c r="F53" s="206"/>
      <c r="G53" s="206"/>
      <c r="H53" s="204"/>
      <c r="I53" s="204"/>
      <c r="J53" s="204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ht="12.75" customHeight="1">
      <c r="A54" s="203" t="str">
        <f t="shared" si="1"/>
        <v/>
      </c>
      <c r="B54" s="204"/>
      <c r="C54" s="204"/>
      <c r="D54" s="205"/>
      <c r="E54" s="204"/>
      <c r="F54" s="206"/>
      <c r="G54" s="206"/>
      <c r="H54" s="204"/>
      <c r="I54" s="204"/>
      <c r="J54" s="204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ht="12.75" customHeight="1">
      <c r="A55" s="203" t="str">
        <f t="shared" si="1"/>
        <v/>
      </c>
      <c r="B55" s="204"/>
      <c r="C55" s="204"/>
      <c r="D55" s="205"/>
      <c r="E55" s="204"/>
      <c r="F55" s="206"/>
      <c r="G55" s="206"/>
      <c r="H55" s="204"/>
      <c r="I55" s="204"/>
      <c r="J55" s="204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ht="12.75" customHeight="1">
      <c r="A56" s="203"/>
      <c r="B56" s="204"/>
      <c r="C56" s="204"/>
      <c r="D56" s="205"/>
      <c r="E56" s="204"/>
      <c r="F56" s="206"/>
      <c r="G56" s="206"/>
      <c r="H56" s="204"/>
      <c r="I56" s="204"/>
      <c r="J56" s="204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ht="12.75" customHeight="1">
      <c r="A57" s="203"/>
      <c r="B57" s="204"/>
      <c r="C57" s="204"/>
      <c r="D57" s="205"/>
      <c r="E57" s="204"/>
      <c r="F57" s="206"/>
      <c r="G57" s="206"/>
      <c r="H57" s="204"/>
      <c r="I57" s="204"/>
      <c r="J57" s="204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ht="12.75" customHeight="1">
      <c r="A58" s="203"/>
      <c r="B58" s="204"/>
      <c r="C58" s="204"/>
      <c r="D58" s="205"/>
      <c r="E58" s="204"/>
      <c r="F58" s="206"/>
      <c r="G58" s="206"/>
      <c r="H58" s="204"/>
      <c r="I58" s="204"/>
      <c r="J58" s="204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ht="12.75" customHeight="1">
      <c r="A59" s="203"/>
      <c r="B59" s="204"/>
      <c r="C59" s="204"/>
      <c r="D59" s="205"/>
      <c r="E59" s="204"/>
      <c r="F59" s="206"/>
      <c r="G59" s="206"/>
      <c r="H59" s="204"/>
      <c r="I59" s="204"/>
      <c r="J59" s="204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ht="12.75" customHeight="1">
      <c r="A60" s="203"/>
      <c r="B60" s="204"/>
      <c r="C60" s="204"/>
      <c r="D60" s="205"/>
      <c r="E60" s="204"/>
      <c r="F60" s="206"/>
      <c r="G60" s="204"/>
      <c r="H60" s="204"/>
      <c r="I60" s="204"/>
      <c r="J60" s="204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ht="12.75" customHeight="1">
      <c r="A61" s="203"/>
      <c r="B61" s="204"/>
      <c r="C61" s="204"/>
      <c r="D61" s="205"/>
      <c r="E61" s="204"/>
      <c r="F61" s="206"/>
      <c r="G61" s="204"/>
      <c r="H61" s="204"/>
      <c r="I61" s="204"/>
      <c r="J61" s="204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ht="12.75" customHeight="1">
      <c r="A62" s="203"/>
      <c r="B62" s="204"/>
      <c r="C62" s="204"/>
      <c r="D62" s="205"/>
      <c r="E62" s="204"/>
      <c r="F62" s="206"/>
      <c r="G62" s="204"/>
      <c r="H62" s="204"/>
      <c r="I62" s="204"/>
      <c r="J62" s="204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ht="12.75" customHeight="1">
      <c r="A63" s="203"/>
      <c r="B63" s="204"/>
      <c r="C63" s="204"/>
      <c r="D63" s="205"/>
      <c r="E63" s="204"/>
      <c r="F63" s="206"/>
      <c r="G63" s="204"/>
      <c r="H63" s="204"/>
      <c r="I63" s="204"/>
      <c r="J63" s="204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ht="12.75" customHeight="1">
      <c r="A64" s="203"/>
      <c r="B64" s="204"/>
      <c r="C64" s="204"/>
      <c r="D64" s="205"/>
      <c r="E64" s="204"/>
      <c r="F64" s="206"/>
      <c r="G64" s="204"/>
      <c r="H64" s="204"/>
      <c r="I64" s="204"/>
      <c r="J64" s="204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ht="12.75" customHeight="1">
      <c r="A65" s="205"/>
      <c r="B65" s="204"/>
      <c r="C65" s="204"/>
      <c r="D65" s="205"/>
      <c r="E65" s="204"/>
      <c r="F65" s="206"/>
      <c r="G65" s="204"/>
      <c r="H65" s="204"/>
      <c r="I65" s="204"/>
      <c r="J65" s="204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ht="12.75" customHeight="1">
      <c r="A66" s="205"/>
      <c r="B66" s="204"/>
      <c r="C66" s="204"/>
      <c r="D66" s="205"/>
      <c r="E66" s="204"/>
      <c r="F66" s="206"/>
      <c r="G66" s="204"/>
      <c r="H66" s="204"/>
      <c r="I66" s="204"/>
      <c r="J66" s="204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ht="12.75" customHeight="1">
      <c r="A67" s="205"/>
      <c r="B67" s="204"/>
      <c r="C67" s="204"/>
      <c r="D67" s="205"/>
      <c r="E67" s="204"/>
      <c r="F67" s="206"/>
      <c r="G67" s="204"/>
      <c r="H67" s="204"/>
      <c r="I67" s="204"/>
      <c r="J67" s="204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ht="12.75" customHeight="1">
      <c r="A68" s="205"/>
      <c r="B68" s="204"/>
      <c r="C68" s="204"/>
      <c r="D68" s="205"/>
      <c r="E68" s="204"/>
      <c r="F68" s="206"/>
      <c r="G68" s="204"/>
      <c r="H68" s="204"/>
      <c r="I68" s="204"/>
      <c r="J68" s="204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ht="12.75" customHeight="1">
      <c r="A69" s="205"/>
      <c r="B69" s="204"/>
      <c r="C69" s="204"/>
      <c r="D69" s="205"/>
      <c r="E69" s="204"/>
      <c r="F69" s="206"/>
      <c r="G69" s="204"/>
      <c r="H69" s="204"/>
      <c r="I69" s="204"/>
      <c r="J69" s="204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ht="12.75" customHeight="1">
      <c r="A70" s="205"/>
      <c r="B70" s="204"/>
      <c r="C70" s="204"/>
      <c r="D70" s="205"/>
      <c r="E70" s="204"/>
      <c r="F70" s="206"/>
      <c r="G70" s="204"/>
      <c r="H70" s="204"/>
      <c r="I70" s="204"/>
      <c r="J70" s="204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ht="12.75" customHeight="1">
      <c r="A71" s="205"/>
      <c r="B71" s="204"/>
      <c r="C71" s="204"/>
      <c r="D71" s="205"/>
      <c r="E71" s="204"/>
      <c r="F71" s="206"/>
      <c r="G71" s="204"/>
      <c r="H71" s="204"/>
      <c r="I71" s="204"/>
      <c r="J71" s="204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ht="12.75" customHeight="1">
      <c r="A72" s="205"/>
      <c r="B72" s="204"/>
      <c r="C72" s="204"/>
      <c r="D72" s="205"/>
      <c r="E72" s="204"/>
      <c r="F72" s="206"/>
      <c r="G72" s="204"/>
      <c r="H72" s="204"/>
      <c r="I72" s="204"/>
      <c r="J72" s="204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ht="12.75" customHeight="1">
      <c r="A73" s="205"/>
      <c r="B73" s="204"/>
      <c r="C73" s="204"/>
      <c r="D73" s="205"/>
      <c r="E73" s="204"/>
      <c r="F73" s="206"/>
      <c r="G73" s="204"/>
      <c r="H73" s="204"/>
      <c r="I73" s="204"/>
      <c r="J73" s="204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ht="12.75" customHeight="1">
      <c r="A74" s="205"/>
      <c r="B74" s="204"/>
      <c r="C74" s="204"/>
      <c r="D74" s="205"/>
      <c r="E74" s="204"/>
      <c r="F74" s="206"/>
      <c r="G74" s="204"/>
      <c r="H74" s="204"/>
      <c r="I74" s="204"/>
      <c r="J74" s="204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ht="12.75" customHeight="1">
      <c r="A75" s="205"/>
      <c r="B75" s="204"/>
      <c r="C75" s="204"/>
      <c r="D75" s="205"/>
      <c r="E75" s="204"/>
      <c r="F75" s="206"/>
      <c r="G75" s="204"/>
      <c r="H75" s="204"/>
      <c r="I75" s="204"/>
      <c r="J75" s="204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ht="12.75" customHeight="1">
      <c r="A76" s="205"/>
      <c r="B76" s="204"/>
      <c r="C76" s="204"/>
      <c r="D76" s="205"/>
      <c r="E76" s="204"/>
      <c r="F76" s="206"/>
      <c r="G76" s="204"/>
      <c r="H76" s="204"/>
      <c r="I76" s="204"/>
      <c r="J76" s="204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ht="12.75" customHeight="1">
      <c r="A77" s="205"/>
      <c r="B77" s="204"/>
      <c r="C77" s="204"/>
      <c r="D77" s="205"/>
      <c r="E77" s="204"/>
      <c r="F77" s="206"/>
      <c r="G77" s="204"/>
      <c r="H77" s="204"/>
      <c r="I77" s="204"/>
      <c r="J77" s="204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ht="12.75" customHeight="1">
      <c r="A78" s="205"/>
      <c r="B78" s="204"/>
      <c r="C78" s="204"/>
      <c r="D78" s="205"/>
      <c r="E78" s="204"/>
      <c r="F78" s="206"/>
      <c r="G78" s="204"/>
      <c r="H78" s="204"/>
      <c r="I78" s="204"/>
      <c r="J78" s="204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  <row r="79" ht="12.75" customHeight="1">
      <c r="A79" s="205"/>
      <c r="B79" s="204"/>
      <c r="C79" s="204"/>
      <c r="D79" s="205"/>
      <c r="E79" s="204"/>
      <c r="F79" s="206"/>
      <c r="G79" s="204"/>
      <c r="H79" s="204"/>
      <c r="I79" s="204"/>
      <c r="J79" s="204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</row>
    <row r="80" ht="12.75" customHeight="1">
      <c r="A80" s="205"/>
      <c r="B80" s="204"/>
      <c r="C80" s="204"/>
      <c r="D80" s="205"/>
      <c r="E80" s="204"/>
      <c r="F80" s="206"/>
      <c r="G80" s="204"/>
      <c r="H80" s="204"/>
      <c r="I80" s="204"/>
      <c r="J80" s="204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</row>
    <row r="81" ht="12.75" customHeight="1">
      <c r="A81" s="205"/>
      <c r="B81" s="204"/>
      <c r="C81" s="204"/>
      <c r="D81" s="205"/>
      <c r="E81" s="204"/>
      <c r="F81" s="206"/>
      <c r="G81" s="204"/>
      <c r="H81" s="204"/>
      <c r="I81" s="204"/>
      <c r="J81" s="204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</row>
    <row r="82" ht="12.75" customHeight="1">
      <c r="A82" s="208"/>
      <c r="B82" s="204"/>
      <c r="C82" s="204"/>
      <c r="D82" s="208"/>
      <c r="E82" s="204"/>
      <c r="F82" s="209"/>
      <c r="G82" s="210"/>
      <c r="H82" s="204"/>
      <c r="I82" s="204"/>
      <c r="J82" s="210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</row>
    <row r="83" ht="12.75" customHeight="1">
      <c r="A83" s="211"/>
      <c r="B83" s="212"/>
      <c r="C83" s="212"/>
      <c r="D83" s="213"/>
      <c r="E83" s="212"/>
      <c r="F83" s="214"/>
      <c r="G83" s="212"/>
      <c r="H83" s="212"/>
      <c r="I83" s="212"/>
      <c r="J83" s="212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</row>
    <row r="84" ht="12.75" customHeight="1">
      <c r="A84" s="211"/>
      <c r="B84" s="212"/>
      <c r="C84" s="212"/>
      <c r="D84" s="213"/>
      <c r="E84" s="212"/>
      <c r="F84" s="214"/>
      <c r="G84" s="212"/>
      <c r="H84" s="212"/>
      <c r="I84" s="212"/>
      <c r="J84" s="212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</row>
    <row r="85" ht="12.75" customHeight="1">
      <c r="A85" s="211"/>
      <c r="B85" s="212"/>
      <c r="C85" s="212"/>
      <c r="D85" s="213"/>
      <c r="E85" s="212"/>
      <c r="F85" s="214"/>
      <c r="G85" s="143"/>
      <c r="H85" s="212"/>
      <c r="I85" s="212"/>
      <c r="J85" s="212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</row>
    <row r="86" ht="12.75" customHeight="1">
      <c r="A86" s="215"/>
      <c r="B86" s="212"/>
      <c r="C86" s="212"/>
      <c r="D86" s="143"/>
      <c r="E86" s="212"/>
      <c r="F86" s="143"/>
      <c r="G86" s="143"/>
      <c r="H86" s="212"/>
      <c r="I86" s="212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</row>
    <row r="87" ht="12.75" customHeight="1">
      <c r="A87" s="215"/>
      <c r="B87" s="212"/>
      <c r="C87" s="212"/>
      <c r="D87" s="143"/>
      <c r="E87" s="212"/>
      <c r="F87" s="143"/>
      <c r="G87" s="143"/>
      <c r="H87" s="212"/>
      <c r="I87" s="212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</row>
    <row r="88" ht="12.75" customHeight="1">
      <c r="A88" s="215"/>
      <c r="B88" s="212"/>
      <c r="C88" s="212"/>
      <c r="D88" s="143"/>
      <c r="E88" s="212"/>
      <c r="F88" s="143"/>
      <c r="G88" s="143"/>
      <c r="H88" s="212"/>
      <c r="I88" s="212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</row>
    <row r="89" ht="12.75" customHeight="1">
      <c r="A89" s="215"/>
      <c r="B89" s="212"/>
      <c r="C89" s="212"/>
      <c r="D89" s="143"/>
      <c r="E89" s="212"/>
      <c r="F89" s="143"/>
      <c r="G89" s="143"/>
      <c r="H89" s="212"/>
      <c r="I89" s="212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</row>
    <row r="90" ht="12.75" customHeight="1">
      <c r="A90" s="215"/>
      <c r="B90" s="212"/>
      <c r="C90" s="212"/>
      <c r="D90" s="143"/>
      <c r="E90" s="212"/>
      <c r="F90" s="143"/>
      <c r="G90" s="143"/>
      <c r="H90" s="212"/>
      <c r="I90" s="212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</row>
    <row r="91" ht="12.75" customHeight="1">
      <c r="A91" s="215"/>
      <c r="B91" s="212"/>
      <c r="C91" s="212"/>
      <c r="D91" s="143"/>
      <c r="E91" s="212"/>
      <c r="F91" s="143"/>
      <c r="G91" s="143"/>
      <c r="H91" s="212"/>
      <c r="I91" s="212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</row>
    <row r="92" ht="12.75" customHeight="1">
      <c r="A92" s="215"/>
      <c r="B92" s="212"/>
      <c r="C92" s="212"/>
      <c r="D92" s="143"/>
      <c r="E92" s="212"/>
      <c r="F92" s="143"/>
      <c r="G92" s="143"/>
      <c r="H92" s="212"/>
      <c r="I92" s="212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</row>
    <row r="93" ht="12.75" customHeight="1">
      <c r="A93" s="215"/>
      <c r="B93" s="212"/>
      <c r="C93" s="212"/>
      <c r="D93" s="143"/>
      <c r="E93" s="212"/>
      <c r="F93" s="143"/>
      <c r="G93" s="143"/>
      <c r="H93" s="212"/>
      <c r="I93" s="212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</row>
    <row r="94" ht="12.75" customHeight="1">
      <c r="A94" s="215"/>
      <c r="B94" s="212"/>
      <c r="C94" s="212"/>
      <c r="D94" s="143"/>
      <c r="E94" s="212"/>
      <c r="F94" s="143"/>
      <c r="G94" s="143"/>
      <c r="H94" s="212"/>
      <c r="I94" s="212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</row>
    <row r="95" ht="12.75" customHeight="1">
      <c r="A95" s="215"/>
      <c r="B95" s="212"/>
      <c r="C95" s="212"/>
      <c r="D95" s="143"/>
      <c r="E95" s="212"/>
      <c r="F95" s="143"/>
      <c r="G95" s="143"/>
      <c r="H95" s="212"/>
      <c r="I95" s="212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</row>
    <row r="96" ht="12.75" customHeight="1">
      <c r="A96" s="215"/>
      <c r="B96" s="212"/>
      <c r="C96" s="212"/>
      <c r="D96" s="143"/>
      <c r="E96" s="212"/>
      <c r="F96" s="143"/>
      <c r="G96" s="143"/>
      <c r="H96" s="212"/>
      <c r="I96" s="212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ht="12.75" customHeight="1">
      <c r="A97" s="215"/>
      <c r="B97" s="212"/>
      <c r="C97" s="212"/>
      <c r="D97" s="143"/>
      <c r="E97" s="212"/>
      <c r="F97" s="143"/>
      <c r="G97" s="143"/>
      <c r="H97" s="212"/>
      <c r="I97" s="212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</row>
    <row r="98" ht="12.75" customHeight="1">
      <c r="A98" s="215"/>
      <c r="B98" s="212"/>
      <c r="C98" s="212"/>
      <c r="D98" s="143"/>
      <c r="E98" s="212"/>
      <c r="F98" s="143"/>
      <c r="G98" s="143"/>
      <c r="H98" s="212"/>
      <c r="I98" s="212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ht="12.75" customHeight="1">
      <c r="A99" s="215"/>
      <c r="B99" s="212"/>
      <c r="C99" s="212"/>
      <c r="D99" s="143"/>
      <c r="E99" s="212"/>
      <c r="F99" s="143"/>
      <c r="G99" s="143"/>
      <c r="H99" s="212"/>
      <c r="I99" s="212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</row>
    <row r="100" ht="12.75" customHeight="1">
      <c r="A100" s="215"/>
      <c r="B100" s="212"/>
      <c r="C100" s="212"/>
      <c r="D100" s="143"/>
      <c r="E100" s="212"/>
      <c r="F100" s="143"/>
      <c r="G100" s="143"/>
      <c r="H100" s="212"/>
      <c r="I100" s="212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ht="12.75" customHeight="1">
      <c r="A101" s="215"/>
      <c r="B101" s="212"/>
      <c r="C101" s="212"/>
      <c r="D101" s="143"/>
      <c r="E101" s="212"/>
      <c r="F101" s="143"/>
      <c r="G101" s="143"/>
      <c r="H101" s="212"/>
      <c r="I101" s="212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ht="12.75" customHeight="1">
      <c r="A102" s="215"/>
      <c r="B102" s="212"/>
      <c r="C102" s="212"/>
      <c r="D102" s="143"/>
      <c r="E102" s="212"/>
      <c r="F102" s="143"/>
      <c r="G102" s="143"/>
      <c r="H102" s="212"/>
      <c r="I102" s="212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ht="12.75" customHeight="1">
      <c r="A103" s="215"/>
      <c r="B103" s="212"/>
      <c r="C103" s="212"/>
      <c r="D103" s="143"/>
      <c r="E103" s="212"/>
      <c r="F103" s="143"/>
      <c r="G103" s="143"/>
      <c r="H103" s="212"/>
      <c r="I103" s="212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.75" customHeight="1">
      <c r="A104" s="215"/>
      <c r="B104" s="212"/>
      <c r="C104" s="212"/>
      <c r="D104" s="143"/>
      <c r="E104" s="212"/>
      <c r="F104" s="143"/>
      <c r="G104" s="143"/>
      <c r="H104" s="212"/>
      <c r="I104" s="212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ht="12.75" customHeight="1">
      <c r="A105" s="215"/>
      <c r="B105" s="212"/>
      <c r="C105" s="212"/>
      <c r="D105" s="143"/>
      <c r="E105" s="212"/>
      <c r="F105" s="143"/>
      <c r="G105" s="143"/>
      <c r="H105" s="212"/>
      <c r="I105" s="212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ht="12.75" customHeight="1">
      <c r="A106" s="215"/>
      <c r="B106" s="212"/>
      <c r="C106" s="212"/>
      <c r="D106" s="143"/>
      <c r="E106" s="212"/>
      <c r="F106" s="143"/>
      <c r="G106" s="143"/>
      <c r="H106" s="212"/>
      <c r="I106" s="212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ht="12.75" customHeight="1">
      <c r="A107" s="215"/>
      <c r="B107" s="212"/>
      <c r="C107" s="212"/>
      <c r="D107" s="143"/>
      <c r="E107" s="212"/>
      <c r="F107" s="143"/>
      <c r="G107" s="143"/>
      <c r="H107" s="212"/>
      <c r="I107" s="212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</row>
    <row r="108" ht="12.75" customHeight="1">
      <c r="A108" s="215"/>
      <c r="B108" s="212"/>
      <c r="C108" s="212"/>
      <c r="D108" s="143"/>
      <c r="E108" s="212"/>
      <c r="F108" s="143"/>
      <c r="G108" s="143"/>
      <c r="H108" s="212"/>
      <c r="I108" s="212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</row>
    <row r="109" ht="12.75" customHeight="1">
      <c r="A109" s="215"/>
      <c r="B109" s="212"/>
      <c r="C109" s="212"/>
      <c r="D109" s="143"/>
      <c r="E109" s="212"/>
      <c r="F109" s="143"/>
      <c r="G109" s="143"/>
      <c r="H109" s="212"/>
      <c r="I109" s="212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</row>
    <row r="110" ht="12.75" customHeight="1">
      <c r="A110" s="215"/>
      <c r="B110" s="212"/>
      <c r="C110" s="212"/>
      <c r="D110" s="143"/>
      <c r="E110" s="212"/>
      <c r="F110" s="143"/>
      <c r="G110" s="143"/>
      <c r="H110" s="212"/>
      <c r="I110" s="212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</row>
    <row r="111" ht="12.75" customHeight="1">
      <c r="A111" s="215"/>
      <c r="B111" s="212"/>
      <c r="C111" s="212"/>
      <c r="D111" s="143"/>
      <c r="E111" s="212"/>
      <c r="F111" s="143"/>
      <c r="G111" s="143"/>
      <c r="H111" s="212"/>
      <c r="I111" s="212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</row>
    <row r="112" ht="12.75" customHeight="1">
      <c r="A112" s="215"/>
      <c r="B112" s="212"/>
      <c r="C112" s="212"/>
      <c r="D112" s="143"/>
      <c r="E112" s="212"/>
      <c r="F112" s="143"/>
      <c r="G112" s="143"/>
      <c r="H112" s="212"/>
      <c r="I112" s="212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</row>
    <row r="113" ht="12.75" customHeight="1">
      <c r="A113" s="215"/>
      <c r="B113" s="212"/>
      <c r="C113" s="212"/>
      <c r="D113" s="143"/>
      <c r="E113" s="212"/>
      <c r="F113" s="143"/>
      <c r="G113" s="143"/>
      <c r="H113" s="212"/>
      <c r="I113" s="212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</row>
    <row r="114" ht="12.75" customHeight="1">
      <c r="A114" s="215"/>
      <c r="B114" s="212"/>
      <c r="C114" s="212"/>
      <c r="D114" s="143"/>
      <c r="E114" s="212"/>
      <c r="F114" s="143"/>
      <c r="G114" s="143"/>
      <c r="H114" s="212"/>
      <c r="I114" s="212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</row>
    <row r="115" ht="12.75" customHeight="1">
      <c r="A115" s="215"/>
      <c r="B115" s="212"/>
      <c r="C115" s="212"/>
      <c r="D115" s="143"/>
      <c r="E115" s="212"/>
      <c r="F115" s="143"/>
      <c r="G115" s="143"/>
      <c r="H115" s="212"/>
      <c r="I115" s="212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</row>
    <row r="116" ht="12.75" customHeight="1">
      <c r="A116" s="215"/>
      <c r="B116" s="212"/>
      <c r="C116" s="212"/>
      <c r="D116" s="143"/>
      <c r="E116" s="212"/>
      <c r="F116" s="143"/>
      <c r="G116" s="143"/>
      <c r="H116" s="212"/>
      <c r="I116" s="212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</row>
    <row r="117" ht="12.75" customHeight="1">
      <c r="A117" s="215"/>
      <c r="B117" s="212"/>
      <c r="C117" s="212"/>
      <c r="D117" s="143"/>
      <c r="E117" s="212"/>
      <c r="F117" s="143"/>
      <c r="G117" s="143"/>
      <c r="H117" s="212"/>
      <c r="I117" s="212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ht="12.75" customHeight="1">
      <c r="A118" s="215"/>
      <c r="B118" s="212"/>
      <c r="C118" s="212"/>
      <c r="D118" s="143"/>
      <c r="E118" s="212"/>
      <c r="F118" s="143"/>
      <c r="G118" s="143"/>
      <c r="H118" s="212"/>
      <c r="I118" s="212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</row>
    <row r="119" ht="12.75" customHeight="1">
      <c r="A119" s="215"/>
      <c r="B119" s="212"/>
      <c r="C119" s="212"/>
      <c r="D119" s="143"/>
      <c r="E119" s="212"/>
      <c r="F119" s="143"/>
      <c r="G119" s="143"/>
      <c r="H119" s="212"/>
      <c r="I119" s="212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</row>
    <row r="120" ht="12.75" customHeight="1">
      <c r="A120" s="215"/>
      <c r="B120" s="212"/>
      <c r="C120" s="212"/>
      <c r="D120" s="143"/>
      <c r="E120" s="212"/>
      <c r="F120" s="143"/>
      <c r="G120" s="143"/>
      <c r="H120" s="212"/>
      <c r="I120" s="212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</row>
    <row r="121" ht="12.75" customHeight="1">
      <c r="A121" s="215"/>
      <c r="B121" s="212"/>
      <c r="C121" s="212"/>
      <c r="D121" s="143"/>
      <c r="E121" s="212"/>
      <c r="F121" s="143"/>
      <c r="G121" s="143"/>
      <c r="H121" s="212"/>
      <c r="I121" s="212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</row>
    <row r="122" ht="12.75" customHeight="1">
      <c r="A122" s="215"/>
      <c r="B122" s="212"/>
      <c r="C122" s="212"/>
      <c r="D122" s="143"/>
      <c r="E122" s="212"/>
      <c r="F122" s="143"/>
      <c r="G122" s="143"/>
      <c r="H122" s="212"/>
      <c r="I122" s="212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</row>
    <row r="123" ht="12.75" customHeight="1">
      <c r="A123" s="215"/>
      <c r="B123" s="212"/>
      <c r="C123" s="212"/>
      <c r="D123" s="143"/>
      <c r="E123" s="212"/>
      <c r="F123" s="143"/>
      <c r="G123" s="143"/>
      <c r="H123" s="212"/>
      <c r="I123" s="212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</row>
    <row r="124" ht="12.75" customHeight="1">
      <c r="A124" s="215"/>
      <c r="B124" s="212"/>
      <c r="C124" s="212"/>
      <c r="D124" s="143"/>
      <c r="E124" s="212"/>
      <c r="F124" s="143"/>
      <c r="G124" s="143"/>
      <c r="H124" s="212"/>
      <c r="I124" s="212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</row>
    <row r="125" ht="12.75" customHeight="1">
      <c r="A125" s="215"/>
      <c r="B125" s="212"/>
      <c r="C125" s="212"/>
      <c r="D125" s="143"/>
      <c r="E125" s="212"/>
      <c r="F125" s="143"/>
      <c r="G125" s="143"/>
      <c r="H125" s="212"/>
      <c r="I125" s="212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</row>
    <row r="126" ht="12.75" customHeight="1">
      <c r="A126" s="215"/>
      <c r="B126" s="212"/>
      <c r="C126" s="212"/>
      <c r="D126" s="143"/>
      <c r="E126" s="212"/>
      <c r="F126" s="143"/>
      <c r="G126" s="143"/>
      <c r="H126" s="212"/>
      <c r="I126" s="212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</row>
    <row r="127" ht="12.75" customHeight="1">
      <c r="A127" s="215"/>
      <c r="B127" s="212"/>
      <c r="C127" s="212"/>
      <c r="D127" s="143"/>
      <c r="E127" s="212"/>
      <c r="F127" s="143"/>
      <c r="G127" s="143"/>
      <c r="H127" s="212"/>
      <c r="I127" s="212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</row>
    <row r="128" ht="12.75" customHeight="1">
      <c r="A128" s="215"/>
      <c r="B128" s="212"/>
      <c r="C128" s="212"/>
      <c r="D128" s="143"/>
      <c r="E128" s="212"/>
      <c r="F128" s="143"/>
      <c r="G128" s="143"/>
      <c r="H128" s="212"/>
      <c r="I128" s="212"/>
      <c r="J128" s="143"/>
      <c r="K128" s="143"/>
      <c r="L128" s="143"/>
      <c r="M128" s="143"/>
      <c r="N128" s="143"/>
      <c r="O128" s="143"/>
      <c r="P128" s="143"/>
      <c r="Q128" s="143"/>
      <c r="R128" s="143"/>
      <c r="S128" s="216"/>
      <c r="T128" s="216"/>
      <c r="U128" s="216"/>
      <c r="V128" s="216"/>
      <c r="W128" s="216"/>
      <c r="X128" s="216"/>
      <c r="Y128" s="216"/>
      <c r="Z128" s="216"/>
      <c r="AA128" s="216"/>
    </row>
    <row r="129" ht="12.75" customHeight="1">
      <c r="A129" s="215"/>
      <c r="B129" s="212"/>
      <c r="C129" s="212"/>
      <c r="D129" s="143"/>
      <c r="E129" s="212"/>
      <c r="F129" s="143"/>
      <c r="G129" s="143"/>
      <c r="H129" s="212"/>
      <c r="I129" s="212"/>
      <c r="J129" s="143"/>
      <c r="K129" s="143"/>
      <c r="L129" s="143"/>
      <c r="M129" s="143"/>
      <c r="N129" s="143"/>
      <c r="O129" s="143"/>
      <c r="P129" s="143"/>
      <c r="Q129" s="143"/>
      <c r="R129" s="143"/>
      <c r="S129" s="216"/>
      <c r="T129" s="216"/>
      <c r="U129" s="216"/>
      <c r="V129" s="216"/>
      <c r="W129" s="216"/>
      <c r="X129" s="216"/>
      <c r="Y129" s="216"/>
      <c r="Z129" s="216"/>
      <c r="AA129" s="216"/>
    </row>
    <row r="130" ht="12.75" customHeight="1">
      <c r="A130" s="215"/>
      <c r="B130" s="212"/>
      <c r="C130" s="212"/>
      <c r="D130" s="143"/>
      <c r="E130" s="212"/>
      <c r="F130" s="143"/>
      <c r="G130" s="143"/>
      <c r="H130" s="212"/>
      <c r="I130" s="212"/>
      <c r="J130" s="143"/>
      <c r="K130" s="143"/>
      <c r="L130" s="143"/>
      <c r="M130" s="143"/>
      <c r="N130" s="143"/>
      <c r="O130" s="143"/>
      <c r="P130" s="143"/>
      <c r="Q130" s="143"/>
      <c r="R130" s="143"/>
      <c r="S130" s="216"/>
      <c r="T130" s="216"/>
      <c r="U130" s="216"/>
      <c r="V130" s="216"/>
      <c r="W130" s="216"/>
      <c r="X130" s="216"/>
      <c r="Y130" s="216"/>
      <c r="Z130" s="216"/>
      <c r="AA130" s="216"/>
    </row>
    <row r="131" ht="12.75" customHeight="1">
      <c r="A131" s="215"/>
      <c r="B131" s="212"/>
      <c r="C131" s="212"/>
      <c r="D131" s="143"/>
      <c r="E131" s="212"/>
      <c r="F131" s="143"/>
      <c r="G131" s="143"/>
      <c r="H131" s="212"/>
      <c r="I131" s="212"/>
      <c r="J131" s="143"/>
      <c r="K131" s="143"/>
      <c r="L131" s="143"/>
      <c r="M131" s="143"/>
      <c r="N131" s="143"/>
      <c r="O131" s="143"/>
      <c r="P131" s="143"/>
      <c r="Q131" s="143"/>
      <c r="R131" s="143"/>
      <c r="S131" s="216"/>
      <c r="T131" s="216"/>
      <c r="U131" s="216"/>
      <c r="V131" s="216"/>
      <c r="W131" s="216"/>
      <c r="X131" s="216"/>
      <c r="Y131" s="216"/>
      <c r="Z131" s="216"/>
      <c r="AA131" s="216"/>
    </row>
    <row r="132" ht="12.75" customHeight="1">
      <c r="A132" s="215"/>
      <c r="B132" s="212"/>
      <c r="C132" s="212"/>
      <c r="D132" s="143"/>
      <c r="E132" s="212"/>
      <c r="F132" s="143"/>
      <c r="G132" s="143"/>
      <c r="H132" s="212"/>
      <c r="I132" s="212"/>
      <c r="J132" s="143"/>
      <c r="K132" s="143"/>
      <c r="L132" s="143"/>
      <c r="M132" s="143"/>
      <c r="N132" s="143"/>
      <c r="O132" s="143"/>
      <c r="P132" s="143"/>
      <c r="Q132" s="143"/>
      <c r="R132" s="143"/>
      <c r="S132" s="216"/>
      <c r="T132" s="216"/>
      <c r="U132" s="216"/>
      <c r="V132" s="216"/>
      <c r="W132" s="216"/>
      <c r="X132" s="216"/>
      <c r="Y132" s="216"/>
      <c r="Z132" s="216"/>
      <c r="AA132" s="216"/>
    </row>
    <row r="133" ht="12.75" customHeight="1">
      <c r="A133" s="215"/>
      <c r="B133" s="212"/>
      <c r="C133" s="212"/>
      <c r="D133" s="143"/>
      <c r="E133" s="212"/>
      <c r="F133" s="143"/>
      <c r="G133" s="143"/>
      <c r="H133" s="212"/>
      <c r="I133" s="212"/>
      <c r="J133" s="143"/>
      <c r="K133" s="143"/>
      <c r="L133" s="143"/>
      <c r="M133" s="143"/>
      <c r="N133" s="143"/>
      <c r="O133" s="143"/>
      <c r="P133" s="143"/>
      <c r="Q133" s="143"/>
      <c r="R133" s="143"/>
      <c r="S133" s="216"/>
      <c r="T133" s="216"/>
      <c r="U133" s="216"/>
      <c r="V133" s="216"/>
      <c r="W133" s="216"/>
      <c r="X133" s="216"/>
      <c r="Y133" s="216"/>
      <c r="Z133" s="216"/>
      <c r="AA133" s="216"/>
    </row>
    <row r="134" ht="12.75" customHeight="1">
      <c r="A134" s="215"/>
      <c r="B134" s="212"/>
      <c r="C134" s="212"/>
      <c r="D134" s="143"/>
      <c r="E134" s="212"/>
      <c r="F134" s="143"/>
      <c r="G134" s="143"/>
      <c r="H134" s="212"/>
      <c r="I134" s="212"/>
      <c r="J134" s="143"/>
      <c r="K134" s="143"/>
      <c r="L134" s="143"/>
      <c r="M134" s="143"/>
      <c r="N134" s="143"/>
      <c r="O134" s="143"/>
      <c r="P134" s="143"/>
      <c r="Q134" s="143"/>
      <c r="R134" s="143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 ht="12.75" customHeight="1">
      <c r="A135" s="215"/>
      <c r="B135" s="212"/>
      <c r="C135" s="212"/>
      <c r="D135" s="143"/>
      <c r="E135" s="212"/>
      <c r="F135" s="143"/>
      <c r="G135" s="143"/>
      <c r="H135" s="212"/>
      <c r="I135" s="212"/>
      <c r="J135" s="143"/>
      <c r="K135" s="143"/>
      <c r="L135" s="143"/>
      <c r="M135" s="143"/>
      <c r="N135" s="143"/>
      <c r="O135" s="143"/>
      <c r="P135" s="143"/>
      <c r="Q135" s="143"/>
      <c r="R135" s="143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 ht="12.75" customHeight="1">
      <c r="A136" s="215"/>
      <c r="B136" s="212"/>
      <c r="C136" s="212"/>
      <c r="D136" s="143"/>
      <c r="E136" s="212"/>
      <c r="F136" s="143"/>
      <c r="G136" s="143"/>
      <c r="H136" s="212"/>
      <c r="I136" s="212"/>
      <c r="J136" s="143"/>
      <c r="K136" s="143"/>
      <c r="L136" s="143"/>
      <c r="M136" s="143"/>
      <c r="N136" s="143"/>
      <c r="O136" s="143"/>
      <c r="P136" s="143"/>
      <c r="Q136" s="143"/>
      <c r="R136" s="143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 ht="12.75" customHeight="1">
      <c r="A137" s="215"/>
      <c r="B137" s="212"/>
      <c r="C137" s="212"/>
      <c r="D137" s="143"/>
      <c r="E137" s="212"/>
      <c r="F137" s="143"/>
      <c r="G137" s="143"/>
      <c r="H137" s="212"/>
      <c r="I137" s="212"/>
      <c r="J137" s="143"/>
      <c r="K137" s="143"/>
      <c r="L137" s="143"/>
      <c r="M137" s="143"/>
      <c r="N137" s="143"/>
      <c r="O137" s="143"/>
      <c r="P137" s="143"/>
      <c r="Q137" s="143"/>
      <c r="R137" s="143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 ht="12.75" customHeight="1">
      <c r="A138" s="215"/>
      <c r="B138" s="212"/>
      <c r="C138" s="212"/>
      <c r="D138" s="143"/>
      <c r="E138" s="212"/>
      <c r="F138" s="143"/>
      <c r="G138" s="143"/>
      <c r="H138" s="212"/>
      <c r="I138" s="212"/>
      <c r="J138" s="143"/>
      <c r="K138" s="143"/>
      <c r="L138" s="143"/>
      <c r="M138" s="143"/>
      <c r="N138" s="143"/>
      <c r="O138" s="143"/>
      <c r="P138" s="143"/>
      <c r="Q138" s="143"/>
      <c r="R138" s="143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 ht="12.75" customHeight="1">
      <c r="A139" s="215"/>
      <c r="B139" s="212"/>
      <c r="C139" s="212"/>
      <c r="D139" s="143"/>
      <c r="E139" s="212"/>
      <c r="F139" s="143"/>
      <c r="G139" s="143"/>
      <c r="H139" s="212"/>
      <c r="I139" s="212"/>
      <c r="J139" s="143"/>
      <c r="K139" s="143"/>
      <c r="L139" s="143"/>
      <c r="M139" s="143"/>
      <c r="N139" s="143"/>
      <c r="O139" s="143"/>
      <c r="P139" s="143"/>
      <c r="Q139" s="143"/>
      <c r="R139" s="143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 ht="12.75" customHeight="1">
      <c r="A140" s="215"/>
      <c r="B140" s="212"/>
      <c r="C140" s="212"/>
      <c r="D140" s="143"/>
      <c r="E140" s="212"/>
      <c r="F140" s="143"/>
      <c r="G140" s="143"/>
      <c r="H140" s="212"/>
      <c r="I140" s="212"/>
      <c r="J140" s="143"/>
      <c r="K140" s="143"/>
      <c r="L140" s="143"/>
      <c r="M140" s="143"/>
      <c r="N140" s="143"/>
      <c r="O140" s="143"/>
      <c r="P140" s="143"/>
      <c r="Q140" s="143"/>
      <c r="R140" s="143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 ht="12.75" customHeight="1">
      <c r="A141" s="215"/>
      <c r="B141" s="212"/>
      <c r="C141" s="212"/>
      <c r="D141" s="143"/>
      <c r="E141" s="212"/>
      <c r="F141" s="143"/>
      <c r="G141" s="143"/>
      <c r="H141" s="212"/>
      <c r="I141" s="212"/>
      <c r="J141" s="143"/>
      <c r="K141" s="143"/>
      <c r="L141" s="143"/>
      <c r="M141" s="143"/>
      <c r="N141" s="143"/>
      <c r="O141" s="143"/>
      <c r="P141" s="143"/>
      <c r="Q141" s="143"/>
      <c r="R141" s="143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 ht="12.75" customHeight="1">
      <c r="A142" s="215"/>
      <c r="B142" s="212"/>
      <c r="C142" s="212"/>
      <c r="D142" s="143"/>
      <c r="E142" s="212"/>
      <c r="F142" s="143"/>
      <c r="G142" s="143"/>
      <c r="H142" s="212"/>
      <c r="I142" s="212"/>
      <c r="J142" s="143"/>
      <c r="K142" s="143"/>
      <c r="L142" s="143"/>
      <c r="M142" s="143"/>
      <c r="N142" s="143"/>
      <c r="O142" s="143"/>
      <c r="P142" s="143"/>
      <c r="Q142" s="143"/>
      <c r="R142" s="143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 ht="12.75" customHeight="1">
      <c r="A143" s="215"/>
      <c r="B143" s="212"/>
      <c r="C143" s="212"/>
      <c r="D143" s="143"/>
      <c r="E143" s="212"/>
      <c r="F143" s="143"/>
      <c r="G143" s="143"/>
      <c r="H143" s="212"/>
      <c r="I143" s="212"/>
      <c r="J143" s="143"/>
      <c r="K143" s="143"/>
      <c r="L143" s="143"/>
      <c r="M143" s="143"/>
      <c r="N143" s="143"/>
      <c r="O143" s="143"/>
      <c r="P143" s="143"/>
      <c r="Q143" s="143"/>
      <c r="R143" s="143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 ht="12.75" customHeight="1">
      <c r="A144" s="215"/>
      <c r="B144" s="212"/>
      <c r="C144" s="212"/>
      <c r="D144" s="143"/>
      <c r="E144" s="212"/>
      <c r="F144" s="143"/>
      <c r="G144" s="143"/>
      <c r="H144" s="212"/>
      <c r="I144" s="212"/>
      <c r="J144" s="143"/>
      <c r="K144" s="143"/>
      <c r="L144" s="143"/>
      <c r="M144" s="143"/>
      <c r="N144" s="143"/>
      <c r="O144" s="143"/>
      <c r="P144" s="143"/>
      <c r="Q144" s="143"/>
      <c r="R144" s="143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 ht="12.75" customHeight="1">
      <c r="A145" s="215"/>
      <c r="B145" s="212"/>
      <c r="C145" s="212"/>
      <c r="D145" s="143"/>
      <c r="E145" s="212"/>
      <c r="F145" s="143"/>
      <c r="G145" s="143"/>
      <c r="H145" s="212"/>
      <c r="I145" s="212"/>
      <c r="J145" s="143"/>
      <c r="K145" s="143"/>
      <c r="L145" s="143"/>
      <c r="M145" s="143"/>
      <c r="N145" s="143"/>
      <c r="O145" s="143"/>
      <c r="P145" s="143"/>
      <c r="Q145" s="143"/>
      <c r="R145" s="143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 ht="12.75" customHeight="1">
      <c r="A146" s="215"/>
      <c r="B146" s="212"/>
      <c r="C146" s="212"/>
      <c r="D146" s="143"/>
      <c r="E146" s="212"/>
      <c r="F146" s="143"/>
      <c r="G146" s="143"/>
      <c r="H146" s="212"/>
      <c r="I146" s="217"/>
      <c r="J146" s="216"/>
      <c r="K146" s="216"/>
      <c r="L146" s="216"/>
      <c r="M146" s="216"/>
      <c r="N146" s="216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 ht="12.75" customHeight="1">
      <c r="A147" s="215"/>
      <c r="B147" s="212"/>
      <c r="C147" s="212"/>
      <c r="D147" s="143"/>
      <c r="E147" s="212"/>
      <c r="F147" s="143"/>
      <c r="G147" s="143"/>
      <c r="H147" s="212"/>
      <c r="I147" s="217"/>
      <c r="J147" s="216"/>
      <c r="K147" s="216"/>
      <c r="L147" s="216"/>
      <c r="M147" s="216"/>
      <c r="N147" s="216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 ht="12.75" customHeight="1">
      <c r="A148" s="215"/>
      <c r="B148" s="212"/>
      <c r="C148" s="212"/>
      <c r="D148" s="143"/>
      <c r="E148" s="212"/>
      <c r="F148" s="143"/>
      <c r="G148" s="143"/>
      <c r="H148" s="212"/>
      <c r="I148" s="217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 ht="12.75" customHeight="1">
      <c r="A149" s="215"/>
      <c r="B149" s="212"/>
      <c r="C149" s="212"/>
      <c r="D149" s="143"/>
      <c r="E149" s="212"/>
      <c r="F149" s="143"/>
      <c r="G149" s="143"/>
      <c r="H149" s="212"/>
      <c r="I149" s="217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 ht="12.75" customHeight="1">
      <c r="A150" s="215"/>
      <c r="B150" s="212"/>
      <c r="C150" s="212"/>
      <c r="D150" s="143"/>
      <c r="E150" s="212"/>
      <c r="F150" s="143"/>
      <c r="G150" s="143"/>
      <c r="H150" s="212"/>
      <c r="I150" s="217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 ht="12.75" customHeight="1">
      <c r="A151" s="215"/>
      <c r="B151" s="212"/>
      <c r="C151" s="212"/>
      <c r="D151" s="143"/>
      <c r="E151" s="212"/>
      <c r="F151" s="143"/>
      <c r="G151" s="143"/>
      <c r="H151" s="212"/>
      <c r="I151" s="217"/>
      <c r="J151" s="216"/>
      <c r="K151" s="216"/>
      <c r="L151" s="216"/>
      <c r="M151" s="216"/>
      <c r="N151" s="216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 ht="12.75" customHeight="1">
      <c r="A152" s="215"/>
      <c r="B152" s="212"/>
      <c r="C152" s="212"/>
      <c r="D152" s="143"/>
      <c r="E152" s="212"/>
      <c r="F152" s="143"/>
      <c r="G152" s="143"/>
      <c r="H152" s="212"/>
      <c r="I152" s="217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 ht="12.75" customHeight="1">
      <c r="A153" s="215"/>
      <c r="B153" s="212"/>
      <c r="C153" s="212"/>
      <c r="D153" s="143"/>
      <c r="E153" s="212"/>
      <c r="F153" s="143"/>
      <c r="G153" s="143"/>
      <c r="H153" s="212"/>
      <c r="I153" s="217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 ht="12.75" customHeight="1">
      <c r="A154" s="215"/>
      <c r="B154" s="212"/>
      <c r="C154" s="212"/>
      <c r="D154" s="143"/>
      <c r="E154" s="212"/>
      <c r="F154" s="143"/>
      <c r="G154" s="143"/>
      <c r="H154" s="212"/>
      <c r="I154" s="217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 ht="12.75" customHeight="1">
      <c r="A155" s="215"/>
      <c r="B155" s="212"/>
      <c r="C155" s="212"/>
      <c r="D155" s="143"/>
      <c r="E155" s="212"/>
      <c r="F155" s="143"/>
      <c r="G155" s="143"/>
      <c r="H155" s="212"/>
      <c r="I155" s="217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 ht="12.75" customHeight="1">
      <c r="A156" s="215"/>
      <c r="B156" s="212"/>
      <c r="C156" s="212"/>
      <c r="D156" s="143"/>
      <c r="E156" s="212"/>
      <c r="F156" s="143"/>
      <c r="G156" s="143"/>
      <c r="H156" s="212"/>
      <c r="I156" s="217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ht="12.75" customHeight="1">
      <c r="A157" s="215"/>
      <c r="B157" s="212"/>
      <c r="C157" s="212"/>
      <c r="D157" s="143"/>
      <c r="E157" s="212"/>
      <c r="F157" s="143"/>
      <c r="G157" s="143"/>
      <c r="H157" s="212"/>
      <c r="I157" s="217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 ht="12.75" customHeight="1">
      <c r="A158" s="215"/>
      <c r="B158" s="212"/>
      <c r="C158" s="212"/>
      <c r="D158" s="143"/>
      <c r="E158" s="212"/>
      <c r="F158" s="143"/>
      <c r="G158" s="143"/>
      <c r="H158" s="212"/>
      <c r="I158" s="217"/>
      <c r="J158" s="216"/>
      <c r="K158" s="216"/>
      <c r="L158" s="216"/>
      <c r="M158" s="216"/>
      <c r="N158" s="216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 ht="12.75" customHeight="1">
      <c r="A159" s="215"/>
      <c r="B159" s="212"/>
      <c r="C159" s="212"/>
      <c r="D159" s="143"/>
      <c r="E159" s="212"/>
      <c r="F159" s="143"/>
      <c r="G159" s="143"/>
      <c r="H159" s="212"/>
      <c r="I159" s="217"/>
      <c r="J159" s="216"/>
      <c r="K159" s="216"/>
      <c r="L159" s="216"/>
      <c r="M159" s="216"/>
      <c r="N159" s="216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 ht="12.75" customHeight="1">
      <c r="A160" s="215"/>
      <c r="B160" s="212"/>
      <c r="C160" s="212"/>
      <c r="D160" s="143"/>
      <c r="E160" s="212"/>
      <c r="F160" s="143"/>
      <c r="G160" s="143"/>
      <c r="H160" s="212"/>
      <c r="I160" s="217"/>
      <c r="J160" s="216"/>
      <c r="K160" s="216"/>
      <c r="L160" s="216"/>
      <c r="M160" s="216"/>
      <c r="N160" s="216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 ht="12.75" customHeight="1">
      <c r="A161" s="215"/>
      <c r="B161" s="212"/>
      <c r="C161" s="212"/>
      <c r="D161" s="143"/>
      <c r="E161" s="212"/>
      <c r="F161" s="143"/>
      <c r="G161" s="143"/>
      <c r="H161" s="212"/>
      <c r="I161" s="217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 ht="12.75" customHeight="1">
      <c r="A162" s="215"/>
      <c r="B162" s="212"/>
      <c r="C162" s="212"/>
      <c r="D162" s="143"/>
      <c r="E162" s="212"/>
      <c r="F162" s="143"/>
      <c r="G162" s="143"/>
      <c r="H162" s="212"/>
      <c r="I162" s="217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 ht="12.75" customHeight="1">
      <c r="A163" s="215"/>
      <c r="B163" s="212"/>
      <c r="C163" s="212"/>
      <c r="D163" s="143"/>
      <c r="E163" s="212"/>
      <c r="F163" s="143"/>
      <c r="G163" s="143"/>
      <c r="H163" s="212"/>
      <c r="I163" s="217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 ht="12.75" customHeight="1">
      <c r="A164" s="215"/>
      <c r="B164" s="212"/>
      <c r="C164" s="212"/>
      <c r="D164" s="143"/>
      <c r="E164" s="212"/>
      <c r="F164" s="143"/>
      <c r="G164" s="143"/>
      <c r="H164" s="212"/>
      <c r="I164" s="217"/>
      <c r="J164" s="216"/>
      <c r="K164" s="216"/>
      <c r="L164" s="216"/>
      <c r="M164" s="216"/>
      <c r="N164" s="216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 ht="12.75" customHeight="1">
      <c r="A165" s="215"/>
      <c r="B165" s="212"/>
      <c r="C165" s="212"/>
      <c r="D165" s="143"/>
      <c r="E165" s="212"/>
      <c r="F165" s="143"/>
      <c r="G165" s="143"/>
      <c r="H165" s="212"/>
      <c r="I165" s="217"/>
      <c r="J165" s="216"/>
      <c r="K165" s="216"/>
      <c r="L165" s="216"/>
      <c r="M165" s="216"/>
      <c r="N165" s="216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 ht="12.75" customHeight="1">
      <c r="A166" s="215"/>
      <c r="B166" s="212"/>
      <c r="C166" s="212"/>
      <c r="D166" s="143"/>
      <c r="E166" s="212"/>
      <c r="F166" s="143"/>
      <c r="G166" s="143"/>
      <c r="H166" s="212"/>
      <c r="I166" s="217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 ht="12.75" customHeight="1">
      <c r="A167" s="215"/>
      <c r="B167" s="212"/>
      <c r="C167" s="212"/>
      <c r="D167" s="143"/>
      <c r="E167" s="212"/>
      <c r="F167" s="143"/>
      <c r="G167" s="143"/>
      <c r="H167" s="212"/>
      <c r="I167" s="217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 ht="12.75" customHeight="1">
      <c r="A168" s="215"/>
      <c r="B168" s="212"/>
      <c r="C168" s="212"/>
      <c r="D168" s="143"/>
      <c r="E168" s="212"/>
      <c r="F168" s="143"/>
      <c r="G168" s="143"/>
      <c r="H168" s="212"/>
      <c r="I168" s="217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 ht="12.75" customHeight="1">
      <c r="A169" s="215"/>
      <c r="B169" s="212"/>
      <c r="C169" s="212"/>
      <c r="D169" s="143"/>
      <c r="E169" s="212"/>
      <c r="F169" s="143"/>
      <c r="G169" s="143"/>
      <c r="H169" s="212"/>
      <c r="I169" s="217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 ht="12.75" customHeight="1">
      <c r="A170" s="215"/>
      <c r="B170" s="212"/>
      <c r="C170" s="212"/>
      <c r="D170" s="143"/>
      <c r="E170" s="212"/>
      <c r="F170" s="143"/>
      <c r="G170" s="143"/>
      <c r="H170" s="212"/>
      <c r="I170" s="217"/>
      <c r="J170" s="216"/>
      <c r="K170" s="216"/>
      <c r="L170" s="216"/>
      <c r="M170" s="216"/>
      <c r="N170" s="216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 ht="12.75" customHeight="1">
      <c r="A171" s="215"/>
      <c r="B171" s="212"/>
      <c r="C171" s="212"/>
      <c r="D171" s="143"/>
      <c r="E171" s="212"/>
      <c r="F171" s="143"/>
      <c r="G171" s="143"/>
      <c r="H171" s="212"/>
      <c r="I171" s="217"/>
      <c r="J171" s="216"/>
      <c r="K171" s="216"/>
      <c r="L171" s="216"/>
      <c r="M171" s="216"/>
      <c r="N171" s="216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 ht="12.75" customHeight="1">
      <c r="A172" s="215"/>
      <c r="B172" s="212"/>
      <c r="C172" s="212"/>
      <c r="D172" s="143"/>
      <c r="E172" s="212"/>
      <c r="F172" s="143"/>
      <c r="G172" s="143"/>
      <c r="H172" s="212"/>
      <c r="I172" s="217"/>
      <c r="J172" s="216"/>
      <c r="K172" s="216"/>
      <c r="L172" s="216"/>
      <c r="M172" s="216"/>
      <c r="N172" s="216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 ht="12.75" customHeight="1">
      <c r="A173" s="215"/>
      <c r="B173" s="212"/>
      <c r="C173" s="212"/>
      <c r="D173" s="143"/>
      <c r="E173" s="212"/>
      <c r="F173" s="143"/>
      <c r="G173" s="143"/>
      <c r="H173" s="212"/>
      <c r="I173" s="217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 ht="12.75" customHeight="1">
      <c r="A174" s="215"/>
      <c r="B174" s="212"/>
      <c r="C174" s="212"/>
      <c r="D174" s="143"/>
      <c r="E174" s="212"/>
      <c r="F174" s="143"/>
      <c r="G174" s="143"/>
      <c r="H174" s="212"/>
      <c r="I174" s="217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 ht="12.75" customHeight="1">
      <c r="A175" s="215"/>
      <c r="B175" s="212"/>
      <c r="C175" s="212"/>
      <c r="D175" s="143"/>
      <c r="E175" s="212"/>
      <c r="F175" s="143"/>
      <c r="G175" s="143"/>
      <c r="H175" s="212"/>
      <c r="I175" s="217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 ht="12.75" customHeight="1">
      <c r="A176" s="215"/>
      <c r="B176" s="212"/>
      <c r="C176" s="212"/>
      <c r="D176" s="143"/>
      <c r="E176" s="212"/>
      <c r="F176" s="143"/>
      <c r="G176" s="143"/>
      <c r="H176" s="212"/>
      <c r="I176" s="217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 ht="12.75" customHeight="1">
      <c r="A177" s="215"/>
      <c r="B177" s="212"/>
      <c r="C177" s="212"/>
      <c r="D177" s="143"/>
      <c r="E177" s="212"/>
      <c r="F177" s="143"/>
      <c r="G177" s="143"/>
      <c r="H177" s="212"/>
      <c r="I177" s="217"/>
      <c r="J177" s="216"/>
      <c r="K177" s="216"/>
      <c r="L177" s="216"/>
      <c r="M177" s="216"/>
      <c r="N177" s="216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 ht="12.75" customHeight="1">
      <c r="A178" s="215"/>
      <c r="B178" s="212"/>
      <c r="C178" s="212"/>
      <c r="D178" s="143"/>
      <c r="E178" s="212"/>
      <c r="F178" s="143"/>
      <c r="G178" s="143"/>
      <c r="H178" s="212"/>
      <c r="I178" s="217"/>
      <c r="J178" s="216"/>
      <c r="K178" s="216"/>
      <c r="L178" s="216"/>
      <c r="M178" s="216"/>
      <c r="N178" s="216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 ht="12.75" customHeight="1">
      <c r="A179" s="215"/>
      <c r="B179" s="212"/>
      <c r="C179" s="212"/>
      <c r="D179" s="143"/>
      <c r="E179" s="212"/>
      <c r="F179" s="143"/>
      <c r="G179" s="143"/>
      <c r="H179" s="212"/>
      <c r="I179" s="217"/>
      <c r="J179" s="216"/>
      <c r="K179" s="216"/>
      <c r="L179" s="216"/>
      <c r="M179" s="216"/>
      <c r="N179" s="216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 ht="12.75" customHeight="1">
      <c r="A180" s="215"/>
      <c r="B180" s="212"/>
      <c r="C180" s="212"/>
      <c r="D180" s="143"/>
      <c r="E180" s="212"/>
      <c r="F180" s="143"/>
      <c r="G180" s="143"/>
      <c r="H180" s="212"/>
      <c r="I180" s="217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 ht="12.75" customHeight="1">
      <c r="A181" s="215"/>
      <c r="B181" s="212"/>
      <c r="C181" s="212"/>
      <c r="D181" s="143"/>
      <c r="E181" s="212"/>
      <c r="F181" s="143"/>
      <c r="G181" s="143"/>
      <c r="H181" s="212"/>
      <c r="I181" s="217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 ht="12.75" customHeight="1">
      <c r="A182" s="215"/>
      <c r="B182" s="212"/>
      <c r="C182" s="212"/>
      <c r="D182" s="143"/>
      <c r="E182" s="212"/>
      <c r="F182" s="143"/>
      <c r="G182" s="143"/>
      <c r="H182" s="212"/>
      <c r="I182" s="217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 ht="12.75" customHeight="1">
      <c r="A183" s="215"/>
      <c r="B183" s="212"/>
      <c r="C183" s="212"/>
      <c r="D183" s="143"/>
      <c r="E183" s="212"/>
      <c r="F183" s="143"/>
      <c r="G183" s="143"/>
      <c r="H183" s="212"/>
      <c r="I183" s="217"/>
      <c r="J183" s="216"/>
      <c r="K183" s="216"/>
      <c r="L183" s="216"/>
      <c r="M183" s="216"/>
      <c r="N183" s="216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 ht="12.75" customHeight="1">
      <c r="A184" s="215"/>
      <c r="B184" s="212"/>
      <c r="C184" s="212"/>
      <c r="D184" s="143"/>
      <c r="E184" s="212"/>
      <c r="F184" s="143"/>
      <c r="G184" s="143"/>
      <c r="H184" s="212"/>
      <c r="I184" s="217"/>
      <c r="J184" s="216"/>
      <c r="K184" s="216"/>
      <c r="L184" s="216"/>
      <c r="M184" s="216"/>
      <c r="N184" s="216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 ht="12.75" customHeight="1">
      <c r="A185" s="215"/>
      <c r="B185" s="212"/>
      <c r="C185" s="212"/>
      <c r="D185" s="143"/>
      <c r="E185" s="212"/>
      <c r="F185" s="143"/>
      <c r="G185" s="143"/>
      <c r="H185" s="212"/>
      <c r="I185" s="217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ht="12.75" customHeight="1">
      <c r="A186" s="215"/>
      <c r="B186" s="212"/>
      <c r="C186" s="212"/>
      <c r="D186" s="143"/>
      <c r="E186" s="212"/>
      <c r="F186" s="143"/>
      <c r="G186" s="143"/>
      <c r="H186" s="212"/>
      <c r="I186" s="217"/>
      <c r="J186" s="216"/>
      <c r="K186" s="216"/>
      <c r="L186" s="216"/>
      <c r="M186" s="216"/>
      <c r="N186" s="216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 ht="12.75" customHeight="1">
      <c r="A187" s="215"/>
      <c r="B187" s="212"/>
      <c r="C187" s="212"/>
      <c r="D187" s="143"/>
      <c r="E187" s="212"/>
      <c r="F187" s="143"/>
      <c r="G187" s="143"/>
      <c r="H187" s="212"/>
      <c r="I187" s="217"/>
      <c r="J187" s="216"/>
      <c r="K187" s="216"/>
      <c r="L187" s="216"/>
      <c r="M187" s="216"/>
      <c r="N187" s="216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 ht="12.75" customHeight="1">
      <c r="A188" s="215"/>
      <c r="B188" s="212"/>
      <c r="C188" s="212"/>
      <c r="D188" s="143"/>
      <c r="E188" s="212"/>
      <c r="F188" s="143"/>
      <c r="G188" s="143"/>
      <c r="H188" s="212"/>
      <c r="I188" s="217"/>
      <c r="J188" s="216"/>
      <c r="K188" s="216"/>
      <c r="L188" s="216"/>
      <c r="M188" s="216"/>
      <c r="N188" s="216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 ht="12.75" customHeight="1">
      <c r="A189" s="215"/>
      <c r="B189" s="212"/>
      <c r="C189" s="212"/>
      <c r="D189" s="143"/>
      <c r="E189" s="212"/>
      <c r="F189" s="143"/>
      <c r="G189" s="143"/>
      <c r="H189" s="212"/>
      <c r="I189" s="217"/>
      <c r="J189" s="216"/>
      <c r="K189" s="216"/>
      <c r="L189" s="216"/>
      <c r="M189" s="216"/>
      <c r="N189" s="216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 ht="12.75" customHeight="1">
      <c r="A190" s="215"/>
      <c r="B190" s="212"/>
      <c r="C190" s="212"/>
      <c r="D190" s="143"/>
      <c r="E190" s="212"/>
      <c r="F190" s="143"/>
      <c r="G190" s="143"/>
      <c r="H190" s="212"/>
      <c r="I190" s="217"/>
      <c r="J190" s="216"/>
      <c r="K190" s="216"/>
      <c r="L190" s="216"/>
      <c r="M190" s="216"/>
      <c r="N190" s="216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 ht="12.75" customHeight="1">
      <c r="A191" s="215"/>
      <c r="B191" s="212"/>
      <c r="C191" s="212"/>
      <c r="D191" s="143"/>
      <c r="E191" s="212"/>
      <c r="F191" s="143"/>
      <c r="G191" s="143"/>
      <c r="H191" s="212"/>
      <c r="I191" s="217"/>
      <c r="J191" s="216"/>
      <c r="K191" s="216"/>
      <c r="L191" s="216"/>
      <c r="M191" s="216"/>
      <c r="N191" s="216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 ht="12.75" customHeight="1">
      <c r="A192" s="215"/>
      <c r="B192" s="212"/>
      <c r="C192" s="212"/>
      <c r="D192" s="143"/>
      <c r="E192" s="212"/>
      <c r="F192" s="143"/>
      <c r="G192" s="143"/>
      <c r="H192" s="212"/>
      <c r="I192" s="217"/>
      <c r="J192" s="216"/>
      <c r="K192" s="216"/>
      <c r="L192" s="216"/>
      <c r="M192" s="216"/>
      <c r="N192" s="216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 ht="12.75" customHeight="1">
      <c r="A193" s="215"/>
      <c r="B193" s="212"/>
      <c r="C193" s="212"/>
      <c r="D193" s="143"/>
      <c r="E193" s="212"/>
      <c r="F193" s="143"/>
      <c r="G193" s="143"/>
      <c r="H193" s="212"/>
      <c r="I193" s="217"/>
      <c r="J193" s="216"/>
      <c r="K193" s="216"/>
      <c r="L193" s="216"/>
      <c r="M193" s="216"/>
      <c r="N193" s="216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 ht="12.75" customHeight="1">
      <c r="A194" s="215"/>
      <c r="B194" s="212"/>
      <c r="C194" s="212"/>
      <c r="D194" s="143"/>
      <c r="E194" s="212"/>
      <c r="F194" s="143"/>
      <c r="G194" s="143"/>
      <c r="H194" s="212"/>
      <c r="I194" s="217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 ht="12.75" customHeight="1">
      <c r="A195" s="215"/>
      <c r="B195" s="212"/>
      <c r="C195" s="212"/>
      <c r="D195" s="143"/>
      <c r="E195" s="212"/>
      <c r="F195" s="143"/>
      <c r="G195" s="143"/>
      <c r="H195" s="212"/>
      <c r="I195" s="217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 ht="12.75" customHeight="1">
      <c r="A196" s="215"/>
      <c r="B196" s="212"/>
      <c r="C196" s="212"/>
      <c r="D196" s="143"/>
      <c r="E196" s="212"/>
      <c r="F196" s="143"/>
      <c r="G196" s="143"/>
      <c r="H196" s="212"/>
      <c r="I196" s="217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 ht="12.75" customHeight="1">
      <c r="A197" s="215"/>
      <c r="B197" s="212"/>
      <c r="C197" s="212"/>
      <c r="D197" s="143"/>
      <c r="E197" s="212"/>
      <c r="F197" s="143"/>
      <c r="G197" s="143"/>
      <c r="H197" s="212"/>
      <c r="I197" s="217"/>
      <c r="J197" s="216"/>
      <c r="K197" s="216"/>
      <c r="L197" s="216"/>
      <c r="M197" s="216"/>
      <c r="N197" s="216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 ht="12.75" customHeight="1">
      <c r="A198" s="215"/>
      <c r="B198" s="212"/>
      <c r="C198" s="212"/>
      <c r="D198" s="143"/>
      <c r="E198" s="212"/>
      <c r="F198" s="143"/>
      <c r="G198" s="143"/>
      <c r="H198" s="212"/>
      <c r="I198" s="217"/>
      <c r="J198" s="216"/>
      <c r="K198" s="216"/>
      <c r="L198" s="216"/>
      <c r="M198" s="216"/>
      <c r="N198" s="216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 ht="12.75" customHeight="1">
      <c r="A199" s="215"/>
      <c r="B199" s="212"/>
      <c r="C199" s="212"/>
      <c r="D199" s="143"/>
      <c r="E199" s="212"/>
      <c r="F199" s="143"/>
      <c r="G199" s="143"/>
      <c r="H199" s="212"/>
      <c r="I199" s="217"/>
      <c r="J199" s="216"/>
      <c r="K199" s="216"/>
      <c r="L199" s="216"/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 ht="12.75" customHeight="1">
      <c r="A200" s="215"/>
      <c r="B200" s="212"/>
      <c r="C200" s="212"/>
      <c r="D200" s="143"/>
      <c r="E200" s="212"/>
      <c r="F200" s="143"/>
      <c r="G200" s="143"/>
      <c r="H200" s="212"/>
      <c r="I200" s="217"/>
      <c r="J200" s="216"/>
      <c r="K200" s="216"/>
      <c r="L200" s="216"/>
      <c r="M200" s="216"/>
      <c r="N200" s="216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 ht="12.75" customHeight="1">
      <c r="A201" s="215"/>
      <c r="B201" s="212"/>
      <c r="C201" s="212"/>
      <c r="D201" s="143"/>
      <c r="E201" s="212"/>
      <c r="F201" s="143"/>
      <c r="G201" s="143"/>
      <c r="H201" s="212"/>
      <c r="I201" s="217"/>
      <c r="J201" s="216"/>
      <c r="K201" s="216"/>
      <c r="L201" s="216"/>
      <c r="M201" s="216"/>
      <c r="N201" s="216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 ht="12.75" customHeight="1">
      <c r="A202" s="215"/>
      <c r="B202" s="212"/>
      <c r="C202" s="212"/>
      <c r="D202" s="143"/>
      <c r="E202" s="212"/>
      <c r="F202" s="143"/>
      <c r="G202" s="143"/>
      <c r="H202" s="212"/>
      <c r="I202" s="217"/>
      <c r="J202" s="216"/>
      <c r="K202" s="216"/>
      <c r="L202" s="216"/>
      <c r="M202" s="216"/>
      <c r="N202" s="216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 ht="12.75" customHeight="1">
      <c r="A203" s="215"/>
      <c r="B203" s="212"/>
      <c r="C203" s="212"/>
      <c r="D203" s="143"/>
      <c r="E203" s="212"/>
      <c r="F203" s="143"/>
      <c r="G203" s="143"/>
      <c r="H203" s="212"/>
      <c r="I203" s="217"/>
      <c r="J203" s="216"/>
      <c r="K203" s="216"/>
      <c r="L203" s="216"/>
      <c r="M203" s="216"/>
      <c r="N203" s="21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 ht="12.75" customHeight="1">
      <c r="A204" s="215"/>
      <c r="B204" s="212"/>
      <c r="C204" s="212"/>
      <c r="D204" s="143"/>
      <c r="E204" s="212"/>
      <c r="F204" s="143"/>
      <c r="G204" s="143"/>
      <c r="H204" s="212"/>
      <c r="I204" s="217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 ht="12.75" customHeight="1">
      <c r="A205" s="215"/>
      <c r="B205" s="212"/>
      <c r="C205" s="212"/>
      <c r="D205" s="143"/>
      <c r="E205" s="212"/>
      <c r="F205" s="143"/>
      <c r="G205" s="143"/>
      <c r="H205" s="212"/>
      <c r="I205" s="217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 ht="12.75" customHeight="1">
      <c r="A206" s="215"/>
      <c r="B206" s="212"/>
      <c r="C206" s="212"/>
      <c r="D206" s="143"/>
      <c r="E206" s="212"/>
      <c r="F206" s="143"/>
      <c r="G206" s="143"/>
      <c r="H206" s="212"/>
      <c r="I206" s="217"/>
      <c r="J206" s="216"/>
      <c r="K206" s="216"/>
      <c r="L206" s="216"/>
      <c r="M206" s="216"/>
      <c r="N206" s="216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 ht="12.75" customHeight="1">
      <c r="A207" s="215"/>
      <c r="B207" s="212"/>
      <c r="C207" s="212"/>
      <c r="D207" s="143"/>
      <c r="E207" s="212"/>
      <c r="F207" s="143"/>
      <c r="G207" s="143"/>
      <c r="H207" s="212"/>
      <c r="I207" s="217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 ht="12.75" customHeight="1">
      <c r="A208" s="215"/>
      <c r="B208" s="212"/>
      <c r="C208" s="212"/>
      <c r="D208" s="143"/>
      <c r="E208" s="212"/>
      <c r="F208" s="143"/>
      <c r="G208" s="216"/>
      <c r="H208" s="212"/>
      <c r="I208" s="217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 ht="12.75" customHeight="1">
      <c r="A209" s="218"/>
      <c r="B209" s="217"/>
      <c r="C209" s="217"/>
      <c r="D209" s="216"/>
      <c r="E209" s="217"/>
      <c r="F209" s="216"/>
      <c r="G209" s="216"/>
      <c r="H209" s="217"/>
      <c r="I209" s="217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 ht="12.75" customHeight="1">
      <c r="A210" s="218"/>
      <c r="B210" s="217"/>
      <c r="C210" s="217"/>
      <c r="D210" s="216"/>
      <c r="E210" s="217"/>
      <c r="F210" s="216"/>
      <c r="G210" s="216"/>
      <c r="H210" s="217"/>
      <c r="I210" s="217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 ht="12.75" customHeight="1">
      <c r="A211" s="218"/>
      <c r="B211" s="217"/>
      <c r="C211" s="217"/>
      <c r="D211" s="216"/>
      <c r="E211" s="217"/>
      <c r="F211" s="216"/>
      <c r="G211" s="216"/>
      <c r="H211" s="217"/>
      <c r="I211" s="217"/>
      <c r="J211" s="216"/>
      <c r="K211" s="216"/>
      <c r="L211" s="216"/>
      <c r="M211" s="216"/>
      <c r="N211" s="216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 ht="12.75" customHeight="1">
      <c r="A212" s="218"/>
      <c r="B212" s="217"/>
      <c r="C212" s="217"/>
      <c r="D212" s="216"/>
      <c r="E212" s="217"/>
      <c r="F212" s="216"/>
      <c r="G212" s="216"/>
      <c r="H212" s="217"/>
      <c r="I212" s="217"/>
      <c r="J212" s="216"/>
      <c r="K212" s="216"/>
      <c r="L212" s="216"/>
      <c r="M212" s="216"/>
      <c r="N212" s="216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 ht="12.75" customHeight="1">
      <c r="A213" s="218"/>
      <c r="B213" s="217"/>
      <c r="C213" s="217"/>
      <c r="D213" s="216"/>
      <c r="E213" s="217"/>
      <c r="F213" s="216"/>
      <c r="G213" s="216"/>
      <c r="H213" s="217"/>
      <c r="I213" s="217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 ht="12.75" customHeight="1">
      <c r="A214" s="218"/>
      <c r="B214" s="217"/>
      <c r="C214" s="217"/>
      <c r="D214" s="216"/>
      <c r="E214" s="217"/>
      <c r="F214" s="216"/>
      <c r="G214" s="216"/>
      <c r="H214" s="217"/>
      <c r="I214" s="217"/>
      <c r="J214" s="216"/>
      <c r="K214" s="216"/>
      <c r="L214" s="216"/>
      <c r="M214" s="216"/>
      <c r="N214" s="216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 ht="12.75" customHeight="1">
      <c r="A215" s="218"/>
      <c r="B215" s="217"/>
      <c r="C215" s="217"/>
      <c r="D215" s="216"/>
      <c r="E215" s="217"/>
      <c r="F215" s="216"/>
      <c r="G215" s="216"/>
      <c r="H215" s="217"/>
      <c r="I215" s="217"/>
      <c r="J215" s="216"/>
      <c r="K215" s="216"/>
      <c r="L215" s="216"/>
      <c r="M215" s="216"/>
      <c r="N215" s="216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 ht="12.75" customHeight="1">
      <c r="A216" s="218"/>
      <c r="B216" s="217"/>
      <c r="C216" s="217"/>
      <c r="D216" s="216"/>
      <c r="E216" s="217"/>
      <c r="F216" s="216"/>
      <c r="G216" s="216"/>
      <c r="H216" s="217"/>
      <c r="I216" s="217"/>
      <c r="J216" s="216"/>
      <c r="K216" s="216"/>
      <c r="L216" s="216"/>
      <c r="M216" s="216"/>
      <c r="N216" s="216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 ht="12.75" customHeight="1">
      <c r="A217" s="218"/>
      <c r="B217" s="217"/>
      <c r="C217" s="217"/>
      <c r="D217" s="216"/>
      <c r="E217" s="217"/>
      <c r="F217" s="216"/>
      <c r="G217" s="216"/>
      <c r="H217" s="217"/>
      <c r="I217" s="217"/>
      <c r="J217" s="216"/>
      <c r="K217" s="216"/>
      <c r="L217" s="216"/>
      <c r="M217" s="216"/>
      <c r="N217" s="216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 ht="12.75" customHeight="1">
      <c r="A218" s="218"/>
      <c r="B218" s="217"/>
      <c r="C218" s="217"/>
      <c r="D218" s="216"/>
      <c r="E218" s="217"/>
      <c r="F218" s="216"/>
      <c r="G218" s="216"/>
      <c r="H218" s="217"/>
      <c r="I218" s="217"/>
      <c r="J218" s="216"/>
      <c r="K218" s="216"/>
      <c r="L218" s="216"/>
      <c r="M218" s="216"/>
      <c r="N218" s="216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 ht="12.75" customHeight="1">
      <c r="A219" s="218"/>
      <c r="B219" s="217"/>
      <c r="C219" s="217"/>
      <c r="D219" s="216"/>
      <c r="E219" s="217"/>
      <c r="F219" s="216"/>
      <c r="G219" s="216"/>
      <c r="H219" s="217"/>
      <c r="I219" s="217"/>
      <c r="J219" s="216"/>
      <c r="K219" s="216"/>
      <c r="L219" s="216"/>
      <c r="M219" s="216"/>
      <c r="N219" s="216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 ht="12.75" customHeight="1">
      <c r="A220" s="218"/>
      <c r="B220" s="217"/>
      <c r="C220" s="217"/>
      <c r="D220" s="216"/>
      <c r="E220" s="217"/>
      <c r="F220" s="216"/>
      <c r="G220" s="216"/>
      <c r="H220" s="217"/>
      <c r="I220" s="217"/>
      <c r="J220" s="216"/>
      <c r="K220" s="216"/>
      <c r="L220" s="216"/>
      <c r="M220" s="216"/>
      <c r="N220" s="216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 ht="12.75" customHeight="1">
      <c r="A221" s="218"/>
      <c r="B221" s="217"/>
      <c r="C221" s="217"/>
      <c r="D221" s="216"/>
      <c r="E221" s="217"/>
      <c r="F221" s="216"/>
      <c r="G221" s="216"/>
      <c r="H221" s="217"/>
      <c r="I221" s="217"/>
      <c r="J221" s="216"/>
      <c r="K221" s="216"/>
      <c r="L221" s="216"/>
      <c r="M221" s="216"/>
      <c r="N221" s="216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 ht="12.75" customHeight="1">
      <c r="A222" s="218"/>
      <c r="B222" s="217"/>
      <c r="C222" s="217"/>
      <c r="D222" s="216"/>
      <c r="E222" s="217"/>
      <c r="F222" s="216"/>
      <c r="G222" s="216"/>
      <c r="H222" s="217"/>
      <c r="I222" s="217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 ht="12.75" customHeight="1">
      <c r="A223" s="218"/>
      <c r="B223" s="217"/>
      <c r="C223" s="217"/>
      <c r="D223" s="216"/>
      <c r="E223" s="217"/>
      <c r="F223" s="216"/>
      <c r="G223" s="216"/>
      <c r="H223" s="217"/>
      <c r="I223" s="217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 ht="12.75" customHeight="1">
      <c r="A224" s="218"/>
      <c r="B224" s="217"/>
      <c r="C224" s="217"/>
      <c r="D224" s="216"/>
      <c r="E224" s="217"/>
      <c r="F224" s="216"/>
      <c r="G224" s="216"/>
      <c r="H224" s="217"/>
      <c r="I224" s="217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 ht="12.75" customHeight="1">
      <c r="A225" s="218"/>
      <c r="B225" s="217"/>
      <c r="C225" s="217"/>
      <c r="D225" s="216"/>
      <c r="E225" s="217"/>
      <c r="F225" s="216"/>
      <c r="G225" s="216"/>
      <c r="H225" s="217"/>
      <c r="I225" s="217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 ht="12.75" customHeight="1">
      <c r="A226" s="218"/>
      <c r="B226" s="217"/>
      <c r="C226" s="217"/>
      <c r="D226" s="216"/>
      <c r="E226" s="217"/>
      <c r="F226" s="216"/>
      <c r="G226" s="216"/>
      <c r="H226" s="217"/>
      <c r="I226" s="217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 ht="12.75" customHeight="1">
      <c r="A227" s="218"/>
      <c r="B227" s="217"/>
      <c r="C227" s="217"/>
      <c r="D227" s="216"/>
      <c r="E227" s="217"/>
      <c r="F227" s="216"/>
      <c r="G227" s="216"/>
      <c r="H227" s="217"/>
      <c r="I227" s="217"/>
      <c r="J227" s="216"/>
      <c r="K227" s="216"/>
      <c r="L227" s="216"/>
      <c r="M227" s="216"/>
      <c r="N227" s="21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 ht="12.75" customHeight="1">
      <c r="A228" s="218"/>
      <c r="B228" s="217"/>
      <c r="C228" s="217"/>
      <c r="D228" s="216"/>
      <c r="E228" s="217"/>
      <c r="F228" s="216"/>
      <c r="G228" s="216"/>
      <c r="H228" s="217"/>
      <c r="I228" s="217"/>
      <c r="J228" s="216"/>
      <c r="K228" s="216"/>
      <c r="L228" s="216"/>
      <c r="M228" s="216"/>
      <c r="N228" s="216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 ht="12.75" customHeight="1">
      <c r="A229" s="218"/>
      <c r="B229" s="217"/>
      <c r="C229" s="217"/>
      <c r="D229" s="216"/>
      <c r="E229" s="217"/>
      <c r="F229" s="216"/>
      <c r="G229" s="216"/>
      <c r="H229" s="217"/>
      <c r="I229" s="217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 ht="12.75" customHeight="1">
      <c r="A230" s="218"/>
      <c r="B230" s="217"/>
      <c r="C230" s="217"/>
      <c r="D230" s="216"/>
      <c r="E230" s="217"/>
      <c r="F230" s="216"/>
      <c r="G230" s="216"/>
      <c r="H230" s="217"/>
      <c r="I230" s="217"/>
      <c r="J230" s="216"/>
      <c r="K230" s="216"/>
      <c r="L230" s="216"/>
      <c r="M230" s="216"/>
      <c r="N230" s="216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 ht="12.75" customHeight="1">
      <c r="A231" s="218"/>
      <c r="B231" s="217"/>
      <c r="C231" s="217"/>
      <c r="D231" s="216"/>
      <c r="E231" s="217"/>
      <c r="F231" s="216"/>
      <c r="G231" s="216"/>
      <c r="H231" s="217"/>
      <c r="I231" s="217"/>
      <c r="J231" s="216"/>
      <c r="K231" s="216"/>
      <c r="L231" s="216"/>
      <c r="M231" s="216"/>
      <c r="N231" s="216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 ht="12.75" customHeight="1">
      <c r="A232" s="218"/>
      <c r="B232" s="217"/>
      <c r="C232" s="217"/>
      <c r="D232" s="216"/>
      <c r="E232" s="217"/>
      <c r="F232" s="216"/>
      <c r="G232" s="216"/>
      <c r="H232" s="217"/>
      <c r="I232" s="217"/>
      <c r="J232" s="216"/>
      <c r="K232" s="216"/>
      <c r="L232" s="216"/>
      <c r="M232" s="216"/>
      <c r="N232" s="216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 ht="12.75" customHeight="1">
      <c r="A233" s="218"/>
      <c r="B233" s="217"/>
      <c r="C233" s="217"/>
      <c r="D233" s="216"/>
      <c r="E233" s="217"/>
      <c r="F233" s="216"/>
      <c r="G233" s="216"/>
      <c r="H233" s="217"/>
      <c r="I233" s="217"/>
      <c r="J233" s="216"/>
      <c r="K233" s="216"/>
      <c r="L233" s="216"/>
      <c r="M233" s="216"/>
      <c r="N233" s="216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 ht="12.75" customHeight="1">
      <c r="A234" s="218"/>
      <c r="B234" s="217"/>
      <c r="C234" s="217"/>
      <c r="D234" s="216"/>
      <c r="E234" s="217"/>
      <c r="F234" s="216"/>
      <c r="G234" s="216"/>
      <c r="H234" s="217"/>
      <c r="I234" s="217"/>
      <c r="J234" s="216"/>
      <c r="K234" s="216"/>
      <c r="L234" s="216"/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 ht="12.75" customHeight="1">
      <c r="A235" s="218"/>
      <c r="B235" s="217"/>
      <c r="C235" s="217"/>
      <c r="D235" s="216"/>
      <c r="E235" s="217"/>
      <c r="F235" s="216"/>
      <c r="G235" s="216"/>
      <c r="H235" s="217"/>
      <c r="I235" s="217"/>
      <c r="J235" s="216"/>
      <c r="K235" s="216"/>
      <c r="L235" s="216"/>
      <c r="M235" s="216"/>
      <c r="N235" s="216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 ht="12.75" customHeight="1">
      <c r="A236" s="218"/>
      <c r="B236" s="217"/>
      <c r="C236" s="217"/>
      <c r="D236" s="216"/>
      <c r="E236" s="217"/>
      <c r="F236" s="216"/>
      <c r="G236" s="216"/>
      <c r="H236" s="217"/>
      <c r="I236" s="217"/>
      <c r="J236" s="216"/>
      <c r="K236" s="216"/>
      <c r="L236" s="216"/>
      <c r="M236" s="216"/>
      <c r="N236" s="216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 ht="12.75" customHeight="1">
      <c r="A237" s="218"/>
      <c r="B237" s="217"/>
      <c r="C237" s="217"/>
      <c r="D237" s="216"/>
      <c r="E237" s="217"/>
      <c r="F237" s="216"/>
      <c r="G237" s="216"/>
      <c r="H237" s="217"/>
      <c r="I237" s="217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 ht="12.75" customHeight="1">
      <c r="A238" s="218"/>
      <c r="B238" s="217"/>
      <c r="C238" s="217"/>
      <c r="D238" s="216"/>
      <c r="E238" s="217"/>
      <c r="F238" s="216"/>
      <c r="G238" s="216"/>
      <c r="H238" s="217"/>
      <c r="I238" s="217"/>
      <c r="J238" s="216"/>
      <c r="K238" s="216"/>
      <c r="L238" s="216"/>
      <c r="M238" s="216"/>
      <c r="N238" s="216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 ht="12.75" customHeight="1">
      <c r="A239" s="218"/>
      <c r="B239" s="217"/>
      <c r="C239" s="217"/>
      <c r="D239" s="216"/>
      <c r="E239" s="217"/>
      <c r="F239" s="216"/>
      <c r="G239" s="216"/>
      <c r="H239" s="217"/>
      <c r="I239" s="217"/>
      <c r="J239" s="216"/>
      <c r="K239" s="216"/>
      <c r="L239" s="216"/>
      <c r="M239" s="216"/>
      <c r="N239" s="21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 ht="12.75" customHeight="1">
      <c r="A240" s="218"/>
      <c r="B240" s="217"/>
      <c r="C240" s="217"/>
      <c r="D240" s="216"/>
      <c r="E240" s="217"/>
      <c r="F240" s="216"/>
      <c r="G240" s="216"/>
      <c r="H240" s="217"/>
      <c r="I240" s="217"/>
      <c r="J240" s="216"/>
      <c r="K240" s="216"/>
      <c r="L240" s="216"/>
      <c r="M240" s="216"/>
      <c r="N240" s="216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 ht="12.75" customHeight="1">
      <c r="A241" s="218"/>
      <c r="B241" s="217"/>
      <c r="C241" s="217"/>
      <c r="D241" s="216"/>
      <c r="E241" s="217"/>
      <c r="F241" s="216"/>
      <c r="G241" s="216"/>
      <c r="H241" s="217"/>
      <c r="I241" s="217"/>
      <c r="J241" s="216"/>
      <c r="K241" s="216"/>
      <c r="L241" s="216"/>
      <c r="M241" s="216"/>
      <c r="N241" s="21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 ht="12.75" customHeight="1">
      <c r="A242" s="218"/>
      <c r="B242" s="217"/>
      <c r="C242" s="217"/>
      <c r="D242" s="216"/>
      <c r="E242" s="217"/>
      <c r="F242" s="216"/>
      <c r="G242" s="216"/>
      <c r="H242" s="217"/>
      <c r="I242" s="217"/>
      <c r="J242" s="216"/>
      <c r="K242" s="216"/>
      <c r="L242" s="216"/>
      <c r="M242" s="216"/>
      <c r="N242" s="216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 ht="12.75" customHeight="1">
      <c r="A243" s="218"/>
      <c r="B243" s="217"/>
      <c r="C243" s="217"/>
      <c r="D243" s="216"/>
      <c r="E243" s="217"/>
      <c r="F243" s="216"/>
      <c r="G243" s="216"/>
      <c r="H243" s="217"/>
      <c r="I243" s="217"/>
      <c r="J243" s="216"/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 ht="12.75" customHeight="1">
      <c r="A244" s="218"/>
      <c r="B244" s="217"/>
      <c r="C244" s="217"/>
      <c r="D244" s="216"/>
      <c r="E244" s="217"/>
      <c r="F244" s="216"/>
      <c r="G244" s="216"/>
      <c r="H244" s="217"/>
      <c r="I244" s="217"/>
      <c r="J244" s="216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 ht="12.75" customHeight="1">
      <c r="A245" s="218"/>
      <c r="B245" s="217"/>
      <c r="C245" s="217"/>
      <c r="D245" s="216"/>
      <c r="E245" s="217"/>
      <c r="F245" s="216"/>
      <c r="G245" s="216"/>
      <c r="H245" s="217"/>
      <c r="I245" s="217"/>
      <c r="J245" s="216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 ht="12.75" customHeight="1">
      <c r="A246" s="218"/>
      <c r="B246" s="217"/>
      <c r="C246" s="217"/>
      <c r="D246" s="216"/>
      <c r="E246" s="217"/>
      <c r="F246" s="216"/>
      <c r="G246" s="216"/>
      <c r="H246" s="217"/>
      <c r="I246" s="217"/>
      <c r="J246" s="216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 ht="12.75" customHeight="1">
      <c r="A247" s="218"/>
      <c r="B247" s="217"/>
      <c r="C247" s="217"/>
      <c r="D247" s="216"/>
      <c r="E247" s="217"/>
      <c r="F247" s="216"/>
      <c r="G247" s="216"/>
      <c r="H247" s="217"/>
      <c r="I247" s="217"/>
      <c r="J247" s="216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 ht="12.75" customHeight="1">
      <c r="A248" s="218"/>
      <c r="B248" s="217"/>
      <c r="C248" s="217"/>
      <c r="D248" s="216"/>
      <c r="E248" s="217"/>
      <c r="F248" s="216"/>
      <c r="G248" s="216"/>
      <c r="H248" s="217"/>
      <c r="I248" s="217"/>
      <c r="J248" s="216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 ht="12.75" customHeight="1">
      <c r="A249" s="218"/>
      <c r="B249" s="217"/>
      <c r="C249" s="217"/>
      <c r="D249" s="216"/>
      <c r="E249" s="217"/>
      <c r="F249" s="216"/>
      <c r="G249" s="216"/>
      <c r="H249" s="217"/>
      <c r="I249" s="217"/>
      <c r="J249" s="216"/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 ht="12.75" customHeight="1">
      <c r="A250" s="218"/>
      <c r="B250" s="217"/>
      <c r="C250" s="217"/>
      <c r="D250" s="216"/>
      <c r="E250" s="217"/>
      <c r="F250" s="216"/>
      <c r="G250" s="216"/>
      <c r="H250" s="217"/>
      <c r="I250" s="217"/>
      <c r="J250" s="216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 ht="12.75" customHeight="1">
      <c r="A251" s="218"/>
      <c r="B251" s="217"/>
      <c r="C251" s="217"/>
      <c r="D251" s="216"/>
      <c r="E251" s="217"/>
      <c r="F251" s="216"/>
      <c r="G251" s="216"/>
      <c r="H251" s="217"/>
      <c r="I251" s="217"/>
      <c r="J251" s="216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 ht="12.75" customHeight="1">
      <c r="A252" s="218"/>
      <c r="B252" s="217"/>
      <c r="C252" s="217"/>
      <c r="D252" s="216"/>
      <c r="E252" s="217"/>
      <c r="F252" s="216"/>
      <c r="G252" s="216"/>
      <c r="H252" s="217"/>
      <c r="I252" s="217"/>
      <c r="J252" s="216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 ht="12.75" customHeight="1">
      <c r="A253" s="218"/>
      <c r="B253" s="217"/>
      <c r="C253" s="217"/>
      <c r="D253" s="216"/>
      <c r="E253" s="217"/>
      <c r="F253" s="216"/>
      <c r="G253" s="216"/>
      <c r="H253" s="217"/>
      <c r="I253" s="217"/>
      <c r="J253" s="216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 ht="12.75" customHeight="1">
      <c r="A254" s="218"/>
      <c r="B254" s="217"/>
      <c r="C254" s="217"/>
      <c r="D254" s="216"/>
      <c r="E254" s="217"/>
      <c r="F254" s="216"/>
      <c r="G254" s="216"/>
      <c r="H254" s="217"/>
      <c r="I254" s="217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 ht="12.75" customHeight="1">
      <c r="A255" s="218"/>
      <c r="B255" s="217"/>
      <c r="C255" s="217"/>
      <c r="D255" s="216"/>
      <c r="E255" s="217"/>
      <c r="F255" s="216"/>
      <c r="G255" s="216"/>
      <c r="H255" s="217"/>
      <c r="I255" s="217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</sheetData>
  <mergeCells count="4">
    <mergeCell ref="B2:G2"/>
    <mergeCell ref="B3:G3"/>
    <mergeCell ref="B4:G4"/>
    <mergeCell ref="B5:G5"/>
  </mergeCells>
  <dataValidations>
    <dataValidation type="list" allowBlank="1" showErrorMessage="1" sqref="G15:G27">
      <formula1>"Pass,Fail,Pending,Untested,N/A,Cancel"</formula1>
    </dataValidation>
    <dataValidation type="list" allowBlank="1" sqref="I15:I27">
      <formula1>"Immediately,High,Medium,Low"</formula1>
    </dataValidation>
    <dataValidation type="list" allowBlank="1" showErrorMessage="1" sqref="G1 G9:G10">
      <formula1>#REF!</formula1>
    </dataValidation>
  </dataValidations>
  <printOptions/>
  <pageMargins bottom="0.9840277777777777" footer="0.0" header="0.0" left="0.7479166666666667" right="0.25" top="0.75"/>
  <pageSetup paperSize="9" orientation="landscape"/>
  <headerFooter>
    <oddFooter>&amp;L 02ae-BM/PM/HDCV/FSOFT v2.1&amp;C 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5"/>
    <col customWidth="1" min="3" max="3" width="19.38"/>
    <col customWidth="1" min="4" max="6" width="9.0"/>
    <col customWidth="1" min="7" max="7" width="17.25"/>
    <col customWidth="1" min="8" max="8" width="10.25"/>
    <col customWidth="1" min="9" max="9" width="26.38"/>
    <col customWidth="1" min="10" max="26" width="8.0"/>
  </cols>
  <sheetData>
    <row r="1" ht="25.5" customHeight="1">
      <c r="A1" s="10"/>
      <c r="B1" s="234" t="s">
        <v>679</v>
      </c>
      <c r="C1" s="235"/>
      <c r="D1" s="235"/>
      <c r="E1" s="235"/>
      <c r="F1" s="235"/>
      <c r="G1" s="235"/>
      <c r="H1" s="236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237"/>
      <c r="B2" s="237"/>
      <c r="C2" s="10"/>
      <c r="D2" s="10"/>
      <c r="E2" s="10"/>
      <c r="F2" s="10"/>
      <c r="G2" s="10"/>
      <c r="H2" s="23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"/>
      <c r="B3" s="239" t="s">
        <v>1</v>
      </c>
      <c r="C3" s="48" t="str">
        <f>Cover!C4</f>
        <v>Quizlet App</v>
      </c>
      <c r="D3" s="6"/>
      <c r="E3" s="240" t="s">
        <v>3</v>
      </c>
      <c r="F3" s="6"/>
      <c r="G3" s="241" t="s">
        <v>4</v>
      </c>
      <c r="H3" s="24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239" t="s">
        <v>5</v>
      </c>
      <c r="C4" s="48" t="str">
        <f>Cover!C5</f>
        <v>QA</v>
      </c>
      <c r="D4" s="6"/>
      <c r="E4" s="240" t="s">
        <v>7</v>
      </c>
      <c r="F4" s="6"/>
      <c r="G4" s="241" t="s">
        <v>8</v>
      </c>
      <c r="H4" s="24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243" t="s">
        <v>9</v>
      </c>
      <c r="C5" s="48" t="str">
        <f>C4&amp;"_"&amp;"Test Report"&amp;"_"&amp;"v0.1"</f>
        <v>QA_Test Report_v0.1</v>
      </c>
      <c r="D5" s="6"/>
      <c r="E5" s="240" t="s">
        <v>10</v>
      </c>
      <c r="F5" s="6"/>
      <c r="G5" s="244">
        <v>44872.0</v>
      </c>
      <c r="H5" s="24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1.75" customHeight="1">
      <c r="A6" s="237"/>
      <c r="B6" s="243" t="s">
        <v>680</v>
      </c>
      <c r="C6" s="246"/>
      <c r="D6" s="5"/>
      <c r="E6" s="5"/>
      <c r="F6" s="5"/>
      <c r="G6" s="5"/>
      <c r="H6" s="6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237"/>
      <c r="B7" s="24"/>
      <c r="C7" s="247"/>
      <c r="D7" s="10"/>
      <c r="E7" s="10"/>
      <c r="F7" s="10"/>
      <c r="G7" s="10"/>
      <c r="H7" s="23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24"/>
      <c r="C8" s="247"/>
      <c r="D8" s="10"/>
      <c r="E8" s="10"/>
      <c r="F8" s="10"/>
      <c r="G8" s="10"/>
      <c r="H8" s="23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248"/>
      <c r="B10" s="249" t="s">
        <v>25</v>
      </c>
      <c r="C10" s="250" t="s">
        <v>681</v>
      </c>
      <c r="D10" s="251" t="s">
        <v>259</v>
      </c>
      <c r="E10" s="250" t="s">
        <v>260</v>
      </c>
      <c r="F10" s="250" t="s">
        <v>261</v>
      </c>
      <c r="G10" s="252" t="s">
        <v>262</v>
      </c>
      <c r="H10" s="253" t="s">
        <v>263</v>
      </c>
      <c r="I10" s="254" t="s">
        <v>682</v>
      </c>
      <c r="J10" s="25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8"/>
      <c r="B11" s="256">
        <v>1.0</v>
      </c>
      <c r="C11" s="257" t="str">
        <f>TestCase_QuanLyHocPhan!B2</f>
        <v>Quản lý học phần</v>
      </c>
      <c r="D11" s="258">
        <f>TestCase_QuanLyHocPhan!A7</f>
        <v>32</v>
      </c>
      <c r="E11" s="258">
        <f>TestCase_QuanLyHocPhan!B7</f>
        <v>9</v>
      </c>
      <c r="F11" s="258">
        <f>TestCase_QuanLyHocPhan!C7</f>
        <v>2</v>
      </c>
      <c r="G11" s="259">
        <f>TestCase_QuanLyHocPhan!D7</f>
        <v>0</v>
      </c>
      <c r="H11" s="260">
        <f>TestCase_QuanLyHocPhan!E7</f>
        <v>0</v>
      </c>
      <c r="I11" s="261">
        <f>TestCase_QuanLyHocPhan!F7</f>
        <v>43</v>
      </c>
      <c r="J11" s="25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248"/>
      <c r="B12" s="256">
        <v>2.0</v>
      </c>
      <c r="C12" s="257" t="str">
        <f>'TestCase_DangNhap&amp;DangKy&amp;DangXu'!B2</f>
        <v>Đăng nhập, đăng ký, đăng xuất, quên mật khẩu</v>
      </c>
      <c r="D12" s="258">
        <f>'TestCase_DangNhap&amp;DangKy&amp;DangXu'!A7</f>
        <v>26</v>
      </c>
      <c r="E12" s="258">
        <f>'TestCase_DangNhap&amp;DangKy&amp;DangXu'!B7</f>
        <v>0</v>
      </c>
      <c r="F12" s="258">
        <f>'TestCase_DangNhap&amp;DangKy&amp;DangXu'!C7</f>
        <v>0</v>
      </c>
      <c r="G12" s="259">
        <f>'TestCase_DangNhap&amp;DangKy&amp;DangXu'!D7</f>
        <v>0</v>
      </c>
      <c r="H12" s="260">
        <f>'TestCase_DangNhap&amp;DangKy&amp;DangXu'!E7</f>
        <v>0</v>
      </c>
      <c r="I12" s="262">
        <f>'TestCase_DangNhap&amp;DangKy&amp;DangXu'!F7</f>
        <v>26</v>
      </c>
      <c r="J12" s="25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48"/>
      <c r="B13" s="256">
        <v>3.0</v>
      </c>
      <c r="C13" s="263" t="str">
        <f>TestCase_Hoc!B2</f>
        <v>Học</v>
      </c>
      <c r="D13" s="264">
        <f>TestCase_Hoc!A7</f>
        <v>4</v>
      </c>
      <c r="E13" s="264">
        <f>TestCase_Hoc!B7</f>
        <v>3</v>
      </c>
      <c r="F13" s="264">
        <f>TestCase_Hoc!C7</f>
        <v>0</v>
      </c>
      <c r="G13" s="264">
        <f>TestCase_Hoc!D7</f>
        <v>2</v>
      </c>
      <c r="H13" s="264">
        <f>TestCase_Hoc!E7</f>
        <v>0</v>
      </c>
      <c r="I13" s="265">
        <f>TestCase_Hoc!F7</f>
        <v>9</v>
      </c>
      <c r="J13" s="25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48"/>
      <c r="B14" s="256">
        <v>4.0</v>
      </c>
      <c r="C14" s="257" t="str">
        <f>TestCase_TheGhiNHo!B2</f>
        <v>Thẻ ghi nhớ</v>
      </c>
      <c r="D14" s="258">
        <f>TestCase_TheGhiNHo!A7</f>
        <v>6</v>
      </c>
      <c r="E14" s="258">
        <f>TestCase_TheGhiNHo!B7</f>
        <v>0</v>
      </c>
      <c r="F14" s="258">
        <f>TestCase_TheGhiNHo!C7</f>
        <v>2</v>
      </c>
      <c r="G14" s="258">
        <f>TestCase_TheGhiNHo!D7</f>
        <v>2</v>
      </c>
      <c r="H14" s="260">
        <f>TestCase_TheGhiNHo!E7</f>
        <v>0</v>
      </c>
      <c r="I14" s="262">
        <f>TestCase_TheGhiNHo!F7</f>
        <v>10</v>
      </c>
      <c r="J14" s="25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248"/>
      <c r="B15" s="256">
        <v>5.0</v>
      </c>
      <c r="C15" s="263" t="str">
        <f>TestCase_Viet!B2</f>
        <v>Viết</v>
      </c>
      <c r="D15" s="258">
        <f>TestCase_Viet!A7</f>
        <v>7</v>
      </c>
      <c r="E15" s="258">
        <f>TestCase_Viet!B7</f>
        <v>0</v>
      </c>
      <c r="F15" s="258">
        <f>TestCase_Viet!C7</f>
        <v>2</v>
      </c>
      <c r="G15" s="259">
        <f>TestCase_Viet!D7</f>
        <v>2</v>
      </c>
      <c r="H15" s="260">
        <f>TestCase_Viet!E7</f>
        <v>0</v>
      </c>
      <c r="I15" s="262">
        <f>TestCase_Viet!F7</f>
        <v>11</v>
      </c>
      <c r="J15" s="25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48"/>
      <c r="B16" s="266">
        <v>6.0</v>
      </c>
      <c r="C16" s="267" t="str">
        <f>TestCase_QuanLyLop!B2</f>
        <v>Quản lý lớp</v>
      </c>
      <c r="D16" s="268">
        <f>TestCase_QuanLyLop!A7</f>
        <v>20</v>
      </c>
      <c r="E16" s="269">
        <f>TestCase_QuanLyLop!B7</f>
        <v>5</v>
      </c>
      <c r="F16" s="269">
        <f>TestCase_QuanLyLop!C7</f>
        <v>2</v>
      </c>
      <c r="G16" s="270">
        <f>TestCase_QuanLyLop!D7</f>
        <v>0</v>
      </c>
      <c r="H16" s="270">
        <f>TestCase_QuanLyLop!E7</f>
        <v>0</v>
      </c>
      <c r="I16" s="271">
        <f>TestCase_QuanLyLop!F7</f>
        <v>27</v>
      </c>
      <c r="J16" s="25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48"/>
      <c r="B17" s="266">
        <v>7.0</v>
      </c>
      <c r="C17" s="267" t="str">
        <f>TestCase_QuanLyThuMuc!B2</f>
        <v>Quản lý thư mục</v>
      </c>
      <c r="D17" s="268">
        <f>TestCase_QuanLyThuMuc!A7</f>
        <v>20</v>
      </c>
      <c r="E17" s="269">
        <f>TestCase_QuanLyThuMuc!B7</f>
        <v>3</v>
      </c>
      <c r="F17" s="269">
        <f>TestCase_QuanLyThuMuc!C7</f>
        <v>0</v>
      </c>
      <c r="G17" s="270">
        <f>TestCase_QuanLyThuMuc!D7</f>
        <v>0</v>
      </c>
      <c r="H17" s="270">
        <f>TestCase_QuanLyThuMuc!E7</f>
        <v>0</v>
      </c>
      <c r="I17" s="272">
        <f>TestCase_QuanLyThuMuc!F7</f>
        <v>23</v>
      </c>
      <c r="J17" s="25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248"/>
      <c r="B18" s="266">
        <v>8.0</v>
      </c>
      <c r="C18" s="267" t="str">
        <f>TestCase_CaiDatThongTinCaNhan!B2</f>
        <v>Cài đặt thông tin cá nhân</v>
      </c>
      <c r="D18" s="268">
        <f>TestCase_CaiDatThongTinCaNhan!A7</f>
        <v>7</v>
      </c>
      <c r="E18" s="269">
        <f>TestCase_CaiDatThongTinCaNhan!B7</f>
        <v>0</v>
      </c>
      <c r="F18" s="269">
        <f>TestCase_CaiDatThongTinCaNhan!C7</f>
        <v>1</v>
      </c>
      <c r="G18" s="270">
        <f>TestCase_CaiDatThongTinCaNhan!D7</f>
        <v>0</v>
      </c>
      <c r="H18" s="270">
        <f>TestCase_CaiDatThongTinCaNhan!E7</f>
        <v>0</v>
      </c>
      <c r="I18" s="273">
        <f>TestCase_CaiDatThongTinCaNhan!F7</f>
        <v>8</v>
      </c>
      <c r="J18" s="25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48"/>
      <c r="B19" s="274"/>
      <c r="C19" s="275" t="s">
        <v>683</v>
      </c>
      <c r="D19" s="276">
        <f t="shared" ref="D19:I19" si="1">SUM(D11:D18)</f>
        <v>122</v>
      </c>
      <c r="E19" s="276">
        <f t="shared" si="1"/>
        <v>20</v>
      </c>
      <c r="F19" s="276">
        <f t="shared" si="1"/>
        <v>9</v>
      </c>
      <c r="G19" s="276">
        <f t="shared" si="1"/>
        <v>6</v>
      </c>
      <c r="H19" s="277">
        <f t="shared" si="1"/>
        <v>0</v>
      </c>
      <c r="I19" s="278">
        <f t="shared" si="1"/>
        <v>157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279"/>
      <c r="C20" s="10"/>
      <c r="D20" s="280"/>
      <c r="E20" s="281"/>
      <c r="F20" s="281"/>
      <c r="G20" s="281"/>
      <c r="H20" s="28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8" t="s">
        <v>684</v>
      </c>
      <c r="D21" s="10"/>
      <c r="E21" s="282">
        <f>(D19+E19)*100/(I19-H19-G19)</f>
        <v>94.0397351</v>
      </c>
      <c r="F21" s="10" t="s">
        <v>685</v>
      </c>
      <c r="G21" s="10"/>
      <c r="H21" s="283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8" t="s">
        <v>686</v>
      </c>
      <c r="D22" s="10"/>
      <c r="E22" s="282">
        <f>D19*100/(D19+E19)</f>
        <v>85.91549296</v>
      </c>
      <c r="F22" s="10" t="s">
        <v>685</v>
      </c>
      <c r="G22" s="10"/>
      <c r="H22" s="28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