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quynhnguyen/Desktop/DS/Excel Projects/"/>
    </mc:Choice>
  </mc:AlternateContent>
  <xr:revisionPtr revIDLastSave="0" documentId="13_ncr:1_{1A5E320E-89D8-A744-B55A-3DEB7B2BEF42}" xr6:coauthVersionLast="47" xr6:coauthVersionMax="47" xr10:uidLastSave="{00000000-0000-0000-0000-000000000000}"/>
  <bookViews>
    <workbookView xWindow="0" yWindow="740" windowWidth="28700" windowHeight="17200" activeTab="3" xr2:uid="{418EF616-6684-5747-9F2E-D6ADF153E6A5}"/>
  </bookViews>
  <sheets>
    <sheet name="Descriptive Statistics" sheetId="3" r:id="rId1"/>
    <sheet name="Data" sheetId="1" r:id="rId2"/>
    <sheet name="Sheet2" sheetId="2" r:id="rId3"/>
    <sheet name="Data Visualization" sheetId="5" r:id="rId4"/>
    <sheet name="Math Correlation" sheetId="7" r:id="rId5"/>
  </sheets>
  <definedNames>
    <definedName name="_xlchart.v1.0" hidden="1">'Data Visualization'!$A$58:$A$89</definedName>
    <definedName name="_xlchart.v1.1" hidden="1">'Data Visualization'!$B$57</definedName>
    <definedName name="_xlchart.v1.2" hidden="1">'Data Visualization'!$B$58:$B$89</definedName>
    <definedName name="Slicer_Category">#N/A</definedName>
    <definedName name="Slicer_Category1">#N/A</definedName>
    <definedName name="Slicer_ProductName">#N/A</definedName>
    <definedName name="Slicer_ProductName1">#N/A</definedName>
    <definedName name="Slicer_ProductName2">#N/A</definedName>
    <definedName name="solver_eng" localSheetId="1" hidden="1">1</definedName>
    <definedName name="solver_lin" localSheetId="1" hidden="1">2</definedName>
    <definedName name="solver_neg" localSheetId="1" hidden="1">1</definedName>
    <definedName name="solver_num" localSheetId="1" hidden="1">0</definedName>
    <definedName name="solver_opt" localSheetId="1" hidden="1">Data!$L$7</definedName>
    <definedName name="solver_typ" localSheetId="1" hidden="1">1</definedName>
    <definedName name="solver_val" localSheetId="1" hidden="1">0</definedName>
    <definedName name="solver_ver" localSheetId="1" hidden="1">2</definedName>
  </definedNames>
  <calcPr calcId="191029"/>
  <pivotCaches>
    <pivotCache cacheId="2" r:id="rId6"/>
    <pivotCache cacheId="3"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7" i="1" l="1"/>
  <c r="K8" i="1"/>
  <c r="K9" i="1"/>
  <c r="K10" i="1"/>
  <c r="K11" i="1"/>
  <c r="K12" i="1"/>
  <c r="K13" i="1"/>
  <c r="K14" i="1"/>
  <c r="J7" i="1"/>
  <c r="J8" i="1"/>
  <c r="J9" i="1"/>
  <c r="J10" i="1"/>
  <c r="J11" i="1"/>
  <c r="J12" i="1"/>
  <c r="J13" i="1"/>
  <c r="E4" i="7"/>
  <c r="F2" i="7"/>
  <c r="J4" i="1"/>
  <c r="K4" i="1"/>
  <c r="L4" i="1"/>
  <c r="J5" i="1"/>
  <c r="K5" i="1"/>
  <c r="L5" i="1"/>
  <c r="J6" i="1"/>
  <c r="K6" i="1"/>
  <c r="L6" i="1"/>
  <c r="L7" i="1"/>
  <c r="L8" i="1"/>
  <c r="L9" i="1"/>
  <c r="L10" i="1"/>
  <c r="L11" i="1"/>
  <c r="L12" i="1"/>
  <c r="L13" i="1"/>
  <c r="J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J63" i="1"/>
  <c r="K63" i="1"/>
  <c r="L63" i="1"/>
  <c r="J64" i="1"/>
  <c r="K64" i="1"/>
  <c r="L64" i="1"/>
  <c r="J65" i="1"/>
  <c r="K65" i="1"/>
  <c r="L65" i="1"/>
  <c r="J66" i="1"/>
  <c r="K66" i="1"/>
  <c r="L66" i="1"/>
  <c r="J67" i="1"/>
  <c r="K67" i="1"/>
  <c r="L67" i="1"/>
  <c r="J68" i="1"/>
  <c r="K68" i="1"/>
  <c r="L68" i="1"/>
  <c r="J69" i="1"/>
  <c r="K69" i="1"/>
  <c r="L69" i="1"/>
  <c r="J70" i="1"/>
  <c r="K70" i="1"/>
  <c r="L70" i="1"/>
  <c r="J71" i="1"/>
  <c r="K71" i="1"/>
  <c r="L71" i="1"/>
  <c r="J72" i="1"/>
  <c r="K72" i="1"/>
  <c r="L72" i="1"/>
  <c r="J73" i="1"/>
  <c r="K73" i="1"/>
  <c r="L73"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84" i="1"/>
  <c r="K84" i="1"/>
  <c r="L84" i="1"/>
  <c r="J85" i="1"/>
  <c r="K85" i="1"/>
  <c r="L85" i="1"/>
  <c r="J86" i="1"/>
  <c r="K86" i="1"/>
  <c r="L86" i="1"/>
  <c r="J87" i="1"/>
  <c r="K87" i="1"/>
  <c r="L87" i="1"/>
  <c r="J88" i="1"/>
  <c r="K88" i="1"/>
  <c r="L88" i="1"/>
  <c r="J89" i="1"/>
  <c r="K89" i="1"/>
  <c r="L89" i="1"/>
  <c r="J90" i="1"/>
  <c r="K90" i="1"/>
  <c r="L90" i="1"/>
  <c r="J91" i="1"/>
  <c r="K91" i="1"/>
  <c r="L91" i="1"/>
  <c r="J92" i="1"/>
  <c r="K92" i="1"/>
  <c r="L92" i="1"/>
  <c r="J93" i="1"/>
  <c r="K93" i="1"/>
  <c r="L93" i="1"/>
  <c r="J94" i="1"/>
  <c r="K94" i="1"/>
  <c r="L94" i="1"/>
  <c r="J95" i="1"/>
  <c r="K95" i="1"/>
  <c r="L95" i="1"/>
  <c r="J96" i="1"/>
  <c r="K96" i="1"/>
  <c r="L96" i="1"/>
  <c r="J97" i="1"/>
  <c r="K97" i="1"/>
  <c r="L97" i="1"/>
  <c r="J98" i="1"/>
  <c r="K98" i="1"/>
  <c r="L98" i="1"/>
  <c r="J99" i="1"/>
  <c r="K99" i="1"/>
  <c r="L99" i="1"/>
  <c r="J100" i="1"/>
  <c r="K100" i="1"/>
  <c r="L100" i="1"/>
  <c r="J101" i="1"/>
  <c r="K101" i="1"/>
  <c r="L101" i="1"/>
  <c r="J102" i="1"/>
  <c r="K102" i="1"/>
  <c r="L102" i="1"/>
  <c r="J103" i="1"/>
  <c r="K103" i="1"/>
  <c r="L103" i="1"/>
  <c r="J104" i="1"/>
  <c r="K104" i="1"/>
  <c r="L104" i="1"/>
  <c r="J105" i="1"/>
  <c r="K105" i="1"/>
  <c r="L105" i="1"/>
  <c r="J106" i="1"/>
  <c r="K106" i="1"/>
  <c r="L106" i="1"/>
  <c r="J107" i="1"/>
  <c r="K107" i="1"/>
  <c r="L107" i="1"/>
  <c r="J108" i="1"/>
  <c r="K108" i="1"/>
  <c r="L108" i="1"/>
  <c r="J109" i="1"/>
  <c r="K109" i="1"/>
  <c r="L109" i="1"/>
  <c r="J110" i="1"/>
  <c r="K110" i="1"/>
  <c r="L110" i="1"/>
  <c r="J111" i="1"/>
  <c r="K111" i="1"/>
  <c r="L111" i="1"/>
  <c r="J112" i="1"/>
  <c r="K112" i="1"/>
  <c r="L112" i="1"/>
  <c r="J113" i="1"/>
  <c r="K113" i="1"/>
  <c r="L113" i="1"/>
  <c r="J114" i="1"/>
  <c r="K114" i="1"/>
  <c r="L114" i="1"/>
  <c r="J115" i="1"/>
  <c r="K115" i="1"/>
  <c r="L115" i="1"/>
  <c r="J116" i="1"/>
  <c r="K116" i="1"/>
  <c r="L116" i="1"/>
  <c r="J117" i="1"/>
  <c r="K117" i="1"/>
  <c r="L117" i="1"/>
  <c r="J118" i="1"/>
  <c r="K118" i="1"/>
  <c r="L118" i="1"/>
  <c r="J119" i="1"/>
  <c r="K119" i="1"/>
  <c r="L119" i="1"/>
  <c r="J120" i="1"/>
  <c r="K120" i="1"/>
  <c r="L120" i="1"/>
  <c r="J121" i="1"/>
  <c r="K121" i="1"/>
  <c r="L121" i="1"/>
  <c r="J122" i="1"/>
  <c r="K122" i="1"/>
  <c r="L122" i="1"/>
  <c r="J123" i="1"/>
  <c r="K123" i="1"/>
  <c r="L123" i="1"/>
  <c r="J124" i="1"/>
  <c r="K124" i="1"/>
  <c r="L124" i="1"/>
  <c r="J125" i="1"/>
  <c r="K125" i="1"/>
  <c r="L125" i="1"/>
  <c r="J126" i="1"/>
  <c r="K126" i="1"/>
  <c r="L126" i="1"/>
  <c r="J127" i="1"/>
  <c r="K127" i="1"/>
  <c r="L127" i="1"/>
  <c r="J128" i="1"/>
  <c r="K128" i="1"/>
  <c r="L128" i="1"/>
  <c r="J129" i="1"/>
  <c r="K129" i="1"/>
  <c r="L129" i="1"/>
  <c r="J130" i="1"/>
  <c r="K130" i="1"/>
  <c r="L130" i="1"/>
  <c r="J131" i="1"/>
  <c r="K131" i="1"/>
  <c r="L131" i="1"/>
  <c r="J132" i="1"/>
  <c r="K132" i="1"/>
  <c r="L132" i="1"/>
  <c r="J133" i="1"/>
  <c r="K133" i="1"/>
  <c r="L133" i="1"/>
  <c r="J134" i="1"/>
  <c r="K134" i="1"/>
  <c r="L134" i="1"/>
  <c r="J135" i="1"/>
  <c r="K135" i="1"/>
  <c r="L135" i="1"/>
  <c r="J136" i="1"/>
  <c r="K136" i="1"/>
  <c r="L136" i="1"/>
  <c r="J137" i="1"/>
  <c r="K137" i="1"/>
  <c r="L137" i="1"/>
  <c r="J138" i="1"/>
  <c r="K138" i="1"/>
  <c r="L138" i="1"/>
  <c r="J139" i="1"/>
  <c r="K139" i="1"/>
  <c r="L139" i="1"/>
  <c r="J140" i="1"/>
  <c r="K140" i="1"/>
  <c r="L140" i="1"/>
  <c r="J141" i="1"/>
  <c r="K141" i="1"/>
  <c r="L141" i="1"/>
  <c r="J142" i="1"/>
  <c r="K142" i="1"/>
  <c r="L142" i="1"/>
  <c r="J143" i="1"/>
  <c r="K143" i="1"/>
  <c r="L143" i="1"/>
  <c r="J144" i="1"/>
  <c r="K144" i="1"/>
  <c r="L144" i="1"/>
  <c r="J145" i="1"/>
  <c r="K145" i="1"/>
  <c r="L145" i="1"/>
  <c r="J146" i="1"/>
  <c r="K146" i="1"/>
  <c r="L146" i="1"/>
  <c r="J147" i="1"/>
  <c r="K147" i="1"/>
  <c r="L147" i="1"/>
  <c r="J148" i="1"/>
  <c r="K148" i="1"/>
  <c r="L148" i="1"/>
  <c r="J149" i="1"/>
  <c r="K149" i="1"/>
  <c r="L149" i="1"/>
  <c r="J150" i="1"/>
  <c r="K150" i="1"/>
  <c r="L150" i="1"/>
  <c r="J151" i="1"/>
  <c r="K151" i="1"/>
  <c r="L151" i="1"/>
  <c r="J152" i="1"/>
  <c r="K152" i="1"/>
  <c r="L152" i="1"/>
  <c r="J153" i="1"/>
  <c r="K153" i="1"/>
  <c r="L153" i="1"/>
  <c r="J154" i="1"/>
  <c r="K154" i="1"/>
  <c r="L154" i="1"/>
  <c r="J155" i="1"/>
  <c r="K155" i="1"/>
  <c r="L155" i="1"/>
  <c r="J156" i="1"/>
  <c r="K156" i="1"/>
  <c r="L156" i="1"/>
  <c r="J157" i="1"/>
  <c r="K157" i="1"/>
  <c r="L157" i="1"/>
  <c r="J158" i="1"/>
  <c r="K158" i="1"/>
  <c r="L158" i="1"/>
  <c r="J159" i="1"/>
  <c r="K159" i="1"/>
  <c r="L159" i="1"/>
  <c r="J160" i="1"/>
  <c r="K160" i="1"/>
  <c r="L160" i="1"/>
  <c r="J161" i="1"/>
  <c r="K161" i="1"/>
  <c r="L161" i="1"/>
  <c r="J162" i="1"/>
  <c r="K162" i="1"/>
  <c r="L162" i="1"/>
  <c r="J163" i="1"/>
  <c r="K163" i="1"/>
  <c r="L163" i="1"/>
  <c r="J164" i="1"/>
  <c r="K164" i="1"/>
  <c r="L164" i="1"/>
  <c r="J165" i="1"/>
  <c r="K165" i="1"/>
  <c r="L165" i="1"/>
  <c r="J166" i="1"/>
  <c r="K166" i="1"/>
  <c r="L166" i="1"/>
  <c r="J167" i="1"/>
  <c r="K167" i="1"/>
  <c r="L167" i="1"/>
  <c r="J168" i="1"/>
  <c r="K168" i="1"/>
  <c r="L168" i="1"/>
  <c r="J169" i="1"/>
  <c r="K169" i="1"/>
  <c r="L169" i="1"/>
  <c r="J170" i="1"/>
  <c r="K170" i="1"/>
  <c r="L170" i="1"/>
  <c r="J171" i="1"/>
  <c r="K171" i="1"/>
  <c r="L171" i="1"/>
  <c r="J172" i="1"/>
  <c r="K172" i="1"/>
  <c r="L172" i="1"/>
  <c r="J173" i="1"/>
  <c r="K173" i="1"/>
  <c r="L173" i="1"/>
  <c r="J174" i="1"/>
  <c r="K174" i="1"/>
  <c r="L174" i="1"/>
  <c r="J175" i="1"/>
  <c r="K175" i="1"/>
  <c r="L175" i="1"/>
  <c r="J176" i="1"/>
  <c r="K176" i="1"/>
  <c r="L176" i="1"/>
  <c r="J177" i="1"/>
  <c r="K177" i="1"/>
  <c r="L177" i="1"/>
  <c r="J178" i="1"/>
  <c r="K178" i="1"/>
  <c r="L178" i="1"/>
  <c r="J179" i="1"/>
  <c r="K179" i="1"/>
  <c r="L179" i="1"/>
  <c r="J180" i="1"/>
  <c r="K180" i="1"/>
  <c r="L180" i="1"/>
  <c r="J181" i="1"/>
  <c r="K181" i="1"/>
  <c r="L181" i="1"/>
  <c r="J182" i="1"/>
  <c r="K182" i="1"/>
  <c r="L182" i="1"/>
  <c r="J183" i="1"/>
  <c r="K183" i="1"/>
  <c r="L183" i="1"/>
  <c r="J184" i="1"/>
  <c r="K184" i="1"/>
  <c r="L184" i="1"/>
  <c r="J185" i="1"/>
  <c r="K185" i="1"/>
  <c r="L185" i="1"/>
  <c r="J186" i="1"/>
  <c r="K186" i="1"/>
  <c r="L186" i="1"/>
  <c r="J187" i="1"/>
  <c r="K187" i="1"/>
  <c r="L187" i="1"/>
  <c r="J188" i="1"/>
  <c r="K188" i="1"/>
  <c r="L188" i="1"/>
  <c r="J189" i="1"/>
  <c r="K189" i="1"/>
  <c r="L189" i="1"/>
  <c r="J190" i="1"/>
  <c r="K190" i="1"/>
  <c r="L190" i="1"/>
  <c r="J191" i="1"/>
  <c r="K191" i="1"/>
  <c r="L191" i="1"/>
  <c r="J192" i="1"/>
  <c r="K192" i="1"/>
  <c r="L192" i="1"/>
  <c r="J193" i="1"/>
  <c r="K193" i="1"/>
  <c r="L193" i="1"/>
  <c r="J194" i="1"/>
  <c r="K194" i="1"/>
  <c r="L194" i="1"/>
  <c r="J195" i="1"/>
  <c r="K195" i="1"/>
  <c r="L195" i="1"/>
  <c r="J196" i="1"/>
  <c r="K196" i="1"/>
  <c r="L196" i="1"/>
  <c r="J197" i="1"/>
  <c r="K197" i="1"/>
  <c r="L197" i="1"/>
  <c r="J198" i="1"/>
  <c r="K198" i="1"/>
  <c r="L198" i="1"/>
  <c r="J199" i="1"/>
  <c r="K199" i="1"/>
  <c r="L199" i="1"/>
  <c r="J200" i="1"/>
  <c r="K200" i="1"/>
  <c r="L200" i="1"/>
  <c r="J201" i="1"/>
  <c r="K201" i="1"/>
  <c r="L201" i="1"/>
  <c r="J202" i="1"/>
  <c r="K202" i="1"/>
  <c r="L202" i="1"/>
  <c r="J203" i="1"/>
  <c r="K203" i="1"/>
  <c r="L203" i="1"/>
  <c r="J204" i="1"/>
  <c r="K204" i="1"/>
  <c r="L204" i="1"/>
  <c r="J205" i="1"/>
  <c r="K205" i="1"/>
  <c r="L205" i="1"/>
  <c r="J206" i="1"/>
  <c r="K206" i="1"/>
  <c r="L206" i="1"/>
  <c r="J207" i="1"/>
  <c r="K207" i="1"/>
  <c r="L207" i="1"/>
  <c r="J208" i="1"/>
  <c r="K208" i="1"/>
  <c r="L208" i="1"/>
  <c r="J209" i="1"/>
  <c r="K209" i="1"/>
  <c r="L209" i="1"/>
  <c r="J210" i="1"/>
  <c r="K210" i="1"/>
  <c r="L210" i="1"/>
  <c r="J211" i="1"/>
  <c r="K211" i="1"/>
  <c r="L211" i="1"/>
  <c r="J212" i="1"/>
  <c r="K212" i="1"/>
  <c r="L212" i="1"/>
  <c r="J213" i="1"/>
  <c r="K213" i="1"/>
  <c r="L213" i="1"/>
  <c r="J214" i="1"/>
  <c r="K214" i="1"/>
  <c r="L214" i="1"/>
  <c r="J215" i="1"/>
  <c r="K215" i="1"/>
  <c r="L215" i="1"/>
  <c r="J216" i="1"/>
  <c r="K216" i="1"/>
  <c r="L216" i="1"/>
  <c r="J217" i="1"/>
  <c r="K217" i="1"/>
  <c r="L217" i="1"/>
  <c r="J218" i="1"/>
  <c r="K218" i="1"/>
  <c r="L218" i="1"/>
  <c r="J219" i="1"/>
  <c r="K219" i="1"/>
  <c r="L219" i="1"/>
  <c r="J220" i="1"/>
  <c r="K220" i="1"/>
  <c r="L220" i="1"/>
  <c r="J221" i="1"/>
  <c r="K221" i="1"/>
  <c r="L221" i="1"/>
  <c r="J222" i="1"/>
  <c r="K222" i="1"/>
  <c r="L222" i="1"/>
  <c r="J223" i="1"/>
  <c r="K223" i="1"/>
  <c r="L223" i="1"/>
  <c r="J224" i="1"/>
  <c r="K224" i="1"/>
  <c r="L224" i="1"/>
  <c r="J225" i="1"/>
  <c r="K225" i="1"/>
  <c r="L225" i="1"/>
  <c r="J226" i="1"/>
  <c r="K226" i="1"/>
  <c r="L226" i="1"/>
  <c r="J227" i="1"/>
  <c r="K227" i="1"/>
  <c r="L227" i="1"/>
  <c r="J228" i="1"/>
  <c r="K228" i="1"/>
  <c r="L228" i="1"/>
  <c r="J229" i="1"/>
  <c r="K229" i="1"/>
  <c r="L229" i="1"/>
  <c r="J230" i="1"/>
  <c r="K230" i="1"/>
  <c r="L230" i="1"/>
  <c r="J231" i="1"/>
  <c r="K231" i="1"/>
  <c r="L231" i="1"/>
  <c r="J232" i="1"/>
  <c r="K232" i="1"/>
  <c r="L232" i="1"/>
  <c r="J233" i="1"/>
  <c r="K233" i="1"/>
  <c r="L233" i="1"/>
  <c r="J234" i="1"/>
  <c r="K234" i="1"/>
  <c r="L234" i="1"/>
  <c r="J235" i="1"/>
  <c r="K235" i="1"/>
  <c r="L235" i="1"/>
  <c r="J236" i="1"/>
  <c r="K236" i="1"/>
  <c r="L236" i="1"/>
  <c r="J237" i="1"/>
  <c r="K237" i="1"/>
  <c r="L237" i="1"/>
  <c r="J238" i="1"/>
  <c r="K238" i="1"/>
  <c r="L238" i="1"/>
  <c r="J239" i="1"/>
  <c r="K239" i="1"/>
  <c r="L239" i="1"/>
  <c r="J240" i="1"/>
  <c r="K240" i="1"/>
  <c r="L240" i="1"/>
  <c r="J241" i="1"/>
  <c r="K241" i="1"/>
  <c r="L241" i="1"/>
  <c r="J242" i="1"/>
  <c r="K242" i="1"/>
  <c r="L242" i="1"/>
  <c r="J243" i="1"/>
  <c r="K243" i="1"/>
  <c r="L243" i="1"/>
  <c r="J244" i="1"/>
  <c r="K244" i="1"/>
  <c r="L244" i="1"/>
  <c r="J245" i="1"/>
  <c r="K245" i="1"/>
  <c r="L245" i="1"/>
  <c r="J246" i="1"/>
  <c r="K246" i="1"/>
  <c r="L246" i="1"/>
  <c r="J247" i="1"/>
  <c r="K247" i="1"/>
  <c r="L247" i="1"/>
  <c r="J248" i="1"/>
  <c r="K248" i="1"/>
  <c r="L248" i="1"/>
  <c r="J249" i="1"/>
  <c r="K249" i="1"/>
  <c r="L249" i="1"/>
  <c r="J250" i="1"/>
  <c r="K250" i="1"/>
  <c r="L250" i="1"/>
  <c r="J251" i="1"/>
  <c r="K251" i="1"/>
  <c r="L251" i="1"/>
  <c r="J252" i="1"/>
  <c r="K252" i="1"/>
  <c r="L252" i="1"/>
  <c r="J253" i="1"/>
  <c r="K253" i="1"/>
  <c r="L253" i="1"/>
  <c r="J254" i="1"/>
  <c r="K254" i="1"/>
  <c r="L254" i="1"/>
  <c r="J255" i="1"/>
  <c r="K255" i="1"/>
  <c r="L255" i="1"/>
  <c r="J256" i="1"/>
  <c r="K256" i="1"/>
  <c r="L256" i="1"/>
  <c r="J257" i="1"/>
  <c r="K257" i="1"/>
  <c r="L257" i="1"/>
  <c r="J258" i="1"/>
  <c r="K258" i="1"/>
  <c r="L258" i="1"/>
  <c r="J259" i="1"/>
  <c r="K259" i="1"/>
  <c r="L259" i="1"/>
  <c r="J260" i="1"/>
  <c r="K260" i="1"/>
  <c r="L260" i="1"/>
  <c r="J261" i="1"/>
  <c r="K261" i="1"/>
  <c r="L261" i="1"/>
  <c r="J262" i="1"/>
  <c r="K262" i="1"/>
  <c r="L262" i="1"/>
  <c r="J263" i="1"/>
  <c r="K263" i="1"/>
  <c r="L263" i="1"/>
  <c r="J264" i="1"/>
  <c r="K264" i="1"/>
  <c r="L264" i="1"/>
  <c r="J265" i="1"/>
  <c r="K265" i="1"/>
  <c r="L265" i="1"/>
  <c r="J266" i="1"/>
  <c r="K266" i="1"/>
  <c r="L266" i="1"/>
  <c r="J267" i="1"/>
  <c r="K267" i="1"/>
  <c r="L267" i="1"/>
  <c r="J268" i="1"/>
  <c r="K268" i="1"/>
  <c r="L268" i="1"/>
  <c r="J269" i="1"/>
  <c r="K269" i="1"/>
  <c r="L269" i="1"/>
  <c r="J270" i="1"/>
  <c r="K270" i="1"/>
  <c r="L270" i="1"/>
  <c r="J271" i="1"/>
  <c r="K271" i="1"/>
  <c r="L271" i="1"/>
  <c r="J272" i="1"/>
  <c r="K272" i="1"/>
  <c r="L272" i="1"/>
  <c r="J273" i="1"/>
  <c r="K273" i="1"/>
  <c r="L273" i="1"/>
  <c r="J274" i="1"/>
  <c r="K274" i="1"/>
  <c r="L274" i="1"/>
  <c r="J275" i="1"/>
  <c r="K275" i="1"/>
  <c r="L275" i="1"/>
  <c r="J276" i="1"/>
  <c r="K276" i="1"/>
  <c r="L276" i="1"/>
  <c r="J277" i="1"/>
  <c r="K277" i="1"/>
  <c r="L277" i="1"/>
  <c r="J278" i="1"/>
  <c r="K278" i="1"/>
  <c r="L278" i="1"/>
  <c r="J279" i="1"/>
  <c r="K279" i="1"/>
  <c r="L279" i="1"/>
  <c r="J280" i="1"/>
  <c r="K280" i="1"/>
  <c r="L280" i="1"/>
  <c r="J281" i="1"/>
  <c r="K281" i="1"/>
  <c r="L281" i="1"/>
  <c r="J282" i="1"/>
  <c r="K282" i="1"/>
  <c r="L282" i="1"/>
  <c r="J283" i="1"/>
  <c r="K283" i="1"/>
  <c r="L283" i="1"/>
  <c r="J284" i="1"/>
  <c r="K284" i="1"/>
  <c r="L284" i="1"/>
  <c r="J285" i="1"/>
  <c r="K285" i="1"/>
  <c r="L285" i="1"/>
  <c r="J286" i="1"/>
  <c r="K286" i="1"/>
  <c r="L286" i="1"/>
  <c r="J287" i="1"/>
  <c r="K287" i="1"/>
  <c r="L287" i="1"/>
  <c r="J288" i="1"/>
  <c r="K288" i="1"/>
  <c r="L288" i="1"/>
  <c r="J289" i="1"/>
  <c r="K289" i="1"/>
  <c r="L289" i="1"/>
  <c r="J290" i="1"/>
  <c r="K290" i="1"/>
  <c r="L290" i="1"/>
  <c r="J291" i="1"/>
  <c r="K291" i="1"/>
  <c r="L291" i="1"/>
  <c r="J292" i="1"/>
  <c r="K292" i="1"/>
  <c r="L292" i="1"/>
  <c r="J293" i="1"/>
  <c r="K293" i="1"/>
  <c r="L293" i="1"/>
  <c r="J294" i="1"/>
  <c r="K294" i="1"/>
  <c r="L294" i="1"/>
  <c r="J295" i="1"/>
  <c r="K295" i="1"/>
  <c r="L295" i="1"/>
  <c r="J296" i="1"/>
  <c r="K296" i="1"/>
  <c r="L296" i="1"/>
  <c r="J297" i="1"/>
  <c r="K297" i="1"/>
  <c r="L297" i="1"/>
  <c r="J298" i="1"/>
  <c r="K298" i="1"/>
  <c r="L298" i="1"/>
  <c r="J299" i="1"/>
  <c r="K299" i="1"/>
  <c r="L299" i="1"/>
  <c r="J300" i="1"/>
  <c r="K300" i="1"/>
  <c r="L300" i="1"/>
  <c r="J301" i="1"/>
  <c r="K301" i="1"/>
  <c r="L301" i="1"/>
  <c r="J302" i="1"/>
  <c r="K302" i="1"/>
  <c r="L302" i="1"/>
  <c r="J303" i="1"/>
  <c r="K303" i="1"/>
  <c r="L303" i="1"/>
  <c r="J304" i="1"/>
  <c r="K304" i="1"/>
  <c r="L304" i="1"/>
  <c r="J305" i="1"/>
  <c r="K305" i="1"/>
  <c r="L305" i="1"/>
  <c r="J306" i="1"/>
  <c r="K306" i="1"/>
  <c r="L306" i="1"/>
  <c r="J307" i="1"/>
  <c r="K307" i="1"/>
  <c r="L307" i="1"/>
  <c r="J308" i="1"/>
  <c r="K308" i="1"/>
  <c r="L308" i="1"/>
  <c r="J309" i="1"/>
  <c r="K309" i="1"/>
  <c r="L309" i="1"/>
  <c r="J310" i="1"/>
  <c r="K310" i="1"/>
  <c r="L310" i="1"/>
  <c r="J311" i="1"/>
  <c r="K311" i="1"/>
  <c r="L311" i="1"/>
  <c r="J312" i="1"/>
  <c r="K312" i="1"/>
  <c r="L312" i="1"/>
  <c r="J313" i="1"/>
  <c r="K313" i="1"/>
  <c r="L313" i="1"/>
  <c r="J314" i="1"/>
  <c r="K314" i="1"/>
  <c r="L314" i="1"/>
  <c r="J315" i="1"/>
  <c r="K315" i="1"/>
  <c r="L315" i="1"/>
  <c r="J316" i="1"/>
  <c r="K316" i="1"/>
  <c r="L316" i="1"/>
  <c r="J317" i="1"/>
  <c r="K317" i="1"/>
  <c r="L317" i="1"/>
  <c r="J318" i="1"/>
  <c r="K318" i="1"/>
  <c r="L318" i="1"/>
  <c r="J319" i="1"/>
  <c r="K319" i="1"/>
  <c r="L319" i="1"/>
  <c r="J320" i="1"/>
  <c r="K320" i="1"/>
  <c r="L320" i="1"/>
  <c r="J321" i="1"/>
  <c r="K321" i="1"/>
  <c r="L321" i="1"/>
  <c r="J322" i="1"/>
  <c r="K322" i="1"/>
  <c r="L322" i="1"/>
  <c r="J323" i="1"/>
  <c r="K323" i="1"/>
  <c r="L323" i="1"/>
  <c r="J324" i="1"/>
  <c r="K324" i="1"/>
  <c r="L324" i="1"/>
  <c r="J325" i="1"/>
  <c r="K325" i="1"/>
  <c r="L325" i="1"/>
  <c r="J326" i="1"/>
  <c r="K326" i="1"/>
  <c r="L326" i="1"/>
  <c r="J327" i="1"/>
  <c r="K327" i="1"/>
  <c r="L327" i="1"/>
  <c r="J328" i="1"/>
  <c r="K328" i="1"/>
  <c r="L328" i="1"/>
  <c r="J329" i="1"/>
  <c r="K329" i="1"/>
  <c r="L329" i="1"/>
  <c r="J330" i="1"/>
  <c r="K330" i="1"/>
  <c r="L330" i="1"/>
  <c r="J331" i="1"/>
  <c r="K331" i="1"/>
  <c r="L331" i="1"/>
  <c r="J332" i="1"/>
  <c r="K332" i="1"/>
  <c r="L332" i="1"/>
  <c r="J333" i="1"/>
  <c r="K333" i="1"/>
  <c r="L333" i="1"/>
  <c r="J334" i="1"/>
  <c r="K334" i="1"/>
  <c r="L334" i="1"/>
  <c r="J335" i="1"/>
  <c r="K335" i="1"/>
  <c r="L335" i="1"/>
  <c r="J336" i="1"/>
  <c r="K336" i="1"/>
  <c r="L336" i="1"/>
  <c r="J337" i="1"/>
  <c r="K337" i="1"/>
  <c r="L337" i="1"/>
  <c r="J338" i="1"/>
  <c r="K338" i="1"/>
  <c r="L338" i="1"/>
  <c r="J339" i="1"/>
  <c r="K339" i="1"/>
  <c r="L339" i="1"/>
  <c r="J340" i="1"/>
  <c r="K340" i="1"/>
  <c r="L340" i="1"/>
  <c r="J341" i="1"/>
  <c r="K341" i="1"/>
  <c r="L341" i="1"/>
  <c r="J342" i="1"/>
  <c r="K342" i="1"/>
  <c r="L342" i="1"/>
  <c r="J343" i="1"/>
  <c r="K343" i="1"/>
  <c r="L343" i="1"/>
  <c r="J344" i="1"/>
  <c r="K344" i="1"/>
  <c r="L344" i="1"/>
  <c r="J345" i="1"/>
  <c r="K345" i="1"/>
  <c r="L345" i="1"/>
  <c r="J346" i="1"/>
  <c r="K346" i="1"/>
  <c r="L346" i="1"/>
  <c r="J347" i="1"/>
  <c r="K347" i="1"/>
  <c r="L347" i="1"/>
  <c r="J348" i="1"/>
  <c r="K348" i="1"/>
  <c r="L348" i="1"/>
  <c r="J349" i="1"/>
  <c r="K349" i="1"/>
  <c r="L349" i="1"/>
  <c r="J350" i="1"/>
  <c r="K350" i="1"/>
  <c r="L350" i="1"/>
  <c r="J351" i="1"/>
  <c r="K351" i="1"/>
  <c r="L351" i="1"/>
  <c r="J352" i="1"/>
  <c r="K352" i="1"/>
  <c r="L352" i="1"/>
  <c r="J353" i="1"/>
  <c r="K353" i="1"/>
  <c r="L353" i="1"/>
  <c r="J354" i="1"/>
  <c r="K354" i="1"/>
  <c r="L354" i="1"/>
  <c r="J355" i="1"/>
  <c r="K355" i="1"/>
  <c r="L355" i="1"/>
  <c r="J356" i="1"/>
  <c r="K356" i="1"/>
  <c r="L356" i="1"/>
  <c r="J357" i="1"/>
  <c r="K357" i="1"/>
  <c r="L357" i="1"/>
  <c r="J358" i="1"/>
  <c r="K358" i="1"/>
  <c r="L358" i="1"/>
  <c r="J359" i="1"/>
  <c r="K359" i="1"/>
  <c r="L359" i="1"/>
  <c r="J360" i="1"/>
  <c r="K360" i="1"/>
  <c r="L360" i="1"/>
  <c r="J361" i="1"/>
  <c r="K361" i="1"/>
  <c r="L361" i="1"/>
  <c r="J362" i="1"/>
  <c r="K362" i="1"/>
  <c r="L362" i="1"/>
  <c r="J363" i="1"/>
  <c r="K363" i="1"/>
  <c r="L363" i="1"/>
  <c r="J364" i="1"/>
  <c r="K364" i="1"/>
  <c r="L364" i="1"/>
  <c r="J365" i="1"/>
  <c r="K365" i="1"/>
  <c r="L365" i="1"/>
  <c r="J366" i="1"/>
  <c r="K366" i="1"/>
  <c r="L366" i="1"/>
  <c r="J367" i="1"/>
  <c r="K367" i="1"/>
  <c r="L367" i="1"/>
  <c r="J368" i="1"/>
  <c r="K368" i="1"/>
  <c r="L368" i="1"/>
  <c r="J369" i="1"/>
  <c r="K369" i="1"/>
  <c r="L369" i="1"/>
  <c r="J370" i="1"/>
  <c r="K370" i="1"/>
  <c r="L370" i="1"/>
  <c r="J371" i="1"/>
  <c r="K371" i="1"/>
  <c r="L371" i="1"/>
  <c r="J372" i="1"/>
  <c r="K372" i="1"/>
  <c r="L372" i="1"/>
  <c r="J373" i="1"/>
  <c r="K373" i="1"/>
  <c r="L373" i="1"/>
  <c r="J374" i="1"/>
  <c r="K374" i="1"/>
  <c r="L374" i="1"/>
  <c r="J375" i="1"/>
  <c r="K375" i="1"/>
  <c r="L375" i="1"/>
  <c r="J376" i="1"/>
  <c r="K376" i="1"/>
  <c r="L376" i="1"/>
  <c r="J377" i="1"/>
  <c r="K377" i="1"/>
  <c r="L377" i="1"/>
  <c r="J378" i="1"/>
  <c r="K378" i="1"/>
  <c r="L378" i="1"/>
  <c r="J379" i="1"/>
  <c r="K379" i="1"/>
  <c r="L379" i="1"/>
  <c r="J380" i="1"/>
  <c r="K380" i="1"/>
  <c r="L380" i="1"/>
  <c r="J381" i="1"/>
  <c r="K381" i="1"/>
  <c r="L381" i="1"/>
  <c r="J382" i="1"/>
  <c r="K382" i="1"/>
  <c r="L382" i="1"/>
  <c r="J383" i="1"/>
  <c r="K383" i="1"/>
  <c r="L383" i="1"/>
  <c r="J384" i="1"/>
  <c r="K384" i="1"/>
  <c r="L384" i="1"/>
  <c r="J385" i="1"/>
  <c r="K385" i="1"/>
  <c r="L385" i="1"/>
  <c r="J386" i="1"/>
  <c r="K386" i="1"/>
  <c r="L386" i="1"/>
  <c r="J387" i="1"/>
  <c r="K387" i="1"/>
  <c r="L387" i="1"/>
  <c r="J388" i="1"/>
  <c r="K388" i="1"/>
  <c r="L388" i="1"/>
  <c r="J389" i="1"/>
  <c r="K389" i="1"/>
  <c r="L389" i="1"/>
  <c r="J390" i="1"/>
  <c r="K390" i="1"/>
  <c r="L390" i="1"/>
  <c r="J391" i="1"/>
  <c r="K391" i="1"/>
  <c r="L391" i="1"/>
  <c r="J392" i="1"/>
  <c r="K392" i="1"/>
  <c r="L392" i="1"/>
  <c r="J393" i="1"/>
  <c r="K393" i="1"/>
  <c r="L393" i="1"/>
  <c r="J394" i="1"/>
  <c r="K394" i="1"/>
  <c r="L394" i="1"/>
  <c r="J395" i="1"/>
  <c r="K395" i="1"/>
  <c r="L395" i="1"/>
  <c r="J396" i="1"/>
  <c r="K396" i="1"/>
  <c r="L396" i="1"/>
  <c r="J397" i="1"/>
  <c r="K397" i="1"/>
  <c r="L397" i="1"/>
  <c r="J398" i="1"/>
  <c r="K398" i="1"/>
  <c r="L398" i="1"/>
  <c r="J399" i="1"/>
  <c r="K399" i="1"/>
  <c r="L399" i="1"/>
  <c r="J400" i="1"/>
  <c r="K400" i="1"/>
  <c r="L400" i="1"/>
  <c r="J401" i="1"/>
  <c r="K401" i="1"/>
  <c r="L401" i="1"/>
  <c r="J402" i="1"/>
  <c r="K402" i="1"/>
  <c r="L402" i="1"/>
  <c r="J403" i="1"/>
  <c r="K403" i="1"/>
  <c r="L403" i="1"/>
  <c r="J404" i="1"/>
  <c r="K404" i="1"/>
  <c r="L404" i="1"/>
  <c r="J405" i="1"/>
  <c r="K405" i="1"/>
  <c r="L405" i="1"/>
  <c r="J406" i="1"/>
  <c r="K406" i="1"/>
  <c r="L406" i="1"/>
  <c r="J407" i="1"/>
  <c r="K407" i="1"/>
  <c r="L407" i="1"/>
  <c r="J408" i="1"/>
  <c r="K408" i="1"/>
  <c r="L408" i="1"/>
  <c r="J409" i="1"/>
  <c r="K409" i="1"/>
  <c r="L409" i="1"/>
  <c r="J410" i="1"/>
  <c r="K410" i="1"/>
  <c r="L410" i="1"/>
  <c r="J411" i="1"/>
  <c r="K411" i="1"/>
  <c r="L411" i="1"/>
  <c r="J412" i="1"/>
  <c r="K412" i="1"/>
  <c r="L412" i="1"/>
  <c r="J413" i="1"/>
  <c r="K413" i="1"/>
  <c r="L413" i="1"/>
  <c r="J414" i="1"/>
  <c r="K414" i="1"/>
  <c r="L414" i="1"/>
  <c r="J415" i="1"/>
  <c r="K415" i="1"/>
  <c r="L415" i="1"/>
  <c r="J416" i="1"/>
  <c r="K416" i="1"/>
  <c r="L416" i="1"/>
  <c r="J417" i="1"/>
  <c r="K417" i="1"/>
  <c r="L417" i="1"/>
  <c r="J418" i="1"/>
  <c r="K418" i="1"/>
  <c r="L418" i="1"/>
  <c r="J419" i="1"/>
  <c r="K419" i="1"/>
  <c r="L419" i="1"/>
  <c r="J420" i="1"/>
  <c r="K420" i="1"/>
  <c r="L420" i="1"/>
  <c r="J421" i="1"/>
  <c r="K421" i="1"/>
  <c r="L421" i="1"/>
  <c r="J422" i="1"/>
  <c r="K422" i="1"/>
  <c r="L422" i="1"/>
  <c r="J423" i="1"/>
  <c r="K423" i="1"/>
  <c r="L423" i="1"/>
  <c r="J424" i="1"/>
  <c r="K424" i="1"/>
  <c r="L424" i="1"/>
  <c r="J425" i="1"/>
  <c r="K425" i="1"/>
  <c r="L425" i="1"/>
  <c r="J426" i="1"/>
  <c r="K426" i="1"/>
  <c r="L426" i="1"/>
  <c r="J427" i="1"/>
  <c r="K427" i="1"/>
  <c r="L427" i="1"/>
  <c r="J428" i="1"/>
  <c r="K428" i="1"/>
  <c r="L428" i="1"/>
  <c r="J429" i="1"/>
  <c r="K429" i="1"/>
  <c r="L429" i="1"/>
  <c r="J430" i="1"/>
  <c r="K430" i="1"/>
  <c r="L430" i="1"/>
  <c r="J431" i="1"/>
  <c r="K431" i="1"/>
  <c r="L431" i="1"/>
  <c r="J432" i="1"/>
  <c r="K432" i="1"/>
  <c r="L432" i="1"/>
  <c r="J433" i="1"/>
  <c r="K433" i="1"/>
  <c r="L433" i="1"/>
  <c r="J434" i="1"/>
  <c r="K434" i="1"/>
  <c r="L434" i="1"/>
  <c r="J435" i="1"/>
  <c r="K435" i="1"/>
  <c r="L435" i="1"/>
  <c r="J436" i="1"/>
  <c r="K436" i="1"/>
  <c r="L436" i="1"/>
  <c r="J437" i="1"/>
  <c r="K437" i="1"/>
  <c r="L437" i="1"/>
  <c r="J438" i="1"/>
  <c r="K438" i="1"/>
  <c r="L438" i="1"/>
  <c r="J439" i="1"/>
  <c r="K439" i="1"/>
  <c r="L439" i="1"/>
  <c r="J440" i="1"/>
  <c r="K440" i="1"/>
  <c r="L440" i="1"/>
  <c r="J441" i="1"/>
  <c r="K441" i="1"/>
  <c r="L441" i="1"/>
  <c r="J442" i="1"/>
  <c r="K442" i="1"/>
  <c r="L442" i="1"/>
  <c r="J443" i="1"/>
  <c r="K443" i="1"/>
  <c r="L443" i="1"/>
  <c r="J444" i="1"/>
  <c r="K444" i="1"/>
  <c r="L444" i="1"/>
  <c r="J445" i="1"/>
  <c r="K445" i="1"/>
  <c r="L445" i="1"/>
  <c r="J446" i="1"/>
  <c r="K446" i="1"/>
  <c r="L446" i="1"/>
  <c r="J447" i="1"/>
  <c r="K447" i="1"/>
  <c r="L447" i="1"/>
  <c r="J448" i="1"/>
  <c r="K448" i="1"/>
  <c r="L448" i="1"/>
  <c r="J449" i="1"/>
  <c r="K449" i="1"/>
  <c r="L449" i="1"/>
  <c r="J450" i="1"/>
  <c r="K450" i="1"/>
  <c r="L450" i="1"/>
  <c r="J451" i="1"/>
  <c r="K451" i="1"/>
  <c r="L451" i="1"/>
  <c r="J452" i="1"/>
  <c r="K452" i="1"/>
  <c r="L452" i="1"/>
  <c r="J453" i="1"/>
  <c r="K453" i="1"/>
  <c r="L453" i="1"/>
  <c r="J454" i="1"/>
  <c r="K454" i="1"/>
  <c r="L454" i="1"/>
  <c r="J455" i="1"/>
  <c r="K455" i="1"/>
  <c r="L455" i="1"/>
  <c r="J456" i="1"/>
  <c r="K456" i="1"/>
  <c r="L456" i="1"/>
  <c r="J457" i="1"/>
  <c r="K457" i="1"/>
  <c r="L457" i="1"/>
  <c r="J458" i="1"/>
  <c r="K458" i="1"/>
  <c r="L458" i="1"/>
  <c r="J459" i="1"/>
  <c r="K459" i="1"/>
  <c r="L459" i="1"/>
  <c r="J460" i="1"/>
  <c r="K460" i="1"/>
  <c r="L460" i="1"/>
  <c r="J461" i="1"/>
  <c r="K461" i="1"/>
  <c r="L461" i="1"/>
  <c r="J462" i="1"/>
  <c r="K462" i="1"/>
  <c r="L462" i="1"/>
  <c r="J463" i="1"/>
  <c r="K463" i="1"/>
  <c r="L463" i="1"/>
  <c r="J464" i="1"/>
  <c r="K464" i="1"/>
  <c r="L464" i="1"/>
  <c r="J465" i="1"/>
  <c r="K465" i="1"/>
  <c r="L465" i="1"/>
  <c r="J466" i="1"/>
  <c r="K466" i="1"/>
  <c r="L466" i="1"/>
  <c r="J467" i="1"/>
  <c r="K467" i="1"/>
  <c r="L467" i="1"/>
  <c r="J468" i="1"/>
  <c r="K468" i="1"/>
  <c r="L468" i="1"/>
  <c r="J469" i="1"/>
  <c r="K469" i="1"/>
  <c r="L469" i="1"/>
  <c r="J470" i="1"/>
  <c r="K470" i="1"/>
  <c r="L470" i="1"/>
  <c r="J471" i="1"/>
  <c r="K471" i="1"/>
  <c r="L471" i="1"/>
  <c r="J472" i="1"/>
  <c r="K472" i="1"/>
  <c r="L472" i="1"/>
  <c r="J473" i="1"/>
  <c r="K473" i="1"/>
  <c r="L473" i="1"/>
  <c r="J474" i="1"/>
  <c r="K474" i="1"/>
  <c r="L474" i="1"/>
  <c r="J475" i="1"/>
  <c r="K475" i="1"/>
  <c r="L475" i="1"/>
  <c r="J476" i="1"/>
  <c r="K476" i="1"/>
  <c r="L476" i="1"/>
  <c r="J477" i="1"/>
  <c r="K477" i="1"/>
  <c r="L477" i="1"/>
  <c r="J478" i="1"/>
  <c r="K478" i="1"/>
  <c r="L478" i="1"/>
  <c r="J479" i="1"/>
  <c r="K479" i="1"/>
  <c r="L479" i="1"/>
  <c r="J480" i="1"/>
  <c r="K480" i="1"/>
  <c r="L480" i="1"/>
  <c r="J481" i="1"/>
  <c r="K481" i="1"/>
  <c r="L481" i="1"/>
  <c r="J482" i="1"/>
  <c r="K482" i="1"/>
  <c r="L482" i="1"/>
  <c r="J483" i="1"/>
  <c r="K483" i="1"/>
  <c r="L483" i="1"/>
  <c r="J484" i="1"/>
  <c r="K484" i="1"/>
  <c r="L484" i="1"/>
  <c r="J485" i="1"/>
  <c r="K485" i="1"/>
  <c r="L485" i="1"/>
  <c r="J486" i="1"/>
  <c r="K486" i="1"/>
  <c r="L486" i="1"/>
  <c r="J487" i="1"/>
  <c r="K487" i="1"/>
  <c r="L487" i="1"/>
  <c r="J488" i="1"/>
  <c r="K488" i="1"/>
  <c r="L488" i="1"/>
  <c r="J489" i="1"/>
  <c r="K489" i="1"/>
  <c r="L489" i="1"/>
  <c r="J490" i="1"/>
  <c r="K490" i="1"/>
  <c r="L490" i="1"/>
  <c r="J491" i="1"/>
  <c r="K491" i="1"/>
  <c r="L491" i="1"/>
  <c r="J492" i="1"/>
  <c r="K492" i="1"/>
  <c r="L492" i="1"/>
  <c r="J493" i="1"/>
  <c r="K493" i="1"/>
  <c r="L493" i="1"/>
  <c r="J494" i="1"/>
  <c r="K494" i="1"/>
  <c r="L494" i="1"/>
  <c r="J495" i="1"/>
  <c r="K495" i="1"/>
  <c r="L495" i="1"/>
  <c r="J496" i="1"/>
  <c r="K496" i="1"/>
  <c r="L496" i="1"/>
  <c r="J497" i="1"/>
  <c r="K497" i="1"/>
  <c r="L497" i="1"/>
  <c r="J498" i="1"/>
  <c r="K498" i="1"/>
  <c r="L498" i="1"/>
  <c r="J499" i="1"/>
  <c r="K499" i="1"/>
  <c r="L499" i="1"/>
  <c r="J500" i="1"/>
  <c r="K500" i="1"/>
  <c r="L500" i="1"/>
  <c r="J501" i="1"/>
  <c r="K501" i="1"/>
  <c r="L501" i="1"/>
  <c r="J502" i="1"/>
  <c r="K502" i="1"/>
  <c r="L502" i="1"/>
  <c r="J503" i="1"/>
  <c r="K503" i="1"/>
  <c r="L503" i="1"/>
  <c r="J504" i="1"/>
  <c r="K504" i="1"/>
  <c r="L504" i="1"/>
  <c r="J505" i="1"/>
  <c r="K505" i="1"/>
  <c r="L505" i="1"/>
  <c r="J506" i="1"/>
  <c r="K506" i="1"/>
  <c r="L506" i="1"/>
  <c r="J507" i="1"/>
  <c r="K507" i="1"/>
  <c r="L507" i="1"/>
  <c r="J508" i="1"/>
  <c r="K508" i="1"/>
  <c r="L508" i="1"/>
  <c r="J509" i="1"/>
  <c r="K509" i="1"/>
  <c r="L509" i="1"/>
  <c r="J510" i="1"/>
  <c r="K510" i="1"/>
  <c r="L510" i="1"/>
  <c r="J511" i="1"/>
  <c r="K511" i="1"/>
  <c r="L511" i="1"/>
  <c r="J512" i="1"/>
  <c r="K512" i="1"/>
  <c r="L512" i="1"/>
  <c r="J513" i="1"/>
  <c r="K513" i="1"/>
  <c r="L513" i="1"/>
  <c r="J514" i="1"/>
  <c r="K514" i="1"/>
  <c r="L514" i="1"/>
  <c r="J515" i="1"/>
  <c r="K515" i="1"/>
  <c r="L515" i="1"/>
  <c r="J516" i="1"/>
  <c r="K516" i="1"/>
  <c r="L516" i="1"/>
  <c r="J517" i="1"/>
  <c r="K517" i="1"/>
  <c r="L517" i="1"/>
  <c r="J518" i="1"/>
  <c r="K518" i="1"/>
  <c r="L518" i="1"/>
  <c r="J519" i="1"/>
  <c r="K519" i="1"/>
  <c r="L519" i="1"/>
  <c r="J520" i="1"/>
  <c r="K520" i="1"/>
  <c r="L520" i="1"/>
  <c r="J521" i="1"/>
  <c r="K521" i="1"/>
  <c r="L521" i="1"/>
  <c r="J522" i="1"/>
  <c r="K522" i="1"/>
  <c r="L522" i="1"/>
  <c r="J523" i="1"/>
  <c r="K523" i="1"/>
  <c r="L523" i="1"/>
  <c r="J524" i="1"/>
  <c r="K524" i="1"/>
  <c r="L524" i="1"/>
  <c r="J525" i="1"/>
  <c r="K525" i="1"/>
  <c r="L525" i="1"/>
  <c r="J526" i="1"/>
  <c r="K526" i="1"/>
  <c r="L526" i="1"/>
  <c r="J527" i="1"/>
  <c r="K527" i="1"/>
  <c r="L527" i="1"/>
  <c r="J528" i="1"/>
  <c r="K528" i="1"/>
  <c r="L528" i="1"/>
  <c r="J529" i="1"/>
  <c r="K529" i="1"/>
  <c r="L529" i="1"/>
  <c r="J530" i="1"/>
  <c r="K530" i="1"/>
  <c r="L530" i="1"/>
  <c r="J531" i="1"/>
  <c r="K531" i="1"/>
  <c r="L531" i="1"/>
  <c r="J532" i="1"/>
  <c r="K532" i="1"/>
  <c r="L532" i="1"/>
  <c r="J533" i="1"/>
  <c r="K533" i="1"/>
  <c r="L533" i="1"/>
  <c r="J534" i="1"/>
  <c r="K534" i="1"/>
  <c r="L534" i="1"/>
  <c r="J535" i="1"/>
  <c r="K535" i="1"/>
  <c r="L535" i="1"/>
  <c r="J536" i="1"/>
  <c r="K536" i="1"/>
  <c r="L536" i="1"/>
  <c r="J537" i="1"/>
  <c r="K537" i="1"/>
  <c r="L537" i="1"/>
  <c r="J538" i="1"/>
  <c r="K538" i="1"/>
  <c r="L538" i="1"/>
  <c r="J539" i="1"/>
  <c r="K539" i="1"/>
  <c r="L539" i="1"/>
  <c r="J540" i="1"/>
  <c r="K540" i="1"/>
  <c r="L540" i="1"/>
  <c r="J541" i="1"/>
  <c r="K541" i="1"/>
  <c r="L541" i="1"/>
  <c r="J542" i="1"/>
  <c r="K542" i="1"/>
  <c r="L542" i="1"/>
  <c r="J543" i="1"/>
  <c r="K543" i="1"/>
  <c r="L543" i="1"/>
  <c r="J544" i="1"/>
  <c r="K544" i="1"/>
  <c r="L544" i="1"/>
  <c r="J545" i="1"/>
  <c r="K545" i="1"/>
  <c r="L545" i="1"/>
  <c r="J546" i="1"/>
  <c r="K546" i="1"/>
  <c r="L546" i="1"/>
  <c r="J547" i="1"/>
  <c r="K547" i="1"/>
  <c r="L547" i="1"/>
  <c r="J548" i="1"/>
  <c r="K548" i="1"/>
  <c r="L548" i="1"/>
  <c r="J549" i="1"/>
  <c r="K549" i="1"/>
  <c r="L549" i="1"/>
  <c r="J550" i="1"/>
  <c r="K550" i="1"/>
  <c r="L550" i="1"/>
  <c r="J551" i="1"/>
  <c r="K551" i="1"/>
  <c r="L551" i="1"/>
  <c r="J552" i="1"/>
  <c r="K552" i="1"/>
  <c r="L552" i="1"/>
  <c r="J553" i="1"/>
  <c r="K553" i="1"/>
  <c r="L553" i="1"/>
  <c r="J554" i="1"/>
  <c r="K554" i="1"/>
  <c r="L554" i="1"/>
  <c r="J555" i="1"/>
  <c r="K555" i="1"/>
  <c r="L555" i="1"/>
  <c r="J556" i="1"/>
  <c r="K556" i="1"/>
  <c r="L556" i="1"/>
  <c r="J557" i="1"/>
  <c r="K557" i="1"/>
  <c r="L557" i="1"/>
  <c r="J558" i="1"/>
  <c r="K558" i="1"/>
  <c r="L558" i="1"/>
  <c r="J559" i="1"/>
  <c r="K559" i="1"/>
  <c r="L559" i="1"/>
  <c r="J560" i="1"/>
  <c r="K560" i="1"/>
  <c r="L560" i="1"/>
  <c r="J561" i="1"/>
  <c r="K561" i="1"/>
  <c r="L561" i="1"/>
  <c r="J562" i="1"/>
  <c r="K562" i="1"/>
  <c r="L562" i="1"/>
  <c r="J563" i="1"/>
  <c r="K563" i="1"/>
  <c r="L563" i="1"/>
  <c r="J564" i="1"/>
  <c r="K564" i="1"/>
  <c r="L564" i="1"/>
  <c r="J565" i="1"/>
  <c r="K565" i="1"/>
  <c r="L565" i="1"/>
  <c r="J566" i="1"/>
  <c r="K566" i="1"/>
  <c r="L566" i="1"/>
  <c r="J567" i="1"/>
  <c r="K567" i="1"/>
  <c r="L567" i="1"/>
  <c r="J568" i="1"/>
  <c r="K568" i="1"/>
  <c r="L568" i="1"/>
  <c r="J569" i="1"/>
  <c r="K569" i="1"/>
  <c r="L569" i="1"/>
  <c r="J570" i="1"/>
  <c r="K570" i="1"/>
  <c r="L570" i="1"/>
  <c r="J571" i="1"/>
  <c r="K571" i="1"/>
  <c r="L571" i="1"/>
  <c r="J572" i="1"/>
  <c r="K572" i="1"/>
  <c r="L572" i="1"/>
  <c r="J573" i="1"/>
  <c r="K573" i="1"/>
  <c r="L573" i="1"/>
  <c r="J574" i="1"/>
  <c r="K574" i="1"/>
  <c r="L574" i="1"/>
  <c r="J575" i="1"/>
  <c r="K575" i="1"/>
  <c r="L575" i="1"/>
  <c r="J576" i="1"/>
  <c r="K576" i="1"/>
  <c r="L576" i="1"/>
  <c r="J577" i="1"/>
  <c r="K577" i="1"/>
  <c r="L577" i="1"/>
  <c r="J578" i="1"/>
  <c r="K578" i="1"/>
  <c r="L578" i="1"/>
  <c r="J579" i="1"/>
  <c r="K579" i="1"/>
  <c r="L579" i="1"/>
  <c r="J580" i="1"/>
  <c r="K580" i="1"/>
  <c r="L580" i="1"/>
  <c r="J581" i="1"/>
  <c r="K581" i="1"/>
  <c r="L581" i="1"/>
  <c r="J582" i="1"/>
  <c r="K582" i="1"/>
  <c r="L582" i="1"/>
  <c r="J583" i="1"/>
  <c r="K583" i="1"/>
  <c r="L583" i="1"/>
  <c r="J584" i="1"/>
  <c r="K584" i="1"/>
  <c r="L584" i="1"/>
  <c r="J585" i="1"/>
  <c r="K585" i="1"/>
  <c r="L585" i="1"/>
  <c r="J586" i="1"/>
  <c r="K586" i="1"/>
  <c r="L586" i="1"/>
  <c r="J587" i="1"/>
  <c r="K587" i="1"/>
  <c r="L587" i="1"/>
  <c r="J588" i="1"/>
  <c r="K588" i="1"/>
  <c r="L588" i="1"/>
  <c r="J589" i="1"/>
  <c r="K589" i="1"/>
  <c r="L589" i="1"/>
  <c r="J590" i="1"/>
  <c r="K590" i="1"/>
  <c r="L590" i="1"/>
  <c r="J591" i="1"/>
  <c r="K591" i="1"/>
  <c r="L591" i="1"/>
  <c r="J592" i="1"/>
  <c r="K592" i="1"/>
  <c r="L592" i="1"/>
  <c r="J593" i="1"/>
  <c r="K593" i="1"/>
  <c r="L593" i="1"/>
  <c r="J594" i="1"/>
  <c r="K594" i="1"/>
  <c r="L594" i="1"/>
  <c r="J595" i="1"/>
  <c r="K595" i="1"/>
  <c r="L595" i="1"/>
  <c r="J596" i="1"/>
  <c r="K596" i="1"/>
  <c r="L596" i="1"/>
  <c r="J597" i="1"/>
  <c r="K597" i="1"/>
  <c r="L597" i="1"/>
  <c r="J598" i="1"/>
  <c r="K598" i="1"/>
  <c r="L598" i="1"/>
  <c r="J599" i="1"/>
  <c r="K599" i="1"/>
  <c r="L599" i="1"/>
  <c r="J600" i="1"/>
  <c r="K600" i="1"/>
  <c r="L600" i="1"/>
  <c r="J601" i="1"/>
  <c r="K601" i="1"/>
  <c r="L601" i="1"/>
  <c r="J602" i="1"/>
  <c r="K602" i="1"/>
  <c r="L602" i="1"/>
  <c r="J603" i="1"/>
  <c r="K603" i="1"/>
  <c r="L603" i="1"/>
  <c r="J604" i="1"/>
  <c r="K604" i="1"/>
  <c r="L604" i="1"/>
  <c r="J605" i="1"/>
  <c r="K605" i="1"/>
  <c r="L605" i="1"/>
  <c r="J606" i="1"/>
  <c r="K606" i="1"/>
  <c r="L606" i="1"/>
  <c r="J607" i="1"/>
  <c r="K607" i="1"/>
  <c r="L607" i="1"/>
  <c r="J608" i="1"/>
  <c r="K608" i="1"/>
  <c r="L608" i="1"/>
  <c r="J609" i="1"/>
  <c r="K609" i="1"/>
  <c r="L609" i="1"/>
  <c r="J610" i="1"/>
  <c r="K610" i="1"/>
  <c r="L610" i="1"/>
  <c r="J611" i="1"/>
  <c r="K611" i="1"/>
  <c r="L611" i="1"/>
  <c r="J612" i="1"/>
  <c r="K612" i="1"/>
  <c r="L612" i="1"/>
  <c r="J613" i="1"/>
  <c r="K613" i="1"/>
  <c r="L613" i="1"/>
  <c r="J614" i="1"/>
  <c r="K614" i="1"/>
  <c r="L614" i="1"/>
  <c r="J615" i="1"/>
  <c r="K615" i="1"/>
  <c r="L615" i="1"/>
  <c r="J616" i="1"/>
  <c r="K616" i="1"/>
  <c r="L616" i="1"/>
  <c r="J617" i="1"/>
  <c r="K617" i="1"/>
  <c r="L617" i="1"/>
  <c r="J618" i="1"/>
  <c r="K618" i="1"/>
  <c r="L618" i="1"/>
  <c r="J619" i="1"/>
  <c r="K619" i="1"/>
  <c r="L619" i="1"/>
  <c r="J620" i="1"/>
  <c r="K620" i="1"/>
  <c r="L620" i="1"/>
  <c r="J621" i="1"/>
  <c r="K621" i="1"/>
  <c r="L621" i="1"/>
  <c r="J622" i="1"/>
  <c r="K622" i="1"/>
  <c r="L622" i="1"/>
  <c r="J623" i="1"/>
  <c r="K623" i="1"/>
  <c r="L623" i="1"/>
  <c r="J624" i="1"/>
  <c r="K624" i="1"/>
  <c r="L624" i="1"/>
  <c r="J625" i="1"/>
  <c r="K625" i="1"/>
  <c r="L625" i="1"/>
  <c r="J626" i="1"/>
  <c r="K626" i="1"/>
  <c r="L626" i="1"/>
  <c r="J627" i="1"/>
  <c r="K627" i="1"/>
  <c r="L627" i="1"/>
  <c r="J628" i="1"/>
  <c r="K628" i="1"/>
  <c r="L628" i="1"/>
  <c r="J629" i="1"/>
  <c r="K629" i="1"/>
  <c r="L629" i="1"/>
  <c r="J630" i="1"/>
  <c r="K630" i="1"/>
  <c r="L630" i="1"/>
  <c r="J631" i="1"/>
  <c r="K631" i="1"/>
  <c r="L631" i="1"/>
  <c r="J632" i="1"/>
  <c r="K632" i="1"/>
  <c r="L632" i="1"/>
  <c r="J633" i="1"/>
  <c r="K633" i="1"/>
  <c r="L633" i="1"/>
  <c r="J634" i="1"/>
  <c r="K634" i="1"/>
  <c r="L634" i="1"/>
  <c r="J635" i="1"/>
  <c r="K635" i="1"/>
  <c r="L635" i="1"/>
  <c r="J636" i="1"/>
  <c r="K636" i="1"/>
  <c r="L636" i="1"/>
  <c r="J637" i="1"/>
  <c r="K637" i="1"/>
  <c r="L637" i="1"/>
  <c r="J638" i="1"/>
  <c r="K638" i="1"/>
  <c r="L638" i="1"/>
  <c r="J639" i="1"/>
  <c r="K639" i="1"/>
  <c r="L639" i="1"/>
  <c r="J640" i="1"/>
  <c r="K640" i="1"/>
  <c r="L640" i="1"/>
  <c r="J641" i="1"/>
  <c r="K641" i="1"/>
  <c r="L641" i="1"/>
  <c r="J642" i="1"/>
  <c r="K642" i="1"/>
  <c r="L642" i="1"/>
  <c r="J643" i="1"/>
  <c r="K643" i="1"/>
  <c r="L643" i="1"/>
  <c r="J644" i="1"/>
  <c r="K644" i="1"/>
  <c r="L644" i="1"/>
  <c r="J645" i="1"/>
  <c r="K645" i="1"/>
  <c r="L645" i="1"/>
  <c r="J646" i="1"/>
  <c r="K646" i="1"/>
  <c r="L646" i="1"/>
  <c r="J647" i="1"/>
  <c r="K647" i="1"/>
  <c r="L647" i="1"/>
  <c r="J648" i="1"/>
  <c r="K648" i="1"/>
  <c r="L648" i="1"/>
  <c r="J649" i="1"/>
  <c r="K649" i="1"/>
  <c r="L649" i="1"/>
  <c r="J650" i="1"/>
  <c r="K650" i="1"/>
  <c r="L650" i="1"/>
  <c r="J651" i="1"/>
  <c r="K651" i="1"/>
  <c r="L651" i="1"/>
  <c r="J652" i="1"/>
  <c r="K652" i="1"/>
  <c r="L652" i="1"/>
  <c r="J653" i="1"/>
  <c r="K653" i="1"/>
  <c r="L653" i="1"/>
  <c r="J654" i="1"/>
  <c r="K654" i="1"/>
  <c r="L654" i="1"/>
  <c r="J655" i="1"/>
  <c r="K655" i="1"/>
  <c r="L655" i="1"/>
  <c r="J656" i="1"/>
  <c r="K656" i="1"/>
  <c r="L656" i="1"/>
  <c r="J657" i="1"/>
  <c r="K657" i="1"/>
  <c r="L657" i="1"/>
  <c r="J658" i="1"/>
  <c r="K658" i="1"/>
  <c r="L658" i="1"/>
  <c r="J659" i="1"/>
  <c r="K659" i="1"/>
  <c r="L659" i="1"/>
  <c r="J660" i="1"/>
  <c r="K660" i="1"/>
  <c r="L660" i="1"/>
  <c r="J661" i="1"/>
  <c r="K661" i="1"/>
  <c r="L661" i="1"/>
  <c r="J662" i="1"/>
  <c r="K662" i="1"/>
  <c r="L662" i="1"/>
  <c r="J663" i="1"/>
  <c r="K663" i="1"/>
  <c r="L663" i="1"/>
  <c r="J664" i="1"/>
  <c r="K664" i="1"/>
  <c r="L664" i="1"/>
  <c r="J665" i="1"/>
  <c r="K665" i="1"/>
  <c r="L665" i="1"/>
  <c r="J666" i="1"/>
  <c r="K666" i="1"/>
  <c r="L666" i="1"/>
  <c r="J667" i="1"/>
  <c r="K667" i="1"/>
  <c r="L667" i="1"/>
  <c r="J668" i="1"/>
  <c r="K668" i="1"/>
  <c r="L668" i="1"/>
  <c r="J669" i="1"/>
  <c r="K669" i="1"/>
  <c r="L669" i="1"/>
  <c r="J670" i="1"/>
  <c r="K670" i="1"/>
  <c r="L670" i="1"/>
  <c r="J671" i="1"/>
  <c r="K671" i="1"/>
  <c r="L671" i="1"/>
  <c r="J672" i="1"/>
  <c r="K672" i="1"/>
  <c r="L672" i="1"/>
  <c r="J673" i="1"/>
  <c r="K673" i="1"/>
  <c r="L673" i="1"/>
  <c r="J674" i="1"/>
  <c r="K674" i="1"/>
  <c r="L674" i="1"/>
  <c r="J675" i="1"/>
  <c r="K675" i="1"/>
  <c r="L675" i="1"/>
  <c r="J676" i="1"/>
  <c r="K676" i="1"/>
  <c r="L676" i="1"/>
  <c r="J677" i="1"/>
  <c r="K677" i="1"/>
  <c r="L677" i="1"/>
  <c r="J678" i="1"/>
  <c r="K678" i="1"/>
  <c r="L678" i="1"/>
  <c r="J679" i="1"/>
  <c r="K679" i="1"/>
  <c r="L679" i="1"/>
  <c r="J680" i="1"/>
  <c r="K680" i="1"/>
  <c r="L680" i="1"/>
  <c r="J681" i="1"/>
  <c r="K681" i="1"/>
  <c r="L681" i="1"/>
  <c r="J682" i="1"/>
  <c r="K682" i="1"/>
  <c r="L682" i="1"/>
  <c r="J683" i="1"/>
  <c r="K683" i="1"/>
  <c r="L683" i="1"/>
  <c r="J684" i="1"/>
  <c r="K684" i="1"/>
  <c r="L684" i="1"/>
  <c r="J685" i="1"/>
  <c r="K685" i="1"/>
  <c r="L685" i="1"/>
  <c r="J686" i="1"/>
  <c r="K686" i="1"/>
  <c r="L686" i="1"/>
  <c r="J687" i="1"/>
  <c r="K687" i="1"/>
  <c r="L687" i="1"/>
  <c r="J688" i="1"/>
  <c r="K688" i="1"/>
  <c r="L688" i="1"/>
  <c r="J689" i="1"/>
  <c r="K689" i="1"/>
  <c r="L689" i="1"/>
  <c r="J690" i="1"/>
  <c r="K690" i="1"/>
  <c r="L690" i="1"/>
  <c r="J691" i="1"/>
  <c r="K691" i="1"/>
  <c r="L691" i="1"/>
  <c r="J692" i="1"/>
  <c r="K692" i="1"/>
  <c r="L692" i="1"/>
  <c r="J693" i="1"/>
  <c r="K693" i="1"/>
  <c r="L693" i="1"/>
  <c r="J694" i="1"/>
  <c r="K694" i="1"/>
  <c r="L694" i="1"/>
  <c r="J695" i="1"/>
  <c r="K695" i="1"/>
  <c r="L695" i="1"/>
  <c r="J696" i="1"/>
  <c r="K696" i="1"/>
  <c r="L696" i="1"/>
  <c r="J697" i="1"/>
  <c r="K697" i="1"/>
  <c r="L697" i="1"/>
  <c r="J698" i="1"/>
  <c r="K698" i="1"/>
  <c r="L698" i="1"/>
  <c r="J699" i="1"/>
  <c r="K699" i="1"/>
  <c r="L699" i="1"/>
  <c r="J700" i="1"/>
  <c r="K700" i="1"/>
  <c r="L700" i="1"/>
  <c r="J701" i="1"/>
  <c r="K701" i="1"/>
  <c r="L701" i="1"/>
  <c r="J702" i="1"/>
  <c r="K702" i="1"/>
  <c r="L702" i="1"/>
  <c r="J703" i="1"/>
  <c r="K703" i="1"/>
  <c r="L703" i="1"/>
  <c r="J704" i="1"/>
  <c r="K704" i="1"/>
  <c r="L704" i="1"/>
  <c r="J705" i="1"/>
  <c r="K705" i="1"/>
  <c r="L705" i="1"/>
  <c r="J706" i="1"/>
  <c r="K706" i="1"/>
  <c r="L706" i="1"/>
  <c r="J707" i="1"/>
  <c r="K707" i="1"/>
  <c r="L707" i="1"/>
  <c r="J708" i="1"/>
  <c r="K708" i="1"/>
  <c r="L708" i="1"/>
  <c r="J709" i="1"/>
  <c r="K709" i="1"/>
  <c r="L709" i="1"/>
  <c r="J710" i="1"/>
  <c r="K710" i="1"/>
  <c r="L710" i="1"/>
  <c r="J711" i="1"/>
  <c r="K711" i="1"/>
  <c r="L711" i="1"/>
  <c r="J712" i="1"/>
  <c r="K712" i="1"/>
  <c r="L712" i="1"/>
  <c r="J713" i="1"/>
  <c r="K713" i="1"/>
  <c r="L713" i="1"/>
  <c r="J714" i="1"/>
  <c r="K714" i="1"/>
  <c r="L714" i="1"/>
  <c r="J715" i="1"/>
  <c r="K715" i="1"/>
  <c r="L715" i="1"/>
  <c r="J716" i="1"/>
  <c r="K716" i="1"/>
  <c r="L716" i="1"/>
  <c r="J717" i="1"/>
  <c r="K717" i="1"/>
  <c r="L717" i="1"/>
  <c r="J718" i="1"/>
  <c r="K718" i="1"/>
  <c r="L718" i="1"/>
  <c r="J719" i="1"/>
  <c r="K719" i="1"/>
  <c r="L719" i="1"/>
  <c r="J720" i="1"/>
  <c r="K720" i="1"/>
  <c r="L720" i="1"/>
  <c r="J721" i="1"/>
  <c r="K721" i="1"/>
  <c r="L721" i="1"/>
  <c r="J722" i="1"/>
  <c r="K722" i="1"/>
  <c r="L722" i="1"/>
  <c r="J723" i="1"/>
  <c r="K723" i="1"/>
  <c r="L723" i="1"/>
  <c r="J724" i="1"/>
  <c r="K724" i="1"/>
  <c r="L724" i="1"/>
  <c r="J725" i="1"/>
  <c r="K725" i="1"/>
  <c r="L725" i="1"/>
  <c r="J726" i="1"/>
  <c r="K726" i="1"/>
  <c r="L726" i="1"/>
  <c r="J727" i="1"/>
  <c r="K727" i="1"/>
  <c r="L727" i="1"/>
  <c r="J728" i="1"/>
  <c r="K728" i="1"/>
  <c r="L728" i="1"/>
  <c r="J729" i="1"/>
  <c r="K729" i="1"/>
  <c r="L729" i="1"/>
  <c r="J730" i="1"/>
  <c r="K730" i="1"/>
  <c r="L730" i="1"/>
  <c r="J731" i="1"/>
  <c r="K731" i="1"/>
  <c r="L731" i="1"/>
  <c r="J732" i="1"/>
  <c r="K732" i="1"/>
  <c r="L732" i="1"/>
  <c r="J733" i="1"/>
  <c r="K733" i="1"/>
  <c r="L733" i="1"/>
  <c r="J734" i="1"/>
  <c r="K734" i="1"/>
  <c r="L734" i="1"/>
  <c r="J735" i="1"/>
  <c r="K735" i="1"/>
  <c r="L735" i="1"/>
  <c r="J736" i="1"/>
  <c r="K736" i="1"/>
  <c r="L736" i="1"/>
  <c r="J737" i="1"/>
  <c r="K737" i="1"/>
  <c r="L737" i="1"/>
  <c r="J738" i="1"/>
  <c r="K738" i="1"/>
  <c r="L738" i="1"/>
  <c r="J739" i="1"/>
  <c r="K739" i="1"/>
  <c r="L739" i="1"/>
  <c r="J740" i="1"/>
  <c r="K740" i="1"/>
  <c r="L740" i="1"/>
  <c r="J741" i="1"/>
  <c r="K741" i="1"/>
  <c r="L741" i="1"/>
  <c r="J742" i="1"/>
  <c r="K742" i="1"/>
  <c r="L742" i="1"/>
  <c r="J743" i="1"/>
  <c r="K743" i="1"/>
  <c r="L743" i="1"/>
  <c r="J744" i="1"/>
  <c r="K744" i="1"/>
  <c r="L744" i="1"/>
  <c r="J745" i="1"/>
  <c r="K745" i="1"/>
  <c r="L745" i="1"/>
  <c r="J746" i="1"/>
  <c r="K746" i="1"/>
  <c r="L746" i="1"/>
  <c r="J747" i="1"/>
  <c r="K747" i="1"/>
  <c r="L747" i="1"/>
  <c r="J748" i="1"/>
  <c r="K748" i="1"/>
  <c r="L748" i="1"/>
  <c r="J749" i="1"/>
  <c r="K749" i="1"/>
  <c r="L749" i="1"/>
  <c r="J750" i="1"/>
  <c r="K750" i="1"/>
  <c r="L750" i="1"/>
  <c r="J751" i="1"/>
  <c r="K751" i="1"/>
  <c r="L751" i="1"/>
  <c r="J752" i="1"/>
  <c r="K752" i="1"/>
  <c r="L752" i="1"/>
  <c r="J753" i="1"/>
  <c r="K753" i="1"/>
  <c r="L753" i="1"/>
  <c r="J754" i="1"/>
  <c r="K754" i="1"/>
  <c r="L754" i="1"/>
  <c r="J755" i="1"/>
  <c r="K755" i="1"/>
  <c r="L755" i="1"/>
  <c r="J756" i="1"/>
  <c r="K756" i="1"/>
  <c r="L756" i="1"/>
  <c r="J757" i="1"/>
  <c r="K757" i="1"/>
  <c r="L757" i="1"/>
  <c r="J758" i="1"/>
  <c r="K758" i="1"/>
  <c r="L758" i="1"/>
  <c r="J759" i="1"/>
  <c r="K759" i="1"/>
  <c r="L759" i="1"/>
  <c r="J760" i="1"/>
  <c r="K760" i="1"/>
  <c r="L760" i="1"/>
  <c r="J761" i="1"/>
  <c r="K761" i="1"/>
  <c r="L761" i="1"/>
  <c r="J762" i="1"/>
  <c r="K762" i="1"/>
  <c r="L762" i="1"/>
  <c r="J763" i="1"/>
  <c r="K763" i="1"/>
  <c r="L763" i="1"/>
  <c r="J764" i="1"/>
  <c r="K764" i="1"/>
  <c r="L764" i="1"/>
  <c r="J765" i="1"/>
  <c r="K765" i="1"/>
  <c r="L765" i="1"/>
  <c r="J766" i="1"/>
  <c r="K766" i="1"/>
  <c r="L766" i="1"/>
  <c r="J767" i="1"/>
  <c r="K767" i="1"/>
  <c r="L767" i="1"/>
  <c r="J768" i="1"/>
  <c r="K768" i="1"/>
  <c r="L768" i="1"/>
  <c r="J769" i="1"/>
  <c r="K769" i="1"/>
  <c r="L769" i="1"/>
  <c r="J770" i="1"/>
  <c r="K770" i="1"/>
  <c r="L770" i="1"/>
  <c r="J771" i="1"/>
  <c r="K771" i="1"/>
  <c r="L771" i="1"/>
  <c r="J772" i="1"/>
  <c r="K772" i="1"/>
  <c r="L772" i="1"/>
  <c r="J773" i="1"/>
  <c r="K773" i="1"/>
  <c r="L773" i="1"/>
  <c r="J774" i="1"/>
  <c r="K774" i="1"/>
  <c r="L774" i="1"/>
  <c r="J775" i="1"/>
  <c r="K775" i="1"/>
  <c r="L775" i="1"/>
  <c r="J776" i="1"/>
  <c r="K776" i="1"/>
  <c r="L776" i="1"/>
  <c r="J777" i="1"/>
  <c r="K777" i="1"/>
  <c r="L777" i="1"/>
  <c r="J778" i="1"/>
  <c r="K778" i="1"/>
  <c r="L778" i="1"/>
  <c r="J779" i="1"/>
  <c r="K779" i="1"/>
  <c r="L779" i="1"/>
  <c r="J780" i="1"/>
  <c r="K780" i="1"/>
  <c r="L780" i="1"/>
  <c r="J781" i="1"/>
  <c r="K781" i="1"/>
  <c r="L781" i="1"/>
  <c r="J782" i="1"/>
  <c r="K782" i="1"/>
  <c r="L782" i="1"/>
  <c r="J783" i="1"/>
  <c r="K783" i="1"/>
  <c r="L783" i="1"/>
  <c r="J784" i="1"/>
  <c r="K784" i="1"/>
  <c r="L784" i="1"/>
  <c r="J785" i="1"/>
  <c r="K785" i="1"/>
  <c r="L785" i="1"/>
  <c r="J786" i="1"/>
  <c r="K786" i="1"/>
  <c r="L786" i="1"/>
  <c r="J787" i="1"/>
  <c r="K787" i="1"/>
  <c r="L787" i="1"/>
  <c r="J788" i="1"/>
  <c r="K788" i="1"/>
  <c r="L788" i="1"/>
  <c r="J789" i="1"/>
  <c r="K789" i="1"/>
  <c r="L789" i="1"/>
  <c r="J790" i="1"/>
  <c r="K790" i="1"/>
  <c r="L790" i="1"/>
  <c r="J791" i="1"/>
  <c r="K791" i="1"/>
  <c r="L791" i="1"/>
  <c r="J792" i="1"/>
  <c r="K792" i="1"/>
  <c r="L792" i="1"/>
  <c r="J793" i="1"/>
  <c r="K793" i="1"/>
  <c r="L793" i="1"/>
  <c r="J794" i="1"/>
  <c r="K794" i="1"/>
  <c r="L794" i="1"/>
  <c r="J795" i="1"/>
  <c r="K795" i="1"/>
  <c r="L795" i="1"/>
  <c r="J796" i="1"/>
  <c r="K796" i="1"/>
  <c r="L796" i="1"/>
  <c r="J797" i="1"/>
  <c r="K797" i="1"/>
  <c r="L797" i="1"/>
  <c r="J798" i="1"/>
  <c r="K798" i="1"/>
  <c r="L798" i="1"/>
  <c r="J799" i="1"/>
  <c r="K799" i="1"/>
  <c r="L799" i="1"/>
  <c r="J800" i="1"/>
  <c r="K800" i="1"/>
  <c r="L800" i="1"/>
  <c r="J801" i="1"/>
  <c r="K801" i="1"/>
  <c r="L801" i="1"/>
  <c r="J802" i="1"/>
  <c r="K802" i="1"/>
  <c r="L802" i="1"/>
  <c r="J803" i="1"/>
  <c r="K803" i="1"/>
  <c r="L803" i="1"/>
  <c r="J804" i="1"/>
  <c r="K804" i="1"/>
  <c r="L804" i="1"/>
  <c r="J805" i="1"/>
  <c r="K805" i="1"/>
  <c r="L805" i="1"/>
  <c r="J806" i="1"/>
  <c r="K806" i="1"/>
  <c r="L806" i="1"/>
  <c r="J807" i="1"/>
  <c r="K807" i="1"/>
  <c r="L807" i="1"/>
  <c r="J808" i="1"/>
  <c r="K808" i="1"/>
  <c r="L808" i="1"/>
  <c r="J809" i="1"/>
  <c r="K809" i="1"/>
  <c r="L809" i="1"/>
  <c r="J810" i="1"/>
  <c r="K810" i="1"/>
  <c r="L810" i="1"/>
  <c r="J811" i="1"/>
  <c r="K811" i="1"/>
  <c r="L811"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J836" i="1"/>
  <c r="K836" i="1"/>
  <c r="L836" i="1"/>
  <c r="J837" i="1"/>
  <c r="K837" i="1"/>
  <c r="L837" i="1"/>
  <c r="J838" i="1"/>
  <c r="K838" i="1"/>
  <c r="L838" i="1"/>
  <c r="J839" i="1"/>
  <c r="K839" i="1"/>
  <c r="L839" i="1"/>
  <c r="J840" i="1"/>
  <c r="K840" i="1"/>
  <c r="L840" i="1"/>
  <c r="J841" i="1"/>
  <c r="K841" i="1"/>
  <c r="L841" i="1"/>
  <c r="J842" i="1"/>
  <c r="K842" i="1"/>
  <c r="L842" i="1"/>
  <c r="J843" i="1"/>
  <c r="K843" i="1"/>
  <c r="L843" i="1"/>
  <c r="J844" i="1"/>
  <c r="K844" i="1"/>
  <c r="L844" i="1"/>
  <c r="J845" i="1"/>
  <c r="K845" i="1"/>
  <c r="L845" i="1"/>
  <c r="J846" i="1"/>
  <c r="K846" i="1"/>
  <c r="L846" i="1"/>
  <c r="J847" i="1"/>
  <c r="K847" i="1"/>
  <c r="L847" i="1"/>
  <c r="J848" i="1"/>
  <c r="K848" i="1"/>
  <c r="L848" i="1"/>
  <c r="J849" i="1"/>
  <c r="K849" i="1"/>
  <c r="L849" i="1"/>
  <c r="J850" i="1"/>
  <c r="K850" i="1"/>
  <c r="L850" i="1"/>
  <c r="J851" i="1"/>
  <c r="K851" i="1"/>
  <c r="L851" i="1"/>
  <c r="J852" i="1"/>
  <c r="K852" i="1"/>
  <c r="L852" i="1"/>
  <c r="J853" i="1"/>
  <c r="K853" i="1"/>
  <c r="L853" i="1"/>
  <c r="J854" i="1"/>
  <c r="K854" i="1"/>
  <c r="L854" i="1"/>
  <c r="J855" i="1"/>
  <c r="K855" i="1"/>
  <c r="L855" i="1"/>
  <c r="J856" i="1"/>
  <c r="K856" i="1"/>
  <c r="L856" i="1"/>
  <c r="J857" i="1"/>
  <c r="K857" i="1"/>
  <c r="L857" i="1"/>
  <c r="J858" i="1"/>
  <c r="K858" i="1"/>
  <c r="L858" i="1"/>
  <c r="J859" i="1"/>
  <c r="K859" i="1"/>
  <c r="L859" i="1"/>
  <c r="J860" i="1"/>
  <c r="K860" i="1"/>
  <c r="L860" i="1"/>
  <c r="J861" i="1"/>
  <c r="K861" i="1"/>
  <c r="L861" i="1"/>
  <c r="J862" i="1"/>
  <c r="K862" i="1"/>
  <c r="L862" i="1"/>
  <c r="J863" i="1"/>
  <c r="K863" i="1"/>
  <c r="L863" i="1"/>
  <c r="J864" i="1"/>
  <c r="K864" i="1"/>
  <c r="L864" i="1"/>
  <c r="J865" i="1"/>
  <c r="K865" i="1"/>
  <c r="L865" i="1"/>
  <c r="J866" i="1"/>
  <c r="K866" i="1"/>
  <c r="L866" i="1"/>
  <c r="J867" i="1"/>
  <c r="K867" i="1"/>
  <c r="L867" i="1"/>
  <c r="J868" i="1"/>
  <c r="K868" i="1"/>
  <c r="L868" i="1"/>
  <c r="J869" i="1"/>
  <c r="K869" i="1"/>
  <c r="L869" i="1"/>
  <c r="J870" i="1"/>
  <c r="K870" i="1"/>
  <c r="L870" i="1"/>
  <c r="J871" i="1"/>
  <c r="K871" i="1"/>
  <c r="L871" i="1"/>
  <c r="J872" i="1"/>
  <c r="K872" i="1"/>
  <c r="L872" i="1"/>
  <c r="J873" i="1"/>
  <c r="K873" i="1"/>
  <c r="L873" i="1"/>
  <c r="J874" i="1"/>
  <c r="K874" i="1"/>
  <c r="L874" i="1"/>
  <c r="J875" i="1"/>
  <c r="K875" i="1"/>
  <c r="L875" i="1"/>
  <c r="J876" i="1"/>
  <c r="K876" i="1"/>
  <c r="L876" i="1"/>
  <c r="J877" i="1"/>
  <c r="K877" i="1"/>
  <c r="L877" i="1"/>
  <c r="J878" i="1"/>
  <c r="K878" i="1"/>
  <c r="L878" i="1"/>
  <c r="J879" i="1"/>
  <c r="K879" i="1"/>
  <c r="L879" i="1"/>
  <c r="J880" i="1"/>
  <c r="K880" i="1"/>
  <c r="L880" i="1"/>
  <c r="J881" i="1"/>
  <c r="K881" i="1"/>
  <c r="L881" i="1"/>
  <c r="J882" i="1"/>
  <c r="K882" i="1"/>
  <c r="L882" i="1"/>
  <c r="J883" i="1"/>
  <c r="K883" i="1"/>
  <c r="L883" i="1"/>
  <c r="J884" i="1"/>
  <c r="K884" i="1"/>
  <c r="L884" i="1"/>
  <c r="J885" i="1"/>
  <c r="K885" i="1"/>
  <c r="L885" i="1"/>
  <c r="J886" i="1"/>
  <c r="K886" i="1"/>
  <c r="L886" i="1"/>
  <c r="J887" i="1"/>
  <c r="K887" i="1"/>
  <c r="L887" i="1"/>
  <c r="J888" i="1"/>
  <c r="K888" i="1"/>
  <c r="L888" i="1"/>
  <c r="J889" i="1"/>
  <c r="K889" i="1"/>
  <c r="L889" i="1"/>
  <c r="J890" i="1"/>
  <c r="K890" i="1"/>
  <c r="L890" i="1"/>
  <c r="J891" i="1"/>
  <c r="K891" i="1"/>
  <c r="L891" i="1"/>
  <c r="J892" i="1"/>
  <c r="K892" i="1"/>
  <c r="L892" i="1"/>
  <c r="J893" i="1"/>
  <c r="K893" i="1"/>
  <c r="L893" i="1"/>
  <c r="J894" i="1"/>
  <c r="K894" i="1"/>
  <c r="L894" i="1"/>
  <c r="J895" i="1"/>
  <c r="K895" i="1"/>
  <c r="L895" i="1"/>
  <c r="J896" i="1"/>
  <c r="K896" i="1"/>
  <c r="L896" i="1"/>
  <c r="J897" i="1"/>
  <c r="K897" i="1"/>
  <c r="L897" i="1"/>
  <c r="J898" i="1"/>
  <c r="K898" i="1"/>
  <c r="L898" i="1"/>
  <c r="J899" i="1"/>
  <c r="K899" i="1"/>
  <c r="L899" i="1"/>
  <c r="J900" i="1"/>
  <c r="K900" i="1"/>
  <c r="L900" i="1"/>
  <c r="J901" i="1"/>
  <c r="K901" i="1"/>
  <c r="L901" i="1"/>
  <c r="J902" i="1"/>
  <c r="K902" i="1"/>
  <c r="L902" i="1"/>
  <c r="J903" i="1"/>
  <c r="K903" i="1"/>
  <c r="L903" i="1"/>
  <c r="J904" i="1"/>
  <c r="K904" i="1"/>
  <c r="L904" i="1"/>
  <c r="J905" i="1"/>
  <c r="K905" i="1"/>
  <c r="L905" i="1"/>
  <c r="J906" i="1"/>
  <c r="K906" i="1"/>
  <c r="L906" i="1"/>
  <c r="J907" i="1"/>
  <c r="K907" i="1"/>
  <c r="L907" i="1"/>
  <c r="J908" i="1"/>
  <c r="K908" i="1"/>
  <c r="L908" i="1"/>
  <c r="J909" i="1"/>
  <c r="K909" i="1"/>
  <c r="L909" i="1"/>
  <c r="J910" i="1"/>
  <c r="K910" i="1"/>
  <c r="L910" i="1"/>
  <c r="J911" i="1"/>
  <c r="K911" i="1"/>
  <c r="L911" i="1"/>
  <c r="J912" i="1"/>
  <c r="K912" i="1"/>
  <c r="L912" i="1"/>
  <c r="J913" i="1"/>
  <c r="K913" i="1"/>
  <c r="L913" i="1"/>
  <c r="J914" i="1"/>
  <c r="K914" i="1"/>
  <c r="L914" i="1"/>
  <c r="J915" i="1"/>
  <c r="K915" i="1"/>
  <c r="L915" i="1"/>
  <c r="J916" i="1"/>
  <c r="K916" i="1"/>
  <c r="L916" i="1"/>
  <c r="J917" i="1"/>
  <c r="K917" i="1"/>
  <c r="L917" i="1"/>
  <c r="J918" i="1"/>
  <c r="K918" i="1"/>
  <c r="L918" i="1"/>
  <c r="J919" i="1"/>
  <c r="K919" i="1"/>
  <c r="L919" i="1"/>
  <c r="J920" i="1"/>
  <c r="K920" i="1"/>
  <c r="L920" i="1"/>
  <c r="J921" i="1"/>
  <c r="K921" i="1"/>
  <c r="L921" i="1"/>
  <c r="J922" i="1"/>
  <c r="K922" i="1"/>
  <c r="L922" i="1"/>
  <c r="J923" i="1"/>
  <c r="K923" i="1"/>
  <c r="L923" i="1"/>
  <c r="J924" i="1"/>
  <c r="K924" i="1"/>
  <c r="L924" i="1"/>
  <c r="J925" i="1"/>
  <c r="K925" i="1"/>
  <c r="L925" i="1"/>
  <c r="J926" i="1"/>
  <c r="K926" i="1"/>
  <c r="L926" i="1"/>
  <c r="J927" i="1"/>
  <c r="K927" i="1"/>
  <c r="L927" i="1"/>
  <c r="J928" i="1"/>
  <c r="K928" i="1"/>
  <c r="L928" i="1"/>
  <c r="J929" i="1"/>
  <c r="K929" i="1"/>
  <c r="L929" i="1"/>
  <c r="J930" i="1"/>
  <c r="K930" i="1"/>
  <c r="L930" i="1"/>
  <c r="J931" i="1"/>
  <c r="K931" i="1"/>
  <c r="L931" i="1"/>
  <c r="J932" i="1"/>
  <c r="K932" i="1"/>
  <c r="L932" i="1"/>
  <c r="J933" i="1"/>
  <c r="K933" i="1"/>
  <c r="L933" i="1"/>
  <c r="J934" i="1"/>
  <c r="K934" i="1"/>
  <c r="L934" i="1"/>
  <c r="J935" i="1"/>
  <c r="K935" i="1"/>
  <c r="L935" i="1"/>
  <c r="J936" i="1"/>
  <c r="K936" i="1"/>
  <c r="L936" i="1"/>
  <c r="J937" i="1"/>
  <c r="K937" i="1"/>
  <c r="L937" i="1"/>
  <c r="J938" i="1"/>
  <c r="K938" i="1"/>
  <c r="L938" i="1"/>
  <c r="J939" i="1"/>
  <c r="K939" i="1"/>
  <c r="L939" i="1"/>
  <c r="J940" i="1"/>
  <c r="K940" i="1"/>
  <c r="L940" i="1"/>
  <c r="J941" i="1"/>
  <c r="K941" i="1"/>
  <c r="L941" i="1"/>
  <c r="J942" i="1"/>
  <c r="K942" i="1"/>
  <c r="L942" i="1"/>
  <c r="J943" i="1"/>
  <c r="K943" i="1"/>
  <c r="L943" i="1"/>
  <c r="J944" i="1"/>
  <c r="K944" i="1"/>
  <c r="L944" i="1"/>
  <c r="J945" i="1"/>
  <c r="K945" i="1"/>
  <c r="L945" i="1"/>
  <c r="J946" i="1"/>
  <c r="K946" i="1"/>
  <c r="L946" i="1"/>
  <c r="J947" i="1"/>
  <c r="K947" i="1"/>
  <c r="L947" i="1"/>
  <c r="J948" i="1"/>
  <c r="K948" i="1"/>
  <c r="L948" i="1"/>
  <c r="J949" i="1"/>
  <c r="K949" i="1"/>
  <c r="L949" i="1"/>
  <c r="J950" i="1"/>
  <c r="K950" i="1"/>
  <c r="L950" i="1"/>
  <c r="J951" i="1"/>
  <c r="K951" i="1"/>
  <c r="L951" i="1"/>
  <c r="J952" i="1"/>
  <c r="K952" i="1"/>
  <c r="L952" i="1"/>
  <c r="J953" i="1"/>
  <c r="K953" i="1"/>
  <c r="L953" i="1"/>
  <c r="J954" i="1"/>
  <c r="K954" i="1"/>
  <c r="L954" i="1"/>
  <c r="J955" i="1"/>
  <c r="K955" i="1"/>
  <c r="L955" i="1"/>
  <c r="J956" i="1"/>
  <c r="K956" i="1"/>
  <c r="L956" i="1"/>
  <c r="J957" i="1"/>
  <c r="K957" i="1"/>
  <c r="L957" i="1"/>
  <c r="J958" i="1"/>
  <c r="K958" i="1"/>
  <c r="L958" i="1"/>
  <c r="J959" i="1"/>
  <c r="K959" i="1"/>
  <c r="L959" i="1"/>
  <c r="J960" i="1"/>
  <c r="K960" i="1"/>
  <c r="L960" i="1"/>
  <c r="J961" i="1"/>
  <c r="K961" i="1"/>
  <c r="L961" i="1"/>
  <c r="J962" i="1"/>
  <c r="K962" i="1"/>
  <c r="L962" i="1"/>
  <c r="J963" i="1"/>
  <c r="K963" i="1"/>
  <c r="L963" i="1"/>
  <c r="J964" i="1"/>
  <c r="K964" i="1"/>
  <c r="L964" i="1"/>
  <c r="J965" i="1"/>
  <c r="K965" i="1"/>
  <c r="L965" i="1"/>
  <c r="J966" i="1"/>
  <c r="K966" i="1"/>
  <c r="L966" i="1"/>
  <c r="J967" i="1"/>
  <c r="K967" i="1"/>
  <c r="L967" i="1"/>
  <c r="J968" i="1"/>
  <c r="K968" i="1"/>
  <c r="L968" i="1"/>
  <c r="J969" i="1"/>
  <c r="K969" i="1"/>
  <c r="L969" i="1"/>
  <c r="J970" i="1"/>
  <c r="K970" i="1"/>
  <c r="L970" i="1"/>
  <c r="J971" i="1"/>
  <c r="K971" i="1"/>
  <c r="L971" i="1"/>
  <c r="J972" i="1"/>
  <c r="K972" i="1"/>
  <c r="L972" i="1"/>
  <c r="J973" i="1"/>
  <c r="K973" i="1"/>
  <c r="L973" i="1"/>
  <c r="J974" i="1"/>
  <c r="K974" i="1"/>
  <c r="L974" i="1"/>
  <c r="J975" i="1"/>
  <c r="K975" i="1"/>
  <c r="L975" i="1"/>
  <c r="J976" i="1"/>
  <c r="K976" i="1"/>
  <c r="L976" i="1"/>
  <c r="J977" i="1"/>
  <c r="K977" i="1"/>
  <c r="L977" i="1"/>
  <c r="J978" i="1"/>
  <c r="K978" i="1"/>
  <c r="L978" i="1"/>
  <c r="J979" i="1"/>
  <c r="K979" i="1"/>
  <c r="L979" i="1"/>
  <c r="J980" i="1"/>
  <c r="K980" i="1"/>
  <c r="L980" i="1"/>
  <c r="J981" i="1"/>
  <c r="K981" i="1"/>
  <c r="L981" i="1"/>
  <c r="J982" i="1"/>
  <c r="K982" i="1"/>
  <c r="L982" i="1"/>
  <c r="J983" i="1"/>
  <c r="K983" i="1"/>
  <c r="L983" i="1"/>
  <c r="J984" i="1"/>
  <c r="K984" i="1"/>
  <c r="L984" i="1"/>
  <c r="J985" i="1"/>
  <c r="K985" i="1"/>
  <c r="L985" i="1"/>
  <c r="J986" i="1"/>
  <c r="K986" i="1"/>
  <c r="L986" i="1"/>
  <c r="J987" i="1"/>
  <c r="K987" i="1"/>
  <c r="L987" i="1"/>
  <c r="J988" i="1"/>
  <c r="K988" i="1"/>
  <c r="L988" i="1"/>
  <c r="J989" i="1"/>
  <c r="K989" i="1"/>
  <c r="L989" i="1"/>
  <c r="J990" i="1"/>
  <c r="K990" i="1"/>
  <c r="L990" i="1"/>
  <c r="J991" i="1"/>
  <c r="K991" i="1"/>
  <c r="L991" i="1"/>
  <c r="J992" i="1"/>
  <c r="K992" i="1"/>
  <c r="L992" i="1"/>
  <c r="J993" i="1"/>
  <c r="K993" i="1"/>
  <c r="L993" i="1"/>
  <c r="J994" i="1"/>
  <c r="K994" i="1"/>
  <c r="L994" i="1"/>
  <c r="J995" i="1"/>
  <c r="K995" i="1"/>
  <c r="L995" i="1"/>
  <c r="J996" i="1"/>
  <c r="K996" i="1"/>
  <c r="L996" i="1"/>
  <c r="J997" i="1"/>
  <c r="K997" i="1"/>
  <c r="L997" i="1"/>
  <c r="J998" i="1"/>
  <c r="K998" i="1"/>
  <c r="L998" i="1"/>
  <c r="J999" i="1"/>
  <c r="K999" i="1"/>
  <c r="L999" i="1"/>
  <c r="J1000" i="1"/>
  <c r="K1000" i="1"/>
  <c r="L1000" i="1"/>
  <c r="J1001" i="1"/>
  <c r="K1001" i="1"/>
  <c r="L1001" i="1"/>
  <c r="L2" i="1"/>
  <c r="L3" i="1"/>
  <c r="K3" i="1"/>
  <c r="K2" i="1"/>
  <c r="J3" i="1"/>
  <c r="J2" i="1"/>
</calcChain>
</file>

<file path=xl/sharedStrings.xml><?xml version="1.0" encoding="utf-8"?>
<sst xmlns="http://schemas.openxmlformats.org/spreadsheetml/2006/main" count="2397" uniqueCount="222">
  <si>
    <t>ProductName</t>
  </si>
  <si>
    <t>Category</t>
  </si>
  <si>
    <t>Price</t>
  </si>
  <si>
    <t>Rating</t>
  </si>
  <si>
    <t>NumReviews</t>
  </si>
  <si>
    <t>StockQuantity</t>
  </si>
  <si>
    <t>Discount</t>
  </si>
  <si>
    <t>Sales</t>
  </si>
  <si>
    <t>DateAdded</t>
  </si>
  <si>
    <t>Headphones</t>
  </si>
  <si>
    <t>Electronics</t>
  </si>
  <si>
    <t>Smartwatch</t>
  </si>
  <si>
    <t>Smartphone</t>
  </si>
  <si>
    <t>Laptop</t>
  </si>
  <si>
    <t>Jacket</t>
  </si>
  <si>
    <t>Clothing</t>
  </si>
  <si>
    <t>Sweater</t>
  </si>
  <si>
    <t>T-Shirt</t>
  </si>
  <si>
    <t>Jeans</t>
  </si>
  <si>
    <t>Coffee Maker</t>
  </si>
  <si>
    <t>Home &amp; Kitchen</t>
  </si>
  <si>
    <t>Microwave</t>
  </si>
  <si>
    <t>Blender</t>
  </si>
  <si>
    <t>Toaster</t>
  </si>
  <si>
    <t>Biography</t>
  </si>
  <si>
    <t>Books</t>
  </si>
  <si>
    <t>Fantasy Book</t>
  </si>
  <si>
    <t>Science Book</t>
  </si>
  <si>
    <t>Novel</t>
  </si>
  <si>
    <t>Board Game</t>
  </si>
  <si>
    <t>Toys &amp; Games</t>
  </si>
  <si>
    <t>Puzzle</t>
  </si>
  <si>
    <t>Action Figure</t>
  </si>
  <si>
    <t>Toy Car</t>
  </si>
  <si>
    <t>Fish Oil</t>
  </si>
  <si>
    <t>Vitamins and supplements</t>
  </si>
  <si>
    <t>Protein Powder</t>
  </si>
  <si>
    <t>Vitamin D</t>
  </si>
  <si>
    <t>Multivitamin</t>
  </si>
  <si>
    <t>Sunscreen</t>
  </si>
  <si>
    <t>Skin care</t>
  </si>
  <si>
    <t>Cleanser</t>
  </si>
  <si>
    <t>Moisturizer</t>
  </si>
  <si>
    <t>Toner</t>
  </si>
  <si>
    <t>Mascara</t>
  </si>
  <si>
    <t>Makeup</t>
  </si>
  <si>
    <t>Blush</t>
  </si>
  <si>
    <t>Lipstick</t>
  </si>
  <si>
    <t>Foundation</t>
  </si>
  <si>
    <t>Denim Jacket</t>
  </si>
  <si>
    <t>Coats and jackets</t>
  </si>
  <si>
    <t>Rain Jacket</t>
  </si>
  <si>
    <t>Leather Jacket</t>
  </si>
  <si>
    <t>Winter Coat</t>
  </si>
  <si>
    <t>Road Bike</t>
  </si>
  <si>
    <t>Bicycles</t>
  </si>
  <si>
    <t>Mountain Bike</t>
  </si>
  <si>
    <t>Hybrid Bike</t>
  </si>
  <si>
    <t>Electric Bike</t>
  </si>
  <si>
    <t>Sketchbook</t>
  </si>
  <si>
    <t>Art and crafting materials</t>
  </si>
  <si>
    <t>Brushes</t>
  </si>
  <si>
    <t>Paint Set</t>
  </si>
  <si>
    <t>Canvas</t>
  </si>
  <si>
    <t>Coffee Mug</t>
  </si>
  <si>
    <t>Drinkware</t>
  </si>
  <si>
    <t>Water Bottle</t>
  </si>
  <si>
    <t>Tea Cup</t>
  </si>
  <si>
    <t>Wine Glass</t>
  </si>
  <si>
    <t>Eau de Toilette</t>
  </si>
  <si>
    <t>Perfume and cologne</t>
  </si>
  <si>
    <t>Body Spray</t>
  </si>
  <si>
    <t>Perfume Oil</t>
  </si>
  <si>
    <t>Eau de Parfum</t>
  </si>
  <si>
    <t>White Wine</t>
  </si>
  <si>
    <t>Wine</t>
  </si>
  <si>
    <t>Rose Wine</t>
  </si>
  <si>
    <t>Red Wine</t>
  </si>
  <si>
    <t>Sparkling Wine</t>
  </si>
  <si>
    <t>Knee-High Socks</t>
  </si>
  <si>
    <t>Socks</t>
  </si>
  <si>
    <t>Ankle Socks</t>
  </si>
  <si>
    <t>Wool Socks</t>
  </si>
  <si>
    <t>Cotton Socks</t>
  </si>
  <si>
    <t>Silk Sheets</t>
  </si>
  <si>
    <t>Bedsheets</t>
  </si>
  <si>
    <t>Linen Sheets</t>
  </si>
  <si>
    <t>Bamboo Sheets</t>
  </si>
  <si>
    <t>Cotton Sheets</t>
  </si>
  <si>
    <t>Framed Poster</t>
  </si>
  <si>
    <t>Posters and artwork</t>
  </si>
  <si>
    <t>Canvas Print</t>
  </si>
  <si>
    <t>Art Print</t>
  </si>
  <si>
    <t>Digital Art</t>
  </si>
  <si>
    <t>Soy Candle</t>
  </si>
  <si>
    <t>Candles</t>
  </si>
  <si>
    <t>Beeswax Candle</t>
  </si>
  <si>
    <t>Scented Candle</t>
  </si>
  <si>
    <t>Pillar Candle</t>
  </si>
  <si>
    <t>Body Lotion</t>
  </si>
  <si>
    <t>Bath and body</t>
  </si>
  <si>
    <t>Body Scrub</t>
  </si>
  <si>
    <t>Bath Salts</t>
  </si>
  <si>
    <t>Shower Gel</t>
  </si>
  <si>
    <t>Dutch Oven</t>
  </si>
  <si>
    <t>Cookware</t>
  </si>
  <si>
    <t>Frying Pan</t>
  </si>
  <si>
    <t>Grill Pan</t>
  </si>
  <si>
    <t>Saucepan</t>
  </si>
  <si>
    <t>Nail File</t>
  </si>
  <si>
    <t>Nail care</t>
  </si>
  <si>
    <t>Nail Clippers</t>
  </si>
  <si>
    <t>Nail Polish</t>
  </si>
  <si>
    <t>Cuticle Oil</t>
  </si>
  <si>
    <t>Thongs</t>
  </si>
  <si>
    <t>Underwear</t>
  </si>
  <si>
    <t>Boxers</t>
  </si>
  <si>
    <t>Briefs</t>
  </si>
  <si>
    <t>Panties</t>
  </si>
  <si>
    <t>Oil Filter</t>
  </si>
  <si>
    <t>Motor vehicle parts</t>
  </si>
  <si>
    <t>Brake Pads</t>
  </si>
  <si>
    <t>Spark Plugs</t>
  </si>
  <si>
    <t>Car Battery</t>
  </si>
  <si>
    <t>Charger</t>
  </si>
  <si>
    <t>Mobile phone accessories</t>
  </si>
  <si>
    <t>Screen Protector</t>
  </si>
  <si>
    <t>Earbuds</t>
  </si>
  <si>
    <t>Phone Case</t>
  </si>
  <si>
    <t>Throw Blanket</t>
  </si>
  <si>
    <t>Blankets</t>
  </si>
  <si>
    <t>Electric Blanket</t>
  </si>
  <si>
    <t>Fleece Blanket</t>
  </si>
  <si>
    <t>Weighted Blanket</t>
  </si>
  <si>
    <t>Total sales</t>
  </si>
  <si>
    <t>1. Descriptive Statistics and Summarization</t>
  </si>
  <si>
    <r>
      <t>Summary Statistics:</t>
    </r>
    <r>
      <rPr>
        <sz val="12"/>
        <color theme="1"/>
        <rFont val="Calibri"/>
        <family val="2"/>
        <scheme val="minor"/>
      </rPr>
      <t xml:space="preserve"> Calculate mean, median, mode, standard deviation, and range for </t>
    </r>
    <r>
      <rPr>
        <sz val="10"/>
        <color theme="1"/>
        <rFont val="Arial Unicode MS"/>
        <family val="2"/>
      </rPr>
      <t>Price</t>
    </r>
    <r>
      <rPr>
        <sz val="12"/>
        <color theme="1"/>
        <rFont val="Calibri"/>
        <family val="2"/>
        <scheme val="minor"/>
      </rPr>
      <t xml:space="preserve">, </t>
    </r>
    <r>
      <rPr>
        <sz val="10"/>
        <color theme="1"/>
        <rFont val="Arial Unicode MS"/>
        <family val="2"/>
      </rPr>
      <t>Rating</t>
    </r>
    <r>
      <rPr>
        <sz val="12"/>
        <color theme="1"/>
        <rFont val="Calibri"/>
        <family val="2"/>
        <scheme val="minor"/>
      </rPr>
      <t xml:space="preserve">, </t>
    </r>
    <r>
      <rPr>
        <sz val="10"/>
        <color theme="1"/>
        <rFont val="Arial Unicode MS"/>
        <family val="2"/>
      </rPr>
      <t>NumReviews</t>
    </r>
    <r>
      <rPr>
        <sz val="12"/>
        <color theme="1"/>
        <rFont val="Calibri"/>
        <family val="2"/>
        <scheme val="minor"/>
      </rPr>
      <t xml:space="preserve">, </t>
    </r>
    <r>
      <rPr>
        <sz val="10"/>
        <color theme="1"/>
        <rFont val="Arial Unicode MS"/>
        <family val="2"/>
      </rPr>
      <t>StockQuantity</t>
    </r>
    <r>
      <rPr>
        <sz val="12"/>
        <color theme="1"/>
        <rFont val="Calibri"/>
        <family val="2"/>
        <scheme val="minor"/>
      </rPr>
      <t xml:space="preserve">, </t>
    </r>
    <r>
      <rPr>
        <sz val="10"/>
        <color theme="1"/>
        <rFont val="Arial Unicode MS"/>
        <family val="2"/>
      </rPr>
      <t>Discount</t>
    </r>
    <r>
      <rPr>
        <sz val="12"/>
        <color theme="1"/>
        <rFont val="Calibri"/>
        <family val="2"/>
        <scheme val="minor"/>
      </rPr>
      <t xml:space="preserve">, and </t>
    </r>
    <r>
      <rPr>
        <sz val="10"/>
        <color theme="1"/>
        <rFont val="Arial Unicode MS"/>
        <family val="2"/>
      </rPr>
      <t>Sales</t>
    </r>
    <r>
      <rPr>
        <sz val="12"/>
        <color theme="1"/>
        <rFont val="Calibri"/>
        <family val="2"/>
        <scheme val="minor"/>
      </rPr>
      <t>.</t>
    </r>
  </si>
  <si>
    <r>
      <t>Category Summary:</t>
    </r>
    <r>
      <rPr>
        <sz val="12"/>
        <color theme="1"/>
        <rFont val="Calibri"/>
        <family val="2"/>
        <scheme val="minor"/>
      </rPr>
      <t xml:space="preserve"> Summarize the average price, rating, and total sales per product category.</t>
    </r>
  </si>
  <si>
    <t>2. Data Visualization</t>
  </si>
  <si>
    <r>
      <t>Histograms:</t>
    </r>
    <r>
      <rPr>
        <sz val="12"/>
        <color theme="1"/>
        <rFont val="Calibri"/>
        <family val="2"/>
        <scheme val="minor"/>
      </rPr>
      <t xml:space="preserve"> Create histograms for </t>
    </r>
    <r>
      <rPr>
        <sz val="10"/>
        <color theme="1"/>
        <rFont val="Arial Unicode MS"/>
        <family val="2"/>
      </rPr>
      <t>Price</t>
    </r>
    <r>
      <rPr>
        <sz val="12"/>
        <color theme="1"/>
        <rFont val="Calibri"/>
        <family val="2"/>
        <scheme val="minor"/>
      </rPr>
      <t xml:space="preserve">, </t>
    </r>
    <r>
      <rPr>
        <sz val="10"/>
        <color theme="1"/>
        <rFont val="Arial Unicode MS"/>
        <family val="2"/>
      </rPr>
      <t>Rating</t>
    </r>
    <r>
      <rPr>
        <sz val="12"/>
        <color theme="1"/>
        <rFont val="Calibri"/>
        <family val="2"/>
        <scheme val="minor"/>
      </rPr>
      <t xml:space="preserve">, and </t>
    </r>
    <r>
      <rPr>
        <sz val="10"/>
        <color theme="1"/>
        <rFont val="Arial Unicode MS"/>
        <family val="2"/>
      </rPr>
      <t>Sales</t>
    </r>
    <r>
      <rPr>
        <sz val="12"/>
        <color theme="1"/>
        <rFont val="Calibri"/>
        <family val="2"/>
        <scheme val="minor"/>
      </rPr>
      <t xml:space="preserve"> to understand their distributions.</t>
    </r>
  </si>
  <si>
    <r>
      <t>Bar Charts:</t>
    </r>
    <r>
      <rPr>
        <sz val="12"/>
        <color theme="1"/>
        <rFont val="Calibri"/>
        <family val="2"/>
        <scheme val="minor"/>
      </rPr>
      <t xml:space="preserve"> Display the total sales for each product category.</t>
    </r>
  </si>
  <si>
    <r>
      <t>Line Charts:</t>
    </r>
    <r>
      <rPr>
        <sz val="12"/>
        <color theme="1"/>
        <rFont val="Calibri"/>
        <family val="2"/>
        <scheme val="minor"/>
      </rPr>
      <t xml:space="preserve"> Track sales trends over time for different products or categories using </t>
    </r>
    <r>
      <rPr>
        <sz val="10"/>
        <color theme="1"/>
        <rFont val="Arial Unicode MS"/>
        <family val="2"/>
      </rPr>
      <t>DateAdded</t>
    </r>
    <r>
      <rPr>
        <sz val="12"/>
        <color theme="1"/>
        <rFont val="Calibri"/>
        <family val="2"/>
        <scheme val="minor"/>
      </rPr>
      <t>.</t>
    </r>
  </si>
  <si>
    <t>3. Sales and Discounts Analysis</t>
  </si>
  <si>
    <r>
      <t>Sales vs. Discounts:</t>
    </r>
    <r>
      <rPr>
        <sz val="12"/>
        <color theme="1"/>
        <rFont val="Calibri"/>
        <family val="2"/>
        <scheme val="minor"/>
      </rPr>
      <t xml:space="preserve"> Analyze the impact of discounts on sales by plotting a scatter plot of </t>
    </r>
    <r>
      <rPr>
        <sz val="10"/>
        <color theme="1"/>
        <rFont val="Arial Unicode MS"/>
        <family val="2"/>
      </rPr>
      <t>Discount</t>
    </r>
    <r>
      <rPr>
        <sz val="12"/>
        <color theme="1"/>
        <rFont val="Calibri"/>
        <family val="2"/>
        <scheme val="minor"/>
      </rPr>
      <t xml:space="preserve"> vs. </t>
    </r>
    <r>
      <rPr>
        <sz val="10"/>
        <color theme="1"/>
        <rFont val="Arial Unicode MS"/>
        <family val="2"/>
      </rPr>
      <t>Sales</t>
    </r>
    <r>
      <rPr>
        <sz val="12"/>
        <color theme="1"/>
        <rFont val="Calibri"/>
        <family val="2"/>
        <scheme val="minor"/>
      </rPr>
      <t>.</t>
    </r>
  </si>
  <si>
    <r>
      <t>High vs. Low Discount Analysis:</t>
    </r>
    <r>
      <rPr>
        <sz val="12"/>
        <color theme="1"/>
        <rFont val="Calibri"/>
        <family val="2"/>
        <scheme val="minor"/>
      </rPr>
      <t xml:space="preserve"> Compare sales performance between products with high discounts (e.g., &gt;20%) and those with low or no discounts.</t>
    </r>
  </si>
  <si>
    <t>5. Customer Reviews and Ratings</t>
  </si>
  <si>
    <r>
      <t>Review Analysis:</t>
    </r>
    <r>
      <rPr>
        <sz val="12"/>
        <color theme="1"/>
        <rFont val="Calibri"/>
        <family val="2"/>
        <scheme val="minor"/>
      </rPr>
      <t xml:space="preserve"> Calculate the correlation between </t>
    </r>
    <r>
      <rPr>
        <sz val="10"/>
        <color theme="1"/>
        <rFont val="Arial Unicode MS"/>
        <family val="2"/>
      </rPr>
      <t>Rating</t>
    </r>
    <r>
      <rPr>
        <sz val="12"/>
        <color theme="1"/>
        <rFont val="Calibri"/>
        <family val="2"/>
        <scheme val="minor"/>
      </rPr>
      <t xml:space="preserve"> and </t>
    </r>
    <r>
      <rPr>
        <sz val="10"/>
        <color theme="1"/>
        <rFont val="Arial Unicode MS"/>
        <family val="2"/>
      </rPr>
      <t>NumReviews</t>
    </r>
    <r>
      <rPr>
        <sz val="12"/>
        <color theme="1"/>
        <rFont val="Calibri"/>
        <family val="2"/>
        <scheme val="minor"/>
      </rPr>
      <t xml:space="preserve"> to see if more reviews correlate with higher or lower ratings.</t>
    </r>
  </si>
  <si>
    <r>
      <t>Top Rated Products:</t>
    </r>
    <r>
      <rPr>
        <sz val="12"/>
        <color theme="1"/>
        <rFont val="Calibri"/>
        <family val="2"/>
        <scheme val="minor"/>
      </rPr>
      <t xml:space="preserve"> Identify top-rated products and analyze their sales performance.</t>
    </r>
  </si>
  <si>
    <r>
      <t>Review Distribution:</t>
    </r>
    <r>
      <rPr>
        <sz val="12"/>
        <color theme="1"/>
        <rFont val="Calibri"/>
        <family val="2"/>
        <scheme val="minor"/>
      </rPr>
      <t xml:space="preserve"> Create a distribution of product ratings to understand overall customer satisfaction.</t>
    </r>
  </si>
  <si>
    <t>6. Time-Series Analysis</t>
  </si>
  <si>
    <r>
      <t>Sales Over Time:</t>
    </r>
    <r>
      <rPr>
        <sz val="12"/>
        <color theme="1"/>
        <rFont val="Calibri"/>
        <family val="2"/>
        <scheme val="minor"/>
      </rPr>
      <t xml:space="preserve"> Analyze sales trends over time for individual products or categories using the </t>
    </r>
    <r>
      <rPr>
        <sz val="10"/>
        <color theme="1"/>
        <rFont val="Arial Unicode MS"/>
        <family val="2"/>
      </rPr>
      <t>DateAdded</t>
    </r>
    <r>
      <rPr>
        <sz val="12"/>
        <color theme="1"/>
        <rFont val="Calibri"/>
        <family val="2"/>
        <scheme val="minor"/>
      </rPr>
      <t xml:space="preserve"> column.</t>
    </r>
  </si>
  <si>
    <r>
      <t>Monthly/Quarterly Sales:</t>
    </r>
    <r>
      <rPr>
        <sz val="12"/>
        <color theme="1"/>
        <rFont val="Calibri"/>
        <family val="2"/>
        <scheme val="minor"/>
      </rPr>
      <t xml:space="preserve"> Aggregate sales data on a monthly or quarterly basis to observe seasonal trends.</t>
    </r>
  </si>
  <si>
    <t>7. Profitability Analysis</t>
  </si>
  <si>
    <r>
      <t>Revenue Calculation:</t>
    </r>
    <r>
      <rPr>
        <sz val="12"/>
        <color theme="1"/>
        <rFont val="Calibri"/>
        <family val="2"/>
        <scheme val="minor"/>
      </rPr>
      <t xml:space="preserve"> Calculate total revenue per product (</t>
    </r>
    <r>
      <rPr>
        <sz val="10"/>
        <color theme="1"/>
        <rFont val="Arial Unicode MS"/>
        <family val="2"/>
      </rPr>
      <t>Price * Sales</t>
    </r>
    <r>
      <rPr>
        <sz val="12"/>
        <color theme="1"/>
        <rFont val="Calibri"/>
        <family val="2"/>
        <scheme val="minor"/>
      </rPr>
      <t>).</t>
    </r>
  </si>
  <si>
    <r>
      <t>Discount Impact:</t>
    </r>
    <r>
      <rPr>
        <sz val="12"/>
        <color theme="1"/>
        <rFont val="Calibri"/>
        <family val="2"/>
        <scheme val="minor"/>
      </rPr>
      <t xml:space="preserve"> Calculate the effective price after discount and analyze its impact on revenue.</t>
    </r>
  </si>
  <si>
    <t>8. Product Performance Comparison</t>
  </si>
  <si>
    <r>
      <t>Top Performing Products:</t>
    </r>
    <r>
      <rPr>
        <sz val="12"/>
        <color theme="1"/>
        <rFont val="Calibri"/>
        <family val="2"/>
        <scheme val="minor"/>
      </rPr>
      <t xml:space="preserve"> Identify top-performing products based on sales and revenue.</t>
    </r>
  </si>
  <si>
    <r>
      <t>Underperforming Products:</t>
    </r>
    <r>
      <rPr>
        <sz val="12"/>
        <color theme="1"/>
        <rFont val="Calibri"/>
        <family val="2"/>
        <scheme val="minor"/>
      </rPr>
      <t xml:space="preserve"> Identify products with low sales and explore potential reasons (e.g., high price, low rating).</t>
    </r>
  </si>
  <si>
    <t>9. Correlation Analysis</t>
  </si>
  <si>
    <r>
      <t>Correlation Matrix:</t>
    </r>
    <r>
      <rPr>
        <sz val="12"/>
        <color theme="1"/>
        <rFont val="Calibri"/>
        <family val="2"/>
        <scheme val="minor"/>
      </rPr>
      <t xml:space="preserve"> Calculate the correlation matrix for numerical columns to understand the relationships between different variables.</t>
    </r>
  </si>
  <si>
    <t>Example Analyses in Excel:</t>
  </si>
  <si>
    <t>1. Sales vs. Discounts Scatter Plot:</t>
  </si>
  <si>
    <t>Steps:</t>
  </si>
  <si>
    <t>Insert a scatter plot.</t>
  </si>
  <si>
    <r>
      <t xml:space="preserve">Use </t>
    </r>
    <r>
      <rPr>
        <sz val="10"/>
        <color theme="1"/>
        <rFont val="Arial Unicode MS"/>
        <family val="2"/>
      </rPr>
      <t>Discount</t>
    </r>
    <r>
      <rPr>
        <sz val="12"/>
        <color theme="1"/>
        <rFont val="Calibri"/>
        <family val="2"/>
        <scheme val="minor"/>
      </rPr>
      <t xml:space="preserve"> as the X-axis and </t>
    </r>
    <r>
      <rPr>
        <sz val="10"/>
        <color theme="1"/>
        <rFont val="Arial Unicode MS"/>
        <family val="2"/>
      </rPr>
      <t>Sales</t>
    </r>
    <r>
      <rPr>
        <sz val="12"/>
        <color theme="1"/>
        <rFont val="Calibri"/>
        <family val="2"/>
        <scheme val="minor"/>
      </rPr>
      <t xml:space="preserve"> as the Y-axis.</t>
    </r>
  </si>
  <si>
    <t>2. Sales Summary by Category:</t>
  </si>
  <si>
    <t>Create a PivotTable.</t>
  </si>
  <si>
    <r>
      <t xml:space="preserve">Use </t>
    </r>
    <r>
      <rPr>
        <sz val="10"/>
        <color theme="1"/>
        <rFont val="Arial Unicode MS"/>
        <family val="2"/>
      </rPr>
      <t>Category</t>
    </r>
    <r>
      <rPr>
        <sz val="12"/>
        <color theme="1"/>
        <rFont val="Calibri"/>
        <family val="2"/>
        <scheme val="minor"/>
      </rPr>
      <t xml:space="preserve"> as the row field and </t>
    </r>
    <r>
      <rPr>
        <sz val="10"/>
        <color theme="1"/>
        <rFont val="Arial Unicode MS"/>
        <family val="2"/>
      </rPr>
      <t>Sales</t>
    </r>
    <r>
      <rPr>
        <sz val="12"/>
        <color theme="1"/>
        <rFont val="Calibri"/>
        <family val="2"/>
        <scheme val="minor"/>
      </rPr>
      <t xml:space="preserve"> as the value field.</t>
    </r>
  </si>
  <si>
    <t>Summarize data by sum or average.</t>
  </si>
  <si>
    <t>3. Monthly Sales Trend:</t>
  </si>
  <si>
    <r>
      <t xml:space="preserve">Extract the month from </t>
    </r>
    <r>
      <rPr>
        <sz val="10"/>
        <color theme="1"/>
        <rFont val="Arial Unicode MS"/>
        <family val="2"/>
      </rPr>
      <t>DateAdded</t>
    </r>
    <r>
      <rPr>
        <sz val="12"/>
        <color theme="1"/>
        <rFont val="Calibri"/>
        <family val="2"/>
        <scheme val="minor"/>
      </rPr>
      <t>.</t>
    </r>
  </si>
  <si>
    <r>
      <t xml:space="preserve">Create a PivotTable with </t>
    </r>
    <r>
      <rPr>
        <sz val="10"/>
        <color theme="1"/>
        <rFont val="Arial Unicode MS"/>
        <family val="2"/>
      </rPr>
      <t>Month</t>
    </r>
    <r>
      <rPr>
        <sz val="12"/>
        <color theme="1"/>
        <rFont val="Calibri"/>
        <family val="2"/>
        <scheme val="minor"/>
      </rPr>
      <t xml:space="preserve"> as the row field and </t>
    </r>
    <r>
      <rPr>
        <sz val="10"/>
        <color theme="1"/>
        <rFont val="Arial Unicode MS"/>
        <family val="2"/>
      </rPr>
      <t>Sales</t>
    </r>
    <r>
      <rPr>
        <sz val="12"/>
        <color theme="1"/>
        <rFont val="Calibri"/>
        <family val="2"/>
        <scheme val="minor"/>
      </rPr>
      <t xml:space="preserve"> as the value field.</t>
    </r>
  </si>
  <si>
    <t>Insert a line chart based on the PivotTable.</t>
  </si>
  <si>
    <t>Mean</t>
  </si>
  <si>
    <t>Mode</t>
  </si>
  <si>
    <t>Median</t>
  </si>
  <si>
    <t>Standard Deviation</t>
  </si>
  <si>
    <t>Standard Error</t>
  </si>
  <si>
    <t>Sample Variance</t>
  </si>
  <si>
    <t>Kurtosis</t>
  </si>
  <si>
    <t>Skewness</t>
  </si>
  <si>
    <t>Range</t>
  </si>
  <si>
    <t>Minimum</t>
  </si>
  <si>
    <t>Maximum</t>
  </si>
  <si>
    <t>Sum</t>
  </si>
  <si>
    <t>Count</t>
  </si>
  <si>
    <t>Row Labels</t>
  </si>
  <si>
    <t>Grand Total</t>
  </si>
  <si>
    <t>Average of Price</t>
  </si>
  <si>
    <t>Average of Rating</t>
  </si>
  <si>
    <t>Sum of Total sales</t>
  </si>
  <si>
    <t>Categories</t>
  </si>
  <si>
    <t>Column Labels</t>
  </si>
  <si>
    <t>Month, Year</t>
  </si>
  <si>
    <t>Sum of Sales</t>
  </si>
  <si>
    <t>23-06</t>
  </si>
  <si>
    <t>23-07</t>
  </si>
  <si>
    <t>23-08</t>
  </si>
  <si>
    <t>23-09</t>
  </si>
  <si>
    <t>23-10</t>
  </si>
  <si>
    <t>23-11</t>
  </si>
  <si>
    <t>23-12</t>
  </si>
  <si>
    <t>24-01</t>
  </si>
  <si>
    <t>24-02</t>
  </si>
  <si>
    <t>24-03</t>
  </si>
  <si>
    <t>24-04</t>
  </si>
  <si>
    <t>24-05</t>
  </si>
  <si>
    <t>24-06</t>
  </si>
  <si>
    <t>Bin</t>
  </si>
  <si>
    <t>More</t>
  </si>
  <si>
    <t>Frequency</t>
  </si>
  <si>
    <t>Price:</t>
  </si>
  <si>
    <t xml:space="preserve"> </t>
  </si>
  <si>
    <t>Count of Sales</t>
  </si>
  <si>
    <t>Discount Category</t>
  </si>
  <si>
    <t>High Discount</t>
  </si>
  <si>
    <t>Low/No Discount</t>
  </si>
  <si>
    <t xml:space="preserve">To see if # of ratings and number if reviews are correlated: </t>
  </si>
  <si>
    <t xml:space="preserve">To see if high rating results in higher sales: </t>
  </si>
  <si>
    <t>No correlation</t>
  </si>
  <si>
    <t>There is no correlation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</si>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</sst>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9" formatCode="&quot;$&quot;#,##0.00"/>
  </numFmts>
  <fonts count="7" x14ac:knownFonts="1">
    <font>
      <sz val="12"/>
      <color theme="1"/>
      <name val="Calibri"/>
      <family val="2"/>
      <scheme val="minor"/>
    </font>
    <font>
      <b/>
      <sz val="12"/>
      <color theme="1"/>
      <name val="Calibri"/>
      <family val="2"/>
      <scheme val="minor"/>
    </font>
    <font>
      <b/>
      <sz val="13.5"/>
      <color theme="1"/>
      <name val="Calibri"/>
      <family val="2"/>
      <scheme val="minor"/>
    </font>
    <font>
      <sz val="10"/>
      <color theme="1"/>
      <name val="Arial Unicode MS"/>
      <family val="2"/>
    </font>
    <font>
      <sz val="8"/>
      <name val="Calibri"/>
      <family val="2"/>
      <scheme val="minor"/>
    </font>
    <font>
      <i/>
      <sz val="12"/>
      <color theme="1"/>
      <name val="Calibri"/>
      <family val="2"/>
      <scheme val="minor"/>
    </font>
    <font>
      <b/>
      <i/>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4">
    <border>
      <left/>
      <right/>
      <top/>
      <bottom/>
      <diagonal/>
    </border>
    <border>
      <left style="thin">
        <color theme="4"/>
      </left>
      <right style="thin">
        <color theme="4"/>
      </right>
      <top style="thin">
        <color theme="4"/>
      </top>
      <bottom style="medium">
        <color theme="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1" fillId="0" borderId="0" xfId="0" applyFont="1"/>
    <xf numFmtId="0" fontId="0" fillId="0" borderId="2" xfId="0" applyBorder="1"/>
    <xf numFmtId="0" fontId="5" fillId="0" borderId="3" xfId="0" applyFont="1" applyBorder="1" applyAlignment="1">
      <alignment horizontal="center"/>
    </xf>
    <xf numFmtId="2" fontId="0" fillId="0" borderId="0" xfId="0" applyNumberFormat="1"/>
    <xf numFmtId="2" fontId="0" fillId="0" borderId="2" xfId="0" applyNumberFormat="1" applyBorder="1"/>
    <xf numFmtId="0" fontId="0" fillId="2" borderId="0" xfId="0" applyFill="1"/>
    <xf numFmtId="2" fontId="0" fillId="2" borderId="0" xfId="0" applyNumberFormat="1" applyFill="1"/>
    <xf numFmtId="0" fontId="5" fillId="3" borderId="3" xfId="0" applyFont="1" applyFill="1" applyBorder="1" applyAlignment="1">
      <alignment horizontal="centerContinuous"/>
    </xf>
    <xf numFmtId="0" fontId="6" fillId="3" borderId="3" xfId="0" applyFont="1" applyFill="1" applyBorder="1" applyAlignment="1">
      <alignment horizontal="centerContinuous"/>
    </xf>
    <xf numFmtId="0" fontId="5" fillId="3" borderId="3"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1" xfId="0" applyBorder="1" applyAlignment="1">
      <alignment horizontal="center"/>
    </xf>
    <xf numFmtId="0" fontId="0" fillId="0" borderId="2" xfId="0" applyBorder="1" applyAlignment="1">
      <alignment horizontal="center"/>
    </xf>
    <xf numFmtId="164" fontId="0" fillId="0" borderId="0" xfId="0" applyNumberFormat="1"/>
    <xf numFmtId="169" fontId="0" fillId="0" borderId="0" xfId="0" applyNumberFormat="1"/>
  </cellXfs>
  <cellStyles count="1">
    <cellStyle name="Normal" xfId="0" builtinId="0"/>
  </cellStyles>
  <dxfs count="23">
    <dxf>
      <numFmt numFmtId="169" formatCode="&quot;$&quot;#,##0.00"/>
    </dxf>
    <dxf>
      <numFmt numFmtId="2" formatCode="0.00"/>
    </dxf>
    <dxf>
      <numFmt numFmtId="166" formatCode="0.0000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2" formatCode="0.00"/>
    </dxf>
    <dxf>
      <numFmt numFmtId="2" formatCode="0.0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Project.xlsx]Descriptive Statistics!PivotTable3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of Each</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pivotFmt>
    </c:pivotFmts>
    <c:plotArea>
      <c:layout>
        <c:manualLayout>
          <c:layoutTarget val="inner"/>
          <c:xMode val="edge"/>
          <c:yMode val="edge"/>
          <c:x val="8.3265618808509884E-2"/>
          <c:y val="5.8383858991691163E-2"/>
          <c:w val="0.8701830568612946"/>
          <c:h val="0.79963171279929934"/>
        </c:manualLayout>
      </c:layout>
      <c:barChart>
        <c:barDir val="col"/>
        <c:grouping val="clustered"/>
        <c:varyColors val="0"/>
        <c:ser>
          <c:idx val="0"/>
          <c:order val="0"/>
          <c:tx>
            <c:strRef>
              <c:f>'Descriptive Statistics'!$E$19</c:f>
              <c:strCache>
                <c:ptCount val="1"/>
                <c:pt idx="0">
                  <c:v>Average of Price</c:v>
                </c:pt>
              </c:strCache>
            </c:strRef>
          </c:tx>
          <c:spPr>
            <a:solidFill>
              <a:schemeClr val="accent1"/>
            </a:solidFill>
            <a:ln>
              <a:noFill/>
            </a:ln>
            <a:effectLst/>
          </c:spPr>
          <c:invertIfNegative val="0"/>
          <c:cat>
            <c:strRef>
              <c:f>'Descriptive Statistics'!$D$20:$D$46</c:f>
              <c:strCache>
                <c:ptCount val="26"/>
                <c:pt idx="0">
                  <c:v>Bedsheets</c:v>
                </c:pt>
                <c:pt idx="1">
                  <c:v>Socks</c:v>
                </c:pt>
                <c:pt idx="2">
                  <c:v>Cookware</c:v>
                </c:pt>
                <c:pt idx="3">
                  <c:v>Bicycles</c:v>
                </c:pt>
                <c:pt idx="4">
                  <c:v>Mobile phone accessories</c:v>
                </c:pt>
                <c:pt idx="5">
                  <c:v>Skin care</c:v>
                </c:pt>
                <c:pt idx="6">
                  <c:v>Electronics</c:v>
                </c:pt>
                <c:pt idx="7">
                  <c:v>Nail care</c:v>
                </c:pt>
                <c:pt idx="8">
                  <c:v>Motor vehicle parts</c:v>
                </c:pt>
                <c:pt idx="9">
                  <c:v>Toys &amp; Games</c:v>
                </c:pt>
                <c:pt idx="10">
                  <c:v>Books</c:v>
                </c:pt>
                <c:pt idx="11">
                  <c:v>Bath and body</c:v>
                </c:pt>
                <c:pt idx="12">
                  <c:v>Makeup</c:v>
                </c:pt>
                <c:pt idx="13">
                  <c:v>Coats and jackets</c:v>
                </c:pt>
                <c:pt idx="14">
                  <c:v>Drinkware</c:v>
                </c:pt>
                <c:pt idx="15">
                  <c:v>Art and crafting materials</c:v>
                </c:pt>
                <c:pt idx="16">
                  <c:v>Clothing</c:v>
                </c:pt>
                <c:pt idx="17">
                  <c:v>Perfume and cologne</c:v>
                </c:pt>
                <c:pt idx="18">
                  <c:v>Vitamins and supplements</c:v>
                </c:pt>
                <c:pt idx="19">
                  <c:v>Home &amp; Kitchen</c:v>
                </c:pt>
                <c:pt idx="20">
                  <c:v>Underwear</c:v>
                </c:pt>
                <c:pt idx="21">
                  <c:v>Blankets</c:v>
                </c:pt>
                <c:pt idx="22">
                  <c:v>Candles</c:v>
                </c:pt>
                <c:pt idx="23">
                  <c:v>Posters and artwork</c:v>
                </c:pt>
                <c:pt idx="24">
                  <c:v>Wine</c:v>
                </c:pt>
                <c:pt idx="25">
                  <c:v>(blank)</c:v>
                </c:pt>
              </c:strCache>
            </c:strRef>
          </c:cat>
          <c:val>
            <c:numRef>
              <c:f>'Descriptive Statistics'!$E$20:$E$46</c:f>
              <c:numCache>
                <c:formatCode>General</c:formatCode>
                <c:ptCount val="26"/>
                <c:pt idx="0">
                  <c:v>272.97574999999995</c:v>
                </c:pt>
                <c:pt idx="1">
                  <c:v>287.1225</c:v>
                </c:pt>
                <c:pt idx="2">
                  <c:v>282.79674999999992</c:v>
                </c:pt>
                <c:pt idx="3">
                  <c:v>252.60550000000003</c:v>
                </c:pt>
                <c:pt idx="4">
                  <c:v>262.49975000000001</c:v>
                </c:pt>
                <c:pt idx="5">
                  <c:v>282.06850000000003</c:v>
                </c:pt>
                <c:pt idx="6">
                  <c:v>276.14925000000017</c:v>
                </c:pt>
                <c:pt idx="7">
                  <c:v>253.71099999999996</c:v>
                </c:pt>
                <c:pt idx="8">
                  <c:v>241.38950000000006</c:v>
                </c:pt>
                <c:pt idx="9">
                  <c:v>269.97449999999992</c:v>
                </c:pt>
                <c:pt idx="10">
                  <c:v>275.45350000000002</c:v>
                </c:pt>
                <c:pt idx="11">
                  <c:v>238.12625000000003</c:v>
                </c:pt>
                <c:pt idx="12">
                  <c:v>259.43825000000004</c:v>
                </c:pt>
                <c:pt idx="13">
                  <c:v>274.68049999999994</c:v>
                </c:pt>
                <c:pt idx="14">
                  <c:v>258.92449999999997</c:v>
                </c:pt>
                <c:pt idx="15">
                  <c:v>211.28625000000002</c:v>
                </c:pt>
                <c:pt idx="16">
                  <c:v>265.25400000000002</c:v>
                </c:pt>
                <c:pt idx="17">
                  <c:v>256.79825</c:v>
                </c:pt>
                <c:pt idx="18">
                  <c:v>219.96124999999998</c:v>
                </c:pt>
                <c:pt idx="19">
                  <c:v>257.94074999999998</c:v>
                </c:pt>
                <c:pt idx="20">
                  <c:v>265.86049999999994</c:v>
                </c:pt>
                <c:pt idx="21">
                  <c:v>225.20375000000004</c:v>
                </c:pt>
                <c:pt idx="22">
                  <c:v>235.02800000000002</c:v>
                </c:pt>
                <c:pt idx="23">
                  <c:v>217.95550000000003</c:v>
                </c:pt>
                <c:pt idx="24">
                  <c:v>201.18350000000001</c:v>
                </c:pt>
              </c:numCache>
            </c:numRef>
          </c:val>
          <c:extLst>
            <c:ext xmlns:c16="http://schemas.microsoft.com/office/drawing/2014/chart" uri="{C3380CC4-5D6E-409C-BE32-E72D297353CC}">
              <c16:uniqueId val="{00000000-731D-7543-8540-C96EF7BA0522}"/>
            </c:ext>
          </c:extLst>
        </c:ser>
        <c:ser>
          <c:idx val="1"/>
          <c:order val="1"/>
          <c:tx>
            <c:strRef>
              <c:f>'Descriptive Statistics'!$F$19</c:f>
              <c:strCache>
                <c:ptCount val="1"/>
                <c:pt idx="0">
                  <c:v>Average of Rating</c:v>
                </c:pt>
              </c:strCache>
            </c:strRef>
          </c:tx>
          <c:spPr>
            <a:solidFill>
              <a:schemeClr val="accent2"/>
            </a:solidFill>
            <a:ln>
              <a:noFill/>
            </a:ln>
            <a:effectLst/>
          </c:spPr>
          <c:invertIfNegative val="0"/>
          <c:cat>
            <c:strRef>
              <c:f>'Descriptive Statistics'!$D$20:$D$46</c:f>
              <c:strCache>
                <c:ptCount val="26"/>
                <c:pt idx="0">
                  <c:v>Bedsheets</c:v>
                </c:pt>
                <c:pt idx="1">
                  <c:v>Socks</c:v>
                </c:pt>
                <c:pt idx="2">
                  <c:v>Cookware</c:v>
                </c:pt>
                <c:pt idx="3">
                  <c:v>Bicycles</c:v>
                </c:pt>
                <c:pt idx="4">
                  <c:v>Mobile phone accessories</c:v>
                </c:pt>
                <c:pt idx="5">
                  <c:v>Skin care</c:v>
                </c:pt>
                <c:pt idx="6">
                  <c:v>Electronics</c:v>
                </c:pt>
                <c:pt idx="7">
                  <c:v>Nail care</c:v>
                </c:pt>
                <c:pt idx="8">
                  <c:v>Motor vehicle parts</c:v>
                </c:pt>
                <c:pt idx="9">
                  <c:v>Toys &amp; Games</c:v>
                </c:pt>
                <c:pt idx="10">
                  <c:v>Books</c:v>
                </c:pt>
                <c:pt idx="11">
                  <c:v>Bath and body</c:v>
                </c:pt>
                <c:pt idx="12">
                  <c:v>Makeup</c:v>
                </c:pt>
                <c:pt idx="13">
                  <c:v>Coats and jackets</c:v>
                </c:pt>
                <c:pt idx="14">
                  <c:v>Drinkware</c:v>
                </c:pt>
                <c:pt idx="15">
                  <c:v>Art and crafting materials</c:v>
                </c:pt>
                <c:pt idx="16">
                  <c:v>Clothing</c:v>
                </c:pt>
                <c:pt idx="17">
                  <c:v>Perfume and cologne</c:v>
                </c:pt>
                <c:pt idx="18">
                  <c:v>Vitamins and supplements</c:v>
                </c:pt>
                <c:pt idx="19">
                  <c:v>Home &amp; Kitchen</c:v>
                </c:pt>
                <c:pt idx="20">
                  <c:v>Underwear</c:v>
                </c:pt>
                <c:pt idx="21">
                  <c:v>Blankets</c:v>
                </c:pt>
                <c:pt idx="22">
                  <c:v>Candles</c:v>
                </c:pt>
                <c:pt idx="23">
                  <c:v>Posters and artwork</c:v>
                </c:pt>
                <c:pt idx="24">
                  <c:v>Wine</c:v>
                </c:pt>
                <c:pt idx="25">
                  <c:v>(blank)</c:v>
                </c:pt>
              </c:strCache>
            </c:strRef>
          </c:cat>
          <c:val>
            <c:numRef>
              <c:f>'Descriptive Statistics'!$F$20:$F$46</c:f>
              <c:numCache>
                <c:formatCode>General</c:formatCode>
                <c:ptCount val="26"/>
                <c:pt idx="0">
                  <c:v>3.0274999999999994</c:v>
                </c:pt>
                <c:pt idx="1">
                  <c:v>3.5124999999999993</c:v>
                </c:pt>
                <c:pt idx="2">
                  <c:v>3.0074999999999994</c:v>
                </c:pt>
                <c:pt idx="3">
                  <c:v>3.0025000000000004</c:v>
                </c:pt>
                <c:pt idx="4">
                  <c:v>2.8175000000000012</c:v>
                </c:pt>
                <c:pt idx="5">
                  <c:v>2.9300000000000006</c:v>
                </c:pt>
                <c:pt idx="6">
                  <c:v>2.8474999999999993</c:v>
                </c:pt>
                <c:pt idx="7">
                  <c:v>3.0275000000000007</c:v>
                </c:pt>
                <c:pt idx="8">
                  <c:v>2.8799999999999994</c:v>
                </c:pt>
                <c:pt idx="9">
                  <c:v>3.1274999999999999</c:v>
                </c:pt>
                <c:pt idx="10">
                  <c:v>3.0674999999999999</c:v>
                </c:pt>
                <c:pt idx="11">
                  <c:v>2.9525000000000001</c:v>
                </c:pt>
                <c:pt idx="12">
                  <c:v>2.7549999999999999</c:v>
                </c:pt>
                <c:pt idx="13">
                  <c:v>3.4325000000000001</c:v>
                </c:pt>
                <c:pt idx="14">
                  <c:v>3.0100000000000002</c:v>
                </c:pt>
                <c:pt idx="15">
                  <c:v>2.9650000000000007</c:v>
                </c:pt>
                <c:pt idx="16">
                  <c:v>2.9475000000000002</c:v>
                </c:pt>
                <c:pt idx="17">
                  <c:v>2.8325000000000005</c:v>
                </c:pt>
                <c:pt idx="18">
                  <c:v>2.9774999999999996</c:v>
                </c:pt>
                <c:pt idx="19">
                  <c:v>3.22</c:v>
                </c:pt>
                <c:pt idx="20">
                  <c:v>3.1974999999999998</c:v>
                </c:pt>
                <c:pt idx="21">
                  <c:v>3.2149999999999999</c:v>
                </c:pt>
                <c:pt idx="22">
                  <c:v>2.8050000000000002</c:v>
                </c:pt>
                <c:pt idx="23">
                  <c:v>2.9325000000000001</c:v>
                </c:pt>
                <c:pt idx="24">
                  <c:v>3.15</c:v>
                </c:pt>
              </c:numCache>
            </c:numRef>
          </c:val>
          <c:extLst>
            <c:ext xmlns:c16="http://schemas.microsoft.com/office/drawing/2014/chart" uri="{C3380CC4-5D6E-409C-BE32-E72D297353CC}">
              <c16:uniqueId val="{00000001-731D-7543-8540-C96EF7BA0522}"/>
            </c:ext>
          </c:extLst>
        </c:ser>
        <c:ser>
          <c:idx val="2"/>
          <c:order val="2"/>
          <c:tx>
            <c:strRef>
              <c:f>'Descriptive Statistics'!$G$19</c:f>
              <c:strCache>
                <c:ptCount val="1"/>
                <c:pt idx="0">
                  <c:v>Sum of Total sales</c:v>
                </c:pt>
              </c:strCache>
            </c:strRef>
          </c:tx>
          <c:spPr>
            <a:solidFill>
              <a:schemeClr val="accent1"/>
            </a:solidFill>
            <a:ln>
              <a:noFill/>
            </a:ln>
            <a:effectLst/>
          </c:spPr>
          <c:invertIfNegative val="0"/>
          <c:cat>
            <c:strRef>
              <c:f>'Descriptive Statistics'!$D$20:$D$46</c:f>
              <c:strCache>
                <c:ptCount val="26"/>
                <c:pt idx="0">
                  <c:v>Bedsheets</c:v>
                </c:pt>
                <c:pt idx="1">
                  <c:v>Socks</c:v>
                </c:pt>
                <c:pt idx="2">
                  <c:v>Cookware</c:v>
                </c:pt>
                <c:pt idx="3">
                  <c:v>Bicycles</c:v>
                </c:pt>
                <c:pt idx="4">
                  <c:v>Mobile phone accessories</c:v>
                </c:pt>
                <c:pt idx="5">
                  <c:v>Skin care</c:v>
                </c:pt>
                <c:pt idx="6">
                  <c:v>Electronics</c:v>
                </c:pt>
                <c:pt idx="7">
                  <c:v>Nail care</c:v>
                </c:pt>
                <c:pt idx="8">
                  <c:v>Motor vehicle parts</c:v>
                </c:pt>
                <c:pt idx="9">
                  <c:v>Toys &amp; Games</c:v>
                </c:pt>
                <c:pt idx="10">
                  <c:v>Books</c:v>
                </c:pt>
                <c:pt idx="11">
                  <c:v>Bath and body</c:v>
                </c:pt>
                <c:pt idx="12">
                  <c:v>Makeup</c:v>
                </c:pt>
                <c:pt idx="13">
                  <c:v>Coats and jackets</c:v>
                </c:pt>
                <c:pt idx="14">
                  <c:v>Drinkware</c:v>
                </c:pt>
                <c:pt idx="15">
                  <c:v>Art and crafting materials</c:v>
                </c:pt>
                <c:pt idx="16">
                  <c:v>Clothing</c:v>
                </c:pt>
                <c:pt idx="17">
                  <c:v>Perfume and cologne</c:v>
                </c:pt>
                <c:pt idx="18">
                  <c:v>Vitamins and supplements</c:v>
                </c:pt>
                <c:pt idx="19">
                  <c:v>Home &amp; Kitchen</c:v>
                </c:pt>
                <c:pt idx="20">
                  <c:v>Underwear</c:v>
                </c:pt>
                <c:pt idx="21">
                  <c:v>Blankets</c:v>
                </c:pt>
                <c:pt idx="22">
                  <c:v>Candles</c:v>
                </c:pt>
                <c:pt idx="23">
                  <c:v>Posters and artwork</c:v>
                </c:pt>
                <c:pt idx="24">
                  <c:v>Wine</c:v>
                </c:pt>
                <c:pt idx="25">
                  <c:v>(blank)</c:v>
                </c:pt>
              </c:strCache>
            </c:strRef>
          </c:cat>
          <c:val>
            <c:numRef>
              <c:f>'Descriptive Statistics'!$G$20:$G$46</c:f>
              <c:numCache>
                <c:formatCode>General</c:formatCode>
                <c:ptCount val="26"/>
                <c:pt idx="0">
                  <c:v>13034972.319999998</c:v>
                </c:pt>
                <c:pt idx="1">
                  <c:v>12388825.440000001</c:v>
                </c:pt>
                <c:pt idx="2">
                  <c:v>11895834.370000003</c:v>
                </c:pt>
                <c:pt idx="3">
                  <c:v>11776283.940000001</c:v>
                </c:pt>
                <c:pt idx="4">
                  <c:v>11413451.390000001</c:v>
                </c:pt>
                <c:pt idx="5">
                  <c:v>11314478.349999998</c:v>
                </c:pt>
                <c:pt idx="6">
                  <c:v>11311746.789999997</c:v>
                </c:pt>
                <c:pt idx="7">
                  <c:v>11271432.119999999</c:v>
                </c:pt>
                <c:pt idx="8">
                  <c:v>11233370.059999999</c:v>
                </c:pt>
                <c:pt idx="9">
                  <c:v>11209640.07</c:v>
                </c:pt>
                <c:pt idx="10">
                  <c:v>11044409.859999999</c:v>
                </c:pt>
                <c:pt idx="11">
                  <c:v>10658672.179999998</c:v>
                </c:pt>
                <c:pt idx="12">
                  <c:v>10573530.01</c:v>
                </c:pt>
                <c:pt idx="13">
                  <c:v>10479794.720000003</c:v>
                </c:pt>
                <c:pt idx="14">
                  <c:v>10406593.34</c:v>
                </c:pt>
                <c:pt idx="15">
                  <c:v>9787917.9199999999</c:v>
                </c:pt>
                <c:pt idx="16">
                  <c:v>9676844.0199999996</c:v>
                </c:pt>
                <c:pt idx="17">
                  <c:v>9483967.339999998</c:v>
                </c:pt>
                <c:pt idx="18">
                  <c:v>9371377.7299999967</c:v>
                </c:pt>
                <c:pt idx="19">
                  <c:v>9171681.2700000014</c:v>
                </c:pt>
                <c:pt idx="20">
                  <c:v>8874945.9700000007</c:v>
                </c:pt>
                <c:pt idx="21">
                  <c:v>8670656.6299999971</c:v>
                </c:pt>
                <c:pt idx="22">
                  <c:v>8354110.3000000026</c:v>
                </c:pt>
                <c:pt idx="23">
                  <c:v>8296096.3299999982</c:v>
                </c:pt>
                <c:pt idx="24">
                  <c:v>7266740.5</c:v>
                </c:pt>
              </c:numCache>
            </c:numRef>
          </c:val>
          <c:extLst>
            <c:ext xmlns:c16="http://schemas.microsoft.com/office/drawing/2014/chart" uri="{C3380CC4-5D6E-409C-BE32-E72D297353CC}">
              <c16:uniqueId val="{00000004-731D-7543-8540-C96EF7BA0522}"/>
            </c:ext>
          </c:extLst>
        </c:ser>
        <c:dLbls>
          <c:showLegendKey val="0"/>
          <c:showVal val="0"/>
          <c:showCatName val="0"/>
          <c:showSerName val="0"/>
          <c:showPercent val="0"/>
          <c:showBubbleSize val="0"/>
        </c:dLbls>
        <c:gapWidth val="219"/>
        <c:overlap val="-27"/>
        <c:axId val="1215700320"/>
        <c:axId val="1215611104"/>
      </c:barChart>
      <c:catAx>
        <c:axId val="121570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11104"/>
        <c:crosses val="autoZero"/>
        <c:auto val="1"/>
        <c:lblAlgn val="ctr"/>
        <c:lblOffset val="100"/>
        <c:noMultiLvlLbl val="0"/>
      </c:catAx>
      <c:valAx>
        <c:axId val="1215611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Sales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0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Visualization'!$M$2:$M$3</c:f>
              <c:strCache>
                <c:ptCount val="1"/>
                <c:pt idx="0">
                  <c:v>Art and crafting materials</c:v>
                </c:pt>
              </c:strCache>
            </c:strRef>
          </c:tx>
          <c:spPr>
            <a:ln w="28575" cap="rnd">
              <a:solidFill>
                <a:schemeClr val="accent1"/>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Visualization'!$M$4:$M$17</c:f>
              <c:numCache>
                <c:formatCode>General</c:formatCode>
                <c:ptCount val="13"/>
                <c:pt idx="0">
                  <c:v>1679</c:v>
                </c:pt>
                <c:pt idx="1">
                  <c:v>4126</c:v>
                </c:pt>
                <c:pt idx="2">
                  <c:v>2937</c:v>
                </c:pt>
                <c:pt idx="3">
                  <c:v>3597</c:v>
                </c:pt>
                <c:pt idx="4">
                  <c:v>2538</c:v>
                </c:pt>
                <c:pt idx="5">
                  <c:v>3121</c:v>
                </c:pt>
                <c:pt idx="6">
                  <c:v>3512</c:v>
                </c:pt>
                <c:pt idx="7">
                  <c:v>3427</c:v>
                </c:pt>
                <c:pt idx="8">
                  <c:v>4004</c:v>
                </c:pt>
                <c:pt idx="9">
                  <c:v>4761</c:v>
                </c:pt>
                <c:pt idx="10">
                  <c:v>5134</c:v>
                </c:pt>
                <c:pt idx="11">
                  <c:v>5295</c:v>
                </c:pt>
                <c:pt idx="12">
                  <c:v>1781</c:v>
                </c:pt>
              </c:numCache>
            </c:numRef>
          </c:val>
          <c:smooth val="0"/>
          <c:extLst>
            <c:ext xmlns:c16="http://schemas.microsoft.com/office/drawing/2014/chart" uri="{C3380CC4-5D6E-409C-BE32-E72D297353CC}">
              <c16:uniqueId val="{00000000-858F-CE46-905E-BDC26210E29D}"/>
            </c:ext>
          </c:extLst>
        </c:ser>
        <c:ser>
          <c:idx val="1"/>
          <c:order val="1"/>
          <c:tx>
            <c:strRef>
              <c:f>'Data Visualization'!$N$2:$N$3</c:f>
              <c:strCache>
                <c:ptCount val="1"/>
                <c:pt idx="0">
                  <c:v>Bath and body</c:v>
                </c:pt>
              </c:strCache>
            </c:strRef>
          </c:tx>
          <c:spPr>
            <a:ln w="28575" cap="rnd">
              <a:solidFill>
                <a:schemeClr val="accent2"/>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Visualization'!$N$4:$N$17</c:f>
              <c:numCache>
                <c:formatCode>General</c:formatCode>
                <c:ptCount val="13"/>
                <c:pt idx="0">
                  <c:v>2864</c:v>
                </c:pt>
                <c:pt idx="1">
                  <c:v>5410</c:v>
                </c:pt>
                <c:pt idx="2">
                  <c:v>7118</c:v>
                </c:pt>
                <c:pt idx="3">
                  <c:v>2622</c:v>
                </c:pt>
                <c:pt idx="4">
                  <c:v>5522</c:v>
                </c:pt>
                <c:pt idx="5">
                  <c:v>2202</c:v>
                </c:pt>
                <c:pt idx="6">
                  <c:v>1570</c:v>
                </c:pt>
                <c:pt idx="7">
                  <c:v>794</c:v>
                </c:pt>
                <c:pt idx="8">
                  <c:v>1838</c:v>
                </c:pt>
                <c:pt idx="9">
                  <c:v>4185</c:v>
                </c:pt>
                <c:pt idx="10">
                  <c:v>4029</c:v>
                </c:pt>
                <c:pt idx="11">
                  <c:v>1048</c:v>
                </c:pt>
                <c:pt idx="12">
                  <c:v>3252</c:v>
                </c:pt>
              </c:numCache>
            </c:numRef>
          </c:val>
          <c:smooth val="0"/>
          <c:extLst>
            <c:ext xmlns:c16="http://schemas.microsoft.com/office/drawing/2014/chart" uri="{C3380CC4-5D6E-409C-BE32-E72D297353CC}">
              <c16:uniqueId val="{00000019-B23C-914A-9950-E9DFD343EB20}"/>
            </c:ext>
          </c:extLst>
        </c:ser>
        <c:ser>
          <c:idx val="2"/>
          <c:order val="2"/>
          <c:tx>
            <c:strRef>
              <c:f>'Data Visualization'!$O$2:$O$3</c:f>
              <c:strCache>
                <c:ptCount val="1"/>
                <c:pt idx="0">
                  <c:v>Bedsheets</c:v>
                </c:pt>
              </c:strCache>
            </c:strRef>
          </c:tx>
          <c:spPr>
            <a:ln w="28575" cap="rnd">
              <a:solidFill>
                <a:schemeClr val="accent3"/>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Visualization'!$O$4:$O$17</c:f>
              <c:numCache>
                <c:formatCode>General</c:formatCode>
                <c:ptCount val="13"/>
                <c:pt idx="0">
                  <c:v>2411</c:v>
                </c:pt>
                <c:pt idx="1">
                  <c:v>1435</c:v>
                </c:pt>
                <c:pt idx="2">
                  <c:v>4182</c:v>
                </c:pt>
                <c:pt idx="3">
                  <c:v>3588</c:v>
                </c:pt>
                <c:pt idx="4">
                  <c:v>5852</c:v>
                </c:pt>
                <c:pt idx="5">
                  <c:v>6745</c:v>
                </c:pt>
                <c:pt idx="6">
                  <c:v>4032</c:v>
                </c:pt>
                <c:pt idx="7">
                  <c:v>9006</c:v>
                </c:pt>
                <c:pt idx="8">
                  <c:v>1860</c:v>
                </c:pt>
                <c:pt idx="9">
                  <c:v>2786</c:v>
                </c:pt>
                <c:pt idx="10">
                  <c:v>3503</c:v>
                </c:pt>
                <c:pt idx="12">
                  <c:v>1231</c:v>
                </c:pt>
              </c:numCache>
            </c:numRef>
          </c:val>
          <c:smooth val="0"/>
          <c:extLst>
            <c:ext xmlns:c16="http://schemas.microsoft.com/office/drawing/2014/chart" uri="{C3380CC4-5D6E-409C-BE32-E72D297353CC}">
              <c16:uniqueId val="{0000001A-B23C-914A-9950-E9DFD343EB20}"/>
            </c:ext>
          </c:extLst>
        </c:ser>
        <c:ser>
          <c:idx val="3"/>
          <c:order val="3"/>
          <c:tx>
            <c:strRef>
              <c:f>'Data Visualization'!$P$2:$P$3</c:f>
              <c:strCache>
                <c:ptCount val="1"/>
                <c:pt idx="0">
                  <c:v>Bicycles</c:v>
                </c:pt>
              </c:strCache>
            </c:strRef>
          </c:tx>
          <c:spPr>
            <a:ln w="28575" cap="rnd">
              <a:solidFill>
                <a:schemeClr val="accent4"/>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Visualization'!$P$4:$P$17</c:f>
              <c:numCache>
                <c:formatCode>General</c:formatCode>
                <c:ptCount val="13"/>
                <c:pt idx="0">
                  <c:v>3252</c:v>
                </c:pt>
                <c:pt idx="1">
                  <c:v>1227</c:v>
                </c:pt>
                <c:pt idx="2">
                  <c:v>6106</c:v>
                </c:pt>
                <c:pt idx="3">
                  <c:v>3805</c:v>
                </c:pt>
                <c:pt idx="4">
                  <c:v>1845</c:v>
                </c:pt>
                <c:pt idx="5">
                  <c:v>3565</c:v>
                </c:pt>
                <c:pt idx="6">
                  <c:v>2797</c:v>
                </c:pt>
                <c:pt idx="7">
                  <c:v>4829</c:v>
                </c:pt>
                <c:pt idx="8">
                  <c:v>5628</c:v>
                </c:pt>
                <c:pt idx="9">
                  <c:v>4763</c:v>
                </c:pt>
                <c:pt idx="10">
                  <c:v>2438</c:v>
                </c:pt>
                <c:pt idx="11">
                  <c:v>2495</c:v>
                </c:pt>
              </c:numCache>
            </c:numRef>
          </c:val>
          <c:smooth val="0"/>
          <c:extLst>
            <c:ext xmlns:c16="http://schemas.microsoft.com/office/drawing/2014/chart" uri="{C3380CC4-5D6E-409C-BE32-E72D297353CC}">
              <c16:uniqueId val="{0000001B-B23C-914A-9950-E9DFD343EB20}"/>
            </c:ext>
          </c:extLst>
        </c:ser>
        <c:ser>
          <c:idx val="4"/>
          <c:order val="4"/>
          <c:tx>
            <c:strRef>
              <c:f>'Data Visualization'!$Q$2:$Q$3</c:f>
              <c:strCache>
                <c:ptCount val="1"/>
                <c:pt idx="0">
                  <c:v>Blankets</c:v>
                </c:pt>
              </c:strCache>
            </c:strRef>
          </c:tx>
          <c:spPr>
            <a:ln w="28575" cap="rnd">
              <a:solidFill>
                <a:schemeClr val="accent5"/>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Visualization'!$Q$4:$Q$17</c:f>
              <c:numCache>
                <c:formatCode>General</c:formatCode>
                <c:ptCount val="13"/>
                <c:pt idx="0">
                  <c:v>2156</c:v>
                </c:pt>
                <c:pt idx="1">
                  <c:v>2550</c:v>
                </c:pt>
                <c:pt idx="2">
                  <c:v>756</c:v>
                </c:pt>
                <c:pt idx="3">
                  <c:v>4499</c:v>
                </c:pt>
                <c:pt idx="4">
                  <c:v>9310</c:v>
                </c:pt>
                <c:pt idx="5">
                  <c:v>3165</c:v>
                </c:pt>
                <c:pt idx="6">
                  <c:v>1975</c:v>
                </c:pt>
                <c:pt idx="7">
                  <c:v>4009</c:v>
                </c:pt>
                <c:pt idx="8">
                  <c:v>909</c:v>
                </c:pt>
                <c:pt idx="9">
                  <c:v>4488</c:v>
                </c:pt>
                <c:pt idx="11">
                  <c:v>6663</c:v>
                </c:pt>
              </c:numCache>
            </c:numRef>
          </c:val>
          <c:smooth val="0"/>
          <c:extLst>
            <c:ext xmlns:c16="http://schemas.microsoft.com/office/drawing/2014/chart" uri="{C3380CC4-5D6E-409C-BE32-E72D297353CC}">
              <c16:uniqueId val="{0000001C-B23C-914A-9950-E9DFD343EB20}"/>
            </c:ext>
          </c:extLst>
        </c:ser>
        <c:ser>
          <c:idx val="5"/>
          <c:order val="5"/>
          <c:tx>
            <c:strRef>
              <c:f>'Data Visualization'!$R$2:$R$3</c:f>
              <c:strCache>
                <c:ptCount val="1"/>
                <c:pt idx="0">
                  <c:v>Books</c:v>
                </c:pt>
              </c:strCache>
            </c:strRef>
          </c:tx>
          <c:spPr>
            <a:ln w="28575" cap="rnd">
              <a:solidFill>
                <a:schemeClr val="accent6"/>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Visualization'!$R$4:$R$17</c:f>
              <c:numCache>
                <c:formatCode>General</c:formatCode>
                <c:ptCount val="13"/>
                <c:pt idx="0">
                  <c:v>301</c:v>
                </c:pt>
                <c:pt idx="1">
                  <c:v>2310</c:v>
                </c:pt>
                <c:pt idx="2">
                  <c:v>5421</c:v>
                </c:pt>
                <c:pt idx="3">
                  <c:v>4162</c:v>
                </c:pt>
                <c:pt idx="4">
                  <c:v>1301</c:v>
                </c:pt>
                <c:pt idx="5">
                  <c:v>3257</c:v>
                </c:pt>
                <c:pt idx="6">
                  <c:v>2856</c:v>
                </c:pt>
                <c:pt idx="7">
                  <c:v>6073</c:v>
                </c:pt>
                <c:pt idx="8">
                  <c:v>4870</c:v>
                </c:pt>
                <c:pt idx="9">
                  <c:v>1129</c:v>
                </c:pt>
                <c:pt idx="10">
                  <c:v>3397</c:v>
                </c:pt>
                <c:pt idx="11">
                  <c:v>6057</c:v>
                </c:pt>
                <c:pt idx="12">
                  <c:v>81</c:v>
                </c:pt>
              </c:numCache>
            </c:numRef>
          </c:val>
          <c:smooth val="0"/>
          <c:extLst>
            <c:ext xmlns:c16="http://schemas.microsoft.com/office/drawing/2014/chart" uri="{C3380CC4-5D6E-409C-BE32-E72D297353CC}">
              <c16:uniqueId val="{0000001D-B23C-914A-9950-E9DFD343EB20}"/>
            </c:ext>
          </c:extLst>
        </c:ser>
        <c:ser>
          <c:idx val="6"/>
          <c:order val="6"/>
          <c:tx>
            <c:strRef>
              <c:f>'Data Visualization'!$S$2:$S$3</c:f>
              <c:strCache>
                <c:ptCount val="1"/>
                <c:pt idx="0">
                  <c:v>Candles</c:v>
                </c:pt>
              </c:strCache>
            </c:strRef>
          </c:tx>
          <c:spPr>
            <a:ln w="28575" cap="rnd">
              <a:solidFill>
                <a:schemeClr val="accent1">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Visualization'!$S$4:$S$17</c:f>
              <c:numCache>
                <c:formatCode>General</c:formatCode>
                <c:ptCount val="13"/>
                <c:pt idx="0">
                  <c:v>2929</c:v>
                </c:pt>
                <c:pt idx="1">
                  <c:v>1449</c:v>
                </c:pt>
                <c:pt idx="2">
                  <c:v>6369</c:v>
                </c:pt>
                <c:pt idx="3">
                  <c:v>3906</c:v>
                </c:pt>
                <c:pt idx="4">
                  <c:v>2559</c:v>
                </c:pt>
                <c:pt idx="5">
                  <c:v>3039</c:v>
                </c:pt>
                <c:pt idx="6">
                  <c:v>4284</c:v>
                </c:pt>
                <c:pt idx="7">
                  <c:v>290</c:v>
                </c:pt>
                <c:pt idx="8">
                  <c:v>2582</c:v>
                </c:pt>
                <c:pt idx="9">
                  <c:v>2908</c:v>
                </c:pt>
                <c:pt idx="10">
                  <c:v>2441</c:v>
                </c:pt>
                <c:pt idx="11">
                  <c:v>1448</c:v>
                </c:pt>
              </c:numCache>
            </c:numRef>
          </c:val>
          <c:smooth val="0"/>
          <c:extLst>
            <c:ext xmlns:c16="http://schemas.microsoft.com/office/drawing/2014/chart" uri="{C3380CC4-5D6E-409C-BE32-E72D297353CC}">
              <c16:uniqueId val="{0000001E-B23C-914A-9950-E9DFD343EB20}"/>
            </c:ext>
          </c:extLst>
        </c:ser>
        <c:ser>
          <c:idx val="7"/>
          <c:order val="7"/>
          <c:tx>
            <c:strRef>
              <c:f>'Data Visualization'!$T$2:$T$3</c:f>
              <c:strCache>
                <c:ptCount val="1"/>
                <c:pt idx="0">
                  <c:v>Clothing</c:v>
                </c:pt>
              </c:strCache>
            </c:strRef>
          </c:tx>
          <c:spPr>
            <a:ln w="28575" cap="rnd">
              <a:solidFill>
                <a:schemeClr val="accent2">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Visualization'!$T$4:$T$17</c:f>
              <c:numCache>
                <c:formatCode>General</c:formatCode>
                <c:ptCount val="13"/>
                <c:pt idx="0">
                  <c:v>3910</c:v>
                </c:pt>
                <c:pt idx="1">
                  <c:v>1680</c:v>
                </c:pt>
                <c:pt idx="2">
                  <c:v>1219</c:v>
                </c:pt>
                <c:pt idx="3">
                  <c:v>4908</c:v>
                </c:pt>
                <c:pt idx="4">
                  <c:v>1449</c:v>
                </c:pt>
                <c:pt idx="5">
                  <c:v>1688</c:v>
                </c:pt>
                <c:pt idx="6">
                  <c:v>2818</c:v>
                </c:pt>
                <c:pt idx="7">
                  <c:v>3060</c:v>
                </c:pt>
                <c:pt idx="8">
                  <c:v>4873</c:v>
                </c:pt>
                <c:pt idx="9">
                  <c:v>1878</c:v>
                </c:pt>
                <c:pt idx="10">
                  <c:v>1689</c:v>
                </c:pt>
                <c:pt idx="11">
                  <c:v>7247</c:v>
                </c:pt>
                <c:pt idx="12">
                  <c:v>1253</c:v>
                </c:pt>
              </c:numCache>
            </c:numRef>
          </c:val>
          <c:smooth val="0"/>
          <c:extLst>
            <c:ext xmlns:c16="http://schemas.microsoft.com/office/drawing/2014/chart" uri="{C3380CC4-5D6E-409C-BE32-E72D297353CC}">
              <c16:uniqueId val="{0000001F-B23C-914A-9950-E9DFD343EB20}"/>
            </c:ext>
          </c:extLst>
        </c:ser>
        <c:ser>
          <c:idx val="8"/>
          <c:order val="8"/>
          <c:tx>
            <c:strRef>
              <c:f>'Data Visualization'!$U$2:$U$3</c:f>
              <c:strCache>
                <c:ptCount val="1"/>
                <c:pt idx="0">
                  <c:v>Coats and jackets</c:v>
                </c:pt>
              </c:strCache>
            </c:strRef>
          </c:tx>
          <c:spPr>
            <a:ln w="28575" cap="rnd">
              <a:solidFill>
                <a:schemeClr val="accent3">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Visualization'!$U$4:$U$17</c:f>
              <c:numCache>
                <c:formatCode>General</c:formatCode>
                <c:ptCount val="13"/>
                <c:pt idx="0">
                  <c:v>249</c:v>
                </c:pt>
                <c:pt idx="1">
                  <c:v>1863</c:v>
                </c:pt>
                <c:pt idx="2">
                  <c:v>5360</c:v>
                </c:pt>
                <c:pt idx="3">
                  <c:v>257</c:v>
                </c:pt>
                <c:pt idx="4">
                  <c:v>3358</c:v>
                </c:pt>
                <c:pt idx="5">
                  <c:v>5885</c:v>
                </c:pt>
                <c:pt idx="6">
                  <c:v>898</c:v>
                </c:pt>
                <c:pt idx="7">
                  <c:v>3833</c:v>
                </c:pt>
                <c:pt idx="8">
                  <c:v>5674</c:v>
                </c:pt>
                <c:pt idx="9">
                  <c:v>171</c:v>
                </c:pt>
                <c:pt idx="10">
                  <c:v>3759</c:v>
                </c:pt>
                <c:pt idx="11">
                  <c:v>2724</c:v>
                </c:pt>
                <c:pt idx="12">
                  <c:v>1609</c:v>
                </c:pt>
              </c:numCache>
            </c:numRef>
          </c:val>
          <c:smooth val="0"/>
          <c:extLst>
            <c:ext xmlns:c16="http://schemas.microsoft.com/office/drawing/2014/chart" uri="{C3380CC4-5D6E-409C-BE32-E72D297353CC}">
              <c16:uniqueId val="{00000020-B23C-914A-9950-E9DFD343EB20}"/>
            </c:ext>
          </c:extLst>
        </c:ser>
        <c:ser>
          <c:idx val="9"/>
          <c:order val="9"/>
          <c:tx>
            <c:strRef>
              <c:f>'Data Visualization'!$V$2:$V$3</c:f>
              <c:strCache>
                <c:ptCount val="1"/>
                <c:pt idx="0">
                  <c:v>Cookware</c:v>
                </c:pt>
              </c:strCache>
            </c:strRef>
          </c:tx>
          <c:spPr>
            <a:ln w="28575" cap="rnd">
              <a:solidFill>
                <a:schemeClr val="accent4">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Visualization'!$V$4:$V$17</c:f>
              <c:numCache>
                <c:formatCode>General</c:formatCode>
                <c:ptCount val="13"/>
                <c:pt idx="1">
                  <c:v>8871</c:v>
                </c:pt>
                <c:pt idx="2">
                  <c:v>3024</c:v>
                </c:pt>
                <c:pt idx="4">
                  <c:v>3302</c:v>
                </c:pt>
                <c:pt idx="5">
                  <c:v>4914</c:v>
                </c:pt>
                <c:pt idx="6">
                  <c:v>6358</c:v>
                </c:pt>
                <c:pt idx="7">
                  <c:v>4607</c:v>
                </c:pt>
                <c:pt idx="8">
                  <c:v>753</c:v>
                </c:pt>
                <c:pt idx="9">
                  <c:v>2757</c:v>
                </c:pt>
                <c:pt idx="10">
                  <c:v>4333</c:v>
                </c:pt>
                <c:pt idx="11">
                  <c:v>1349</c:v>
                </c:pt>
              </c:numCache>
            </c:numRef>
          </c:val>
          <c:smooth val="0"/>
          <c:extLst>
            <c:ext xmlns:c16="http://schemas.microsoft.com/office/drawing/2014/chart" uri="{C3380CC4-5D6E-409C-BE32-E72D297353CC}">
              <c16:uniqueId val="{00000021-B23C-914A-9950-E9DFD343EB20}"/>
            </c:ext>
          </c:extLst>
        </c:ser>
        <c:ser>
          <c:idx val="10"/>
          <c:order val="10"/>
          <c:tx>
            <c:strRef>
              <c:f>'Data Visualization'!$W$2:$W$3</c:f>
              <c:strCache>
                <c:ptCount val="1"/>
                <c:pt idx="0">
                  <c:v>Drinkware</c:v>
                </c:pt>
              </c:strCache>
            </c:strRef>
          </c:tx>
          <c:spPr>
            <a:ln w="28575" cap="rnd">
              <a:solidFill>
                <a:schemeClr val="accent5">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Visualization'!$W$4:$W$17</c:f>
              <c:numCache>
                <c:formatCode>General</c:formatCode>
                <c:ptCount val="13"/>
                <c:pt idx="0">
                  <c:v>3191</c:v>
                </c:pt>
                <c:pt idx="1">
                  <c:v>4925</c:v>
                </c:pt>
                <c:pt idx="2">
                  <c:v>3235</c:v>
                </c:pt>
                <c:pt idx="3">
                  <c:v>3864</c:v>
                </c:pt>
                <c:pt idx="4">
                  <c:v>1432</c:v>
                </c:pt>
                <c:pt idx="5">
                  <c:v>3949</c:v>
                </c:pt>
                <c:pt idx="6">
                  <c:v>4084</c:v>
                </c:pt>
                <c:pt idx="7">
                  <c:v>5313</c:v>
                </c:pt>
                <c:pt idx="8">
                  <c:v>960</c:v>
                </c:pt>
                <c:pt idx="9">
                  <c:v>2820</c:v>
                </c:pt>
                <c:pt idx="10">
                  <c:v>3290</c:v>
                </c:pt>
                <c:pt idx="11">
                  <c:v>1330</c:v>
                </c:pt>
                <c:pt idx="12">
                  <c:v>1477</c:v>
                </c:pt>
              </c:numCache>
            </c:numRef>
          </c:val>
          <c:smooth val="0"/>
          <c:extLst>
            <c:ext xmlns:c16="http://schemas.microsoft.com/office/drawing/2014/chart" uri="{C3380CC4-5D6E-409C-BE32-E72D297353CC}">
              <c16:uniqueId val="{00000022-B23C-914A-9950-E9DFD343EB20}"/>
            </c:ext>
          </c:extLst>
        </c:ser>
        <c:ser>
          <c:idx val="11"/>
          <c:order val="11"/>
          <c:tx>
            <c:strRef>
              <c:f>'Data Visualization'!$X$2:$X$3</c:f>
              <c:strCache>
                <c:ptCount val="1"/>
                <c:pt idx="0">
                  <c:v>Electronics</c:v>
                </c:pt>
              </c:strCache>
            </c:strRef>
          </c:tx>
          <c:spPr>
            <a:ln w="28575" cap="rnd">
              <a:solidFill>
                <a:schemeClr val="accent6">
                  <a:lumMod val="6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Visualization'!$X$4:$X$17</c:f>
              <c:numCache>
                <c:formatCode>General</c:formatCode>
                <c:ptCount val="13"/>
                <c:pt idx="0">
                  <c:v>1032</c:v>
                </c:pt>
                <c:pt idx="1">
                  <c:v>1919</c:v>
                </c:pt>
                <c:pt idx="2">
                  <c:v>5155</c:v>
                </c:pt>
                <c:pt idx="3">
                  <c:v>4138</c:v>
                </c:pt>
                <c:pt idx="4">
                  <c:v>3881</c:v>
                </c:pt>
                <c:pt idx="5">
                  <c:v>3782</c:v>
                </c:pt>
                <c:pt idx="6">
                  <c:v>3364</c:v>
                </c:pt>
                <c:pt idx="7">
                  <c:v>6355</c:v>
                </c:pt>
                <c:pt idx="8">
                  <c:v>4305</c:v>
                </c:pt>
                <c:pt idx="9">
                  <c:v>2782</c:v>
                </c:pt>
                <c:pt idx="10">
                  <c:v>3478</c:v>
                </c:pt>
                <c:pt idx="11">
                  <c:v>2653</c:v>
                </c:pt>
              </c:numCache>
            </c:numRef>
          </c:val>
          <c:smooth val="0"/>
          <c:extLst>
            <c:ext xmlns:c16="http://schemas.microsoft.com/office/drawing/2014/chart" uri="{C3380CC4-5D6E-409C-BE32-E72D297353CC}">
              <c16:uniqueId val="{00000023-B23C-914A-9950-E9DFD343EB20}"/>
            </c:ext>
          </c:extLst>
        </c:ser>
        <c:ser>
          <c:idx val="12"/>
          <c:order val="12"/>
          <c:tx>
            <c:strRef>
              <c:f>'Data Visualization'!$Y$2:$Y$3</c:f>
              <c:strCache>
                <c:ptCount val="1"/>
                <c:pt idx="0">
                  <c:v>Home &amp; Kitchen</c:v>
                </c:pt>
              </c:strCache>
            </c:strRef>
          </c:tx>
          <c:spPr>
            <a:ln w="28575" cap="rnd">
              <a:solidFill>
                <a:schemeClr val="accent1">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Visualization'!$Y$4:$Y$17</c:f>
              <c:numCache>
                <c:formatCode>General</c:formatCode>
                <c:ptCount val="13"/>
                <c:pt idx="0">
                  <c:v>1534</c:v>
                </c:pt>
                <c:pt idx="1">
                  <c:v>2909</c:v>
                </c:pt>
                <c:pt idx="2">
                  <c:v>4416</c:v>
                </c:pt>
                <c:pt idx="3">
                  <c:v>5195</c:v>
                </c:pt>
                <c:pt idx="4">
                  <c:v>2623</c:v>
                </c:pt>
                <c:pt idx="5">
                  <c:v>2391</c:v>
                </c:pt>
                <c:pt idx="6">
                  <c:v>4716</c:v>
                </c:pt>
                <c:pt idx="7">
                  <c:v>1431</c:v>
                </c:pt>
                <c:pt idx="8">
                  <c:v>2339</c:v>
                </c:pt>
                <c:pt idx="9">
                  <c:v>3065</c:v>
                </c:pt>
                <c:pt idx="10">
                  <c:v>2395</c:v>
                </c:pt>
                <c:pt idx="11">
                  <c:v>1104</c:v>
                </c:pt>
                <c:pt idx="12">
                  <c:v>1659</c:v>
                </c:pt>
              </c:numCache>
            </c:numRef>
          </c:val>
          <c:smooth val="0"/>
          <c:extLst>
            <c:ext xmlns:c16="http://schemas.microsoft.com/office/drawing/2014/chart" uri="{C3380CC4-5D6E-409C-BE32-E72D297353CC}">
              <c16:uniqueId val="{00000024-B23C-914A-9950-E9DFD343EB20}"/>
            </c:ext>
          </c:extLst>
        </c:ser>
        <c:ser>
          <c:idx val="13"/>
          <c:order val="13"/>
          <c:tx>
            <c:strRef>
              <c:f>'Data Visualization'!$Z$2:$Z$3</c:f>
              <c:strCache>
                <c:ptCount val="1"/>
                <c:pt idx="0">
                  <c:v>Makeup</c:v>
                </c:pt>
              </c:strCache>
            </c:strRef>
          </c:tx>
          <c:spPr>
            <a:ln w="28575" cap="rnd">
              <a:solidFill>
                <a:schemeClr val="accent2">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Visualization'!$Z$4:$Z$17</c:f>
              <c:numCache>
                <c:formatCode>General</c:formatCode>
                <c:ptCount val="13"/>
                <c:pt idx="0">
                  <c:v>779</c:v>
                </c:pt>
                <c:pt idx="1">
                  <c:v>5474</c:v>
                </c:pt>
                <c:pt idx="2">
                  <c:v>8578</c:v>
                </c:pt>
                <c:pt idx="3">
                  <c:v>2878</c:v>
                </c:pt>
                <c:pt idx="4">
                  <c:v>1530</c:v>
                </c:pt>
                <c:pt idx="6">
                  <c:v>5852</c:v>
                </c:pt>
                <c:pt idx="8">
                  <c:v>2629</c:v>
                </c:pt>
                <c:pt idx="9">
                  <c:v>4328</c:v>
                </c:pt>
                <c:pt idx="10">
                  <c:v>1276</c:v>
                </c:pt>
                <c:pt idx="11">
                  <c:v>9013</c:v>
                </c:pt>
              </c:numCache>
            </c:numRef>
          </c:val>
          <c:smooth val="0"/>
          <c:extLst>
            <c:ext xmlns:c16="http://schemas.microsoft.com/office/drawing/2014/chart" uri="{C3380CC4-5D6E-409C-BE32-E72D297353CC}">
              <c16:uniqueId val="{00000025-B23C-914A-9950-E9DFD343EB20}"/>
            </c:ext>
          </c:extLst>
        </c:ser>
        <c:ser>
          <c:idx val="14"/>
          <c:order val="14"/>
          <c:tx>
            <c:strRef>
              <c:f>'Data Visualization'!$AA$2:$AA$3</c:f>
              <c:strCache>
                <c:ptCount val="1"/>
                <c:pt idx="0">
                  <c:v>Mobile phone accessories</c:v>
                </c:pt>
              </c:strCache>
            </c:strRef>
          </c:tx>
          <c:spPr>
            <a:ln w="28575" cap="rnd">
              <a:solidFill>
                <a:schemeClr val="accent3">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Visualization'!$AA$4:$AA$17</c:f>
              <c:numCache>
                <c:formatCode>General</c:formatCode>
                <c:ptCount val="13"/>
                <c:pt idx="0">
                  <c:v>2985</c:v>
                </c:pt>
                <c:pt idx="1">
                  <c:v>6548</c:v>
                </c:pt>
                <c:pt idx="2">
                  <c:v>4743</c:v>
                </c:pt>
                <c:pt idx="3">
                  <c:v>2424</c:v>
                </c:pt>
                <c:pt idx="4">
                  <c:v>1164</c:v>
                </c:pt>
                <c:pt idx="5">
                  <c:v>6873</c:v>
                </c:pt>
                <c:pt idx="6">
                  <c:v>3084</c:v>
                </c:pt>
                <c:pt idx="8">
                  <c:v>1922</c:v>
                </c:pt>
                <c:pt idx="9">
                  <c:v>3267</c:v>
                </c:pt>
                <c:pt idx="10">
                  <c:v>5647</c:v>
                </c:pt>
                <c:pt idx="11">
                  <c:v>2435</c:v>
                </c:pt>
                <c:pt idx="12">
                  <c:v>2568</c:v>
                </c:pt>
              </c:numCache>
            </c:numRef>
          </c:val>
          <c:smooth val="0"/>
          <c:extLst>
            <c:ext xmlns:c16="http://schemas.microsoft.com/office/drawing/2014/chart" uri="{C3380CC4-5D6E-409C-BE32-E72D297353CC}">
              <c16:uniqueId val="{00000026-B23C-914A-9950-E9DFD343EB20}"/>
            </c:ext>
          </c:extLst>
        </c:ser>
        <c:ser>
          <c:idx val="15"/>
          <c:order val="15"/>
          <c:tx>
            <c:strRef>
              <c:f>'Data Visualization'!$AB$2:$AB$3</c:f>
              <c:strCache>
                <c:ptCount val="1"/>
                <c:pt idx="0">
                  <c:v>Motor vehicle parts</c:v>
                </c:pt>
              </c:strCache>
            </c:strRef>
          </c:tx>
          <c:spPr>
            <a:ln w="28575" cap="rnd">
              <a:solidFill>
                <a:schemeClr val="accent4">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Visualization'!$AB$4:$AB$17</c:f>
              <c:numCache>
                <c:formatCode>General</c:formatCode>
                <c:ptCount val="13"/>
                <c:pt idx="0">
                  <c:v>821</c:v>
                </c:pt>
                <c:pt idx="1">
                  <c:v>5730</c:v>
                </c:pt>
                <c:pt idx="2">
                  <c:v>677</c:v>
                </c:pt>
                <c:pt idx="3">
                  <c:v>6927</c:v>
                </c:pt>
                <c:pt idx="4">
                  <c:v>769</c:v>
                </c:pt>
                <c:pt idx="5">
                  <c:v>7684</c:v>
                </c:pt>
                <c:pt idx="6">
                  <c:v>6377</c:v>
                </c:pt>
                <c:pt idx="7">
                  <c:v>617</c:v>
                </c:pt>
                <c:pt idx="8">
                  <c:v>6842</c:v>
                </c:pt>
                <c:pt idx="9">
                  <c:v>3735</c:v>
                </c:pt>
                <c:pt idx="10">
                  <c:v>1228</c:v>
                </c:pt>
                <c:pt idx="11">
                  <c:v>3709</c:v>
                </c:pt>
              </c:numCache>
            </c:numRef>
          </c:val>
          <c:smooth val="0"/>
          <c:extLst>
            <c:ext xmlns:c16="http://schemas.microsoft.com/office/drawing/2014/chart" uri="{C3380CC4-5D6E-409C-BE32-E72D297353CC}">
              <c16:uniqueId val="{00000027-B23C-914A-9950-E9DFD343EB20}"/>
            </c:ext>
          </c:extLst>
        </c:ser>
        <c:ser>
          <c:idx val="16"/>
          <c:order val="16"/>
          <c:tx>
            <c:strRef>
              <c:f>'Data Visualization'!$AC$2:$AC$3</c:f>
              <c:strCache>
                <c:ptCount val="1"/>
                <c:pt idx="0">
                  <c:v>Nail care</c:v>
                </c:pt>
              </c:strCache>
            </c:strRef>
          </c:tx>
          <c:spPr>
            <a:ln w="28575" cap="rnd">
              <a:solidFill>
                <a:schemeClr val="accent5">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Visualization'!$AC$4:$AC$17</c:f>
              <c:numCache>
                <c:formatCode>General</c:formatCode>
                <c:ptCount val="13"/>
                <c:pt idx="0">
                  <c:v>2752</c:v>
                </c:pt>
                <c:pt idx="1">
                  <c:v>7264</c:v>
                </c:pt>
                <c:pt idx="2">
                  <c:v>3659</c:v>
                </c:pt>
                <c:pt idx="3">
                  <c:v>4640</c:v>
                </c:pt>
                <c:pt idx="4">
                  <c:v>5015</c:v>
                </c:pt>
                <c:pt idx="5">
                  <c:v>6924</c:v>
                </c:pt>
                <c:pt idx="6">
                  <c:v>477</c:v>
                </c:pt>
                <c:pt idx="7">
                  <c:v>2200</c:v>
                </c:pt>
                <c:pt idx="8">
                  <c:v>365</c:v>
                </c:pt>
                <c:pt idx="9">
                  <c:v>2038</c:v>
                </c:pt>
                <c:pt idx="10">
                  <c:v>3613</c:v>
                </c:pt>
                <c:pt idx="11">
                  <c:v>653</c:v>
                </c:pt>
                <c:pt idx="12">
                  <c:v>1945</c:v>
                </c:pt>
              </c:numCache>
            </c:numRef>
          </c:val>
          <c:smooth val="0"/>
          <c:extLst>
            <c:ext xmlns:c16="http://schemas.microsoft.com/office/drawing/2014/chart" uri="{C3380CC4-5D6E-409C-BE32-E72D297353CC}">
              <c16:uniqueId val="{00000028-B23C-914A-9950-E9DFD343EB20}"/>
            </c:ext>
          </c:extLst>
        </c:ser>
        <c:ser>
          <c:idx val="17"/>
          <c:order val="17"/>
          <c:tx>
            <c:strRef>
              <c:f>'Data Visualization'!$AD$2:$AD$3</c:f>
              <c:strCache>
                <c:ptCount val="1"/>
                <c:pt idx="0">
                  <c:v>Perfume and cologne</c:v>
                </c:pt>
              </c:strCache>
            </c:strRef>
          </c:tx>
          <c:spPr>
            <a:ln w="28575" cap="rnd">
              <a:solidFill>
                <a:schemeClr val="accent6">
                  <a:lumMod val="80000"/>
                  <a:lumOff val="2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Visualization'!$AD$4:$AD$17</c:f>
              <c:numCache>
                <c:formatCode>General</c:formatCode>
                <c:ptCount val="13"/>
                <c:pt idx="0">
                  <c:v>480</c:v>
                </c:pt>
                <c:pt idx="1">
                  <c:v>4213</c:v>
                </c:pt>
                <c:pt idx="2">
                  <c:v>1736</c:v>
                </c:pt>
                <c:pt idx="3">
                  <c:v>1980</c:v>
                </c:pt>
                <c:pt idx="4">
                  <c:v>2332</c:v>
                </c:pt>
                <c:pt idx="5">
                  <c:v>3358</c:v>
                </c:pt>
                <c:pt idx="6">
                  <c:v>3197</c:v>
                </c:pt>
                <c:pt idx="7">
                  <c:v>738</c:v>
                </c:pt>
                <c:pt idx="8">
                  <c:v>1015</c:v>
                </c:pt>
                <c:pt idx="9">
                  <c:v>7057</c:v>
                </c:pt>
                <c:pt idx="10">
                  <c:v>3886</c:v>
                </c:pt>
                <c:pt idx="11">
                  <c:v>3811</c:v>
                </c:pt>
                <c:pt idx="12">
                  <c:v>2137</c:v>
                </c:pt>
              </c:numCache>
            </c:numRef>
          </c:val>
          <c:smooth val="0"/>
          <c:extLst>
            <c:ext xmlns:c16="http://schemas.microsoft.com/office/drawing/2014/chart" uri="{C3380CC4-5D6E-409C-BE32-E72D297353CC}">
              <c16:uniqueId val="{00000029-B23C-914A-9950-E9DFD343EB20}"/>
            </c:ext>
          </c:extLst>
        </c:ser>
        <c:ser>
          <c:idx val="18"/>
          <c:order val="18"/>
          <c:tx>
            <c:strRef>
              <c:f>'Data Visualization'!$AE$2:$AE$3</c:f>
              <c:strCache>
                <c:ptCount val="1"/>
                <c:pt idx="0">
                  <c:v>Posters and artwork</c:v>
                </c:pt>
              </c:strCache>
            </c:strRef>
          </c:tx>
          <c:spPr>
            <a:ln w="28575" cap="rnd">
              <a:solidFill>
                <a:schemeClr val="accent1">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Visualization'!$AE$4:$AE$17</c:f>
              <c:numCache>
                <c:formatCode>General</c:formatCode>
                <c:ptCount val="13"/>
                <c:pt idx="0">
                  <c:v>1401</c:v>
                </c:pt>
                <c:pt idx="1">
                  <c:v>3400</c:v>
                </c:pt>
                <c:pt idx="2">
                  <c:v>4701</c:v>
                </c:pt>
                <c:pt idx="3">
                  <c:v>7420</c:v>
                </c:pt>
                <c:pt idx="4">
                  <c:v>2036</c:v>
                </c:pt>
                <c:pt idx="5">
                  <c:v>1708</c:v>
                </c:pt>
                <c:pt idx="6">
                  <c:v>1546</c:v>
                </c:pt>
                <c:pt idx="7">
                  <c:v>2069</c:v>
                </c:pt>
                <c:pt idx="8">
                  <c:v>2869</c:v>
                </c:pt>
                <c:pt idx="9">
                  <c:v>1266</c:v>
                </c:pt>
                <c:pt idx="10">
                  <c:v>2782</c:v>
                </c:pt>
                <c:pt idx="11">
                  <c:v>5390</c:v>
                </c:pt>
              </c:numCache>
            </c:numRef>
          </c:val>
          <c:smooth val="0"/>
          <c:extLst>
            <c:ext xmlns:c16="http://schemas.microsoft.com/office/drawing/2014/chart" uri="{C3380CC4-5D6E-409C-BE32-E72D297353CC}">
              <c16:uniqueId val="{0000002A-B23C-914A-9950-E9DFD343EB20}"/>
            </c:ext>
          </c:extLst>
        </c:ser>
        <c:ser>
          <c:idx val="19"/>
          <c:order val="19"/>
          <c:tx>
            <c:strRef>
              <c:f>'Data Visualization'!$AF$2:$AF$3</c:f>
              <c:strCache>
                <c:ptCount val="1"/>
                <c:pt idx="0">
                  <c:v>Skin care</c:v>
                </c:pt>
              </c:strCache>
            </c:strRef>
          </c:tx>
          <c:spPr>
            <a:ln w="28575" cap="rnd">
              <a:solidFill>
                <a:schemeClr val="accent2">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Visualization'!$AF$4:$AF$17</c:f>
              <c:numCache>
                <c:formatCode>General</c:formatCode>
                <c:ptCount val="13"/>
                <c:pt idx="1">
                  <c:v>3905</c:v>
                </c:pt>
                <c:pt idx="2">
                  <c:v>1959</c:v>
                </c:pt>
                <c:pt idx="3">
                  <c:v>6171</c:v>
                </c:pt>
                <c:pt idx="4">
                  <c:v>2670</c:v>
                </c:pt>
                <c:pt idx="5">
                  <c:v>1981</c:v>
                </c:pt>
                <c:pt idx="6">
                  <c:v>2296</c:v>
                </c:pt>
                <c:pt idx="7">
                  <c:v>8166</c:v>
                </c:pt>
                <c:pt idx="8">
                  <c:v>5388</c:v>
                </c:pt>
                <c:pt idx="9">
                  <c:v>6394</c:v>
                </c:pt>
                <c:pt idx="10">
                  <c:v>632</c:v>
                </c:pt>
                <c:pt idx="11">
                  <c:v>1327</c:v>
                </c:pt>
              </c:numCache>
            </c:numRef>
          </c:val>
          <c:smooth val="0"/>
          <c:extLst>
            <c:ext xmlns:c16="http://schemas.microsoft.com/office/drawing/2014/chart" uri="{C3380CC4-5D6E-409C-BE32-E72D297353CC}">
              <c16:uniqueId val="{0000002B-B23C-914A-9950-E9DFD343EB20}"/>
            </c:ext>
          </c:extLst>
        </c:ser>
        <c:ser>
          <c:idx val="20"/>
          <c:order val="20"/>
          <c:tx>
            <c:strRef>
              <c:f>'Data Visualization'!$AG$2:$AG$3</c:f>
              <c:strCache>
                <c:ptCount val="1"/>
                <c:pt idx="0">
                  <c:v>Socks</c:v>
                </c:pt>
              </c:strCache>
            </c:strRef>
          </c:tx>
          <c:spPr>
            <a:ln w="28575" cap="rnd">
              <a:solidFill>
                <a:schemeClr val="accent3">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Visualization'!$AG$4:$AG$17</c:f>
              <c:numCache>
                <c:formatCode>General</c:formatCode>
                <c:ptCount val="13"/>
                <c:pt idx="0">
                  <c:v>2394</c:v>
                </c:pt>
                <c:pt idx="1">
                  <c:v>3938</c:v>
                </c:pt>
                <c:pt idx="2">
                  <c:v>2241</c:v>
                </c:pt>
                <c:pt idx="3">
                  <c:v>6573</c:v>
                </c:pt>
                <c:pt idx="4">
                  <c:v>739</c:v>
                </c:pt>
                <c:pt idx="5">
                  <c:v>3491</c:v>
                </c:pt>
                <c:pt idx="6">
                  <c:v>3717</c:v>
                </c:pt>
                <c:pt idx="7">
                  <c:v>5704</c:v>
                </c:pt>
                <c:pt idx="9">
                  <c:v>3069</c:v>
                </c:pt>
                <c:pt idx="10">
                  <c:v>4756</c:v>
                </c:pt>
                <c:pt idx="11">
                  <c:v>3895</c:v>
                </c:pt>
                <c:pt idx="12">
                  <c:v>1295</c:v>
                </c:pt>
              </c:numCache>
            </c:numRef>
          </c:val>
          <c:smooth val="0"/>
          <c:extLst>
            <c:ext xmlns:c16="http://schemas.microsoft.com/office/drawing/2014/chart" uri="{C3380CC4-5D6E-409C-BE32-E72D297353CC}">
              <c16:uniqueId val="{0000002C-B23C-914A-9950-E9DFD343EB20}"/>
            </c:ext>
          </c:extLst>
        </c:ser>
        <c:ser>
          <c:idx val="21"/>
          <c:order val="21"/>
          <c:tx>
            <c:strRef>
              <c:f>'Data Visualization'!$AH$2:$AH$3</c:f>
              <c:strCache>
                <c:ptCount val="1"/>
                <c:pt idx="0">
                  <c:v>Toys &amp; Games</c:v>
                </c:pt>
              </c:strCache>
            </c:strRef>
          </c:tx>
          <c:spPr>
            <a:ln w="28575" cap="rnd">
              <a:solidFill>
                <a:schemeClr val="accent4">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Visualization'!$AH$4:$AH$17</c:f>
              <c:numCache>
                <c:formatCode>General</c:formatCode>
                <c:ptCount val="13"/>
                <c:pt idx="0">
                  <c:v>920</c:v>
                </c:pt>
                <c:pt idx="1">
                  <c:v>6189</c:v>
                </c:pt>
                <c:pt idx="2">
                  <c:v>2163</c:v>
                </c:pt>
                <c:pt idx="3">
                  <c:v>3100</c:v>
                </c:pt>
                <c:pt idx="4">
                  <c:v>2987</c:v>
                </c:pt>
                <c:pt idx="5">
                  <c:v>3257</c:v>
                </c:pt>
                <c:pt idx="6">
                  <c:v>5953</c:v>
                </c:pt>
                <c:pt idx="8">
                  <c:v>4337</c:v>
                </c:pt>
                <c:pt idx="9">
                  <c:v>5944</c:v>
                </c:pt>
                <c:pt idx="10">
                  <c:v>1877</c:v>
                </c:pt>
                <c:pt idx="11">
                  <c:v>4125</c:v>
                </c:pt>
                <c:pt idx="12">
                  <c:v>1443</c:v>
                </c:pt>
              </c:numCache>
            </c:numRef>
          </c:val>
          <c:smooth val="0"/>
          <c:extLst>
            <c:ext xmlns:c16="http://schemas.microsoft.com/office/drawing/2014/chart" uri="{C3380CC4-5D6E-409C-BE32-E72D297353CC}">
              <c16:uniqueId val="{0000002D-B23C-914A-9950-E9DFD343EB20}"/>
            </c:ext>
          </c:extLst>
        </c:ser>
        <c:ser>
          <c:idx val="22"/>
          <c:order val="22"/>
          <c:tx>
            <c:strRef>
              <c:f>'Data Visualization'!$AI$2:$AI$3</c:f>
              <c:strCache>
                <c:ptCount val="1"/>
                <c:pt idx="0">
                  <c:v>Underwear</c:v>
                </c:pt>
              </c:strCache>
            </c:strRef>
          </c:tx>
          <c:spPr>
            <a:ln w="28575" cap="rnd">
              <a:solidFill>
                <a:schemeClr val="accent5">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Visualization'!$AI$4:$AI$17</c:f>
              <c:numCache>
                <c:formatCode>General</c:formatCode>
                <c:ptCount val="13"/>
                <c:pt idx="0">
                  <c:v>707</c:v>
                </c:pt>
                <c:pt idx="1">
                  <c:v>5759</c:v>
                </c:pt>
                <c:pt idx="2">
                  <c:v>1353</c:v>
                </c:pt>
                <c:pt idx="3">
                  <c:v>1285</c:v>
                </c:pt>
                <c:pt idx="4">
                  <c:v>1801</c:v>
                </c:pt>
                <c:pt idx="5">
                  <c:v>1099</c:v>
                </c:pt>
                <c:pt idx="6">
                  <c:v>7067</c:v>
                </c:pt>
                <c:pt idx="8">
                  <c:v>3065</c:v>
                </c:pt>
                <c:pt idx="9">
                  <c:v>4398</c:v>
                </c:pt>
                <c:pt idx="10">
                  <c:v>1651</c:v>
                </c:pt>
                <c:pt idx="11">
                  <c:v>3041</c:v>
                </c:pt>
                <c:pt idx="12">
                  <c:v>3158</c:v>
                </c:pt>
              </c:numCache>
            </c:numRef>
          </c:val>
          <c:smooth val="0"/>
          <c:extLst>
            <c:ext xmlns:c16="http://schemas.microsoft.com/office/drawing/2014/chart" uri="{C3380CC4-5D6E-409C-BE32-E72D297353CC}">
              <c16:uniqueId val="{0000002E-B23C-914A-9950-E9DFD343EB20}"/>
            </c:ext>
          </c:extLst>
        </c:ser>
        <c:ser>
          <c:idx val="23"/>
          <c:order val="23"/>
          <c:tx>
            <c:strRef>
              <c:f>'Data Visualization'!$AJ$2:$AJ$3</c:f>
              <c:strCache>
                <c:ptCount val="1"/>
                <c:pt idx="0">
                  <c:v>Vitamins and supplements</c:v>
                </c:pt>
              </c:strCache>
            </c:strRef>
          </c:tx>
          <c:spPr>
            <a:ln w="28575" cap="rnd">
              <a:solidFill>
                <a:schemeClr val="accent6">
                  <a:lumMod val="8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Visualization'!$AJ$4:$AJ$17</c:f>
              <c:numCache>
                <c:formatCode>General</c:formatCode>
                <c:ptCount val="13"/>
                <c:pt idx="0">
                  <c:v>1230</c:v>
                </c:pt>
                <c:pt idx="1">
                  <c:v>2977</c:v>
                </c:pt>
                <c:pt idx="2">
                  <c:v>2659</c:v>
                </c:pt>
                <c:pt idx="3">
                  <c:v>2315</c:v>
                </c:pt>
                <c:pt idx="4">
                  <c:v>2563</c:v>
                </c:pt>
                <c:pt idx="5">
                  <c:v>3155</c:v>
                </c:pt>
                <c:pt idx="6">
                  <c:v>2700</c:v>
                </c:pt>
                <c:pt idx="7">
                  <c:v>3408</c:v>
                </c:pt>
                <c:pt idx="8">
                  <c:v>2765</c:v>
                </c:pt>
                <c:pt idx="9">
                  <c:v>7351</c:v>
                </c:pt>
                <c:pt idx="10">
                  <c:v>4877</c:v>
                </c:pt>
                <c:pt idx="11">
                  <c:v>2678</c:v>
                </c:pt>
                <c:pt idx="12">
                  <c:v>5724</c:v>
                </c:pt>
              </c:numCache>
            </c:numRef>
          </c:val>
          <c:smooth val="0"/>
          <c:extLst>
            <c:ext xmlns:c16="http://schemas.microsoft.com/office/drawing/2014/chart" uri="{C3380CC4-5D6E-409C-BE32-E72D297353CC}">
              <c16:uniqueId val="{0000002F-B23C-914A-9950-E9DFD343EB20}"/>
            </c:ext>
          </c:extLst>
        </c:ser>
        <c:ser>
          <c:idx val="24"/>
          <c:order val="24"/>
          <c:tx>
            <c:strRef>
              <c:f>'Data Visualization'!$AK$2:$AK$3</c:f>
              <c:strCache>
                <c:ptCount val="1"/>
                <c:pt idx="0">
                  <c:v>Wine</c:v>
                </c:pt>
              </c:strCache>
            </c:strRef>
          </c:tx>
          <c:spPr>
            <a:ln w="28575" cap="rnd">
              <a:solidFill>
                <a:schemeClr val="accent1">
                  <a:lumMod val="60000"/>
                  <a:lumOff val="40000"/>
                </a:schemeClr>
              </a:solidFill>
              <a:round/>
            </a:ln>
            <a:effectLst/>
          </c:spPr>
          <c:marker>
            <c:symbol val="none"/>
          </c:marker>
          <c:cat>
            <c:strRef>
              <c:f>'Data Visualization'!$L$4:$L$17</c:f>
              <c:strCache>
                <c:ptCount val="13"/>
                <c:pt idx="0">
                  <c:v>23-06</c:v>
                </c:pt>
                <c:pt idx="1">
                  <c:v>23-07</c:v>
                </c:pt>
                <c:pt idx="2">
                  <c:v>23-08</c:v>
                </c:pt>
                <c:pt idx="3">
                  <c:v>23-09</c:v>
                </c:pt>
                <c:pt idx="4">
                  <c:v>23-10</c:v>
                </c:pt>
                <c:pt idx="5">
                  <c:v>23-11</c:v>
                </c:pt>
                <c:pt idx="6">
                  <c:v>23-12</c:v>
                </c:pt>
                <c:pt idx="7">
                  <c:v>24-01</c:v>
                </c:pt>
                <c:pt idx="8">
                  <c:v>24-02</c:v>
                </c:pt>
                <c:pt idx="9">
                  <c:v>24-03</c:v>
                </c:pt>
                <c:pt idx="10">
                  <c:v>24-04</c:v>
                </c:pt>
                <c:pt idx="11">
                  <c:v>24-05</c:v>
                </c:pt>
                <c:pt idx="12">
                  <c:v>24-06</c:v>
                </c:pt>
              </c:strCache>
            </c:strRef>
          </c:cat>
          <c:val>
            <c:numRef>
              <c:f>'Data Visualization'!$AK$4:$AK$17</c:f>
              <c:numCache>
                <c:formatCode>General</c:formatCode>
                <c:ptCount val="13"/>
                <c:pt idx="0">
                  <c:v>1515</c:v>
                </c:pt>
                <c:pt idx="1">
                  <c:v>4006</c:v>
                </c:pt>
                <c:pt idx="2">
                  <c:v>1106</c:v>
                </c:pt>
                <c:pt idx="3">
                  <c:v>3727</c:v>
                </c:pt>
                <c:pt idx="4">
                  <c:v>4325</c:v>
                </c:pt>
                <c:pt idx="5">
                  <c:v>2609</c:v>
                </c:pt>
                <c:pt idx="6">
                  <c:v>2144</c:v>
                </c:pt>
                <c:pt idx="7">
                  <c:v>3714</c:v>
                </c:pt>
                <c:pt idx="8">
                  <c:v>3774</c:v>
                </c:pt>
                <c:pt idx="9">
                  <c:v>1449</c:v>
                </c:pt>
                <c:pt idx="10">
                  <c:v>4199</c:v>
                </c:pt>
                <c:pt idx="11">
                  <c:v>3480</c:v>
                </c:pt>
                <c:pt idx="12">
                  <c:v>304</c:v>
                </c:pt>
              </c:numCache>
            </c:numRef>
          </c:val>
          <c:smooth val="0"/>
          <c:extLst>
            <c:ext xmlns:c16="http://schemas.microsoft.com/office/drawing/2014/chart" uri="{C3380CC4-5D6E-409C-BE32-E72D297353CC}">
              <c16:uniqueId val="{00000030-B23C-914A-9950-E9DFD343EB20}"/>
            </c:ext>
          </c:extLst>
        </c:ser>
        <c:dLbls>
          <c:showLegendKey val="0"/>
          <c:showVal val="0"/>
          <c:showCatName val="0"/>
          <c:showSerName val="0"/>
          <c:showPercent val="0"/>
          <c:showBubbleSize val="0"/>
        </c:dLbls>
        <c:smooth val="0"/>
        <c:axId val="203414832"/>
        <c:axId val="753870288"/>
      </c:lineChart>
      <c:catAx>
        <c:axId val="2034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70288"/>
        <c:crosses val="autoZero"/>
        <c:auto val="1"/>
        <c:lblAlgn val="ctr"/>
        <c:lblOffset val="100"/>
        <c:noMultiLvlLbl val="0"/>
      </c:catAx>
      <c:valAx>
        <c:axId val="7538702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Visualization!PivotTable7</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Number of Sales and Discount  </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Visualization'!$O$29</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'Data Visualization'!$N$30:$N$81</c:f>
              <c:strCache>
                <c:ptCount val="5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strCache>
            </c:strRef>
          </c:cat>
          <c:val>
            <c:numRef>
              <c:f>'Data Visualization'!$O$30:$O$81</c:f>
              <c:numCache>
                <c:formatCode>General</c:formatCode>
                <c:ptCount val="51"/>
                <c:pt idx="0">
                  <c:v>7</c:v>
                </c:pt>
                <c:pt idx="1">
                  <c:v>20</c:v>
                </c:pt>
                <c:pt idx="2">
                  <c:v>25</c:v>
                </c:pt>
                <c:pt idx="3">
                  <c:v>30</c:v>
                </c:pt>
                <c:pt idx="4">
                  <c:v>15</c:v>
                </c:pt>
                <c:pt idx="5">
                  <c:v>17</c:v>
                </c:pt>
                <c:pt idx="6">
                  <c:v>22</c:v>
                </c:pt>
                <c:pt idx="7">
                  <c:v>21</c:v>
                </c:pt>
                <c:pt idx="8">
                  <c:v>21</c:v>
                </c:pt>
                <c:pt idx="9">
                  <c:v>11</c:v>
                </c:pt>
                <c:pt idx="10">
                  <c:v>22</c:v>
                </c:pt>
                <c:pt idx="11">
                  <c:v>20</c:v>
                </c:pt>
                <c:pt idx="12">
                  <c:v>16</c:v>
                </c:pt>
                <c:pt idx="13">
                  <c:v>26</c:v>
                </c:pt>
                <c:pt idx="14">
                  <c:v>13</c:v>
                </c:pt>
                <c:pt idx="15">
                  <c:v>15</c:v>
                </c:pt>
                <c:pt idx="16">
                  <c:v>22</c:v>
                </c:pt>
                <c:pt idx="17">
                  <c:v>17</c:v>
                </c:pt>
                <c:pt idx="18">
                  <c:v>22</c:v>
                </c:pt>
                <c:pt idx="19">
                  <c:v>15</c:v>
                </c:pt>
                <c:pt idx="20">
                  <c:v>28</c:v>
                </c:pt>
                <c:pt idx="21">
                  <c:v>21</c:v>
                </c:pt>
                <c:pt idx="22">
                  <c:v>13</c:v>
                </c:pt>
                <c:pt idx="23">
                  <c:v>23</c:v>
                </c:pt>
                <c:pt idx="24">
                  <c:v>26</c:v>
                </c:pt>
                <c:pt idx="25">
                  <c:v>24</c:v>
                </c:pt>
                <c:pt idx="26">
                  <c:v>26</c:v>
                </c:pt>
                <c:pt idx="27">
                  <c:v>23</c:v>
                </c:pt>
                <c:pt idx="28">
                  <c:v>16</c:v>
                </c:pt>
                <c:pt idx="29">
                  <c:v>17</c:v>
                </c:pt>
                <c:pt idx="30">
                  <c:v>23</c:v>
                </c:pt>
                <c:pt idx="31">
                  <c:v>24</c:v>
                </c:pt>
                <c:pt idx="32">
                  <c:v>18</c:v>
                </c:pt>
                <c:pt idx="33">
                  <c:v>9</c:v>
                </c:pt>
                <c:pt idx="34">
                  <c:v>17</c:v>
                </c:pt>
                <c:pt idx="35">
                  <c:v>12</c:v>
                </c:pt>
                <c:pt idx="36">
                  <c:v>15</c:v>
                </c:pt>
                <c:pt idx="37">
                  <c:v>19</c:v>
                </c:pt>
                <c:pt idx="38">
                  <c:v>21</c:v>
                </c:pt>
                <c:pt idx="39">
                  <c:v>18</c:v>
                </c:pt>
                <c:pt idx="40">
                  <c:v>23</c:v>
                </c:pt>
                <c:pt idx="41">
                  <c:v>32</c:v>
                </c:pt>
                <c:pt idx="42">
                  <c:v>17</c:v>
                </c:pt>
                <c:pt idx="43">
                  <c:v>18</c:v>
                </c:pt>
                <c:pt idx="44">
                  <c:v>19</c:v>
                </c:pt>
                <c:pt idx="45">
                  <c:v>17</c:v>
                </c:pt>
                <c:pt idx="46">
                  <c:v>25</c:v>
                </c:pt>
                <c:pt idx="47">
                  <c:v>22</c:v>
                </c:pt>
                <c:pt idx="48">
                  <c:v>22</c:v>
                </c:pt>
                <c:pt idx="49">
                  <c:v>23</c:v>
                </c:pt>
                <c:pt idx="50">
                  <c:v>12</c:v>
                </c:pt>
              </c:numCache>
            </c:numRef>
          </c:val>
          <c:smooth val="0"/>
          <c:extLst>
            <c:ext xmlns:c16="http://schemas.microsoft.com/office/drawing/2014/chart" uri="{C3380CC4-5D6E-409C-BE32-E72D297353CC}">
              <c16:uniqueId val="{00000000-DE6B-B245-906D-3FDADBF6DBF8}"/>
            </c:ext>
          </c:extLst>
        </c:ser>
        <c:dLbls>
          <c:dLblPos val="ctr"/>
          <c:showLegendKey val="0"/>
          <c:showVal val="1"/>
          <c:showCatName val="0"/>
          <c:showSerName val="0"/>
          <c:showPercent val="0"/>
          <c:showBubbleSize val="0"/>
        </c:dLbls>
        <c:marker val="1"/>
        <c:smooth val="0"/>
        <c:axId val="195683600"/>
        <c:axId val="195940640"/>
      </c:lineChart>
      <c:catAx>
        <c:axId val="195683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Discount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5940640"/>
        <c:crosses val="autoZero"/>
        <c:auto val="1"/>
        <c:lblAlgn val="ctr"/>
        <c:lblOffset val="100"/>
        <c:tickMarkSkip val="2"/>
        <c:noMultiLvlLbl val="0"/>
      </c:catAx>
      <c:valAx>
        <c:axId val="195940640"/>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68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and Discount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Data!$H$1</c:f>
              <c:strCache>
                <c:ptCount val="1"/>
                <c:pt idx="0">
                  <c:v>Sales</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Data!$G$2:$G$1001</c:f>
              <c:numCache>
                <c:formatCode>General</c:formatCode>
                <c:ptCount val="1000"/>
                <c:pt idx="0">
                  <c:v>0.08</c:v>
                </c:pt>
                <c:pt idx="1">
                  <c:v>0.33</c:v>
                </c:pt>
                <c:pt idx="2">
                  <c:v>0.31</c:v>
                </c:pt>
                <c:pt idx="3">
                  <c:v>0.49</c:v>
                </c:pt>
                <c:pt idx="4">
                  <c:v>0.23</c:v>
                </c:pt>
                <c:pt idx="5">
                  <c:v>0.48</c:v>
                </c:pt>
                <c:pt idx="6">
                  <c:v>0.25</c:v>
                </c:pt>
                <c:pt idx="7">
                  <c:v>0.1</c:v>
                </c:pt>
                <c:pt idx="8">
                  <c:v>0.45</c:v>
                </c:pt>
                <c:pt idx="9">
                  <c:v>0.16</c:v>
                </c:pt>
                <c:pt idx="10">
                  <c:v>0.27</c:v>
                </c:pt>
                <c:pt idx="11">
                  <c:v>0.2</c:v>
                </c:pt>
                <c:pt idx="12">
                  <c:v>0.3</c:v>
                </c:pt>
                <c:pt idx="13">
                  <c:v>0.05</c:v>
                </c:pt>
                <c:pt idx="14">
                  <c:v>0.28000000000000003</c:v>
                </c:pt>
                <c:pt idx="15">
                  <c:v>0.13</c:v>
                </c:pt>
                <c:pt idx="16">
                  <c:v>0.24</c:v>
                </c:pt>
                <c:pt idx="17">
                  <c:v>0.1</c:v>
                </c:pt>
                <c:pt idx="18">
                  <c:v>0.4</c:v>
                </c:pt>
                <c:pt idx="19">
                  <c:v>0.16</c:v>
                </c:pt>
                <c:pt idx="20">
                  <c:v>0.41</c:v>
                </c:pt>
                <c:pt idx="21">
                  <c:v>0.35</c:v>
                </c:pt>
                <c:pt idx="22">
                  <c:v>0.2</c:v>
                </c:pt>
                <c:pt idx="23">
                  <c:v>0.5</c:v>
                </c:pt>
                <c:pt idx="24">
                  <c:v>7.0000000000000007E-2</c:v>
                </c:pt>
                <c:pt idx="25">
                  <c:v>0.18</c:v>
                </c:pt>
                <c:pt idx="26">
                  <c:v>0.27</c:v>
                </c:pt>
                <c:pt idx="27">
                  <c:v>0.43</c:v>
                </c:pt>
                <c:pt idx="28">
                  <c:v>0.47</c:v>
                </c:pt>
                <c:pt idx="29">
                  <c:v>0.13</c:v>
                </c:pt>
                <c:pt idx="30">
                  <c:v>0.5</c:v>
                </c:pt>
                <c:pt idx="31">
                  <c:v>0.17</c:v>
                </c:pt>
                <c:pt idx="32">
                  <c:v>0.43</c:v>
                </c:pt>
                <c:pt idx="33">
                  <c:v>0</c:v>
                </c:pt>
                <c:pt idx="34">
                  <c:v>0.01</c:v>
                </c:pt>
                <c:pt idx="35">
                  <c:v>0.15</c:v>
                </c:pt>
                <c:pt idx="36">
                  <c:v>0.45</c:v>
                </c:pt>
                <c:pt idx="37">
                  <c:v>0.1</c:v>
                </c:pt>
                <c:pt idx="38">
                  <c:v>0.47</c:v>
                </c:pt>
                <c:pt idx="39">
                  <c:v>0.17</c:v>
                </c:pt>
                <c:pt idx="40">
                  <c:v>0.19</c:v>
                </c:pt>
                <c:pt idx="41">
                  <c:v>0.28999999999999998</c:v>
                </c:pt>
                <c:pt idx="42">
                  <c:v>0.44</c:v>
                </c:pt>
                <c:pt idx="43">
                  <c:v>0.41</c:v>
                </c:pt>
                <c:pt idx="44">
                  <c:v>0.32</c:v>
                </c:pt>
                <c:pt idx="45">
                  <c:v>0.28999999999999998</c:v>
                </c:pt>
                <c:pt idx="46">
                  <c:v>0.41</c:v>
                </c:pt>
                <c:pt idx="47">
                  <c:v>0.04</c:v>
                </c:pt>
                <c:pt idx="48">
                  <c:v>0.26</c:v>
                </c:pt>
                <c:pt idx="49">
                  <c:v>0.09</c:v>
                </c:pt>
                <c:pt idx="50">
                  <c:v>0.08</c:v>
                </c:pt>
                <c:pt idx="51">
                  <c:v>0.26</c:v>
                </c:pt>
                <c:pt idx="52">
                  <c:v>0.08</c:v>
                </c:pt>
                <c:pt idx="53">
                  <c:v>0.49</c:v>
                </c:pt>
                <c:pt idx="54">
                  <c:v>0.09</c:v>
                </c:pt>
                <c:pt idx="55">
                  <c:v>0.19</c:v>
                </c:pt>
                <c:pt idx="56">
                  <c:v>0.04</c:v>
                </c:pt>
                <c:pt idx="57">
                  <c:v>0.34</c:v>
                </c:pt>
                <c:pt idx="58">
                  <c:v>0.1</c:v>
                </c:pt>
                <c:pt idx="59">
                  <c:v>0.17</c:v>
                </c:pt>
                <c:pt idx="60">
                  <c:v>0.14000000000000001</c:v>
                </c:pt>
                <c:pt idx="61">
                  <c:v>0.48</c:v>
                </c:pt>
                <c:pt idx="62">
                  <c:v>0.19</c:v>
                </c:pt>
                <c:pt idx="63">
                  <c:v>0.38</c:v>
                </c:pt>
                <c:pt idx="64">
                  <c:v>0.19</c:v>
                </c:pt>
                <c:pt idx="65">
                  <c:v>0.16</c:v>
                </c:pt>
                <c:pt idx="66">
                  <c:v>0.05</c:v>
                </c:pt>
                <c:pt idx="67">
                  <c:v>0.39</c:v>
                </c:pt>
                <c:pt idx="68">
                  <c:v>0.37</c:v>
                </c:pt>
                <c:pt idx="69">
                  <c:v>0.43</c:v>
                </c:pt>
                <c:pt idx="70">
                  <c:v>0.35</c:v>
                </c:pt>
                <c:pt idx="71">
                  <c:v>0.44</c:v>
                </c:pt>
                <c:pt idx="72">
                  <c:v>0.39</c:v>
                </c:pt>
                <c:pt idx="73">
                  <c:v>0.01</c:v>
                </c:pt>
                <c:pt idx="74">
                  <c:v>0.37</c:v>
                </c:pt>
                <c:pt idx="75">
                  <c:v>0.11</c:v>
                </c:pt>
                <c:pt idx="76">
                  <c:v>0.02</c:v>
                </c:pt>
                <c:pt idx="77">
                  <c:v>0.08</c:v>
                </c:pt>
                <c:pt idx="78">
                  <c:v>0.37</c:v>
                </c:pt>
                <c:pt idx="79">
                  <c:v>0.31</c:v>
                </c:pt>
                <c:pt idx="80">
                  <c:v>0.18</c:v>
                </c:pt>
                <c:pt idx="81">
                  <c:v>0.14000000000000001</c:v>
                </c:pt>
                <c:pt idx="82">
                  <c:v>0.31</c:v>
                </c:pt>
                <c:pt idx="83">
                  <c:v>0.39</c:v>
                </c:pt>
                <c:pt idx="84">
                  <c:v>0.48</c:v>
                </c:pt>
                <c:pt idx="85">
                  <c:v>0.01</c:v>
                </c:pt>
                <c:pt idx="86">
                  <c:v>0.38</c:v>
                </c:pt>
                <c:pt idx="87">
                  <c:v>0.14000000000000001</c:v>
                </c:pt>
                <c:pt idx="88">
                  <c:v>0.24</c:v>
                </c:pt>
                <c:pt idx="89">
                  <c:v>0.4</c:v>
                </c:pt>
                <c:pt idx="90">
                  <c:v>0.4</c:v>
                </c:pt>
                <c:pt idx="91">
                  <c:v>0.05</c:v>
                </c:pt>
                <c:pt idx="92">
                  <c:v>0.26</c:v>
                </c:pt>
                <c:pt idx="93">
                  <c:v>0.03</c:v>
                </c:pt>
                <c:pt idx="94">
                  <c:v>0.12</c:v>
                </c:pt>
                <c:pt idx="95">
                  <c:v>0.32</c:v>
                </c:pt>
                <c:pt idx="96">
                  <c:v>0.09</c:v>
                </c:pt>
                <c:pt idx="97">
                  <c:v>0.02</c:v>
                </c:pt>
                <c:pt idx="98">
                  <c:v>0.25</c:v>
                </c:pt>
                <c:pt idx="99">
                  <c:v>0.44</c:v>
                </c:pt>
                <c:pt idx="100">
                  <c:v>0.3</c:v>
                </c:pt>
                <c:pt idx="101">
                  <c:v>0.18</c:v>
                </c:pt>
                <c:pt idx="102">
                  <c:v>0.26</c:v>
                </c:pt>
                <c:pt idx="103">
                  <c:v>0.01</c:v>
                </c:pt>
                <c:pt idx="104">
                  <c:v>0.17</c:v>
                </c:pt>
                <c:pt idx="105">
                  <c:v>0.27</c:v>
                </c:pt>
                <c:pt idx="106">
                  <c:v>0.18</c:v>
                </c:pt>
                <c:pt idx="107">
                  <c:v>0.12</c:v>
                </c:pt>
                <c:pt idx="108">
                  <c:v>0.04</c:v>
                </c:pt>
                <c:pt idx="109">
                  <c:v>0.21</c:v>
                </c:pt>
                <c:pt idx="110">
                  <c:v>0.41</c:v>
                </c:pt>
                <c:pt idx="111">
                  <c:v>0.27</c:v>
                </c:pt>
                <c:pt idx="112">
                  <c:v>0.25</c:v>
                </c:pt>
                <c:pt idx="113">
                  <c:v>0.25</c:v>
                </c:pt>
                <c:pt idx="114">
                  <c:v>0.27</c:v>
                </c:pt>
                <c:pt idx="115">
                  <c:v>0.34</c:v>
                </c:pt>
                <c:pt idx="116">
                  <c:v>0.05</c:v>
                </c:pt>
                <c:pt idx="117">
                  <c:v>0.47</c:v>
                </c:pt>
                <c:pt idx="118">
                  <c:v>0.38</c:v>
                </c:pt>
                <c:pt idx="119">
                  <c:v>0.45</c:v>
                </c:pt>
                <c:pt idx="120">
                  <c:v>0.19</c:v>
                </c:pt>
                <c:pt idx="121">
                  <c:v>0.18</c:v>
                </c:pt>
                <c:pt idx="122">
                  <c:v>0.17</c:v>
                </c:pt>
                <c:pt idx="123">
                  <c:v>0.45</c:v>
                </c:pt>
                <c:pt idx="124">
                  <c:v>0.02</c:v>
                </c:pt>
                <c:pt idx="125">
                  <c:v>0.06</c:v>
                </c:pt>
                <c:pt idx="126">
                  <c:v>0.2</c:v>
                </c:pt>
                <c:pt idx="127">
                  <c:v>0.3</c:v>
                </c:pt>
                <c:pt idx="128">
                  <c:v>0.23</c:v>
                </c:pt>
                <c:pt idx="129">
                  <c:v>0.13</c:v>
                </c:pt>
                <c:pt idx="130">
                  <c:v>0.35</c:v>
                </c:pt>
                <c:pt idx="131">
                  <c:v>0.42</c:v>
                </c:pt>
                <c:pt idx="132">
                  <c:v>0.46</c:v>
                </c:pt>
                <c:pt idx="133">
                  <c:v>0.1</c:v>
                </c:pt>
                <c:pt idx="134">
                  <c:v>0.46</c:v>
                </c:pt>
                <c:pt idx="135">
                  <c:v>0.46</c:v>
                </c:pt>
                <c:pt idx="136">
                  <c:v>0.14000000000000001</c:v>
                </c:pt>
                <c:pt idx="137">
                  <c:v>0.28000000000000003</c:v>
                </c:pt>
                <c:pt idx="138">
                  <c:v>0.2</c:v>
                </c:pt>
                <c:pt idx="139">
                  <c:v>0.24</c:v>
                </c:pt>
                <c:pt idx="140">
                  <c:v>0.27</c:v>
                </c:pt>
                <c:pt idx="141">
                  <c:v>0.04</c:v>
                </c:pt>
                <c:pt idx="142">
                  <c:v>0.01</c:v>
                </c:pt>
                <c:pt idx="143">
                  <c:v>0.13</c:v>
                </c:pt>
                <c:pt idx="144">
                  <c:v>0.44</c:v>
                </c:pt>
                <c:pt idx="145">
                  <c:v>0.4</c:v>
                </c:pt>
                <c:pt idx="146">
                  <c:v>0.01</c:v>
                </c:pt>
                <c:pt idx="147">
                  <c:v>0.32</c:v>
                </c:pt>
                <c:pt idx="148">
                  <c:v>0.18</c:v>
                </c:pt>
                <c:pt idx="149">
                  <c:v>0.39</c:v>
                </c:pt>
                <c:pt idx="150">
                  <c:v>0.21</c:v>
                </c:pt>
                <c:pt idx="151">
                  <c:v>0.11</c:v>
                </c:pt>
                <c:pt idx="152">
                  <c:v>0.14000000000000001</c:v>
                </c:pt>
                <c:pt idx="153">
                  <c:v>0.03</c:v>
                </c:pt>
                <c:pt idx="154">
                  <c:v>0.13</c:v>
                </c:pt>
                <c:pt idx="155">
                  <c:v>0.46</c:v>
                </c:pt>
                <c:pt idx="156">
                  <c:v>0.04</c:v>
                </c:pt>
                <c:pt idx="157">
                  <c:v>0.15</c:v>
                </c:pt>
                <c:pt idx="158">
                  <c:v>0.24</c:v>
                </c:pt>
                <c:pt idx="159">
                  <c:v>0.48</c:v>
                </c:pt>
                <c:pt idx="160">
                  <c:v>0.21</c:v>
                </c:pt>
                <c:pt idx="161">
                  <c:v>0</c:v>
                </c:pt>
                <c:pt idx="162">
                  <c:v>7.0000000000000007E-2</c:v>
                </c:pt>
                <c:pt idx="163">
                  <c:v>0.38</c:v>
                </c:pt>
                <c:pt idx="164">
                  <c:v>0.49</c:v>
                </c:pt>
                <c:pt idx="165">
                  <c:v>0.28000000000000003</c:v>
                </c:pt>
                <c:pt idx="166">
                  <c:v>0.46</c:v>
                </c:pt>
                <c:pt idx="167">
                  <c:v>0.23</c:v>
                </c:pt>
                <c:pt idx="168">
                  <c:v>0.24</c:v>
                </c:pt>
                <c:pt idx="169">
                  <c:v>0.16</c:v>
                </c:pt>
                <c:pt idx="170">
                  <c:v>0.31</c:v>
                </c:pt>
                <c:pt idx="171">
                  <c:v>0.26</c:v>
                </c:pt>
                <c:pt idx="172">
                  <c:v>0.04</c:v>
                </c:pt>
                <c:pt idx="173">
                  <c:v>0.38</c:v>
                </c:pt>
                <c:pt idx="174">
                  <c:v>0.18</c:v>
                </c:pt>
                <c:pt idx="175">
                  <c:v>0.49</c:v>
                </c:pt>
                <c:pt idx="176">
                  <c:v>0.39</c:v>
                </c:pt>
                <c:pt idx="177">
                  <c:v>0.31</c:v>
                </c:pt>
                <c:pt idx="178">
                  <c:v>0.26</c:v>
                </c:pt>
                <c:pt idx="179">
                  <c:v>0.41</c:v>
                </c:pt>
                <c:pt idx="180">
                  <c:v>0.5</c:v>
                </c:pt>
                <c:pt idx="181">
                  <c:v>0.11</c:v>
                </c:pt>
                <c:pt idx="182">
                  <c:v>0.2</c:v>
                </c:pt>
                <c:pt idx="183">
                  <c:v>0.16</c:v>
                </c:pt>
                <c:pt idx="184">
                  <c:v>0.13</c:v>
                </c:pt>
                <c:pt idx="185">
                  <c:v>0.45</c:v>
                </c:pt>
                <c:pt idx="186">
                  <c:v>0.41</c:v>
                </c:pt>
                <c:pt idx="187">
                  <c:v>0.26</c:v>
                </c:pt>
                <c:pt idx="188">
                  <c:v>0.42</c:v>
                </c:pt>
                <c:pt idx="189">
                  <c:v>0.44</c:v>
                </c:pt>
                <c:pt idx="190">
                  <c:v>0.11</c:v>
                </c:pt>
                <c:pt idx="191">
                  <c:v>0.1</c:v>
                </c:pt>
                <c:pt idx="192">
                  <c:v>0.27</c:v>
                </c:pt>
                <c:pt idx="193">
                  <c:v>0.17</c:v>
                </c:pt>
                <c:pt idx="194">
                  <c:v>0.03</c:v>
                </c:pt>
                <c:pt idx="195">
                  <c:v>0.03</c:v>
                </c:pt>
                <c:pt idx="196">
                  <c:v>0.32</c:v>
                </c:pt>
                <c:pt idx="197">
                  <c:v>0.13</c:v>
                </c:pt>
                <c:pt idx="198">
                  <c:v>0.4</c:v>
                </c:pt>
                <c:pt idx="199">
                  <c:v>7.0000000000000007E-2</c:v>
                </c:pt>
                <c:pt idx="200">
                  <c:v>0.21</c:v>
                </c:pt>
                <c:pt idx="201">
                  <c:v>0.36</c:v>
                </c:pt>
                <c:pt idx="202">
                  <c:v>0.24</c:v>
                </c:pt>
                <c:pt idx="203">
                  <c:v>0.39</c:v>
                </c:pt>
                <c:pt idx="204">
                  <c:v>0.46</c:v>
                </c:pt>
                <c:pt idx="205">
                  <c:v>0.34</c:v>
                </c:pt>
                <c:pt idx="206">
                  <c:v>0.4</c:v>
                </c:pt>
                <c:pt idx="207">
                  <c:v>0.2</c:v>
                </c:pt>
                <c:pt idx="208">
                  <c:v>0.45</c:v>
                </c:pt>
                <c:pt idx="209">
                  <c:v>7.0000000000000007E-2</c:v>
                </c:pt>
                <c:pt idx="210">
                  <c:v>0.47</c:v>
                </c:pt>
                <c:pt idx="211">
                  <c:v>7.0000000000000007E-2</c:v>
                </c:pt>
                <c:pt idx="212">
                  <c:v>0.34</c:v>
                </c:pt>
                <c:pt idx="213">
                  <c:v>0.31</c:v>
                </c:pt>
                <c:pt idx="214">
                  <c:v>0.31</c:v>
                </c:pt>
                <c:pt idx="215">
                  <c:v>0.23</c:v>
                </c:pt>
                <c:pt idx="216">
                  <c:v>0.08</c:v>
                </c:pt>
                <c:pt idx="217">
                  <c:v>0.44</c:v>
                </c:pt>
                <c:pt idx="218">
                  <c:v>0.5</c:v>
                </c:pt>
                <c:pt idx="219">
                  <c:v>0.21</c:v>
                </c:pt>
                <c:pt idx="220">
                  <c:v>0.37</c:v>
                </c:pt>
                <c:pt idx="221">
                  <c:v>0.27</c:v>
                </c:pt>
                <c:pt idx="222">
                  <c:v>0.3</c:v>
                </c:pt>
                <c:pt idx="223">
                  <c:v>0.11</c:v>
                </c:pt>
                <c:pt idx="224">
                  <c:v>0.2</c:v>
                </c:pt>
                <c:pt idx="225">
                  <c:v>0.43</c:v>
                </c:pt>
                <c:pt idx="226">
                  <c:v>0.28999999999999998</c:v>
                </c:pt>
                <c:pt idx="227">
                  <c:v>0.13</c:v>
                </c:pt>
                <c:pt idx="228">
                  <c:v>0.23</c:v>
                </c:pt>
                <c:pt idx="229">
                  <c:v>7.0000000000000007E-2</c:v>
                </c:pt>
                <c:pt idx="230">
                  <c:v>0.08</c:v>
                </c:pt>
                <c:pt idx="231">
                  <c:v>0.35</c:v>
                </c:pt>
                <c:pt idx="232">
                  <c:v>0.13</c:v>
                </c:pt>
                <c:pt idx="233">
                  <c:v>0.09</c:v>
                </c:pt>
                <c:pt idx="234">
                  <c:v>0.49</c:v>
                </c:pt>
                <c:pt idx="235">
                  <c:v>0.28999999999999998</c:v>
                </c:pt>
                <c:pt idx="236">
                  <c:v>0.47</c:v>
                </c:pt>
                <c:pt idx="237">
                  <c:v>0.09</c:v>
                </c:pt>
                <c:pt idx="238">
                  <c:v>0.12</c:v>
                </c:pt>
                <c:pt idx="239">
                  <c:v>0.34</c:v>
                </c:pt>
                <c:pt idx="240">
                  <c:v>0.28999999999999998</c:v>
                </c:pt>
                <c:pt idx="241">
                  <c:v>0.5</c:v>
                </c:pt>
                <c:pt idx="242">
                  <c:v>0.2</c:v>
                </c:pt>
                <c:pt idx="243">
                  <c:v>0.22</c:v>
                </c:pt>
                <c:pt idx="244">
                  <c:v>0.32</c:v>
                </c:pt>
                <c:pt idx="245">
                  <c:v>0.27</c:v>
                </c:pt>
                <c:pt idx="246">
                  <c:v>0.23</c:v>
                </c:pt>
                <c:pt idx="247">
                  <c:v>0.41</c:v>
                </c:pt>
                <c:pt idx="248">
                  <c:v>0.3</c:v>
                </c:pt>
                <c:pt idx="249">
                  <c:v>0.1</c:v>
                </c:pt>
                <c:pt idx="250">
                  <c:v>0.03</c:v>
                </c:pt>
                <c:pt idx="251">
                  <c:v>0.14000000000000001</c:v>
                </c:pt>
                <c:pt idx="252">
                  <c:v>0.36</c:v>
                </c:pt>
                <c:pt idx="253">
                  <c:v>0.43</c:v>
                </c:pt>
                <c:pt idx="254">
                  <c:v>0.46</c:v>
                </c:pt>
                <c:pt idx="255">
                  <c:v>0.3</c:v>
                </c:pt>
                <c:pt idx="256">
                  <c:v>0.21</c:v>
                </c:pt>
                <c:pt idx="257">
                  <c:v>0.15</c:v>
                </c:pt>
                <c:pt idx="258">
                  <c:v>0.31</c:v>
                </c:pt>
                <c:pt idx="259">
                  <c:v>0.11</c:v>
                </c:pt>
                <c:pt idx="260">
                  <c:v>0.13</c:v>
                </c:pt>
                <c:pt idx="261">
                  <c:v>0.22</c:v>
                </c:pt>
                <c:pt idx="262">
                  <c:v>0.05</c:v>
                </c:pt>
                <c:pt idx="263">
                  <c:v>0.32</c:v>
                </c:pt>
                <c:pt idx="264">
                  <c:v>0.22</c:v>
                </c:pt>
                <c:pt idx="265">
                  <c:v>0.3</c:v>
                </c:pt>
                <c:pt idx="266">
                  <c:v>0.33</c:v>
                </c:pt>
                <c:pt idx="267">
                  <c:v>0.04</c:v>
                </c:pt>
                <c:pt idx="268">
                  <c:v>0.05</c:v>
                </c:pt>
                <c:pt idx="269">
                  <c:v>0.24</c:v>
                </c:pt>
                <c:pt idx="270">
                  <c:v>0.46</c:v>
                </c:pt>
                <c:pt idx="271">
                  <c:v>0.43</c:v>
                </c:pt>
                <c:pt idx="272">
                  <c:v>0.15</c:v>
                </c:pt>
                <c:pt idx="273">
                  <c:v>0.41</c:v>
                </c:pt>
                <c:pt idx="274">
                  <c:v>0.28999999999999998</c:v>
                </c:pt>
                <c:pt idx="275">
                  <c:v>0.41</c:v>
                </c:pt>
                <c:pt idx="276">
                  <c:v>0.11</c:v>
                </c:pt>
                <c:pt idx="277">
                  <c:v>0.17</c:v>
                </c:pt>
                <c:pt idx="278">
                  <c:v>0.24</c:v>
                </c:pt>
                <c:pt idx="279">
                  <c:v>0.41</c:v>
                </c:pt>
                <c:pt idx="280">
                  <c:v>0.48</c:v>
                </c:pt>
                <c:pt idx="281">
                  <c:v>0.44</c:v>
                </c:pt>
                <c:pt idx="282">
                  <c:v>0.33</c:v>
                </c:pt>
                <c:pt idx="283">
                  <c:v>0.5</c:v>
                </c:pt>
                <c:pt idx="284">
                  <c:v>0.39</c:v>
                </c:pt>
                <c:pt idx="285">
                  <c:v>0.41</c:v>
                </c:pt>
                <c:pt idx="286">
                  <c:v>7.0000000000000007E-2</c:v>
                </c:pt>
                <c:pt idx="287">
                  <c:v>0.41</c:v>
                </c:pt>
                <c:pt idx="288">
                  <c:v>0.13</c:v>
                </c:pt>
                <c:pt idx="289">
                  <c:v>0.31</c:v>
                </c:pt>
                <c:pt idx="290">
                  <c:v>0.27</c:v>
                </c:pt>
                <c:pt idx="291">
                  <c:v>0.12</c:v>
                </c:pt>
                <c:pt idx="292">
                  <c:v>0.39</c:v>
                </c:pt>
                <c:pt idx="293">
                  <c:v>0.4</c:v>
                </c:pt>
                <c:pt idx="294">
                  <c:v>0.41</c:v>
                </c:pt>
                <c:pt idx="295">
                  <c:v>0.03</c:v>
                </c:pt>
                <c:pt idx="296">
                  <c:v>0.02</c:v>
                </c:pt>
                <c:pt idx="297">
                  <c:v>0.48</c:v>
                </c:pt>
                <c:pt idx="298">
                  <c:v>0.47</c:v>
                </c:pt>
                <c:pt idx="299">
                  <c:v>0.03</c:v>
                </c:pt>
                <c:pt idx="300">
                  <c:v>0.38</c:v>
                </c:pt>
                <c:pt idx="301">
                  <c:v>0.13</c:v>
                </c:pt>
                <c:pt idx="302">
                  <c:v>0.4</c:v>
                </c:pt>
                <c:pt idx="303">
                  <c:v>0.31</c:v>
                </c:pt>
                <c:pt idx="304">
                  <c:v>0.19</c:v>
                </c:pt>
                <c:pt idx="305">
                  <c:v>0.46</c:v>
                </c:pt>
                <c:pt idx="306">
                  <c:v>0.41</c:v>
                </c:pt>
                <c:pt idx="307">
                  <c:v>0.11</c:v>
                </c:pt>
                <c:pt idx="308">
                  <c:v>0.16</c:v>
                </c:pt>
                <c:pt idx="309">
                  <c:v>7.0000000000000007E-2</c:v>
                </c:pt>
                <c:pt idx="310">
                  <c:v>0.37</c:v>
                </c:pt>
                <c:pt idx="311">
                  <c:v>0.34</c:v>
                </c:pt>
                <c:pt idx="312">
                  <c:v>0</c:v>
                </c:pt>
                <c:pt idx="313">
                  <c:v>0.33</c:v>
                </c:pt>
                <c:pt idx="314">
                  <c:v>0.18</c:v>
                </c:pt>
                <c:pt idx="315">
                  <c:v>0.1</c:v>
                </c:pt>
                <c:pt idx="316">
                  <c:v>0.5</c:v>
                </c:pt>
                <c:pt idx="317">
                  <c:v>7.0000000000000007E-2</c:v>
                </c:pt>
                <c:pt idx="318">
                  <c:v>0.19</c:v>
                </c:pt>
                <c:pt idx="319">
                  <c:v>0.28000000000000003</c:v>
                </c:pt>
                <c:pt idx="320">
                  <c:v>0.16</c:v>
                </c:pt>
                <c:pt idx="321">
                  <c:v>0.26</c:v>
                </c:pt>
                <c:pt idx="322">
                  <c:v>0.19</c:v>
                </c:pt>
                <c:pt idx="323">
                  <c:v>0.32</c:v>
                </c:pt>
                <c:pt idx="324">
                  <c:v>0.5</c:v>
                </c:pt>
                <c:pt idx="325">
                  <c:v>0.49</c:v>
                </c:pt>
                <c:pt idx="326">
                  <c:v>0.46</c:v>
                </c:pt>
                <c:pt idx="327">
                  <c:v>0.23</c:v>
                </c:pt>
                <c:pt idx="328">
                  <c:v>0.36</c:v>
                </c:pt>
                <c:pt idx="329">
                  <c:v>7.0000000000000007E-2</c:v>
                </c:pt>
                <c:pt idx="330">
                  <c:v>0.02</c:v>
                </c:pt>
                <c:pt idx="331">
                  <c:v>0.14000000000000001</c:v>
                </c:pt>
                <c:pt idx="332">
                  <c:v>0.03</c:v>
                </c:pt>
                <c:pt idx="333">
                  <c:v>0.12</c:v>
                </c:pt>
                <c:pt idx="334">
                  <c:v>0.21</c:v>
                </c:pt>
                <c:pt idx="335">
                  <c:v>0.36</c:v>
                </c:pt>
                <c:pt idx="336">
                  <c:v>0.06</c:v>
                </c:pt>
                <c:pt idx="337">
                  <c:v>0.26</c:v>
                </c:pt>
                <c:pt idx="338">
                  <c:v>0.27</c:v>
                </c:pt>
                <c:pt idx="339">
                  <c:v>0.42</c:v>
                </c:pt>
                <c:pt idx="340">
                  <c:v>0.15</c:v>
                </c:pt>
                <c:pt idx="341">
                  <c:v>0.25</c:v>
                </c:pt>
                <c:pt idx="342">
                  <c:v>0.01</c:v>
                </c:pt>
                <c:pt idx="343">
                  <c:v>0.49</c:v>
                </c:pt>
                <c:pt idx="344">
                  <c:v>0.2</c:v>
                </c:pt>
                <c:pt idx="345">
                  <c:v>0.1</c:v>
                </c:pt>
                <c:pt idx="346">
                  <c:v>0.16</c:v>
                </c:pt>
                <c:pt idx="347">
                  <c:v>0.4</c:v>
                </c:pt>
                <c:pt idx="348">
                  <c:v>0.25</c:v>
                </c:pt>
                <c:pt idx="349">
                  <c:v>0.16</c:v>
                </c:pt>
                <c:pt idx="350">
                  <c:v>0.49</c:v>
                </c:pt>
                <c:pt idx="351">
                  <c:v>0.21</c:v>
                </c:pt>
                <c:pt idx="352">
                  <c:v>0.41</c:v>
                </c:pt>
                <c:pt idx="353">
                  <c:v>0.27</c:v>
                </c:pt>
                <c:pt idx="354">
                  <c:v>0.18</c:v>
                </c:pt>
                <c:pt idx="355">
                  <c:v>0.41</c:v>
                </c:pt>
                <c:pt idx="356">
                  <c:v>0.31</c:v>
                </c:pt>
                <c:pt idx="357">
                  <c:v>0.49</c:v>
                </c:pt>
                <c:pt idx="358">
                  <c:v>0</c:v>
                </c:pt>
                <c:pt idx="359">
                  <c:v>0.32</c:v>
                </c:pt>
                <c:pt idx="360">
                  <c:v>0.2</c:v>
                </c:pt>
                <c:pt idx="361">
                  <c:v>0.45</c:v>
                </c:pt>
                <c:pt idx="362">
                  <c:v>0.43</c:v>
                </c:pt>
                <c:pt idx="363">
                  <c:v>0.02</c:v>
                </c:pt>
                <c:pt idx="364">
                  <c:v>0.49</c:v>
                </c:pt>
                <c:pt idx="365">
                  <c:v>0.28000000000000003</c:v>
                </c:pt>
                <c:pt idx="366">
                  <c:v>0.06</c:v>
                </c:pt>
                <c:pt idx="367">
                  <c:v>0.11</c:v>
                </c:pt>
                <c:pt idx="368">
                  <c:v>0.09</c:v>
                </c:pt>
                <c:pt idx="369">
                  <c:v>0.13</c:v>
                </c:pt>
                <c:pt idx="370">
                  <c:v>0.3</c:v>
                </c:pt>
                <c:pt idx="371">
                  <c:v>0.48</c:v>
                </c:pt>
                <c:pt idx="372">
                  <c:v>0.39</c:v>
                </c:pt>
                <c:pt idx="373">
                  <c:v>0.39</c:v>
                </c:pt>
                <c:pt idx="374">
                  <c:v>0.13</c:v>
                </c:pt>
                <c:pt idx="375">
                  <c:v>0.45</c:v>
                </c:pt>
                <c:pt idx="376">
                  <c:v>0.49</c:v>
                </c:pt>
                <c:pt idx="377">
                  <c:v>0.24</c:v>
                </c:pt>
                <c:pt idx="378">
                  <c:v>0.02</c:v>
                </c:pt>
                <c:pt idx="379">
                  <c:v>0.2</c:v>
                </c:pt>
                <c:pt idx="380">
                  <c:v>0.17</c:v>
                </c:pt>
                <c:pt idx="381">
                  <c:v>0.23</c:v>
                </c:pt>
                <c:pt idx="382">
                  <c:v>0.45</c:v>
                </c:pt>
                <c:pt idx="383">
                  <c:v>0.36</c:v>
                </c:pt>
                <c:pt idx="384">
                  <c:v>0.3</c:v>
                </c:pt>
                <c:pt idx="385">
                  <c:v>0.05</c:v>
                </c:pt>
                <c:pt idx="386">
                  <c:v>0.47</c:v>
                </c:pt>
                <c:pt idx="387">
                  <c:v>0.25</c:v>
                </c:pt>
                <c:pt idx="388">
                  <c:v>0.06</c:v>
                </c:pt>
                <c:pt idx="389">
                  <c:v>0.15</c:v>
                </c:pt>
                <c:pt idx="390">
                  <c:v>0.11</c:v>
                </c:pt>
                <c:pt idx="391">
                  <c:v>0.2</c:v>
                </c:pt>
                <c:pt idx="392">
                  <c:v>0.19</c:v>
                </c:pt>
                <c:pt idx="393">
                  <c:v>0.28999999999999998</c:v>
                </c:pt>
                <c:pt idx="394">
                  <c:v>0.08</c:v>
                </c:pt>
                <c:pt idx="395">
                  <c:v>0.01</c:v>
                </c:pt>
                <c:pt idx="396">
                  <c:v>0.11</c:v>
                </c:pt>
                <c:pt idx="397">
                  <c:v>0.25</c:v>
                </c:pt>
                <c:pt idx="398">
                  <c:v>0.21</c:v>
                </c:pt>
                <c:pt idx="399">
                  <c:v>0.45</c:v>
                </c:pt>
                <c:pt idx="400">
                  <c:v>0.49</c:v>
                </c:pt>
                <c:pt idx="401">
                  <c:v>0.27</c:v>
                </c:pt>
                <c:pt idx="402">
                  <c:v>0.18</c:v>
                </c:pt>
                <c:pt idx="403">
                  <c:v>0.48</c:v>
                </c:pt>
                <c:pt idx="404">
                  <c:v>0.24</c:v>
                </c:pt>
                <c:pt idx="405">
                  <c:v>0.23</c:v>
                </c:pt>
                <c:pt idx="406">
                  <c:v>0.11</c:v>
                </c:pt>
                <c:pt idx="407">
                  <c:v>0.02</c:v>
                </c:pt>
                <c:pt idx="408">
                  <c:v>0.26</c:v>
                </c:pt>
                <c:pt idx="409">
                  <c:v>0.28000000000000003</c:v>
                </c:pt>
                <c:pt idx="410">
                  <c:v>0.22</c:v>
                </c:pt>
                <c:pt idx="411">
                  <c:v>0.03</c:v>
                </c:pt>
                <c:pt idx="412">
                  <c:v>0.26</c:v>
                </c:pt>
                <c:pt idx="413">
                  <c:v>0.02</c:v>
                </c:pt>
                <c:pt idx="414">
                  <c:v>0.4</c:v>
                </c:pt>
                <c:pt idx="415">
                  <c:v>0.1</c:v>
                </c:pt>
                <c:pt idx="416">
                  <c:v>0.42</c:v>
                </c:pt>
                <c:pt idx="417">
                  <c:v>0.44</c:v>
                </c:pt>
                <c:pt idx="418">
                  <c:v>0.03</c:v>
                </c:pt>
                <c:pt idx="419">
                  <c:v>0</c:v>
                </c:pt>
                <c:pt idx="420">
                  <c:v>0.4</c:v>
                </c:pt>
                <c:pt idx="421">
                  <c:v>0.12</c:v>
                </c:pt>
                <c:pt idx="422">
                  <c:v>0.28999999999999998</c:v>
                </c:pt>
                <c:pt idx="423">
                  <c:v>0.18</c:v>
                </c:pt>
                <c:pt idx="424">
                  <c:v>0.32</c:v>
                </c:pt>
                <c:pt idx="425">
                  <c:v>0.46</c:v>
                </c:pt>
                <c:pt idx="426">
                  <c:v>0.03</c:v>
                </c:pt>
                <c:pt idx="427">
                  <c:v>0.36</c:v>
                </c:pt>
                <c:pt idx="428">
                  <c:v>0.47</c:v>
                </c:pt>
                <c:pt idx="429">
                  <c:v>0.43</c:v>
                </c:pt>
                <c:pt idx="430">
                  <c:v>0.19</c:v>
                </c:pt>
                <c:pt idx="431">
                  <c:v>0.47</c:v>
                </c:pt>
                <c:pt idx="432">
                  <c:v>0.33</c:v>
                </c:pt>
                <c:pt idx="433">
                  <c:v>0.13</c:v>
                </c:pt>
                <c:pt idx="434">
                  <c:v>0.24</c:v>
                </c:pt>
                <c:pt idx="435">
                  <c:v>0.38</c:v>
                </c:pt>
                <c:pt idx="436">
                  <c:v>0.43</c:v>
                </c:pt>
                <c:pt idx="437">
                  <c:v>0.47</c:v>
                </c:pt>
                <c:pt idx="438">
                  <c:v>0.36</c:v>
                </c:pt>
                <c:pt idx="439">
                  <c:v>0.41</c:v>
                </c:pt>
                <c:pt idx="440">
                  <c:v>0.19</c:v>
                </c:pt>
                <c:pt idx="441">
                  <c:v>0.37</c:v>
                </c:pt>
                <c:pt idx="442">
                  <c:v>0.48</c:v>
                </c:pt>
                <c:pt idx="443">
                  <c:v>0.11</c:v>
                </c:pt>
                <c:pt idx="444">
                  <c:v>0.18</c:v>
                </c:pt>
                <c:pt idx="445">
                  <c:v>0.26</c:v>
                </c:pt>
                <c:pt idx="446">
                  <c:v>0.49</c:v>
                </c:pt>
                <c:pt idx="447">
                  <c:v>0.15</c:v>
                </c:pt>
                <c:pt idx="448">
                  <c:v>0.12</c:v>
                </c:pt>
                <c:pt idx="449">
                  <c:v>0.5</c:v>
                </c:pt>
                <c:pt idx="450">
                  <c:v>0.39</c:v>
                </c:pt>
                <c:pt idx="451">
                  <c:v>0.39</c:v>
                </c:pt>
                <c:pt idx="452">
                  <c:v>0.13</c:v>
                </c:pt>
                <c:pt idx="453">
                  <c:v>0.03</c:v>
                </c:pt>
                <c:pt idx="454">
                  <c:v>0.21</c:v>
                </c:pt>
                <c:pt idx="455">
                  <c:v>0.14000000000000001</c:v>
                </c:pt>
                <c:pt idx="456">
                  <c:v>0.08</c:v>
                </c:pt>
                <c:pt idx="457">
                  <c:v>0.4</c:v>
                </c:pt>
                <c:pt idx="458">
                  <c:v>0.25</c:v>
                </c:pt>
                <c:pt idx="459">
                  <c:v>0.46</c:v>
                </c:pt>
                <c:pt idx="460">
                  <c:v>0.37</c:v>
                </c:pt>
                <c:pt idx="461">
                  <c:v>0.2</c:v>
                </c:pt>
                <c:pt idx="462">
                  <c:v>0.28000000000000003</c:v>
                </c:pt>
                <c:pt idx="463">
                  <c:v>0.19</c:v>
                </c:pt>
                <c:pt idx="464">
                  <c:v>0.26</c:v>
                </c:pt>
                <c:pt idx="465">
                  <c:v>0</c:v>
                </c:pt>
                <c:pt idx="466">
                  <c:v>0.26</c:v>
                </c:pt>
                <c:pt idx="467">
                  <c:v>0.28999999999999998</c:v>
                </c:pt>
                <c:pt idx="468">
                  <c:v>0.21</c:v>
                </c:pt>
                <c:pt idx="469">
                  <c:v>0.25</c:v>
                </c:pt>
                <c:pt idx="470">
                  <c:v>0.11</c:v>
                </c:pt>
                <c:pt idx="471">
                  <c:v>0.42</c:v>
                </c:pt>
                <c:pt idx="472">
                  <c:v>0.21</c:v>
                </c:pt>
                <c:pt idx="473">
                  <c:v>0.13</c:v>
                </c:pt>
                <c:pt idx="474">
                  <c:v>0.03</c:v>
                </c:pt>
                <c:pt idx="475">
                  <c:v>0.33</c:v>
                </c:pt>
                <c:pt idx="476">
                  <c:v>0.02</c:v>
                </c:pt>
                <c:pt idx="477">
                  <c:v>0.18</c:v>
                </c:pt>
                <c:pt idx="478">
                  <c:v>0.12</c:v>
                </c:pt>
                <c:pt idx="479">
                  <c:v>0.32</c:v>
                </c:pt>
                <c:pt idx="480">
                  <c:v>0.14000000000000001</c:v>
                </c:pt>
                <c:pt idx="481">
                  <c:v>0.3</c:v>
                </c:pt>
                <c:pt idx="482">
                  <c:v>0.39</c:v>
                </c:pt>
                <c:pt idx="483">
                  <c:v>0.15</c:v>
                </c:pt>
                <c:pt idx="484">
                  <c:v>0.18</c:v>
                </c:pt>
                <c:pt idx="485">
                  <c:v>0.46</c:v>
                </c:pt>
                <c:pt idx="486">
                  <c:v>0.1</c:v>
                </c:pt>
                <c:pt idx="487">
                  <c:v>0.38</c:v>
                </c:pt>
                <c:pt idx="488">
                  <c:v>0.25</c:v>
                </c:pt>
                <c:pt idx="489">
                  <c:v>0.01</c:v>
                </c:pt>
                <c:pt idx="490">
                  <c:v>0.41</c:v>
                </c:pt>
                <c:pt idx="491">
                  <c:v>0.06</c:v>
                </c:pt>
                <c:pt idx="492">
                  <c:v>0.43</c:v>
                </c:pt>
                <c:pt idx="493">
                  <c:v>0.25</c:v>
                </c:pt>
                <c:pt idx="494">
                  <c:v>0.31</c:v>
                </c:pt>
                <c:pt idx="495">
                  <c:v>0.18</c:v>
                </c:pt>
                <c:pt idx="496">
                  <c:v>0.18</c:v>
                </c:pt>
                <c:pt idx="497">
                  <c:v>0.47</c:v>
                </c:pt>
                <c:pt idx="498">
                  <c:v>0.38</c:v>
                </c:pt>
                <c:pt idx="499">
                  <c:v>0.03</c:v>
                </c:pt>
                <c:pt idx="500">
                  <c:v>0.37</c:v>
                </c:pt>
                <c:pt idx="501">
                  <c:v>0.24</c:v>
                </c:pt>
                <c:pt idx="502">
                  <c:v>0.3</c:v>
                </c:pt>
                <c:pt idx="503">
                  <c:v>0.23</c:v>
                </c:pt>
                <c:pt idx="504">
                  <c:v>0.34</c:v>
                </c:pt>
                <c:pt idx="505">
                  <c:v>0.43</c:v>
                </c:pt>
                <c:pt idx="506">
                  <c:v>0.44</c:v>
                </c:pt>
                <c:pt idx="507">
                  <c:v>0.01</c:v>
                </c:pt>
                <c:pt idx="508">
                  <c:v>0.42</c:v>
                </c:pt>
                <c:pt idx="509">
                  <c:v>0.22</c:v>
                </c:pt>
                <c:pt idx="510">
                  <c:v>0.41</c:v>
                </c:pt>
                <c:pt idx="511">
                  <c:v>0.32</c:v>
                </c:pt>
                <c:pt idx="512">
                  <c:v>0.37</c:v>
                </c:pt>
                <c:pt idx="513">
                  <c:v>0.18</c:v>
                </c:pt>
                <c:pt idx="514">
                  <c:v>0.17</c:v>
                </c:pt>
                <c:pt idx="515">
                  <c:v>0.31</c:v>
                </c:pt>
                <c:pt idx="516">
                  <c:v>0.4</c:v>
                </c:pt>
                <c:pt idx="517">
                  <c:v>0.23</c:v>
                </c:pt>
                <c:pt idx="518">
                  <c:v>0.27</c:v>
                </c:pt>
                <c:pt idx="519">
                  <c:v>0.3</c:v>
                </c:pt>
                <c:pt idx="520">
                  <c:v>0.46</c:v>
                </c:pt>
                <c:pt idx="521">
                  <c:v>0.46</c:v>
                </c:pt>
                <c:pt idx="522">
                  <c:v>0.34</c:v>
                </c:pt>
                <c:pt idx="523">
                  <c:v>0.27</c:v>
                </c:pt>
                <c:pt idx="524">
                  <c:v>0.48</c:v>
                </c:pt>
                <c:pt idx="525">
                  <c:v>0.16</c:v>
                </c:pt>
                <c:pt idx="526">
                  <c:v>0.43</c:v>
                </c:pt>
                <c:pt idx="527">
                  <c:v>0.15</c:v>
                </c:pt>
                <c:pt idx="528">
                  <c:v>0.06</c:v>
                </c:pt>
                <c:pt idx="529">
                  <c:v>0.08</c:v>
                </c:pt>
                <c:pt idx="530">
                  <c:v>0.32</c:v>
                </c:pt>
                <c:pt idx="531">
                  <c:v>0.2</c:v>
                </c:pt>
                <c:pt idx="532">
                  <c:v>0.21</c:v>
                </c:pt>
                <c:pt idx="533">
                  <c:v>0.25</c:v>
                </c:pt>
                <c:pt idx="534">
                  <c:v>0.35</c:v>
                </c:pt>
                <c:pt idx="535">
                  <c:v>0.2</c:v>
                </c:pt>
                <c:pt idx="536">
                  <c:v>0.4</c:v>
                </c:pt>
                <c:pt idx="537">
                  <c:v>0.13</c:v>
                </c:pt>
                <c:pt idx="538">
                  <c:v>0.42</c:v>
                </c:pt>
                <c:pt idx="539">
                  <c:v>0.41</c:v>
                </c:pt>
                <c:pt idx="540">
                  <c:v>0.01</c:v>
                </c:pt>
                <c:pt idx="541">
                  <c:v>0.27</c:v>
                </c:pt>
                <c:pt idx="542">
                  <c:v>0.26</c:v>
                </c:pt>
                <c:pt idx="543">
                  <c:v>0.04</c:v>
                </c:pt>
                <c:pt idx="544">
                  <c:v>0.17</c:v>
                </c:pt>
                <c:pt idx="545">
                  <c:v>0.05</c:v>
                </c:pt>
                <c:pt idx="546">
                  <c:v>0.39</c:v>
                </c:pt>
                <c:pt idx="547">
                  <c:v>0.1</c:v>
                </c:pt>
                <c:pt idx="548">
                  <c:v>0.37</c:v>
                </c:pt>
                <c:pt idx="549">
                  <c:v>0.28999999999999998</c:v>
                </c:pt>
                <c:pt idx="550">
                  <c:v>0.1</c:v>
                </c:pt>
                <c:pt idx="551">
                  <c:v>0.36</c:v>
                </c:pt>
                <c:pt idx="552">
                  <c:v>0.23</c:v>
                </c:pt>
                <c:pt idx="553">
                  <c:v>0.47</c:v>
                </c:pt>
                <c:pt idx="554">
                  <c:v>0.14000000000000001</c:v>
                </c:pt>
                <c:pt idx="555">
                  <c:v>0.39</c:v>
                </c:pt>
                <c:pt idx="556">
                  <c:v>0.22</c:v>
                </c:pt>
                <c:pt idx="557">
                  <c:v>0.41</c:v>
                </c:pt>
                <c:pt idx="558">
                  <c:v>0.44</c:v>
                </c:pt>
                <c:pt idx="559">
                  <c:v>0.28999999999999998</c:v>
                </c:pt>
                <c:pt idx="560">
                  <c:v>0.4</c:v>
                </c:pt>
                <c:pt idx="561">
                  <c:v>0.48</c:v>
                </c:pt>
                <c:pt idx="562">
                  <c:v>0.16</c:v>
                </c:pt>
                <c:pt idx="563">
                  <c:v>0.02</c:v>
                </c:pt>
                <c:pt idx="564">
                  <c:v>0.2</c:v>
                </c:pt>
                <c:pt idx="565">
                  <c:v>0.35</c:v>
                </c:pt>
                <c:pt idx="566">
                  <c:v>0.19</c:v>
                </c:pt>
                <c:pt idx="567">
                  <c:v>0.32</c:v>
                </c:pt>
                <c:pt idx="568">
                  <c:v>0.42</c:v>
                </c:pt>
                <c:pt idx="569">
                  <c:v>0.25</c:v>
                </c:pt>
                <c:pt idx="570">
                  <c:v>0.37</c:v>
                </c:pt>
                <c:pt idx="571">
                  <c:v>0.33</c:v>
                </c:pt>
                <c:pt idx="572">
                  <c:v>0.35</c:v>
                </c:pt>
                <c:pt idx="573">
                  <c:v>0.2</c:v>
                </c:pt>
                <c:pt idx="574">
                  <c:v>0.05</c:v>
                </c:pt>
                <c:pt idx="575">
                  <c:v>0.44</c:v>
                </c:pt>
                <c:pt idx="576">
                  <c:v>0.1</c:v>
                </c:pt>
                <c:pt idx="577">
                  <c:v>0.11</c:v>
                </c:pt>
                <c:pt idx="578">
                  <c:v>0.03</c:v>
                </c:pt>
                <c:pt idx="579">
                  <c:v>0.47</c:v>
                </c:pt>
                <c:pt idx="580">
                  <c:v>0.03</c:v>
                </c:pt>
                <c:pt idx="581">
                  <c:v>0.06</c:v>
                </c:pt>
                <c:pt idx="582">
                  <c:v>0.12</c:v>
                </c:pt>
                <c:pt idx="583">
                  <c:v>0.49</c:v>
                </c:pt>
                <c:pt idx="584">
                  <c:v>0.08</c:v>
                </c:pt>
                <c:pt idx="585">
                  <c:v>0.08</c:v>
                </c:pt>
                <c:pt idx="586">
                  <c:v>0.24</c:v>
                </c:pt>
                <c:pt idx="587">
                  <c:v>0.21</c:v>
                </c:pt>
                <c:pt idx="588">
                  <c:v>0.02</c:v>
                </c:pt>
                <c:pt idx="589">
                  <c:v>0.24</c:v>
                </c:pt>
                <c:pt idx="590">
                  <c:v>0.2</c:v>
                </c:pt>
                <c:pt idx="591">
                  <c:v>0.44</c:v>
                </c:pt>
                <c:pt idx="592">
                  <c:v>0.49</c:v>
                </c:pt>
                <c:pt idx="593">
                  <c:v>0.09</c:v>
                </c:pt>
                <c:pt idx="594">
                  <c:v>0.19</c:v>
                </c:pt>
                <c:pt idx="595">
                  <c:v>0.28000000000000003</c:v>
                </c:pt>
                <c:pt idx="596">
                  <c:v>0.26</c:v>
                </c:pt>
                <c:pt idx="597">
                  <c:v>0.38</c:v>
                </c:pt>
                <c:pt idx="598">
                  <c:v>0.15</c:v>
                </c:pt>
                <c:pt idx="599">
                  <c:v>0.38</c:v>
                </c:pt>
                <c:pt idx="600">
                  <c:v>0.38</c:v>
                </c:pt>
                <c:pt idx="601">
                  <c:v>0.32</c:v>
                </c:pt>
                <c:pt idx="602">
                  <c:v>0.31</c:v>
                </c:pt>
                <c:pt idx="603">
                  <c:v>0.38</c:v>
                </c:pt>
                <c:pt idx="604">
                  <c:v>0.46</c:v>
                </c:pt>
                <c:pt idx="605">
                  <c:v>0.06</c:v>
                </c:pt>
                <c:pt idx="606">
                  <c:v>0.03</c:v>
                </c:pt>
                <c:pt idx="607">
                  <c:v>0.17</c:v>
                </c:pt>
                <c:pt idx="608">
                  <c:v>0.3</c:v>
                </c:pt>
                <c:pt idx="609">
                  <c:v>0.44</c:v>
                </c:pt>
                <c:pt idx="610">
                  <c:v>0.36</c:v>
                </c:pt>
                <c:pt idx="611">
                  <c:v>0.04</c:v>
                </c:pt>
                <c:pt idx="612">
                  <c:v>0.23</c:v>
                </c:pt>
                <c:pt idx="613">
                  <c:v>0.22</c:v>
                </c:pt>
                <c:pt idx="614">
                  <c:v>0.38</c:v>
                </c:pt>
                <c:pt idx="615">
                  <c:v>0.03</c:v>
                </c:pt>
                <c:pt idx="616">
                  <c:v>0.45</c:v>
                </c:pt>
                <c:pt idx="617">
                  <c:v>0.36</c:v>
                </c:pt>
                <c:pt idx="618">
                  <c:v>0.06</c:v>
                </c:pt>
                <c:pt idx="619">
                  <c:v>0.08</c:v>
                </c:pt>
                <c:pt idx="620">
                  <c:v>0.28999999999999998</c:v>
                </c:pt>
                <c:pt idx="621">
                  <c:v>0.28000000000000003</c:v>
                </c:pt>
                <c:pt idx="622">
                  <c:v>0.23</c:v>
                </c:pt>
                <c:pt idx="623">
                  <c:v>0.37</c:v>
                </c:pt>
                <c:pt idx="624">
                  <c:v>0.39</c:v>
                </c:pt>
                <c:pt idx="625">
                  <c:v>7.0000000000000007E-2</c:v>
                </c:pt>
                <c:pt idx="626">
                  <c:v>0.31</c:v>
                </c:pt>
                <c:pt idx="627">
                  <c:v>0.24</c:v>
                </c:pt>
                <c:pt idx="628">
                  <c:v>0.04</c:v>
                </c:pt>
                <c:pt idx="629">
                  <c:v>0.4</c:v>
                </c:pt>
                <c:pt idx="630">
                  <c:v>0.06</c:v>
                </c:pt>
                <c:pt idx="631">
                  <c:v>0.2</c:v>
                </c:pt>
                <c:pt idx="632">
                  <c:v>0.03</c:v>
                </c:pt>
                <c:pt idx="633">
                  <c:v>0.04</c:v>
                </c:pt>
                <c:pt idx="634">
                  <c:v>0.31</c:v>
                </c:pt>
                <c:pt idx="635">
                  <c:v>0.34</c:v>
                </c:pt>
                <c:pt idx="636">
                  <c:v>0.02</c:v>
                </c:pt>
                <c:pt idx="637">
                  <c:v>0.16</c:v>
                </c:pt>
                <c:pt idx="638">
                  <c:v>0.47</c:v>
                </c:pt>
                <c:pt idx="639">
                  <c:v>0.16</c:v>
                </c:pt>
                <c:pt idx="640">
                  <c:v>7.0000000000000007E-2</c:v>
                </c:pt>
                <c:pt idx="641">
                  <c:v>0.46</c:v>
                </c:pt>
                <c:pt idx="642">
                  <c:v>0.45</c:v>
                </c:pt>
                <c:pt idx="643">
                  <c:v>0.49</c:v>
                </c:pt>
                <c:pt idx="644">
                  <c:v>0.47</c:v>
                </c:pt>
                <c:pt idx="645">
                  <c:v>0.23</c:v>
                </c:pt>
                <c:pt idx="646">
                  <c:v>0.11</c:v>
                </c:pt>
                <c:pt idx="647">
                  <c:v>0.38</c:v>
                </c:pt>
                <c:pt idx="648">
                  <c:v>0.3</c:v>
                </c:pt>
                <c:pt idx="649">
                  <c:v>7.0000000000000007E-2</c:v>
                </c:pt>
                <c:pt idx="650">
                  <c:v>0.21</c:v>
                </c:pt>
                <c:pt idx="651">
                  <c:v>0.12</c:v>
                </c:pt>
                <c:pt idx="652">
                  <c:v>0.35</c:v>
                </c:pt>
                <c:pt idx="653">
                  <c:v>0.21</c:v>
                </c:pt>
                <c:pt idx="654">
                  <c:v>0.47</c:v>
                </c:pt>
                <c:pt idx="655">
                  <c:v>0.11</c:v>
                </c:pt>
                <c:pt idx="656">
                  <c:v>0.2</c:v>
                </c:pt>
                <c:pt idx="657">
                  <c:v>0.08</c:v>
                </c:pt>
                <c:pt idx="658">
                  <c:v>0.09</c:v>
                </c:pt>
                <c:pt idx="659">
                  <c:v>0.49</c:v>
                </c:pt>
                <c:pt idx="660">
                  <c:v>7.0000000000000007E-2</c:v>
                </c:pt>
                <c:pt idx="661">
                  <c:v>0.34</c:v>
                </c:pt>
                <c:pt idx="662">
                  <c:v>0.49</c:v>
                </c:pt>
                <c:pt idx="663">
                  <c:v>0.49</c:v>
                </c:pt>
                <c:pt idx="664">
                  <c:v>0.28000000000000003</c:v>
                </c:pt>
                <c:pt idx="665">
                  <c:v>0.28000000000000003</c:v>
                </c:pt>
                <c:pt idx="666">
                  <c:v>0.25</c:v>
                </c:pt>
                <c:pt idx="667">
                  <c:v>0.06</c:v>
                </c:pt>
                <c:pt idx="668">
                  <c:v>0.44</c:v>
                </c:pt>
                <c:pt idx="669">
                  <c:v>0.01</c:v>
                </c:pt>
                <c:pt idx="670">
                  <c:v>0.13</c:v>
                </c:pt>
                <c:pt idx="671">
                  <c:v>0.37</c:v>
                </c:pt>
                <c:pt idx="672">
                  <c:v>0.01</c:v>
                </c:pt>
                <c:pt idx="673">
                  <c:v>0.27</c:v>
                </c:pt>
                <c:pt idx="674">
                  <c:v>0.08</c:v>
                </c:pt>
                <c:pt idx="675">
                  <c:v>0.4</c:v>
                </c:pt>
                <c:pt idx="676">
                  <c:v>0.5</c:v>
                </c:pt>
                <c:pt idx="677">
                  <c:v>0</c:v>
                </c:pt>
                <c:pt idx="678">
                  <c:v>0.02</c:v>
                </c:pt>
                <c:pt idx="679">
                  <c:v>0.41</c:v>
                </c:pt>
                <c:pt idx="680">
                  <c:v>0.2</c:v>
                </c:pt>
                <c:pt idx="681">
                  <c:v>0.16</c:v>
                </c:pt>
                <c:pt idx="682">
                  <c:v>0.48</c:v>
                </c:pt>
                <c:pt idx="683">
                  <c:v>0.3</c:v>
                </c:pt>
                <c:pt idx="684">
                  <c:v>0.41</c:v>
                </c:pt>
                <c:pt idx="685">
                  <c:v>0.23</c:v>
                </c:pt>
                <c:pt idx="686">
                  <c:v>0.34</c:v>
                </c:pt>
                <c:pt idx="687">
                  <c:v>0.06</c:v>
                </c:pt>
                <c:pt idx="688">
                  <c:v>0.37</c:v>
                </c:pt>
                <c:pt idx="689">
                  <c:v>0.25</c:v>
                </c:pt>
                <c:pt idx="690">
                  <c:v>0.14000000000000001</c:v>
                </c:pt>
                <c:pt idx="691">
                  <c:v>0.05</c:v>
                </c:pt>
                <c:pt idx="692">
                  <c:v>0.02</c:v>
                </c:pt>
                <c:pt idx="693">
                  <c:v>0.49</c:v>
                </c:pt>
                <c:pt idx="694">
                  <c:v>0.09</c:v>
                </c:pt>
                <c:pt idx="695">
                  <c:v>0.16</c:v>
                </c:pt>
                <c:pt idx="696">
                  <c:v>0.31</c:v>
                </c:pt>
                <c:pt idx="697">
                  <c:v>0.16</c:v>
                </c:pt>
                <c:pt idx="698">
                  <c:v>0.03</c:v>
                </c:pt>
                <c:pt idx="699">
                  <c:v>0.06</c:v>
                </c:pt>
                <c:pt idx="700">
                  <c:v>0.03</c:v>
                </c:pt>
                <c:pt idx="701">
                  <c:v>0.24</c:v>
                </c:pt>
                <c:pt idx="702">
                  <c:v>0.02</c:v>
                </c:pt>
                <c:pt idx="703">
                  <c:v>0.28999999999999998</c:v>
                </c:pt>
                <c:pt idx="704">
                  <c:v>0.2</c:v>
                </c:pt>
                <c:pt idx="705">
                  <c:v>0.26</c:v>
                </c:pt>
                <c:pt idx="706">
                  <c:v>0.41</c:v>
                </c:pt>
                <c:pt idx="707">
                  <c:v>0.49</c:v>
                </c:pt>
                <c:pt idx="708">
                  <c:v>0.26</c:v>
                </c:pt>
                <c:pt idx="709">
                  <c:v>0.31</c:v>
                </c:pt>
                <c:pt idx="710">
                  <c:v>0.18</c:v>
                </c:pt>
                <c:pt idx="711">
                  <c:v>0.45</c:v>
                </c:pt>
                <c:pt idx="712">
                  <c:v>0.28999999999999998</c:v>
                </c:pt>
                <c:pt idx="713">
                  <c:v>0.23</c:v>
                </c:pt>
                <c:pt idx="714">
                  <c:v>0.3</c:v>
                </c:pt>
                <c:pt idx="715">
                  <c:v>0.41</c:v>
                </c:pt>
                <c:pt idx="716">
                  <c:v>0.04</c:v>
                </c:pt>
                <c:pt idx="717">
                  <c:v>0.3</c:v>
                </c:pt>
                <c:pt idx="718">
                  <c:v>0.42</c:v>
                </c:pt>
                <c:pt idx="719">
                  <c:v>0.5</c:v>
                </c:pt>
                <c:pt idx="720">
                  <c:v>0.02</c:v>
                </c:pt>
                <c:pt idx="721">
                  <c:v>0.28999999999999998</c:v>
                </c:pt>
                <c:pt idx="722">
                  <c:v>0.34</c:v>
                </c:pt>
                <c:pt idx="723">
                  <c:v>0.46</c:v>
                </c:pt>
                <c:pt idx="724">
                  <c:v>0.21</c:v>
                </c:pt>
                <c:pt idx="725">
                  <c:v>0.05</c:v>
                </c:pt>
                <c:pt idx="726">
                  <c:v>0.08</c:v>
                </c:pt>
                <c:pt idx="727">
                  <c:v>0.24</c:v>
                </c:pt>
                <c:pt idx="728">
                  <c:v>0.42</c:v>
                </c:pt>
                <c:pt idx="729">
                  <c:v>0.2</c:v>
                </c:pt>
                <c:pt idx="730">
                  <c:v>0.21</c:v>
                </c:pt>
                <c:pt idx="731">
                  <c:v>0.48</c:v>
                </c:pt>
                <c:pt idx="732">
                  <c:v>0.26</c:v>
                </c:pt>
                <c:pt idx="733">
                  <c:v>0.01</c:v>
                </c:pt>
                <c:pt idx="734">
                  <c:v>0.18</c:v>
                </c:pt>
                <c:pt idx="735">
                  <c:v>0.3</c:v>
                </c:pt>
                <c:pt idx="736">
                  <c:v>0.11</c:v>
                </c:pt>
                <c:pt idx="737">
                  <c:v>0.13</c:v>
                </c:pt>
                <c:pt idx="738">
                  <c:v>7.0000000000000007E-2</c:v>
                </c:pt>
                <c:pt idx="739">
                  <c:v>0.26</c:v>
                </c:pt>
                <c:pt idx="740">
                  <c:v>0.01</c:v>
                </c:pt>
                <c:pt idx="741">
                  <c:v>0.02</c:v>
                </c:pt>
                <c:pt idx="742">
                  <c:v>0.1</c:v>
                </c:pt>
                <c:pt idx="743">
                  <c:v>0.4</c:v>
                </c:pt>
                <c:pt idx="744">
                  <c:v>0.13</c:v>
                </c:pt>
                <c:pt idx="745">
                  <c:v>0.28999999999999998</c:v>
                </c:pt>
                <c:pt idx="746">
                  <c:v>0.26</c:v>
                </c:pt>
                <c:pt idx="747">
                  <c:v>0.19</c:v>
                </c:pt>
                <c:pt idx="748">
                  <c:v>0.08</c:v>
                </c:pt>
                <c:pt idx="749">
                  <c:v>0.41</c:v>
                </c:pt>
                <c:pt idx="750">
                  <c:v>0.16</c:v>
                </c:pt>
                <c:pt idx="751">
                  <c:v>0.43</c:v>
                </c:pt>
                <c:pt idx="752">
                  <c:v>0.26</c:v>
                </c:pt>
                <c:pt idx="753">
                  <c:v>0.15</c:v>
                </c:pt>
                <c:pt idx="754">
                  <c:v>0.03</c:v>
                </c:pt>
                <c:pt idx="755">
                  <c:v>0.25</c:v>
                </c:pt>
                <c:pt idx="756">
                  <c:v>0.2</c:v>
                </c:pt>
                <c:pt idx="757">
                  <c:v>0.16</c:v>
                </c:pt>
                <c:pt idx="758">
                  <c:v>0.45</c:v>
                </c:pt>
                <c:pt idx="759">
                  <c:v>0.15</c:v>
                </c:pt>
                <c:pt idx="760">
                  <c:v>0.05</c:v>
                </c:pt>
                <c:pt idx="761">
                  <c:v>0.12</c:v>
                </c:pt>
                <c:pt idx="762">
                  <c:v>0.34</c:v>
                </c:pt>
                <c:pt idx="763">
                  <c:v>0.4</c:v>
                </c:pt>
                <c:pt idx="764">
                  <c:v>0.32</c:v>
                </c:pt>
                <c:pt idx="765">
                  <c:v>0.1</c:v>
                </c:pt>
                <c:pt idx="766">
                  <c:v>0.3</c:v>
                </c:pt>
                <c:pt idx="767">
                  <c:v>0.23</c:v>
                </c:pt>
                <c:pt idx="768">
                  <c:v>0.31</c:v>
                </c:pt>
                <c:pt idx="769">
                  <c:v>0.12</c:v>
                </c:pt>
                <c:pt idx="770">
                  <c:v>7.0000000000000007E-2</c:v>
                </c:pt>
                <c:pt idx="771">
                  <c:v>0.09</c:v>
                </c:pt>
                <c:pt idx="772">
                  <c:v>0.21</c:v>
                </c:pt>
                <c:pt idx="773">
                  <c:v>0.21</c:v>
                </c:pt>
                <c:pt idx="774">
                  <c:v>0.3</c:v>
                </c:pt>
                <c:pt idx="775">
                  <c:v>0.24</c:v>
                </c:pt>
                <c:pt idx="776">
                  <c:v>0.38</c:v>
                </c:pt>
                <c:pt idx="777">
                  <c:v>0.15</c:v>
                </c:pt>
                <c:pt idx="778">
                  <c:v>0.06</c:v>
                </c:pt>
                <c:pt idx="779">
                  <c:v>0.02</c:v>
                </c:pt>
                <c:pt idx="780">
                  <c:v>0.25</c:v>
                </c:pt>
                <c:pt idx="781">
                  <c:v>0.02</c:v>
                </c:pt>
                <c:pt idx="782">
                  <c:v>0.27</c:v>
                </c:pt>
                <c:pt idx="783">
                  <c:v>0.43</c:v>
                </c:pt>
                <c:pt idx="784">
                  <c:v>0.41</c:v>
                </c:pt>
                <c:pt idx="785">
                  <c:v>0.09</c:v>
                </c:pt>
                <c:pt idx="786">
                  <c:v>0.45</c:v>
                </c:pt>
                <c:pt idx="787">
                  <c:v>0.5</c:v>
                </c:pt>
                <c:pt idx="788">
                  <c:v>0.16</c:v>
                </c:pt>
                <c:pt idx="789">
                  <c:v>0.04</c:v>
                </c:pt>
                <c:pt idx="790">
                  <c:v>0.01</c:v>
                </c:pt>
                <c:pt idx="791">
                  <c:v>0.44</c:v>
                </c:pt>
                <c:pt idx="792">
                  <c:v>0.38</c:v>
                </c:pt>
                <c:pt idx="793">
                  <c:v>0.25</c:v>
                </c:pt>
                <c:pt idx="794">
                  <c:v>0.2</c:v>
                </c:pt>
                <c:pt idx="795">
                  <c:v>0.48</c:v>
                </c:pt>
                <c:pt idx="796">
                  <c:v>7.0000000000000007E-2</c:v>
                </c:pt>
                <c:pt idx="797">
                  <c:v>0.17</c:v>
                </c:pt>
                <c:pt idx="798">
                  <c:v>0.37</c:v>
                </c:pt>
                <c:pt idx="799">
                  <c:v>0.34</c:v>
                </c:pt>
                <c:pt idx="800">
                  <c:v>0.48</c:v>
                </c:pt>
                <c:pt idx="801">
                  <c:v>0.41</c:v>
                </c:pt>
                <c:pt idx="802">
                  <c:v>0.26</c:v>
                </c:pt>
                <c:pt idx="803">
                  <c:v>0.16</c:v>
                </c:pt>
                <c:pt idx="804">
                  <c:v>0.27</c:v>
                </c:pt>
                <c:pt idx="805">
                  <c:v>0.24</c:v>
                </c:pt>
                <c:pt idx="806">
                  <c:v>0.1</c:v>
                </c:pt>
                <c:pt idx="807">
                  <c:v>0.44</c:v>
                </c:pt>
                <c:pt idx="808">
                  <c:v>0.06</c:v>
                </c:pt>
                <c:pt idx="809">
                  <c:v>0.25</c:v>
                </c:pt>
                <c:pt idx="810">
                  <c:v>0.13</c:v>
                </c:pt>
                <c:pt idx="811">
                  <c:v>0.28000000000000003</c:v>
                </c:pt>
                <c:pt idx="812">
                  <c:v>0.18</c:v>
                </c:pt>
                <c:pt idx="813">
                  <c:v>0.37</c:v>
                </c:pt>
                <c:pt idx="814">
                  <c:v>0.37</c:v>
                </c:pt>
                <c:pt idx="815">
                  <c:v>0.06</c:v>
                </c:pt>
                <c:pt idx="816">
                  <c:v>0.27</c:v>
                </c:pt>
                <c:pt idx="817">
                  <c:v>0.27</c:v>
                </c:pt>
                <c:pt idx="818">
                  <c:v>0.01</c:v>
                </c:pt>
                <c:pt idx="819">
                  <c:v>0.47</c:v>
                </c:pt>
                <c:pt idx="820">
                  <c:v>0.17</c:v>
                </c:pt>
                <c:pt idx="821">
                  <c:v>0.42</c:v>
                </c:pt>
                <c:pt idx="822">
                  <c:v>0.43</c:v>
                </c:pt>
                <c:pt idx="823">
                  <c:v>0.41</c:v>
                </c:pt>
                <c:pt idx="824">
                  <c:v>0.16</c:v>
                </c:pt>
                <c:pt idx="825">
                  <c:v>0.36</c:v>
                </c:pt>
                <c:pt idx="826">
                  <c:v>0.06</c:v>
                </c:pt>
                <c:pt idx="827">
                  <c:v>0.35</c:v>
                </c:pt>
                <c:pt idx="828">
                  <c:v>0.38</c:v>
                </c:pt>
                <c:pt idx="829">
                  <c:v>0.24</c:v>
                </c:pt>
                <c:pt idx="830">
                  <c:v>0.13</c:v>
                </c:pt>
                <c:pt idx="831">
                  <c:v>7.0000000000000007E-2</c:v>
                </c:pt>
                <c:pt idx="832">
                  <c:v>0.42</c:v>
                </c:pt>
                <c:pt idx="833">
                  <c:v>0.28000000000000003</c:v>
                </c:pt>
                <c:pt idx="834">
                  <c:v>0.14000000000000001</c:v>
                </c:pt>
                <c:pt idx="835">
                  <c:v>0.42</c:v>
                </c:pt>
                <c:pt idx="836">
                  <c:v>0.06</c:v>
                </c:pt>
                <c:pt idx="837">
                  <c:v>0.22</c:v>
                </c:pt>
                <c:pt idx="838">
                  <c:v>0.43</c:v>
                </c:pt>
                <c:pt idx="839">
                  <c:v>0.18</c:v>
                </c:pt>
                <c:pt idx="840">
                  <c:v>0.3</c:v>
                </c:pt>
                <c:pt idx="841">
                  <c:v>0.1</c:v>
                </c:pt>
                <c:pt idx="842">
                  <c:v>0.46</c:v>
                </c:pt>
                <c:pt idx="843">
                  <c:v>0.05</c:v>
                </c:pt>
                <c:pt idx="844">
                  <c:v>0.3</c:v>
                </c:pt>
                <c:pt idx="845">
                  <c:v>0.4</c:v>
                </c:pt>
                <c:pt idx="846">
                  <c:v>0.24</c:v>
                </c:pt>
                <c:pt idx="847">
                  <c:v>0.38</c:v>
                </c:pt>
                <c:pt idx="848">
                  <c:v>0.23</c:v>
                </c:pt>
                <c:pt idx="849">
                  <c:v>0.49</c:v>
                </c:pt>
                <c:pt idx="850">
                  <c:v>0.44</c:v>
                </c:pt>
                <c:pt idx="851">
                  <c:v>0.06</c:v>
                </c:pt>
                <c:pt idx="852">
                  <c:v>0.05</c:v>
                </c:pt>
                <c:pt idx="853">
                  <c:v>0.46</c:v>
                </c:pt>
                <c:pt idx="854">
                  <c:v>0.12</c:v>
                </c:pt>
                <c:pt idx="855">
                  <c:v>0.12</c:v>
                </c:pt>
                <c:pt idx="856">
                  <c:v>0.16</c:v>
                </c:pt>
                <c:pt idx="857">
                  <c:v>0.46</c:v>
                </c:pt>
                <c:pt idx="858">
                  <c:v>0.03</c:v>
                </c:pt>
                <c:pt idx="859">
                  <c:v>0.04</c:v>
                </c:pt>
                <c:pt idx="860">
                  <c:v>0.4</c:v>
                </c:pt>
                <c:pt idx="861">
                  <c:v>0.36</c:v>
                </c:pt>
                <c:pt idx="862">
                  <c:v>0.48</c:v>
                </c:pt>
                <c:pt idx="863">
                  <c:v>0.02</c:v>
                </c:pt>
                <c:pt idx="864">
                  <c:v>0.03</c:v>
                </c:pt>
                <c:pt idx="865">
                  <c:v>0.33</c:v>
                </c:pt>
                <c:pt idx="866">
                  <c:v>0.1</c:v>
                </c:pt>
                <c:pt idx="867">
                  <c:v>0.23</c:v>
                </c:pt>
                <c:pt idx="868">
                  <c:v>0.03</c:v>
                </c:pt>
                <c:pt idx="869">
                  <c:v>0.02</c:v>
                </c:pt>
                <c:pt idx="870">
                  <c:v>0.28000000000000003</c:v>
                </c:pt>
                <c:pt idx="871">
                  <c:v>0.24</c:v>
                </c:pt>
                <c:pt idx="872">
                  <c:v>0.47</c:v>
                </c:pt>
                <c:pt idx="873">
                  <c:v>0.48</c:v>
                </c:pt>
                <c:pt idx="874">
                  <c:v>0.35</c:v>
                </c:pt>
                <c:pt idx="875">
                  <c:v>0.26</c:v>
                </c:pt>
                <c:pt idx="876">
                  <c:v>0.17</c:v>
                </c:pt>
                <c:pt idx="877">
                  <c:v>0.31</c:v>
                </c:pt>
                <c:pt idx="878">
                  <c:v>0.35</c:v>
                </c:pt>
                <c:pt idx="879">
                  <c:v>0.2</c:v>
                </c:pt>
                <c:pt idx="880">
                  <c:v>0.27</c:v>
                </c:pt>
                <c:pt idx="881">
                  <c:v>0.39</c:v>
                </c:pt>
                <c:pt idx="882">
                  <c:v>0.02</c:v>
                </c:pt>
                <c:pt idx="883">
                  <c:v>0.11</c:v>
                </c:pt>
                <c:pt idx="884">
                  <c:v>0.26</c:v>
                </c:pt>
                <c:pt idx="885">
                  <c:v>0.43</c:v>
                </c:pt>
                <c:pt idx="886">
                  <c:v>0.12</c:v>
                </c:pt>
                <c:pt idx="887">
                  <c:v>0.42</c:v>
                </c:pt>
                <c:pt idx="888">
                  <c:v>0.37</c:v>
                </c:pt>
                <c:pt idx="889">
                  <c:v>0.02</c:v>
                </c:pt>
                <c:pt idx="890">
                  <c:v>0.28999999999999998</c:v>
                </c:pt>
                <c:pt idx="891">
                  <c:v>0.25</c:v>
                </c:pt>
                <c:pt idx="892">
                  <c:v>0.34</c:v>
                </c:pt>
                <c:pt idx="893">
                  <c:v>0.48</c:v>
                </c:pt>
                <c:pt idx="894">
                  <c:v>0.04</c:v>
                </c:pt>
                <c:pt idx="895">
                  <c:v>0.11</c:v>
                </c:pt>
                <c:pt idx="896">
                  <c:v>0.12</c:v>
                </c:pt>
                <c:pt idx="897">
                  <c:v>0.05</c:v>
                </c:pt>
                <c:pt idx="898">
                  <c:v>0.03</c:v>
                </c:pt>
                <c:pt idx="899">
                  <c:v>0.22</c:v>
                </c:pt>
                <c:pt idx="900">
                  <c:v>0.03</c:v>
                </c:pt>
                <c:pt idx="901">
                  <c:v>0.28000000000000003</c:v>
                </c:pt>
                <c:pt idx="902">
                  <c:v>0.28000000000000003</c:v>
                </c:pt>
                <c:pt idx="903">
                  <c:v>0.46</c:v>
                </c:pt>
                <c:pt idx="904">
                  <c:v>0.46</c:v>
                </c:pt>
                <c:pt idx="905">
                  <c:v>0.45</c:v>
                </c:pt>
                <c:pt idx="906">
                  <c:v>0.32</c:v>
                </c:pt>
                <c:pt idx="907">
                  <c:v>0.43</c:v>
                </c:pt>
                <c:pt idx="908">
                  <c:v>0.08</c:v>
                </c:pt>
                <c:pt idx="909">
                  <c:v>0.13</c:v>
                </c:pt>
                <c:pt idx="910">
                  <c:v>0.31</c:v>
                </c:pt>
                <c:pt idx="911">
                  <c:v>0.47</c:v>
                </c:pt>
                <c:pt idx="912">
                  <c:v>0.14000000000000001</c:v>
                </c:pt>
                <c:pt idx="913">
                  <c:v>0.33</c:v>
                </c:pt>
                <c:pt idx="914">
                  <c:v>0.01</c:v>
                </c:pt>
                <c:pt idx="915">
                  <c:v>0.13</c:v>
                </c:pt>
                <c:pt idx="916">
                  <c:v>0.41</c:v>
                </c:pt>
                <c:pt idx="917">
                  <c:v>0.32</c:v>
                </c:pt>
                <c:pt idx="918">
                  <c:v>0.49</c:v>
                </c:pt>
                <c:pt idx="919">
                  <c:v>0.03</c:v>
                </c:pt>
                <c:pt idx="920">
                  <c:v>0.36</c:v>
                </c:pt>
                <c:pt idx="921">
                  <c:v>0.25</c:v>
                </c:pt>
                <c:pt idx="922">
                  <c:v>0.1</c:v>
                </c:pt>
                <c:pt idx="923">
                  <c:v>0.26</c:v>
                </c:pt>
                <c:pt idx="924">
                  <c:v>0.38</c:v>
                </c:pt>
                <c:pt idx="925">
                  <c:v>0.2</c:v>
                </c:pt>
                <c:pt idx="926">
                  <c:v>0.27</c:v>
                </c:pt>
                <c:pt idx="927">
                  <c:v>0.42</c:v>
                </c:pt>
                <c:pt idx="928">
                  <c:v>0.06</c:v>
                </c:pt>
                <c:pt idx="929">
                  <c:v>0.17</c:v>
                </c:pt>
                <c:pt idx="930">
                  <c:v>0.35</c:v>
                </c:pt>
                <c:pt idx="931">
                  <c:v>0.15</c:v>
                </c:pt>
                <c:pt idx="932">
                  <c:v>0.08</c:v>
                </c:pt>
                <c:pt idx="933">
                  <c:v>0.24</c:v>
                </c:pt>
                <c:pt idx="934">
                  <c:v>0.32</c:v>
                </c:pt>
                <c:pt idx="935">
                  <c:v>0.25</c:v>
                </c:pt>
                <c:pt idx="936">
                  <c:v>0.45</c:v>
                </c:pt>
                <c:pt idx="937">
                  <c:v>0.1</c:v>
                </c:pt>
                <c:pt idx="938">
                  <c:v>0.23</c:v>
                </c:pt>
                <c:pt idx="939">
                  <c:v>0.41</c:v>
                </c:pt>
                <c:pt idx="940">
                  <c:v>0.23</c:v>
                </c:pt>
                <c:pt idx="941">
                  <c:v>0.08</c:v>
                </c:pt>
                <c:pt idx="942">
                  <c:v>0.31</c:v>
                </c:pt>
                <c:pt idx="943">
                  <c:v>0.42</c:v>
                </c:pt>
                <c:pt idx="944">
                  <c:v>7.0000000000000007E-2</c:v>
                </c:pt>
                <c:pt idx="945">
                  <c:v>0.22</c:v>
                </c:pt>
                <c:pt idx="946">
                  <c:v>0.22</c:v>
                </c:pt>
                <c:pt idx="947">
                  <c:v>0.44</c:v>
                </c:pt>
                <c:pt idx="948">
                  <c:v>0.01</c:v>
                </c:pt>
                <c:pt idx="949">
                  <c:v>0.47</c:v>
                </c:pt>
                <c:pt idx="950">
                  <c:v>0.46</c:v>
                </c:pt>
                <c:pt idx="951">
                  <c:v>0.34</c:v>
                </c:pt>
                <c:pt idx="952">
                  <c:v>0.48</c:v>
                </c:pt>
                <c:pt idx="953">
                  <c:v>0.1</c:v>
                </c:pt>
                <c:pt idx="954">
                  <c:v>0.21</c:v>
                </c:pt>
                <c:pt idx="955">
                  <c:v>0.03</c:v>
                </c:pt>
                <c:pt idx="956">
                  <c:v>0.22</c:v>
                </c:pt>
                <c:pt idx="957">
                  <c:v>0.18</c:v>
                </c:pt>
                <c:pt idx="958">
                  <c:v>0.3</c:v>
                </c:pt>
                <c:pt idx="959">
                  <c:v>0.31</c:v>
                </c:pt>
                <c:pt idx="960">
                  <c:v>0.37</c:v>
                </c:pt>
                <c:pt idx="961">
                  <c:v>0.2</c:v>
                </c:pt>
                <c:pt idx="962">
                  <c:v>0.23</c:v>
                </c:pt>
                <c:pt idx="963">
                  <c:v>0.13</c:v>
                </c:pt>
                <c:pt idx="964">
                  <c:v>0.03</c:v>
                </c:pt>
                <c:pt idx="965">
                  <c:v>0.22</c:v>
                </c:pt>
                <c:pt idx="966">
                  <c:v>0.25</c:v>
                </c:pt>
                <c:pt idx="967">
                  <c:v>0.36</c:v>
                </c:pt>
                <c:pt idx="968">
                  <c:v>0.42</c:v>
                </c:pt>
                <c:pt idx="969">
                  <c:v>0.06</c:v>
                </c:pt>
                <c:pt idx="970">
                  <c:v>0.15</c:v>
                </c:pt>
                <c:pt idx="971">
                  <c:v>0.06</c:v>
                </c:pt>
                <c:pt idx="972">
                  <c:v>0.05</c:v>
                </c:pt>
                <c:pt idx="973">
                  <c:v>0.24</c:v>
                </c:pt>
                <c:pt idx="974">
                  <c:v>0.17</c:v>
                </c:pt>
                <c:pt idx="975">
                  <c:v>0.4</c:v>
                </c:pt>
                <c:pt idx="976">
                  <c:v>0.48</c:v>
                </c:pt>
                <c:pt idx="977">
                  <c:v>7.0000000000000007E-2</c:v>
                </c:pt>
                <c:pt idx="978">
                  <c:v>0.31</c:v>
                </c:pt>
                <c:pt idx="979">
                  <c:v>0.24</c:v>
                </c:pt>
                <c:pt idx="980">
                  <c:v>0.41</c:v>
                </c:pt>
                <c:pt idx="981">
                  <c:v>0.48</c:v>
                </c:pt>
                <c:pt idx="982">
                  <c:v>0.01</c:v>
                </c:pt>
                <c:pt idx="983">
                  <c:v>0.47</c:v>
                </c:pt>
                <c:pt idx="984">
                  <c:v>0.36</c:v>
                </c:pt>
                <c:pt idx="985">
                  <c:v>0.24</c:v>
                </c:pt>
                <c:pt idx="986">
                  <c:v>0.08</c:v>
                </c:pt>
                <c:pt idx="987">
                  <c:v>0.4</c:v>
                </c:pt>
                <c:pt idx="988">
                  <c:v>7.0000000000000007E-2</c:v>
                </c:pt>
                <c:pt idx="989">
                  <c:v>0.05</c:v>
                </c:pt>
                <c:pt idx="990">
                  <c:v>0.48</c:v>
                </c:pt>
                <c:pt idx="991">
                  <c:v>0.44</c:v>
                </c:pt>
                <c:pt idx="992">
                  <c:v>0.08</c:v>
                </c:pt>
                <c:pt idx="993">
                  <c:v>0.47</c:v>
                </c:pt>
                <c:pt idx="994">
                  <c:v>0.17</c:v>
                </c:pt>
                <c:pt idx="995">
                  <c:v>0.46</c:v>
                </c:pt>
                <c:pt idx="996">
                  <c:v>0.39</c:v>
                </c:pt>
                <c:pt idx="997">
                  <c:v>0.02</c:v>
                </c:pt>
                <c:pt idx="998">
                  <c:v>0.34</c:v>
                </c:pt>
                <c:pt idx="999">
                  <c:v>0.38</c:v>
                </c:pt>
              </c:numCache>
            </c:numRef>
          </c:xVal>
          <c:yVal>
            <c:numRef>
              <c:f>Data!$H$2:$H$1001</c:f>
              <c:numCache>
                <c:formatCode>General</c:formatCode>
                <c:ptCount val="1000"/>
                <c:pt idx="0">
                  <c:v>466</c:v>
                </c:pt>
                <c:pt idx="1">
                  <c:v>1332</c:v>
                </c:pt>
                <c:pt idx="2">
                  <c:v>252</c:v>
                </c:pt>
                <c:pt idx="3">
                  <c:v>1806</c:v>
                </c:pt>
                <c:pt idx="4">
                  <c:v>1508</c:v>
                </c:pt>
                <c:pt idx="5">
                  <c:v>241</c:v>
                </c:pt>
                <c:pt idx="6">
                  <c:v>1966</c:v>
                </c:pt>
                <c:pt idx="7">
                  <c:v>1795</c:v>
                </c:pt>
                <c:pt idx="8">
                  <c:v>269</c:v>
                </c:pt>
                <c:pt idx="9">
                  <c:v>719</c:v>
                </c:pt>
                <c:pt idx="10">
                  <c:v>1064</c:v>
                </c:pt>
                <c:pt idx="11">
                  <c:v>647</c:v>
                </c:pt>
                <c:pt idx="12">
                  <c:v>1513</c:v>
                </c:pt>
                <c:pt idx="13">
                  <c:v>502</c:v>
                </c:pt>
                <c:pt idx="14">
                  <c:v>1762</c:v>
                </c:pt>
                <c:pt idx="15">
                  <c:v>794</c:v>
                </c:pt>
                <c:pt idx="16">
                  <c:v>1020</c:v>
                </c:pt>
                <c:pt idx="17">
                  <c:v>524</c:v>
                </c:pt>
                <c:pt idx="18">
                  <c:v>1976</c:v>
                </c:pt>
                <c:pt idx="19">
                  <c:v>1371</c:v>
                </c:pt>
                <c:pt idx="20">
                  <c:v>1768</c:v>
                </c:pt>
                <c:pt idx="21">
                  <c:v>1257</c:v>
                </c:pt>
                <c:pt idx="22">
                  <c:v>1853</c:v>
                </c:pt>
                <c:pt idx="23">
                  <c:v>698</c:v>
                </c:pt>
                <c:pt idx="24">
                  <c:v>1707</c:v>
                </c:pt>
                <c:pt idx="25">
                  <c:v>400</c:v>
                </c:pt>
                <c:pt idx="26">
                  <c:v>751</c:v>
                </c:pt>
                <c:pt idx="27">
                  <c:v>763</c:v>
                </c:pt>
                <c:pt idx="28">
                  <c:v>1959</c:v>
                </c:pt>
                <c:pt idx="29">
                  <c:v>1787</c:v>
                </c:pt>
                <c:pt idx="30">
                  <c:v>253</c:v>
                </c:pt>
                <c:pt idx="31">
                  <c:v>815</c:v>
                </c:pt>
                <c:pt idx="32">
                  <c:v>1648</c:v>
                </c:pt>
                <c:pt idx="33">
                  <c:v>1919</c:v>
                </c:pt>
                <c:pt idx="34">
                  <c:v>397</c:v>
                </c:pt>
                <c:pt idx="35">
                  <c:v>687</c:v>
                </c:pt>
                <c:pt idx="36">
                  <c:v>26</c:v>
                </c:pt>
                <c:pt idx="37">
                  <c:v>1852</c:v>
                </c:pt>
                <c:pt idx="38">
                  <c:v>476</c:v>
                </c:pt>
                <c:pt idx="39">
                  <c:v>301</c:v>
                </c:pt>
                <c:pt idx="40">
                  <c:v>1184</c:v>
                </c:pt>
                <c:pt idx="41">
                  <c:v>1815</c:v>
                </c:pt>
                <c:pt idx="42">
                  <c:v>784</c:v>
                </c:pt>
                <c:pt idx="43">
                  <c:v>920</c:v>
                </c:pt>
                <c:pt idx="44">
                  <c:v>511</c:v>
                </c:pt>
                <c:pt idx="45">
                  <c:v>853</c:v>
                </c:pt>
                <c:pt idx="46">
                  <c:v>1077</c:v>
                </c:pt>
                <c:pt idx="47">
                  <c:v>876</c:v>
                </c:pt>
                <c:pt idx="48">
                  <c:v>1693</c:v>
                </c:pt>
                <c:pt idx="49">
                  <c:v>1853</c:v>
                </c:pt>
                <c:pt idx="50">
                  <c:v>801</c:v>
                </c:pt>
                <c:pt idx="51">
                  <c:v>703</c:v>
                </c:pt>
                <c:pt idx="52">
                  <c:v>1109</c:v>
                </c:pt>
                <c:pt idx="53">
                  <c:v>452</c:v>
                </c:pt>
                <c:pt idx="54">
                  <c:v>1757</c:v>
                </c:pt>
                <c:pt idx="55">
                  <c:v>761</c:v>
                </c:pt>
                <c:pt idx="56">
                  <c:v>1782</c:v>
                </c:pt>
                <c:pt idx="57">
                  <c:v>1698</c:v>
                </c:pt>
                <c:pt idx="58">
                  <c:v>396</c:v>
                </c:pt>
                <c:pt idx="59">
                  <c:v>89</c:v>
                </c:pt>
                <c:pt idx="60">
                  <c:v>1219</c:v>
                </c:pt>
                <c:pt idx="61">
                  <c:v>675</c:v>
                </c:pt>
                <c:pt idx="62">
                  <c:v>95</c:v>
                </c:pt>
                <c:pt idx="63">
                  <c:v>216</c:v>
                </c:pt>
                <c:pt idx="64">
                  <c:v>396</c:v>
                </c:pt>
                <c:pt idx="65">
                  <c:v>717</c:v>
                </c:pt>
                <c:pt idx="66">
                  <c:v>395</c:v>
                </c:pt>
                <c:pt idx="67">
                  <c:v>108</c:v>
                </c:pt>
                <c:pt idx="68">
                  <c:v>732</c:v>
                </c:pt>
                <c:pt idx="69">
                  <c:v>1253</c:v>
                </c:pt>
                <c:pt idx="70">
                  <c:v>1540</c:v>
                </c:pt>
                <c:pt idx="71">
                  <c:v>1680</c:v>
                </c:pt>
                <c:pt idx="72">
                  <c:v>1205</c:v>
                </c:pt>
                <c:pt idx="73">
                  <c:v>1243</c:v>
                </c:pt>
                <c:pt idx="74">
                  <c:v>386</c:v>
                </c:pt>
                <c:pt idx="75">
                  <c:v>133</c:v>
                </c:pt>
                <c:pt idx="76">
                  <c:v>1236</c:v>
                </c:pt>
                <c:pt idx="77">
                  <c:v>1328</c:v>
                </c:pt>
                <c:pt idx="78">
                  <c:v>970</c:v>
                </c:pt>
                <c:pt idx="79">
                  <c:v>1031</c:v>
                </c:pt>
                <c:pt idx="80">
                  <c:v>739</c:v>
                </c:pt>
                <c:pt idx="81">
                  <c:v>908</c:v>
                </c:pt>
                <c:pt idx="82">
                  <c:v>449</c:v>
                </c:pt>
                <c:pt idx="83">
                  <c:v>145</c:v>
                </c:pt>
                <c:pt idx="84">
                  <c:v>794</c:v>
                </c:pt>
                <c:pt idx="85">
                  <c:v>822</c:v>
                </c:pt>
                <c:pt idx="86">
                  <c:v>676</c:v>
                </c:pt>
                <c:pt idx="87">
                  <c:v>1795</c:v>
                </c:pt>
                <c:pt idx="88">
                  <c:v>770</c:v>
                </c:pt>
                <c:pt idx="89">
                  <c:v>400</c:v>
                </c:pt>
                <c:pt idx="90">
                  <c:v>102</c:v>
                </c:pt>
                <c:pt idx="91">
                  <c:v>1331</c:v>
                </c:pt>
                <c:pt idx="92">
                  <c:v>80</c:v>
                </c:pt>
                <c:pt idx="93">
                  <c:v>68</c:v>
                </c:pt>
                <c:pt idx="94">
                  <c:v>1906</c:v>
                </c:pt>
                <c:pt idx="95">
                  <c:v>359</c:v>
                </c:pt>
                <c:pt idx="96">
                  <c:v>633</c:v>
                </c:pt>
                <c:pt idx="97">
                  <c:v>837</c:v>
                </c:pt>
                <c:pt idx="98">
                  <c:v>1836</c:v>
                </c:pt>
                <c:pt idx="99">
                  <c:v>830</c:v>
                </c:pt>
                <c:pt idx="100">
                  <c:v>1715</c:v>
                </c:pt>
                <c:pt idx="101">
                  <c:v>1239</c:v>
                </c:pt>
                <c:pt idx="102">
                  <c:v>1774</c:v>
                </c:pt>
                <c:pt idx="103">
                  <c:v>1976</c:v>
                </c:pt>
                <c:pt idx="104">
                  <c:v>24</c:v>
                </c:pt>
                <c:pt idx="105">
                  <c:v>33</c:v>
                </c:pt>
                <c:pt idx="106">
                  <c:v>1305</c:v>
                </c:pt>
                <c:pt idx="107">
                  <c:v>661</c:v>
                </c:pt>
                <c:pt idx="108">
                  <c:v>349</c:v>
                </c:pt>
                <c:pt idx="109">
                  <c:v>547</c:v>
                </c:pt>
                <c:pt idx="110">
                  <c:v>880</c:v>
                </c:pt>
                <c:pt idx="111">
                  <c:v>1049</c:v>
                </c:pt>
                <c:pt idx="112">
                  <c:v>112</c:v>
                </c:pt>
                <c:pt idx="113">
                  <c:v>1534</c:v>
                </c:pt>
                <c:pt idx="114">
                  <c:v>1673</c:v>
                </c:pt>
                <c:pt idx="115">
                  <c:v>784</c:v>
                </c:pt>
                <c:pt idx="116">
                  <c:v>1604</c:v>
                </c:pt>
                <c:pt idx="117">
                  <c:v>587</c:v>
                </c:pt>
                <c:pt idx="118">
                  <c:v>1851</c:v>
                </c:pt>
                <c:pt idx="119">
                  <c:v>600</c:v>
                </c:pt>
                <c:pt idx="120">
                  <c:v>1714</c:v>
                </c:pt>
                <c:pt idx="121">
                  <c:v>1006</c:v>
                </c:pt>
                <c:pt idx="122">
                  <c:v>1202</c:v>
                </c:pt>
                <c:pt idx="123">
                  <c:v>419</c:v>
                </c:pt>
                <c:pt idx="124">
                  <c:v>597</c:v>
                </c:pt>
                <c:pt idx="125">
                  <c:v>227</c:v>
                </c:pt>
                <c:pt idx="126">
                  <c:v>1708</c:v>
                </c:pt>
                <c:pt idx="127">
                  <c:v>1683</c:v>
                </c:pt>
                <c:pt idx="128">
                  <c:v>301</c:v>
                </c:pt>
                <c:pt idx="129">
                  <c:v>1639</c:v>
                </c:pt>
                <c:pt idx="130">
                  <c:v>1129</c:v>
                </c:pt>
                <c:pt idx="131">
                  <c:v>778</c:v>
                </c:pt>
                <c:pt idx="132">
                  <c:v>1854</c:v>
                </c:pt>
                <c:pt idx="133">
                  <c:v>312</c:v>
                </c:pt>
                <c:pt idx="134">
                  <c:v>385</c:v>
                </c:pt>
                <c:pt idx="135">
                  <c:v>1205</c:v>
                </c:pt>
                <c:pt idx="136">
                  <c:v>665</c:v>
                </c:pt>
                <c:pt idx="137">
                  <c:v>341</c:v>
                </c:pt>
                <c:pt idx="138">
                  <c:v>434</c:v>
                </c:pt>
                <c:pt idx="139">
                  <c:v>1447</c:v>
                </c:pt>
                <c:pt idx="140">
                  <c:v>1136</c:v>
                </c:pt>
                <c:pt idx="141">
                  <c:v>1666</c:v>
                </c:pt>
                <c:pt idx="142">
                  <c:v>1499</c:v>
                </c:pt>
                <c:pt idx="143">
                  <c:v>442</c:v>
                </c:pt>
                <c:pt idx="144">
                  <c:v>1627</c:v>
                </c:pt>
                <c:pt idx="145">
                  <c:v>1935</c:v>
                </c:pt>
                <c:pt idx="146">
                  <c:v>774</c:v>
                </c:pt>
                <c:pt idx="147">
                  <c:v>81</c:v>
                </c:pt>
                <c:pt idx="148">
                  <c:v>1142</c:v>
                </c:pt>
                <c:pt idx="149">
                  <c:v>592</c:v>
                </c:pt>
                <c:pt idx="150">
                  <c:v>1138</c:v>
                </c:pt>
                <c:pt idx="151">
                  <c:v>1301</c:v>
                </c:pt>
                <c:pt idx="152">
                  <c:v>74</c:v>
                </c:pt>
                <c:pt idx="153">
                  <c:v>1700</c:v>
                </c:pt>
                <c:pt idx="154">
                  <c:v>1310</c:v>
                </c:pt>
                <c:pt idx="155">
                  <c:v>921</c:v>
                </c:pt>
                <c:pt idx="156">
                  <c:v>1315</c:v>
                </c:pt>
                <c:pt idx="157">
                  <c:v>1250</c:v>
                </c:pt>
                <c:pt idx="158">
                  <c:v>1785</c:v>
                </c:pt>
                <c:pt idx="159">
                  <c:v>481</c:v>
                </c:pt>
                <c:pt idx="160">
                  <c:v>60</c:v>
                </c:pt>
                <c:pt idx="161">
                  <c:v>1458</c:v>
                </c:pt>
                <c:pt idx="162">
                  <c:v>329</c:v>
                </c:pt>
                <c:pt idx="163">
                  <c:v>660</c:v>
                </c:pt>
                <c:pt idx="164">
                  <c:v>1900</c:v>
                </c:pt>
                <c:pt idx="165">
                  <c:v>1109</c:v>
                </c:pt>
                <c:pt idx="166">
                  <c:v>1521</c:v>
                </c:pt>
                <c:pt idx="167">
                  <c:v>1466</c:v>
                </c:pt>
                <c:pt idx="168">
                  <c:v>130</c:v>
                </c:pt>
                <c:pt idx="169">
                  <c:v>496</c:v>
                </c:pt>
                <c:pt idx="170">
                  <c:v>893</c:v>
                </c:pt>
                <c:pt idx="171">
                  <c:v>1439</c:v>
                </c:pt>
                <c:pt idx="172">
                  <c:v>317</c:v>
                </c:pt>
                <c:pt idx="173">
                  <c:v>920</c:v>
                </c:pt>
                <c:pt idx="174">
                  <c:v>1693</c:v>
                </c:pt>
                <c:pt idx="175">
                  <c:v>584</c:v>
                </c:pt>
                <c:pt idx="176">
                  <c:v>938</c:v>
                </c:pt>
                <c:pt idx="177">
                  <c:v>1176</c:v>
                </c:pt>
                <c:pt idx="178">
                  <c:v>1353</c:v>
                </c:pt>
                <c:pt idx="179">
                  <c:v>1540</c:v>
                </c:pt>
                <c:pt idx="180">
                  <c:v>1596</c:v>
                </c:pt>
                <c:pt idx="181">
                  <c:v>1143</c:v>
                </c:pt>
                <c:pt idx="182">
                  <c:v>634</c:v>
                </c:pt>
                <c:pt idx="183">
                  <c:v>1560</c:v>
                </c:pt>
                <c:pt idx="184">
                  <c:v>1924</c:v>
                </c:pt>
                <c:pt idx="185">
                  <c:v>972</c:v>
                </c:pt>
                <c:pt idx="186">
                  <c:v>1591</c:v>
                </c:pt>
                <c:pt idx="187">
                  <c:v>335</c:v>
                </c:pt>
                <c:pt idx="188">
                  <c:v>1368</c:v>
                </c:pt>
                <c:pt idx="189">
                  <c:v>556</c:v>
                </c:pt>
                <c:pt idx="190">
                  <c:v>1574</c:v>
                </c:pt>
                <c:pt idx="191">
                  <c:v>1548</c:v>
                </c:pt>
                <c:pt idx="192">
                  <c:v>674</c:v>
                </c:pt>
                <c:pt idx="193">
                  <c:v>571</c:v>
                </c:pt>
                <c:pt idx="194">
                  <c:v>730</c:v>
                </c:pt>
                <c:pt idx="195">
                  <c:v>1143</c:v>
                </c:pt>
                <c:pt idx="196">
                  <c:v>947</c:v>
                </c:pt>
                <c:pt idx="197">
                  <c:v>1561</c:v>
                </c:pt>
                <c:pt idx="198">
                  <c:v>156</c:v>
                </c:pt>
                <c:pt idx="199">
                  <c:v>1730</c:v>
                </c:pt>
                <c:pt idx="200">
                  <c:v>1978</c:v>
                </c:pt>
                <c:pt idx="201">
                  <c:v>1185</c:v>
                </c:pt>
                <c:pt idx="202">
                  <c:v>1562</c:v>
                </c:pt>
                <c:pt idx="203">
                  <c:v>1709</c:v>
                </c:pt>
                <c:pt idx="204">
                  <c:v>898</c:v>
                </c:pt>
                <c:pt idx="205">
                  <c:v>1763</c:v>
                </c:pt>
                <c:pt idx="206">
                  <c:v>394</c:v>
                </c:pt>
                <c:pt idx="207">
                  <c:v>1518</c:v>
                </c:pt>
                <c:pt idx="208">
                  <c:v>778</c:v>
                </c:pt>
                <c:pt idx="209">
                  <c:v>591</c:v>
                </c:pt>
                <c:pt idx="210">
                  <c:v>1888</c:v>
                </c:pt>
                <c:pt idx="211">
                  <c:v>870</c:v>
                </c:pt>
                <c:pt idx="212">
                  <c:v>1895</c:v>
                </c:pt>
                <c:pt idx="213">
                  <c:v>552</c:v>
                </c:pt>
                <c:pt idx="214">
                  <c:v>382</c:v>
                </c:pt>
                <c:pt idx="215">
                  <c:v>514</c:v>
                </c:pt>
                <c:pt idx="216">
                  <c:v>1324</c:v>
                </c:pt>
                <c:pt idx="217">
                  <c:v>308</c:v>
                </c:pt>
                <c:pt idx="218">
                  <c:v>872</c:v>
                </c:pt>
                <c:pt idx="219">
                  <c:v>1230</c:v>
                </c:pt>
                <c:pt idx="220">
                  <c:v>403</c:v>
                </c:pt>
                <c:pt idx="221">
                  <c:v>946</c:v>
                </c:pt>
                <c:pt idx="222">
                  <c:v>931</c:v>
                </c:pt>
                <c:pt idx="223">
                  <c:v>1260</c:v>
                </c:pt>
                <c:pt idx="224">
                  <c:v>477</c:v>
                </c:pt>
                <c:pt idx="225">
                  <c:v>1004</c:v>
                </c:pt>
                <c:pt idx="226">
                  <c:v>1107</c:v>
                </c:pt>
                <c:pt idx="227">
                  <c:v>1252</c:v>
                </c:pt>
                <c:pt idx="228">
                  <c:v>1418</c:v>
                </c:pt>
                <c:pt idx="229">
                  <c:v>132</c:v>
                </c:pt>
                <c:pt idx="230">
                  <c:v>1144</c:v>
                </c:pt>
                <c:pt idx="231">
                  <c:v>1847</c:v>
                </c:pt>
                <c:pt idx="232">
                  <c:v>1665</c:v>
                </c:pt>
                <c:pt idx="233">
                  <c:v>1082</c:v>
                </c:pt>
                <c:pt idx="234">
                  <c:v>1239</c:v>
                </c:pt>
                <c:pt idx="235">
                  <c:v>1207</c:v>
                </c:pt>
                <c:pt idx="236">
                  <c:v>891</c:v>
                </c:pt>
                <c:pt idx="237">
                  <c:v>1825</c:v>
                </c:pt>
                <c:pt idx="238">
                  <c:v>1561</c:v>
                </c:pt>
                <c:pt idx="239">
                  <c:v>800</c:v>
                </c:pt>
                <c:pt idx="240">
                  <c:v>1981</c:v>
                </c:pt>
                <c:pt idx="241">
                  <c:v>780</c:v>
                </c:pt>
                <c:pt idx="242">
                  <c:v>493</c:v>
                </c:pt>
                <c:pt idx="243">
                  <c:v>1354</c:v>
                </c:pt>
                <c:pt idx="244">
                  <c:v>710</c:v>
                </c:pt>
                <c:pt idx="245">
                  <c:v>290</c:v>
                </c:pt>
                <c:pt idx="246">
                  <c:v>1026</c:v>
                </c:pt>
                <c:pt idx="247">
                  <c:v>664</c:v>
                </c:pt>
                <c:pt idx="248">
                  <c:v>943</c:v>
                </c:pt>
                <c:pt idx="249">
                  <c:v>1014</c:v>
                </c:pt>
                <c:pt idx="250">
                  <c:v>788</c:v>
                </c:pt>
                <c:pt idx="251">
                  <c:v>1562</c:v>
                </c:pt>
                <c:pt idx="252">
                  <c:v>1</c:v>
                </c:pt>
                <c:pt idx="253">
                  <c:v>1062</c:v>
                </c:pt>
                <c:pt idx="254">
                  <c:v>1107</c:v>
                </c:pt>
                <c:pt idx="255">
                  <c:v>1141</c:v>
                </c:pt>
                <c:pt idx="256">
                  <c:v>1660</c:v>
                </c:pt>
                <c:pt idx="257">
                  <c:v>663</c:v>
                </c:pt>
                <c:pt idx="258">
                  <c:v>992</c:v>
                </c:pt>
                <c:pt idx="259">
                  <c:v>661</c:v>
                </c:pt>
                <c:pt idx="260">
                  <c:v>1100</c:v>
                </c:pt>
                <c:pt idx="261">
                  <c:v>636</c:v>
                </c:pt>
                <c:pt idx="262">
                  <c:v>1241</c:v>
                </c:pt>
                <c:pt idx="263">
                  <c:v>1699</c:v>
                </c:pt>
                <c:pt idx="264">
                  <c:v>827</c:v>
                </c:pt>
                <c:pt idx="265">
                  <c:v>66</c:v>
                </c:pt>
                <c:pt idx="266">
                  <c:v>1232</c:v>
                </c:pt>
                <c:pt idx="267">
                  <c:v>452</c:v>
                </c:pt>
                <c:pt idx="268">
                  <c:v>632</c:v>
                </c:pt>
                <c:pt idx="269">
                  <c:v>1565</c:v>
                </c:pt>
                <c:pt idx="270">
                  <c:v>363</c:v>
                </c:pt>
                <c:pt idx="271">
                  <c:v>1012</c:v>
                </c:pt>
                <c:pt idx="272">
                  <c:v>113</c:v>
                </c:pt>
                <c:pt idx="273">
                  <c:v>1725</c:v>
                </c:pt>
                <c:pt idx="274">
                  <c:v>1339</c:v>
                </c:pt>
                <c:pt idx="275">
                  <c:v>1826</c:v>
                </c:pt>
                <c:pt idx="276">
                  <c:v>1549</c:v>
                </c:pt>
                <c:pt idx="277">
                  <c:v>1811</c:v>
                </c:pt>
                <c:pt idx="278">
                  <c:v>1133</c:v>
                </c:pt>
                <c:pt idx="279">
                  <c:v>1676</c:v>
                </c:pt>
                <c:pt idx="280">
                  <c:v>1979</c:v>
                </c:pt>
                <c:pt idx="281">
                  <c:v>988</c:v>
                </c:pt>
                <c:pt idx="282">
                  <c:v>466</c:v>
                </c:pt>
                <c:pt idx="283">
                  <c:v>1276</c:v>
                </c:pt>
                <c:pt idx="284">
                  <c:v>1517</c:v>
                </c:pt>
                <c:pt idx="285">
                  <c:v>1382</c:v>
                </c:pt>
                <c:pt idx="286">
                  <c:v>1651</c:v>
                </c:pt>
                <c:pt idx="287">
                  <c:v>1764</c:v>
                </c:pt>
                <c:pt idx="288">
                  <c:v>649</c:v>
                </c:pt>
                <c:pt idx="289">
                  <c:v>1716</c:v>
                </c:pt>
                <c:pt idx="290">
                  <c:v>702</c:v>
                </c:pt>
                <c:pt idx="291">
                  <c:v>593</c:v>
                </c:pt>
                <c:pt idx="292">
                  <c:v>396</c:v>
                </c:pt>
                <c:pt idx="293">
                  <c:v>1583</c:v>
                </c:pt>
                <c:pt idx="294">
                  <c:v>758</c:v>
                </c:pt>
                <c:pt idx="295">
                  <c:v>855</c:v>
                </c:pt>
                <c:pt idx="296">
                  <c:v>1528</c:v>
                </c:pt>
                <c:pt idx="297">
                  <c:v>276</c:v>
                </c:pt>
                <c:pt idx="298">
                  <c:v>498</c:v>
                </c:pt>
                <c:pt idx="299">
                  <c:v>137</c:v>
                </c:pt>
                <c:pt idx="300">
                  <c:v>920</c:v>
                </c:pt>
                <c:pt idx="301">
                  <c:v>1640</c:v>
                </c:pt>
                <c:pt idx="302">
                  <c:v>651</c:v>
                </c:pt>
                <c:pt idx="303">
                  <c:v>1249</c:v>
                </c:pt>
                <c:pt idx="304">
                  <c:v>1850</c:v>
                </c:pt>
                <c:pt idx="305">
                  <c:v>1195</c:v>
                </c:pt>
                <c:pt idx="306">
                  <c:v>1654</c:v>
                </c:pt>
                <c:pt idx="307">
                  <c:v>1661</c:v>
                </c:pt>
                <c:pt idx="308">
                  <c:v>661</c:v>
                </c:pt>
                <c:pt idx="309">
                  <c:v>462</c:v>
                </c:pt>
                <c:pt idx="310">
                  <c:v>1706</c:v>
                </c:pt>
                <c:pt idx="311">
                  <c:v>1830</c:v>
                </c:pt>
                <c:pt idx="312">
                  <c:v>128</c:v>
                </c:pt>
                <c:pt idx="313">
                  <c:v>472</c:v>
                </c:pt>
                <c:pt idx="314">
                  <c:v>1036</c:v>
                </c:pt>
                <c:pt idx="315">
                  <c:v>1441</c:v>
                </c:pt>
                <c:pt idx="316">
                  <c:v>131</c:v>
                </c:pt>
                <c:pt idx="317">
                  <c:v>1765</c:v>
                </c:pt>
                <c:pt idx="318">
                  <c:v>272</c:v>
                </c:pt>
                <c:pt idx="319">
                  <c:v>899</c:v>
                </c:pt>
                <c:pt idx="320">
                  <c:v>1342</c:v>
                </c:pt>
                <c:pt idx="321">
                  <c:v>431</c:v>
                </c:pt>
                <c:pt idx="322">
                  <c:v>1136</c:v>
                </c:pt>
                <c:pt idx="323">
                  <c:v>400</c:v>
                </c:pt>
                <c:pt idx="324">
                  <c:v>123</c:v>
                </c:pt>
                <c:pt idx="325">
                  <c:v>1794</c:v>
                </c:pt>
                <c:pt idx="326">
                  <c:v>562</c:v>
                </c:pt>
                <c:pt idx="327">
                  <c:v>48</c:v>
                </c:pt>
                <c:pt idx="328">
                  <c:v>1009</c:v>
                </c:pt>
                <c:pt idx="329">
                  <c:v>1592</c:v>
                </c:pt>
                <c:pt idx="330">
                  <c:v>1365</c:v>
                </c:pt>
                <c:pt idx="331">
                  <c:v>1205</c:v>
                </c:pt>
                <c:pt idx="332">
                  <c:v>249</c:v>
                </c:pt>
                <c:pt idx="333">
                  <c:v>671</c:v>
                </c:pt>
                <c:pt idx="334">
                  <c:v>895</c:v>
                </c:pt>
                <c:pt idx="335">
                  <c:v>1956</c:v>
                </c:pt>
                <c:pt idx="336">
                  <c:v>1201</c:v>
                </c:pt>
                <c:pt idx="337">
                  <c:v>1596</c:v>
                </c:pt>
                <c:pt idx="338">
                  <c:v>965</c:v>
                </c:pt>
                <c:pt idx="339">
                  <c:v>1089</c:v>
                </c:pt>
                <c:pt idx="340">
                  <c:v>1959</c:v>
                </c:pt>
                <c:pt idx="341">
                  <c:v>31</c:v>
                </c:pt>
                <c:pt idx="342">
                  <c:v>743</c:v>
                </c:pt>
                <c:pt idx="343">
                  <c:v>1049</c:v>
                </c:pt>
                <c:pt idx="344">
                  <c:v>226</c:v>
                </c:pt>
                <c:pt idx="345">
                  <c:v>1609</c:v>
                </c:pt>
                <c:pt idx="346">
                  <c:v>904</c:v>
                </c:pt>
                <c:pt idx="347">
                  <c:v>774</c:v>
                </c:pt>
                <c:pt idx="348">
                  <c:v>219</c:v>
                </c:pt>
                <c:pt idx="349">
                  <c:v>989</c:v>
                </c:pt>
                <c:pt idx="350">
                  <c:v>1132</c:v>
                </c:pt>
                <c:pt idx="351">
                  <c:v>246</c:v>
                </c:pt>
                <c:pt idx="352">
                  <c:v>1689</c:v>
                </c:pt>
                <c:pt idx="353">
                  <c:v>210</c:v>
                </c:pt>
                <c:pt idx="354">
                  <c:v>1249</c:v>
                </c:pt>
                <c:pt idx="355">
                  <c:v>189</c:v>
                </c:pt>
                <c:pt idx="356">
                  <c:v>278</c:v>
                </c:pt>
                <c:pt idx="357">
                  <c:v>930</c:v>
                </c:pt>
                <c:pt idx="358">
                  <c:v>1070</c:v>
                </c:pt>
                <c:pt idx="359">
                  <c:v>515</c:v>
                </c:pt>
                <c:pt idx="360">
                  <c:v>1677</c:v>
                </c:pt>
                <c:pt idx="361">
                  <c:v>1274</c:v>
                </c:pt>
                <c:pt idx="362">
                  <c:v>839</c:v>
                </c:pt>
                <c:pt idx="363">
                  <c:v>855</c:v>
                </c:pt>
                <c:pt idx="364">
                  <c:v>898</c:v>
                </c:pt>
                <c:pt idx="365">
                  <c:v>1659</c:v>
                </c:pt>
                <c:pt idx="366">
                  <c:v>675</c:v>
                </c:pt>
                <c:pt idx="367">
                  <c:v>333</c:v>
                </c:pt>
                <c:pt idx="368">
                  <c:v>694</c:v>
                </c:pt>
                <c:pt idx="369">
                  <c:v>493</c:v>
                </c:pt>
                <c:pt idx="370">
                  <c:v>1952</c:v>
                </c:pt>
                <c:pt idx="371">
                  <c:v>1031</c:v>
                </c:pt>
                <c:pt idx="372">
                  <c:v>1896</c:v>
                </c:pt>
                <c:pt idx="373">
                  <c:v>178</c:v>
                </c:pt>
                <c:pt idx="374">
                  <c:v>1185</c:v>
                </c:pt>
                <c:pt idx="375">
                  <c:v>1745</c:v>
                </c:pt>
                <c:pt idx="376">
                  <c:v>92</c:v>
                </c:pt>
                <c:pt idx="377">
                  <c:v>1712</c:v>
                </c:pt>
                <c:pt idx="378">
                  <c:v>891</c:v>
                </c:pt>
                <c:pt idx="379">
                  <c:v>1845</c:v>
                </c:pt>
                <c:pt idx="380">
                  <c:v>1958</c:v>
                </c:pt>
                <c:pt idx="381">
                  <c:v>126</c:v>
                </c:pt>
                <c:pt idx="382">
                  <c:v>1132</c:v>
                </c:pt>
                <c:pt idx="383">
                  <c:v>1176</c:v>
                </c:pt>
                <c:pt idx="384">
                  <c:v>849</c:v>
                </c:pt>
                <c:pt idx="385">
                  <c:v>1774</c:v>
                </c:pt>
                <c:pt idx="386">
                  <c:v>958</c:v>
                </c:pt>
                <c:pt idx="387">
                  <c:v>562</c:v>
                </c:pt>
                <c:pt idx="388">
                  <c:v>1537</c:v>
                </c:pt>
                <c:pt idx="389">
                  <c:v>1856</c:v>
                </c:pt>
                <c:pt idx="390">
                  <c:v>920</c:v>
                </c:pt>
                <c:pt idx="391">
                  <c:v>1452</c:v>
                </c:pt>
                <c:pt idx="392">
                  <c:v>194</c:v>
                </c:pt>
                <c:pt idx="393">
                  <c:v>1848</c:v>
                </c:pt>
                <c:pt idx="394">
                  <c:v>6</c:v>
                </c:pt>
                <c:pt idx="395">
                  <c:v>1467</c:v>
                </c:pt>
                <c:pt idx="396">
                  <c:v>1227</c:v>
                </c:pt>
                <c:pt idx="397">
                  <c:v>74</c:v>
                </c:pt>
                <c:pt idx="398">
                  <c:v>1586</c:v>
                </c:pt>
                <c:pt idx="399">
                  <c:v>124</c:v>
                </c:pt>
                <c:pt idx="400">
                  <c:v>76</c:v>
                </c:pt>
                <c:pt idx="401">
                  <c:v>1188</c:v>
                </c:pt>
                <c:pt idx="402">
                  <c:v>1377</c:v>
                </c:pt>
                <c:pt idx="403">
                  <c:v>358</c:v>
                </c:pt>
                <c:pt idx="404">
                  <c:v>434</c:v>
                </c:pt>
                <c:pt idx="405">
                  <c:v>998</c:v>
                </c:pt>
                <c:pt idx="406">
                  <c:v>63</c:v>
                </c:pt>
                <c:pt idx="407">
                  <c:v>1781</c:v>
                </c:pt>
                <c:pt idx="408">
                  <c:v>619</c:v>
                </c:pt>
                <c:pt idx="409">
                  <c:v>406</c:v>
                </c:pt>
                <c:pt idx="410">
                  <c:v>1710</c:v>
                </c:pt>
                <c:pt idx="411">
                  <c:v>940</c:v>
                </c:pt>
                <c:pt idx="412">
                  <c:v>1517</c:v>
                </c:pt>
                <c:pt idx="413">
                  <c:v>1858</c:v>
                </c:pt>
                <c:pt idx="414">
                  <c:v>1687</c:v>
                </c:pt>
                <c:pt idx="415">
                  <c:v>793</c:v>
                </c:pt>
                <c:pt idx="416">
                  <c:v>0</c:v>
                </c:pt>
                <c:pt idx="417">
                  <c:v>546</c:v>
                </c:pt>
                <c:pt idx="418">
                  <c:v>1378</c:v>
                </c:pt>
                <c:pt idx="419">
                  <c:v>82</c:v>
                </c:pt>
                <c:pt idx="420">
                  <c:v>1679</c:v>
                </c:pt>
                <c:pt idx="421">
                  <c:v>294</c:v>
                </c:pt>
                <c:pt idx="422">
                  <c:v>1830</c:v>
                </c:pt>
                <c:pt idx="423">
                  <c:v>1336</c:v>
                </c:pt>
                <c:pt idx="424">
                  <c:v>1905</c:v>
                </c:pt>
                <c:pt idx="425">
                  <c:v>775</c:v>
                </c:pt>
                <c:pt idx="426">
                  <c:v>1739</c:v>
                </c:pt>
                <c:pt idx="427">
                  <c:v>1749</c:v>
                </c:pt>
                <c:pt idx="428">
                  <c:v>1855</c:v>
                </c:pt>
                <c:pt idx="429">
                  <c:v>1475</c:v>
                </c:pt>
                <c:pt idx="430">
                  <c:v>1995</c:v>
                </c:pt>
                <c:pt idx="431">
                  <c:v>1752</c:v>
                </c:pt>
                <c:pt idx="432">
                  <c:v>928</c:v>
                </c:pt>
                <c:pt idx="433">
                  <c:v>1875</c:v>
                </c:pt>
                <c:pt idx="434">
                  <c:v>1519</c:v>
                </c:pt>
                <c:pt idx="435">
                  <c:v>209</c:v>
                </c:pt>
                <c:pt idx="436">
                  <c:v>1845</c:v>
                </c:pt>
                <c:pt idx="437">
                  <c:v>1827</c:v>
                </c:pt>
                <c:pt idx="438">
                  <c:v>1461</c:v>
                </c:pt>
                <c:pt idx="439">
                  <c:v>53</c:v>
                </c:pt>
                <c:pt idx="440">
                  <c:v>1815</c:v>
                </c:pt>
                <c:pt idx="441">
                  <c:v>613</c:v>
                </c:pt>
                <c:pt idx="442">
                  <c:v>1211</c:v>
                </c:pt>
                <c:pt idx="443">
                  <c:v>1627</c:v>
                </c:pt>
                <c:pt idx="444">
                  <c:v>1444</c:v>
                </c:pt>
                <c:pt idx="445">
                  <c:v>755</c:v>
                </c:pt>
                <c:pt idx="446">
                  <c:v>622</c:v>
                </c:pt>
                <c:pt idx="447">
                  <c:v>1068</c:v>
                </c:pt>
                <c:pt idx="448">
                  <c:v>411</c:v>
                </c:pt>
                <c:pt idx="449">
                  <c:v>630</c:v>
                </c:pt>
                <c:pt idx="450">
                  <c:v>1552</c:v>
                </c:pt>
                <c:pt idx="451">
                  <c:v>1324</c:v>
                </c:pt>
                <c:pt idx="452">
                  <c:v>1072</c:v>
                </c:pt>
                <c:pt idx="453">
                  <c:v>685</c:v>
                </c:pt>
                <c:pt idx="454">
                  <c:v>421</c:v>
                </c:pt>
                <c:pt idx="455">
                  <c:v>597</c:v>
                </c:pt>
                <c:pt idx="456">
                  <c:v>1116</c:v>
                </c:pt>
                <c:pt idx="457">
                  <c:v>1546</c:v>
                </c:pt>
                <c:pt idx="458">
                  <c:v>695</c:v>
                </c:pt>
                <c:pt idx="459">
                  <c:v>310</c:v>
                </c:pt>
                <c:pt idx="460">
                  <c:v>124</c:v>
                </c:pt>
                <c:pt idx="461">
                  <c:v>361</c:v>
                </c:pt>
                <c:pt idx="462">
                  <c:v>1877</c:v>
                </c:pt>
                <c:pt idx="463">
                  <c:v>1179</c:v>
                </c:pt>
                <c:pt idx="464">
                  <c:v>943</c:v>
                </c:pt>
                <c:pt idx="465">
                  <c:v>739</c:v>
                </c:pt>
                <c:pt idx="466">
                  <c:v>326</c:v>
                </c:pt>
                <c:pt idx="467">
                  <c:v>717</c:v>
                </c:pt>
                <c:pt idx="468">
                  <c:v>960</c:v>
                </c:pt>
                <c:pt idx="469">
                  <c:v>1738</c:v>
                </c:pt>
                <c:pt idx="470">
                  <c:v>1603</c:v>
                </c:pt>
                <c:pt idx="471">
                  <c:v>1132</c:v>
                </c:pt>
                <c:pt idx="472">
                  <c:v>131</c:v>
                </c:pt>
                <c:pt idx="473">
                  <c:v>1391</c:v>
                </c:pt>
                <c:pt idx="474">
                  <c:v>270</c:v>
                </c:pt>
                <c:pt idx="475">
                  <c:v>1858</c:v>
                </c:pt>
                <c:pt idx="476">
                  <c:v>253</c:v>
                </c:pt>
                <c:pt idx="477">
                  <c:v>1848</c:v>
                </c:pt>
                <c:pt idx="478">
                  <c:v>1714</c:v>
                </c:pt>
                <c:pt idx="479">
                  <c:v>1192</c:v>
                </c:pt>
                <c:pt idx="480">
                  <c:v>1208</c:v>
                </c:pt>
                <c:pt idx="481">
                  <c:v>752</c:v>
                </c:pt>
                <c:pt idx="482">
                  <c:v>520</c:v>
                </c:pt>
                <c:pt idx="483">
                  <c:v>152</c:v>
                </c:pt>
                <c:pt idx="484">
                  <c:v>488</c:v>
                </c:pt>
                <c:pt idx="485">
                  <c:v>406</c:v>
                </c:pt>
                <c:pt idx="486">
                  <c:v>1164</c:v>
                </c:pt>
                <c:pt idx="487">
                  <c:v>1903</c:v>
                </c:pt>
                <c:pt idx="488">
                  <c:v>863</c:v>
                </c:pt>
                <c:pt idx="489">
                  <c:v>825</c:v>
                </c:pt>
                <c:pt idx="490">
                  <c:v>888</c:v>
                </c:pt>
                <c:pt idx="491">
                  <c:v>1263</c:v>
                </c:pt>
                <c:pt idx="492">
                  <c:v>1683</c:v>
                </c:pt>
                <c:pt idx="493">
                  <c:v>839</c:v>
                </c:pt>
                <c:pt idx="494">
                  <c:v>499</c:v>
                </c:pt>
                <c:pt idx="495">
                  <c:v>1424</c:v>
                </c:pt>
                <c:pt idx="496">
                  <c:v>49</c:v>
                </c:pt>
                <c:pt idx="497">
                  <c:v>1164</c:v>
                </c:pt>
                <c:pt idx="498">
                  <c:v>759</c:v>
                </c:pt>
                <c:pt idx="499">
                  <c:v>1692</c:v>
                </c:pt>
                <c:pt idx="500">
                  <c:v>1497</c:v>
                </c:pt>
                <c:pt idx="501">
                  <c:v>207</c:v>
                </c:pt>
                <c:pt idx="502">
                  <c:v>218</c:v>
                </c:pt>
                <c:pt idx="503">
                  <c:v>1506</c:v>
                </c:pt>
                <c:pt idx="504">
                  <c:v>480</c:v>
                </c:pt>
                <c:pt idx="505">
                  <c:v>1088</c:v>
                </c:pt>
                <c:pt idx="506">
                  <c:v>890</c:v>
                </c:pt>
                <c:pt idx="507">
                  <c:v>1091</c:v>
                </c:pt>
                <c:pt idx="508">
                  <c:v>617</c:v>
                </c:pt>
                <c:pt idx="509">
                  <c:v>1442</c:v>
                </c:pt>
                <c:pt idx="510">
                  <c:v>378</c:v>
                </c:pt>
                <c:pt idx="511">
                  <c:v>169</c:v>
                </c:pt>
                <c:pt idx="512">
                  <c:v>1070</c:v>
                </c:pt>
                <c:pt idx="513">
                  <c:v>945</c:v>
                </c:pt>
                <c:pt idx="514">
                  <c:v>1361</c:v>
                </c:pt>
                <c:pt idx="515">
                  <c:v>832</c:v>
                </c:pt>
                <c:pt idx="516">
                  <c:v>294</c:v>
                </c:pt>
                <c:pt idx="517">
                  <c:v>444</c:v>
                </c:pt>
                <c:pt idx="518">
                  <c:v>1642</c:v>
                </c:pt>
                <c:pt idx="519">
                  <c:v>1228</c:v>
                </c:pt>
                <c:pt idx="520">
                  <c:v>1230</c:v>
                </c:pt>
                <c:pt idx="521">
                  <c:v>1364</c:v>
                </c:pt>
                <c:pt idx="522">
                  <c:v>802</c:v>
                </c:pt>
                <c:pt idx="523">
                  <c:v>276</c:v>
                </c:pt>
                <c:pt idx="524">
                  <c:v>1571</c:v>
                </c:pt>
                <c:pt idx="525">
                  <c:v>828</c:v>
                </c:pt>
                <c:pt idx="526">
                  <c:v>1449</c:v>
                </c:pt>
                <c:pt idx="527">
                  <c:v>1262</c:v>
                </c:pt>
                <c:pt idx="528">
                  <c:v>1424</c:v>
                </c:pt>
                <c:pt idx="529">
                  <c:v>288</c:v>
                </c:pt>
                <c:pt idx="530">
                  <c:v>114</c:v>
                </c:pt>
                <c:pt idx="531">
                  <c:v>146</c:v>
                </c:pt>
                <c:pt idx="532">
                  <c:v>1312</c:v>
                </c:pt>
                <c:pt idx="533">
                  <c:v>1522</c:v>
                </c:pt>
                <c:pt idx="534">
                  <c:v>244</c:v>
                </c:pt>
                <c:pt idx="535">
                  <c:v>304</c:v>
                </c:pt>
                <c:pt idx="536">
                  <c:v>1560</c:v>
                </c:pt>
                <c:pt idx="537">
                  <c:v>24</c:v>
                </c:pt>
                <c:pt idx="538">
                  <c:v>498</c:v>
                </c:pt>
                <c:pt idx="539">
                  <c:v>1960</c:v>
                </c:pt>
                <c:pt idx="540">
                  <c:v>383</c:v>
                </c:pt>
                <c:pt idx="541">
                  <c:v>291</c:v>
                </c:pt>
                <c:pt idx="542">
                  <c:v>334</c:v>
                </c:pt>
                <c:pt idx="543">
                  <c:v>205</c:v>
                </c:pt>
                <c:pt idx="544">
                  <c:v>95</c:v>
                </c:pt>
                <c:pt idx="545">
                  <c:v>1527</c:v>
                </c:pt>
                <c:pt idx="546">
                  <c:v>1452</c:v>
                </c:pt>
                <c:pt idx="547">
                  <c:v>43</c:v>
                </c:pt>
                <c:pt idx="548">
                  <c:v>400</c:v>
                </c:pt>
                <c:pt idx="549">
                  <c:v>1493</c:v>
                </c:pt>
                <c:pt idx="550">
                  <c:v>1082</c:v>
                </c:pt>
                <c:pt idx="551">
                  <c:v>394</c:v>
                </c:pt>
                <c:pt idx="552">
                  <c:v>1341</c:v>
                </c:pt>
                <c:pt idx="553">
                  <c:v>1245</c:v>
                </c:pt>
                <c:pt idx="554">
                  <c:v>922</c:v>
                </c:pt>
                <c:pt idx="555">
                  <c:v>1814</c:v>
                </c:pt>
                <c:pt idx="556">
                  <c:v>768</c:v>
                </c:pt>
                <c:pt idx="557">
                  <c:v>827</c:v>
                </c:pt>
                <c:pt idx="558">
                  <c:v>1767</c:v>
                </c:pt>
                <c:pt idx="559">
                  <c:v>1791</c:v>
                </c:pt>
                <c:pt idx="560">
                  <c:v>572</c:v>
                </c:pt>
                <c:pt idx="561">
                  <c:v>458</c:v>
                </c:pt>
                <c:pt idx="562">
                  <c:v>597</c:v>
                </c:pt>
                <c:pt idx="563">
                  <c:v>206</c:v>
                </c:pt>
                <c:pt idx="564">
                  <c:v>338</c:v>
                </c:pt>
                <c:pt idx="565">
                  <c:v>938</c:v>
                </c:pt>
                <c:pt idx="566">
                  <c:v>539</c:v>
                </c:pt>
                <c:pt idx="567">
                  <c:v>1136</c:v>
                </c:pt>
                <c:pt idx="568">
                  <c:v>1178</c:v>
                </c:pt>
                <c:pt idx="569">
                  <c:v>1448</c:v>
                </c:pt>
                <c:pt idx="570">
                  <c:v>838</c:v>
                </c:pt>
                <c:pt idx="571">
                  <c:v>92</c:v>
                </c:pt>
                <c:pt idx="572">
                  <c:v>779</c:v>
                </c:pt>
                <c:pt idx="573">
                  <c:v>972</c:v>
                </c:pt>
                <c:pt idx="574">
                  <c:v>1834</c:v>
                </c:pt>
                <c:pt idx="575">
                  <c:v>1167</c:v>
                </c:pt>
                <c:pt idx="576">
                  <c:v>1204</c:v>
                </c:pt>
                <c:pt idx="577">
                  <c:v>464</c:v>
                </c:pt>
                <c:pt idx="578">
                  <c:v>275</c:v>
                </c:pt>
                <c:pt idx="579">
                  <c:v>1938</c:v>
                </c:pt>
                <c:pt idx="580">
                  <c:v>727</c:v>
                </c:pt>
                <c:pt idx="581">
                  <c:v>235</c:v>
                </c:pt>
                <c:pt idx="582">
                  <c:v>1083</c:v>
                </c:pt>
                <c:pt idx="583">
                  <c:v>1817</c:v>
                </c:pt>
                <c:pt idx="584">
                  <c:v>1494</c:v>
                </c:pt>
                <c:pt idx="585">
                  <c:v>191</c:v>
                </c:pt>
                <c:pt idx="586">
                  <c:v>1168</c:v>
                </c:pt>
                <c:pt idx="587">
                  <c:v>776</c:v>
                </c:pt>
                <c:pt idx="588">
                  <c:v>1526</c:v>
                </c:pt>
                <c:pt idx="589">
                  <c:v>1743</c:v>
                </c:pt>
                <c:pt idx="590">
                  <c:v>1462</c:v>
                </c:pt>
                <c:pt idx="591">
                  <c:v>1252</c:v>
                </c:pt>
                <c:pt idx="592">
                  <c:v>1095</c:v>
                </c:pt>
                <c:pt idx="593">
                  <c:v>1757</c:v>
                </c:pt>
                <c:pt idx="594">
                  <c:v>5</c:v>
                </c:pt>
                <c:pt idx="595">
                  <c:v>1822</c:v>
                </c:pt>
                <c:pt idx="596">
                  <c:v>1619</c:v>
                </c:pt>
                <c:pt idx="597">
                  <c:v>1973</c:v>
                </c:pt>
                <c:pt idx="598">
                  <c:v>1799</c:v>
                </c:pt>
                <c:pt idx="599">
                  <c:v>1295</c:v>
                </c:pt>
                <c:pt idx="600">
                  <c:v>1756</c:v>
                </c:pt>
                <c:pt idx="601">
                  <c:v>1490</c:v>
                </c:pt>
                <c:pt idx="602">
                  <c:v>925</c:v>
                </c:pt>
                <c:pt idx="603">
                  <c:v>1743</c:v>
                </c:pt>
                <c:pt idx="604">
                  <c:v>1291</c:v>
                </c:pt>
                <c:pt idx="605">
                  <c:v>272</c:v>
                </c:pt>
                <c:pt idx="606">
                  <c:v>1956</c:v>
                </c:pt>
                <c:pt idx="607">
                  <c:v>816</c:v>
                </c:pt>
                <c:pt idx="608">
                  <c:v>1029</c:v>
                </c:pt>
                <c:pt idx="609">
                  <c:v>1603</c:v>
                </c:pt>
                <c:pt idx="610">
                  <c:v>1128</c:v>
                </c:pt>
                <c:pt idx="611">
                  <c:v>795</c:v>
                </c:pt>
                <c:pt idx="612">
                  <c:v>1957</c:v>
                </c:pt>
                <c:pt idx="613">
                  <c:v>1534</c:v>
                </c:pt>
                <c:pt idx="614">
                  <c:v>1983</c:v>
                </c:pt>
                <c:pt idx="615">
                  <c:v>270</c:v>
                </c:pt>
                <c:pt idx="616">
                  <c:v>1494</c:v>
                </c:pt>
                <c:pt idx="617">
                  <c:v>1922</c:v>
                </c:pt>
                <c:pt idx="618">
                  <c:v>1788</c:v>
                </c:pt>
                <c:pt idx="619">
                  <c:v>888</c:v>
                </c:pt>
                <c:pt idx="620">
                  <c:v>660</c:v>
                </c:pt>
                <c:pt idx="621">
                  <c:v>1203</c:v>
                </c:pt>
                <c:pt idx="622">
                  <c:v>55</c:v>
                </c:pt>
                <c:pt idx="623">
                  <c:v>1723</c:v>
                </c:pt>
                <c:pt idx="624">
                  <c:v>1991</c:v>
                </c:pt>
                <c:pt idx="625">
                  <c:v>542</c:v>
                </c:pt>
                <c:pt idx="626">
                  <c:v>1856</c:v>
                </c:pt>
                <c:pt idx="627">
                  <c:v>1231</c:v>
                </c:pt>
                <c:pt idx="628">
                  <c:v>848</c:v>
                </c:pt>
                <c:pt idx="629">
                  <c:v>1845</c:v>
                </c:pt>
                <c:pt idx="630">
                  <c:v>981</c:v>
                </c:pt>
                <c:pt idx="631">
                  <c:v>709</c:v>
                </c:pt>
                <c:pt idx="632">
                  <c:v>383</c:v>
                </c:pt>
                <c:pt idx="633">
                  <c:v>1938</c:v>
                </c:pt>
                <c:pt idx="634">
                  <c:v>144</c:v>
                </c:pt>
                <c:pt idx="635">
                  <c:v>397</c:v>
                </c:pt>
                <c:pt idx="636">
                  <c:v>428</c:v>
                </c:pt>
                <c:pt idx="637">
                  <c:v>1806</c:v>
                </c:pt>
                <c:pt idx="638">
                  <c:v>370</c:v>
                </c:pt>
                <c:pt idx="639">
                  <c:v>881</c:v>
                </c:pt>
                <c:pt idx="640">
                  <c:v>452</c:v>
                </c:pt>
                <c:pt idx="641">
                  <c:v>287</c:v>
                </c:pt>
                <c:pt idx="642">
                  <c:v>1029</c:v>
                </c:pt>
                <c:pt idx="643">
                  <c:v>1411</c:v>
                </c:pt>
                <c:pt idx="644">
                  <c:v>149</c:v>
                </c:pt>
                <c:pt idx="645">
                  <c:v>1553</c:v>
                </c:pt>
                <c:pt idx="646">
                  <c:v>1070</c:v>
                </c:pt>
                <c:pt idx="647">
                  <c:v>717</c:v>
                </c:pt>
                <c:pt idx="648">
                  <c:v>1761</c:v>
                </c:pt>
                <c:pt idx="649">
                  <c:v>1471</c:v>
                </c:pt>
                <c:pt idx="650">
                  <c:v>1778</c:v>
                </c:pt>
                <c:pt idx="651">
                  <c:v>297</c:v>
                </c:pt>
                <c:pt idx="652">
                  <c:v>71</c:v>
                </c:pt>
                <c:pt idx="653">
                  <c:v>1578</c:v>
                </c:pt>
                <c:pt idx="654">
                  <c:v>719</c:v>
                </c:pt>
                <c:pt idx="655">
                  <c:v>969</c:v>
                </c:pt>
                <c:pt idx="656">
                  <c:v>1965</c:v>
                </c:pt>
                <c:pt idx="657">
                  <c:v>1683</c:v>
                </c:pt>
                <c:pt idx="658">
                  <c:v>949</c:v>
                </c:pt>
                <c:pt idx="659">
                  <c:v>1891</c:v>
                </c:pt>
                <c:pt idx="660">
                  <c:v>1311</c:v>
                </c:pt>
                <c:pt idx="661">
                  <c:v>988</c:v>
                </c:pt>
                <c:pt idx="662">
                  <c:v>477</c:v>
                </c:pt>
                <c:pt idx="663">
                  <c:v>287</c:v>
                </c:pt>
                <c:pt idx="664">
                  <c:v>143</c:v>
                </c:pt>
                <c:pt idx="665">
                  <c:v>3</c:v>
                </c:pt>
                <c:pt idx="666">
                  <c:v>991</c:v>
                </c:pt>
                <c:pt idx="667">
                  <c:v>1319</c:v>
                </c:pt>
                <c:pt idx="668">
                  <c:v>181</c:v>
                </c:pt>
                <c:pt idx="669">
                  <c:v>777</c:v>
                </c:pt>
                <c:pt idx="670">
                  <c:v>1269</c:v>
                </c:pt>
                <c:pt idx="671">
                  <c:v>161</c:v>
                </c:pt>
                <c:pt idx="672">
                  <c:v>1887</c:v>
                </c:pt>
                <c:pt idx="673">
                  <c:v>1431</c:v>
                </c:pt>
                <c:pt idx="674">
                  <c:v>870</c:v>
                </c:pt>
                <c:pt idx="675">
                  <c:v>313</c:v>
                </c:pt>
                <c:pt idx="676">
                  <c:v>439</c:v>
                </c:pt>
                <c:pt idx="677">
                  <c:v>122</c:v>
                </c:pt>
                <c:pt idx="678">
                  <c:v>395</c:v>
                </c:pt>
                <c:pt idx="679">
                  <c:v>1424</c:v>
                </c:pt>
                <c:pt idx="680">
                  <c:v>615</c:v>
                </c:pt>
                <c:pt idx="681">
                  <c:v>475</c:v>
                </c:pt>
                <c:pt idx="682">
                  <c:v>290</c:v>
                </c:pt>
                <c:pt idx="683">
                  <c:v>507</c:v>
                </c:pt>
                <c:pt idx="684">
                  <c:v>565</c:v>
                </c:pt>
                <c:pt idx="685">
                  <c:v>1918</c:v>
                </c:pt>
                <c:pt idx="686">
                  <c:v>28</c:v>
                </c:pt>
                <c:pt idx="687">
                  <c:v>211</c:v>
                </c:pt>
                <c:pt idx="688">
                  <c:v>684</c:v>
                </c:pt>
                <c:pt idx="689">
                  <c:v>876</c:v>
                </c:pt>
                <c:pt idx="690">
                  <c:v>1942</c:v>
                </c:pt>
                <c:pt idx="691">
                  <c:v>779</c:v>
                </c:pt>
                <c:pt idx="692">
                  <c:v>426</c:v>
                </c:pt>
                <c:pt idx="693">
                  <c:v>327</c:v>
                </c:pt>
                <c:pt idx="694">
                  <c:v>1689</c:v>
                </c:pt>
                <c:pt idx="695">
                  <c:v>1912</c:v>
                </c:pt>
                <c:pt idx="696">
                  <c:v>1503</c:v>
                </c:pt>
                <c:pt idx="697">
                  <c:v>746</c:v>
                </c:pt>
                <c:pt idx="698">
                  <c:v>347</c:v>
                </c:pt>
                <c:pt idx="699">
                  <c:v>1240</c:v>
                </c:pt>
                <c:pt idx="700">
                  <c:v>1110</c:v>
                </c:pt>
                <c:pt idx="701">
                  <c:v>390</c:v>
                </c:pt>
                <c:pt idx="702">
                  <c:v>643</c:v>
                </c:pt>
                <c:pt idx="703">
                  <c:v>1788</c:v>
                </c:pt>
                <c:pt idx="704">
                  <c:v>507</c:v>
                </c:pt>
                <c:pt idx="705">
                  <c:v>941</c:v>
                </c:pt>
                <c:pt idx="706">
                  <c:v>1553</c:v>
                </c:pt>
                <c:pt idx="707">
                  <c:v>1113</c:v>
                </c:pt>
                <c:pt idx="708">
                  <c:v>606</c:v>
                </c:pt>
                <c:pt idx="709">
                  <c:v>1446</c:v>
                </c:pt>
                <c:pt idx="710">
                  <c:v>769</c:v>
                </c:pt>
                <c:pt idx="711">
                  <c:v>1771</c:v>
                </c:pt>
                <c:pt idx="712">
                  <c:v>880</c:v>
                </c:pt>
                <c:pt idx="713">
                  <c:v>502</c:v>
                </c:pt>
                <c:pt idx="714">
                  <c:v>219</c:v>
                </c:pt>
                <c:pt idx="715">
                  <c:v>196</c:v>
                </c:pt>
                <c:pt idx="716">
                  <c:v>924</c:v>
                </c:pt>
                <c:pt idx="717">
                  <c:v>1419</c:v>
                </c:pt>
                <c:pt idx="718">
                  <c:v>339</c:v>
                </c:pt>
                <c:pt idx="719">
                  <c:v>8</c:v>
                </c:pt>
                <c:pt idx="720">
                  <c:v>1448</c:v>
                </c:pt>
                <c:pt idx="721">
                  <c:v>1735</c:v>
                </c:pt>
                <c:pt idx="722">
                  <c:v>419</c:v>
                </c:pt>
                <c:pt idx="723">
                  <c:v>1578</c:v>
                </c:pt>
                <c:pt idx="724">
                  <c:v>110</c:v>
                </c:pt>
                <c:pt idx="725">
                  <c:v>322</c:v>
                </c:pt>
                <c:pt idx="726">
                  <c:v>147</c:v>
                </c:pt>
                <c:pt idx="727">
                  <c:v>1854</c:v>
                </c:pt>
                <c:pt idx="728">
                  <c:v>998</c:v>
                </c:pt>
                <c:pt idx="729">
                  <c:v>562</c:v>
                </c:pt>
                <c:pt idx="730">
                  <c:v>698</c:v>
                </c:pt>
                <c:pt idx="731">
                  <c:v>1634</c:v>
                </c:pt>
                <c:pt idx="732">
                  <c:v>309</c:v>
                </c:pt>
                <c:pt idx="733">
                  <c:v>1462</c:v>
                </c:pt>
                <c:pt idx="734">
                  <c:v>626</c:v>
                </c:pt>
                <c:pt idx="735">
                  <c:v>1878</c:v>
                </c:pt>
                <c:pt idx="736">
                  <c:v>1906</c:v>
                </c:pt>
                <c:pt idx="737">
                  <c:v>648</c:v>
                </c:pt>
                <c:pt idx="738">
                  <c:v>1200</c:v>
                </c:pt>
                <c:pt idx="739">
                  <c:v>1560</c:v>
                </c:pt>
                <c:pt idx="740">
                  <c:v>1677</c:v>
                </c:pt>
                <c:pt idx="741">
                  <c:v>1983</c:v>
                </c:pt>
                <c:pt idx="742">
                  <c:v>428</c:v>
                </c:pt>
                <c:pt idx="743">
                  <c:v>1048</c:v>
                </c:pt>
                <c:pt idx="744">
                  <c:v>1771</c:v>
                </c:pt>
                <c:pt idx="745">
                  <c:v>1093</c:v>
                </c:pt>
                <c:pt idx="746">
                  <c:v>755</c:v>
                </c:pt>
                <c:pt idx="747">
                  <c:v>1191</c:v>
                </c:pt>
                <c:pt idx="748">
                  <c:v>1843</c:v>
                </c:pt>
                <c:pt idx="749">
                  <c:v>771</c:v>
                </c:pt>
                <c:pt idx="750">
                  <c:v>767</c:v>
                </c:pt>
                <c:pt idx="751">
                  <c:v>375</c:v>
                </c:pt>
                <c:pt idx="752">
                  <c:v>1781</c:v>
                </c:pt>
                <c:pt idx="753">
                  <c:v>178</c:v>
                </c:pt>
                <c:pt idx="754">
                  <c:v>492</c:v>
                </c:pt>
                <c:pt idx="755">
                  <c:v>697</c:v>
                </c:pt>
                <c:pt idx="756">
                  <c:v>955</c:v>
                </c:pt>
                <c:pt idx="757">
                  <c:v>1570</c:v>
                </c:pt>
                <c:pt idx="758">
                  <c:v>1013</c:v>
                </c:pt>
                <c:pt idx="759">
                  <c:v>972</c:v>
                </c:pt>
                <c:pt idx="760">
                  <c:v>133</c:v>
                </c:pt>
                <c:pt idx="761">
                  <c:v>893</c:v>
                </c:pt>
                <c:pt idx="762">
                  <c:v>1894</c:v>
                </c:pt>
                <c:pt idx="763">
                  <c:v>1644</c:v>
                </c:pt>
                <c:pt idx="764">
                  <c:v>236</c:v>
                </c:pt>
                <c:pt idx="765">
                  <c:v>1146</c:v>
                </c:pt>
                <c:pt idx="766">
                  <c:v>1762</c:v>
                </c:pt>
                <c:pt idx="767">
                  <c:v>1391</c:v>
                </c:pt>
                <c:pt idx="768">
                  <c:v>1525</c:v>
                </c:pt>
                <c:pt idx="769">
                  <c:v>1614</c:v>
                </c:pt>
                <c:pt idx="770">
                  <c:v>1245</c:v>
                </c:pt>
                <c:pt idx="771">
                  <c:v>1105</c:v>
                </c:pt>
                <c:pt idx="772">
                  <c:v>596</c:v>
                </c:pt>
                <c:pt idx="773">
                  <c:v>1296</c:v>
                </c:pt>
                <c:pt idx="774">
                  <c:v>998</c:v>
                </c:pt>
                <c:pt idx="775">
                  <c:v>1449</c:v>
                </c:pt>
                <c:pt idx="776">
                  <c:v>250</c:v>
                </c:pt>
                <c:pt idx="777">
                  <c:v>124</c:v>
                </c:pt>
                <c:pt idx="778">
                  <c:v>227</c:v>
                </c:pt>
                <c:pt idx="779">
                  <c:v>12</c:v>
                </c:pt>
                <c:pt idx="780">
                  <c:v>1102</c:v>
                </c:pt>
                <c:pt idx="781">
                  <c:v>70</c:v>
                </c:pt>
                <c:pt idx="782">
                  <c:v>493</c:v>
                </c:pt>
                <c:pt idx="783">
                  <c:v>1454</c:v>
                </c:pt>
                <c:pt idx="784">
                  <c:v>1957</c:v>
                </c:pt>
                <c:pt idx="785">
                  <c:v>981</c:v>
                </c:pt>
                <c:pt idx="786">
                  <c:v>1436</c:v>
                </c:pt>
                <c:pt idx="787">
                  <c:v>1317</c:v>
                </c:pt>
                <c:pt idx="788">
                  <c:v>1505</c:v>
                </c:pt>
                <c:pt idx="789">
                  <c:v>178</c:v>
                </c:pt>
                <c:pt idx="790">
                  <c:v>847</c:v>
                </c:pt>
                <c:pt idx="791">
                  <c:v>1963</c:v>
                </c:pt>
                <c:pt idx="792">
                  <c:v>1039</c:v>
                </c:pt>
                <c:pt idx="793">
                  <c:v>1861</c:v>
                </c:pt>
                <c:pt idx="794">
                  <c:v>210</c:v>
                </c:pt>
                <c:pt idx="795">
                  <c:v>793</c:v>
                </c:pt>
                <c:pt idx="796">
                  <c:v>1590</c:v>
                </c:pt>
                <c:pt idx="797">
                  <c:v>78</c:v>
                </c:pt>
                <c:pt idx="798">
                  <c:v>1337</c:v>
                </c:pt>
                <c:pt idx="799">
                  <c:v>517</c:v>
                </c:pt>
                <c:pt idx="800">
                  <c:v>1705</c:v>
                </c:pt>
                <c:pt idx="801">
                  <c:v>1744</c:v>
                </c:pt>
                <c:pt idx="802">
                  <c:v>12</c:v>
                </c:pt>
                <c:pt idx="803">
                  <c:v>73</c:v>
                </c:pt>
                <c:pt idx="804">
                  <c:v>365</c:v>
                </c:pt>
                <c:pt idx="805">
                  <c:v>1341</c:v>
                </c:pt>
                <c:pt idx="806">
                  <c:v>1738</c:v>
                </c:pt>
                <c:pt idx="807">
                  <c:v>1577</c:v>
                </c:pt>
                <c:pt idx="808">
                  <c:v>131</c:v>
                </c:pt>
                <c:pt idx="809">
                  <c:v>987</c:v>
                </c:pt>
                <c:pt idx="810">
                  <c:v>1456</c:v>
                </c:pt>
                <c:pt idx="811">
                  <c:v>1952</c:v>
                </c:pt>
                <c:pt idx="812">
                  <c:v>1331</c:v>
                </c:pt>
                <c:pt idx="813">
                  <c:v>1152</c:v>
                </c:pt>
                <c:pt idx="814">
                  <c:v>859</c:v>
                </c:pt>
                <c:pt idx="815">
                  <c:v>1357</c:v>
                </c:pt>
                <c:pt idx="816">
                  <c:v>1945</c:v>
                </c:pt>
                <c:pt idx="817">
                  <c:v>1613</c:v>
                </c:pt>
                <c:pt idx="818">
                  <c:v>86</c:v>
                </c:pt>
                <c:pt idx="819">
                  <c:v>1206</c:v>
                </c:pt>
                <c:pt idx="820">
                  <c:v>1532</c:v>
                </c:pt>
                <c:pt idx="821">
                  <c:v>1269</c:v>
                </c:pt>
                <c:pt idx="822">
                  <c:v>618</c:v>
                </c:pt>
                <c:pt idx="823">
                  <c:v>580</c:v>
                </c:pt>
                <c:pt idx="824">
                  <c:v>1290</c:v>
                </c:pt>
                <c:pt idx="825">
                  <c:v>1675</c:v>
                </c:pt>
                <c:pt idx="826">
                  <c:v>957</c:v>
                </c:pt>
                <c:pt idx="827">
                  <c:v>1108</c:v>
                </c:pt>
                <c:pt idx="828">
                  <c:v>865</c:v>
                </c:pt>
                <c:pt idx="829">
                  <c:v>519</c:v>
                </c:pt>
                <c:pt idx="830">
                  <c:v>803</c:v>
                </c:pt>
                <c:pt idx="831">
                  <c:v>477</c:v>
                </c:pt>
                <c:pt idx="832">
                  <c:v>1724</c:v>
                </c:pt>
                <c:pt idx="833">
                  <c:v>241</c:v>
                </c:pt>
                <c:pt idx="834">
                  <c:v>38</c:v>
                </c:pt>
                <c:pt idx="835">
                  <c:v>1321</c:v>
                </c:pt>
                <c:pt idx="836">
                  <c:v>737</c:v>
                </c:pt>
                <c:pt idx="837">
                  <c:v>1236</c:v>
                </c:pt>
                <c:pt idx="838">
                  <c:v>1020</c:v>
                </c:pt>
                <c:pt idx="839">
                  <c:v>905</c:v>
                </c:pt>
                <c:pt idx="840">
                  <c:v>1831</c:v>
                </c:pt>
                <c:pt idx="841">
                  <c:v>1274</c:v>
                </c:pt>
                <c:pt idx="842">
                  <c:v>4</c:v>
                </c:pt>
                <c:pt idx="843">
                  <c:v>1278</c:v>
                </c:pt>
                <c:pt idx="844">
                  <c:v>1281</c:v>
                </c:pt>
                <c:pt idx="845">
                  <c:v>782</c:v>
                </c:pt>
                <c:pt idx="846">
                  <c:v>1798</c:v>
                </c:pt>
                <c:pt idx="847">
                  <c:v>576</c:v>
                </c:pt>
                <c:pt idx="848">
                  <c:v>236</c:v>
                </c:pt>
                <c:pt idx="849">
                  <c:v>615</c:v>
                </c:pt>
                <c:pt idx="850">
                  <c:v>1755</c:v>
                </c:pt>
                <c:pt idx="851">
                  <c:v>481</c:v>
                </c:pt>
                <c:pt idx="852">
                  <c:v>421</c:v>
                </c:pt>
                <c:pt idx="853">
                  <c:v>1609</c:v>
                </c:pt>
                <c:pt idx="854">
                  <c:v>521</c:v>
                </c:pt>
                <c:pt idx="855">
                  <c:v>100</c:v>
                </c:pt>
                <c:pt idx="856">
                  <c:v>104</c:v>
                </c:pt>
                <c:pt idx="857">
                  <c:v>1651</c:v>
                </c:pt>
                <c:pt idx="858">
                  <c:v>1954</c:v>
                </c:pt>
                <c:pt idx="859">
                  <c:v>58</c:v>
                </c:pt>
                <c:pt idx="860">
                  <c:v>1262</c:v>
                </c:pt>
                <c:pt idx="861">
                  <c:v>1103</c:v>
                </c:pt>
                <c:pt idx="862">
                  <c:v>1237</c:v>
                </c:pt>
                <c:pt idx="863">
                  <c:v>707</c:v>
                </c:pt>
                <c:pt idx="864">
                  <c:v>667</c:v>
                </c:pt>
                <c:pt idx="865">
                  <c:v>44</c:v>
                </c:pt>
                <c:pt idx="866">
                  <c:v>1784</c:v>
                </c:pt>
                <c:pt idx="867">
                  <c:v>1320</c:v>
                </c:pt>
                <c:pt idx="868">
                  <c:v>391</c:v>
                </c:pt>
                <c:pt idx="869">
                  <c:v>1081</c:v>
                </c:pt>
                <c:pt idx="870">
                  <c:v>1676</c:v>
                </c:pt>
                <c:pt idx="871">
                  <c:v>1289</c:v>
                </c:pt>
                <c:pt idx="872">
                  <c:v>79</c:v>
                </c:pt>
                <c:pt idx="873">
                  <c:v>631</c:v>
                </c:pt>
                <c:pt idx="874">
                  <c:v>236</c:v>
                </c:pt>
                <c:pt idx="875">
                  <c:v>54</c:v>
                </c:pt>
                <c:pt idx="876">
                  <c:v>200</c:v>
                </c:pt>
                <c:pt idx="877">
                  <c:v>314</c:v>
                </c:pt>
                <c:pt idx="878">
                  <c:v>1552</c:v>
                </c:pt>
                <c:pt idx="879">
                  <c:v>428</c:v>
                </c:pt>
                <c:pt idx="880">
                  <c:v>13</c:v>
                </c:pt>
                <c:pt idx="881">
                  <c:v>1634</c:v>
                </c:pt>
                <c:pt idx="882">
                  <c:v>1723</c:v>
                </c:pt>
                <c:pt idx="883">
                  <c:v>640</c:v>
                </c:pt>
                <c:pt idx="884">
                  <c:v>1903</c:v>
                </c:pt>
                <c:pt idx="885">
                  <c:v>821</c:v>
                </c:pt>
                <c:pt idx="886">
                  <c:v>1278</c:v>
                </c:pt>
                <c:pt idx="887">
                  <c:v>959</c:v>
                </c:pt>
                <c:pt idx="888">
                  <c:v>677</c:v>
                </c:pt>
                <c:pt idx="889">
                  <c:v>617</c:v>
                </c:pt>
                <c:pt idx="890">
                  <c:v>121</c:v>
                </c:pt>
                <c:pt idx="891">
                  <c:v>1697</c:v>
                </c:pt>
                <c:pt idx="892">
                  <c:v>325</c:v>
                </c:pt>
                <c:pt idx="893">
                  <c:v>1602</c:v>
                </c:pt>
                <c:pt idx="894">
                  <c:v>599</c:v>
                </c:pt>
                <c:pt idx="895">
                  <c:v>722</c:v>
                </c:pt>
                <c:pt idx="896">
                  <c:v>1191</c:v>
                </c:pt>
                <c:pt idx="897">
                  <c:v>813</c:v>
                </c:pt>
                <c:pt idx="898">
                  <c:v>769</c:v>
                </c:pt>
                <c:pt idx="899">
                  <c:v>1130</c:v>
                </c:pt>
                <c:pt idx="900">
                  <c:v>1848</c:v>
                </c:pt>
                <c:pt idx="901">
                  <c:v>1570</c:v>
                </c:pt>
                <c:pt idx="902">
                  <c:v>1897</c:v>
                </c:pt>
                <c:pt idx="903">
                  <c:v>446</c:v>
                </c:pt>
                <c:pt idx="904">
                  <c:v>394</c:v>
                </c:pt>
                <c:pt idx="905">
                  <c:v>1875</c:v>
                </c:pt>
                <c:pt idx="906">
                  <c:v>1813</c:v>
                </c:pt>
                <c:pt idx="907">
                  <c:v>1778</c:v>
                </c:pt>
                <c:pt idx="908">
                  <c:v>821</c:v>
                </c:pt>
                <c:pt idx="909">
                  <c:v>1860</c:v>
                </c:pt>
                <c:pt idx="910">
                  <c:v>1945</c:v>
                </c:pt>
                <c:pt idx="911">
                  <c:v>737</c:v>
                </c:pt>
                <c:pt idx="912">
                  <c:v>636</c:v>
                </c:pt>
                <c:pt idx="913">
                  <c:v>1893</c:v>
                </c:pt>
                <c:pt idx="914">
                  <c:v>1187</c:v>
                </c:pt>
                <c:pt idx="915">
                  <c:v>896</c:v>
                </c:pt>
                <c:pt idx="916">
                  <c:v>491</c:v>
                </c:pt>
                <c:pt idx="917">
                  <c:v>1099</c:v>
                </c:pt>
                <c:pt idx="918">
                  <c:v>1412</c:v>
                </c:pt>
                <c:pt idx="919">
                  <c:v>1284</c:v>
                </c:pt>
                <c:pt idx="920">
                  <c:v>524</c:v>
                </c:pt>
                <c:pt idx="921">
                  <c:v>1853</c:v>
                </c:pt>
                <c:pt idx="922">
                  <c:v>532</c:v>
                </c:pt>
                <c:pt idx="923">
                  <c:v>1325</c:v>
                </c:pt>
                <c:pt idx="924">
                  <c:v>1820</c:v>
                </c:pt>
                <c:pt idx="925">
                  <c:v>1116</c:v>
                </c:pt>
                <c:pt idx="926">
                  <c:v>1272</c:v>
                </c:pt>
                <c:pt idx="927">
                  <c:v>839</c:v>
                </c:pt>
                <c:pt idx="928">
                  <c:v>1837</c:v>
                </c:pt>
                <c:pt idx="929">
                  <c:v>1148</c:v>
                </c:pt>
                <c:pt idx="930">
                  <c:v>1622</c:v>
                </c:pt>
                <c:pt idx="931">
                  <c:v>1984</c:v>
                </c:pt>
                <c:pt idx="932">
                  <c:v>45</c:v>
                </c:pt>
                <c:pt idx="933">
                  <c:v>535</c:v>
                </c:pt>
                <c:pt idx="934">
                  <c:v>1973</c:v>
                </c:pt>
                <c:pt idx="935">
                  <c:v>1603</c:v>
                </c:pt>
                <c:pt idx="936">
                  <c:v>177</c:v>
                </c:pt>
                <c:pt idx="937">
                  <c:v>175</c:v>
                </c:pt>
                <c:pt idx="938">
                  <c:v>675</c:v>
                </c:pt>
                <c:pt idx="939">
                  <c:v>35</c:v>
                </c:pt>
                <c:pt idx="940">
                  <c:v>1132</c:v>
                </c:pt>
                <c:pt idx="941">
                  <c:v>1487</c:v>
                </c:pt>
                <c:pt idx="942">
                  <c:v>38</c:v>
                </c:pt>
                <c:pt idx="943">
                  <c:v>1997</c:v>
                </c:pt>
                <c:pt idx="944">
                  <c:v>946</c:v>
                </c:pt>
                <c:pt idx="945">
                  <c:v>540</c:v>
                </c:pt>
                <c:pt idx="946">
                  <c:v>1194</c:v>
                </c:pt>
                <c:pt idx="947">
                  <c:v>1597</c:v>
                </c:pt>
                <c:pt idx="948">
                  <c:v>1884</c:v>
                </c:pt>
                <c:pt idx="949">
                  <c:v>1922</c:v>
                </c:pt>
                <c:pt idx="950">
                  <c:v>1555</c:v>
                </c:pt>
                <c:pt idx="951">
                  <c:v>1075</c:v>
                </c:pt>
                <c:pt idx="952">
                  <c:v>1055</c:v>
                </c:pt>
                <c:pt idx="953">
                  <c:v>252</c:v>
                </c:pt>
                <c:pt idx="954">
                  <c:v>1164</c:v>
                </c:pt>
                <c:pt idx="955">
                  <c:v>575</c:v>
                </c:pt>
                <c:pt idx="956">
                  <c:v>811</c:v>
                </c:pt>
                <c:pt idx="957">
                  <c:v>1590</c:v>
                </c:pt>
                <c:pt idx="958">
                  <c:v>809</c:v>
                </c:pt>
                <c:pt idx="959">
                  <c:v>947</c:v>
                </c:pt>
                <c:pt idx="960">
                  <c:v>891</c:v>
                </c:pt>
                <c:pt idx="961">
                  <c:v>718</c:v>
                </c:pt>
                <c:pt idx="962">
                  <c:v>1919</c:v>
                </c:pt>
                <c:pt idx="963">
                  <c:v>527</c:v>
                </c:pt>
                <c:pt idx="964">
                  <c:v>1712</c:v>
                </c:pt>
                <c:pt idx="965">
                  <c:v>1770</c:v>
                </c:pt>
                <c:pt idx="966">
                  <c:v>1711</c:v>
                </c:pt>
                <c:pt idx="967">
                  <c:v>1946</c:v>
                </c:pt>
                <c:pt idx="968">
                  <c:v>1269</c:v>
                </c:pt>
                <c:pt idx="969">
                  <c:v>454</c:v>
                </c:pt>
                <c:pt idx="970">
                  <c:v>1544</c:v>
                </c:pt>
                <c:pt idx="971">
                  <c:v>130</c:v>
                </c:pt>
                <c:pt idx="972">
                  <c:v>614</c:v>
                </c:pt>
                <c:pt idx="973">
                  <c:v>128</c:v>
                </c:pt>
                <c:pt idx="974">
                  <c:v>1196</c:v>
                </c:pt>
                <c:pt idx="975">
                  <c:v>28</c:v>
                </c:pt>
                <c:pt idx="976">
                  <c:v>63</c:v>
                </c:pt>
                <c:pt idx="977">
                  <c:v>1218</c:v>
                </c:pt>
                <c:pt idx="978">
                  <c:v>1172</c:v>
                </c:pt>
                <c:pt idx="979">
                  <c:v>1452</c:v>
                </c:pt>
                <c:pt idx="980">
                  <c:v>961</c:v>
                </c:pt>
                <c:pt idx="981">
                  <c:v>610</c:v>
                </c:pt>
                <c:pt idx="982">
                  <c:v>219</c:v>
                </c:pt>
                <c:pt idx="983">
                  <c:v>870</c:v>
                </c:pt>
                <c:pt idx="984">
                  <c:v>1340</c:v>
                </c:pt>
                <c:pt idx="985">
                  <c:v>1346</c:v>
                </c:pt>
                <c:pt idx="986">
                  <c:v>370</c:v>
                </c:pt>
                <c:pt idx="987">
                  <c:v>386</c:v>
                </c:pt>
                <c:pt idx="988">
                  <c:v>1969</c:v>
                </c:pt>
                <c:pt idx="989">
                  <c:v>991</c:v>
                </c:pt>
                <c:pt idx="990">
                  <c:v>991</c:v>
                </c:pt>
                <c:pt idx="991">
                  <c:v>1328</c:v>
                </c:pt>
                <c:pt idx="992">
                  <c:v>1564</c:v>
                </c:pt>
                <c:pt idx="993">
                  <c:v>56</c:v>
                </c:pt>
                <c:pt idx="994">
                  <c:v>800</c:v>
                </c:pt>
                <c:pt idx="995">
                  <c:v>325</c:v>
                </c:pt>
                <c:pt idx="996">
                  <c:v>1546</c:v>
                </c:pt>
                <c:pt idx="997">
                  <c:v>1295</c:v>
                </c:pt>
                <c:pt idx="998">
                  <c:v>1962</c:v>
                </c:pt>
                <c:pt idx="999">
                  <c:v>1089</c:v>
                </c:pt>
              </c:numCache>
            </c:numRef>
          </c:yVal>
          <c:smooth val="0"/>
          <c:extLst>
            <c:ext xmlns:c16="http://schemas.microsoft.com/office/drawing/2014/chart" uri="{C3380CC4-5D6E-409C-BE32-E72D297353CC}">
              <c16:uniqueId val="{00000000-2740-514D-A7FC-40872111C0F8}"/>
            </c:ext>
          </c:extLst>
        </c:ser>
        <c:dLbls>
          <c:showLegendKey val="0"/>
          <c:showVal val="0"/>
          <c:showCatName val="0"/>
          <c:showSerName val="0"/>
          <c:showPercent val="0"/>
          <c:showBubbleSize val="0"/>
        </c:dLbls>
        <c:axId val="1746304079"/>
        <c:axId val="1746632607"/>
      </c:scatterChart>
      <c:valAx>
        <c:axId val="1746304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746632607"/>
        <c:crosses val="autoZero"/>
        <c:crossBetween val="midCat"/>
      </c:valAx>
      <c:valAx>
        <c:axId val="174663260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0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Visualization!PivotTable6</c:name>
    <c:fmtId val="0"/>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Sales Based on Discount</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Visualization'!$Z$27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Visualization'!$Y$28:$Y$30</c:f>
              <c:strCache>
                <c:ptCount val="2"/>
                <c:pt idx="0">
                  <c:v>High Discount</c:v>
                </c:pt>
                <c:pt idx="1">
                  <c:v>Low/No Discount</c:v>
                </c:pt>
              </c:strCache>
            </c:strRef>
          </c:cat>
          <c:val>
            <c:numRef>
              <c:f>'Data Visualization'!$Z$28:$Z$30</c:f>
              <c:numCache>
                <c:formatCode>"$"#,##0.00</c:formatCode>
                <c:ptCount val="2"/>
                <c:pt idx="0">
                  <c:v>614597</c:v>
                </c:pt>
                <c:pt idx="1">
                  <c:v>396440</c:v>
                </c:pt>
              </c:numCache>
            </c:numRef>
          </c:val>
          <c:extLst>
            <c:ext xmlns:c16="http://schemas.microsoft.com/office/drawing/2014/chart" uri="{C3380CC4-5D6E-409C-BE32-E72D297353CC}">
              <c16:uniqueId val="{00000000-0E37-DE49-AA22-E5D1E7078FE2}"/>
            </c:ext>
          </c:extLst>
        </c:ser>
        <c:dLbls>
          <c:dLblPos val="outEnd"/>
          <c:showLegendKey val="0"/>
          <c:showVal val="1"/>
          <c:showCatName val="0"/>
          <c:showSerName val="0"/>
          <c:showPercent val="0"/>
          <c:showBubbleSize val="0"/>
        </c:dLbls>
        <c:gapWidth val="80"/>
        <c:overlap val="25"/>
        <c:axId val="2017844687"/>
        <c:axId val="2018255135"/>
      </c:barChart>
      <c:catAx>
        <c:axId val="20178446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2018255135"/>
        <c:crosses val="autoZero"/>
        <c:auto val="1"/>
        <c:lblAlgn val="ctr"/>
        <c:lblOffset val="100"/>
        <c:noMultiLvlLbl val="0"/>
      </c:catAx>
      <c:valAx>
        <c:axId val="2018255135"/>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1784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Rating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Visualization'!$AE$28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 Visualization'!$AD$29:$AD$54</c:f>
              <c:strCache>
                <c:ptCount val="25"/>
                <c:pt idx="0">
                  <c:v>Wine</c:v>
                </c:pt>
                <c:pt idx="1">
                  <c:v>Vitamins and supplements</c:v>
                </c:pt>
                <c:pt idx="2">
                  <c:v>Underwear</c:v>
                </c:pt>
                <c:pt idx="3">
                  <c:v>Toys &amp; Games</c:v>
                </c:pt>
                <c:pt idx="4">
                  <c:v>Socks</c:v>
                </c:pt>
                <c:pt idx="5">
                  <c:v>Skin care</c:v>
                </c:pt>
                <c:pt idx="6">
                  <c:v>Posters and artwork</c:v>
                </c:pt>
                <c:pt idx="7">
                  <c:v>Perfume and cologne</c:v>
                </c:pt>
                <c:pt idx="8">
                  <c:v>Nail care</c:v>
                </c:pt>
                <c:pt idx="9">
                  <c:v>Motor vehicle parts</c:v>
                </c:pt>
                <c:pt idx="10">
                  <c:v>Mobile phone accessories</c:v>
                </c:pt>
                <c:pt idx="11">
                  <c:v>Makeup</c:v>
                </c:pt>
                <c:pt idx="12">
                  <c:v>Home &amp; Kitchen</c:v>
                </c:pt>
                <c:pt idx="13">
                  <c:v>Electronics</c:v>
                </c:pt>
                <c:pt idx="14">
                  <c:v>Drinkware</c:v>
                </c:pt>
                <c:pt idx="15">
                  <c:v>Cookware</c:v>
                </c:pt>
                <c:pt idx="16">
                  <c:v>Coats and jackets</c:v>
                </c:pt>
                <c:pt idx="17">
                  <c:v>Clothing</c:v>
                </c:pt>
                <c:pt idx="18">
                  <c:v>Candles</c:v>
                </c:pt>
                <c:pt idx="19">
                  <c:v>Books</c:v>
                </c:pt>
                <c:pt idx="20">
                  <c:v>Blankets</c:v>
                </c:pt>
                <c:pt idx="21">
                  <c:v>Bicycles</c:v>
                </c:pt>
                <c:pt idx="22">
                  <c:v>Bedsheets</c:v>
                </c:pt>
                <c:pt idx="23">
                  <c:v>Bath and body</c:v>
                </c:pt>
                <c:pt idx="24">
                  <c:v>Art and crafting materials</c:v>
                </c:pt>
              </c:strCache>
            </c:strRef>
          </c:cat>
          <c:val>
            <c:numRef>
              <c:f>'Data Visualization'!$AE$29:$AE$54</c:f>
              <c:numCache>
                <c:formatCode>0.00</c:formatCode>
                <c:ptCount val="25"/>
                <c:pt idx="0">
                  <c:v>3.15</c:v>
                </c:pt>
                <c:pt idx="1">
                  <c:v>2.9774999999999996</c:v>
                </c:pt>
                <c:pt idx="2">
                  <c:v>3.1974999999999998</c:v>
                </c:pt>
                <c:pt idx="3">
                  <c:v>3.1274999999999999</c:v>
                </c:pt>
                <c:pt idx="4">
                  <c:v>3.5124999999999993</c:v>
                </c:pt>
                <c:pt idx="5">
                  <c:v>2.9300000000000006</c:v>
                </c:pt>
                <c:pt idx="6">
                  <c:v>2.9325000000000001</c:v>
                </c:pt>
                <c:pt idx="7">
                  <c:v>2.8325000000000005</c:v>
                </c:pt>
                <c:pt idx="8">
                  <c:v>3.0275000000000007</c:v>
                </c:pt>
                <c:pt idx="9">
                  <c:v>2.8799999999999994</c:v>
                </c:pt>
                <c:pt idx="10">
                  <c:v>2.8175000000000012</c:v>
                </c:pt>
                <c:pt idx="11">
                  <c:v>2.7549999999999999</c:v>
                </c:pt>
                <c:pt idx="12">
                  <c:v>3.22</c:v>
                </c:pt>
                <c:pt idx="13">
                  <c:v>2.8474999999999993</c:v>
                </c:pt>
                <c:pt idx="14">
                  <c:v>3.0100000000000002</c:v>
                </c:pt>
                <c:pt idx="15">
                  <c:v>3.0074999999999994</c:v>
                </c:pt>
                <c:pt idx="16">
                  <c:v>3.4325000000000001</c:v>
                </c:pt>
                <c:pt idx="17">
                  <c:v>2.9475000000000002</c:v>
                </c:pt>
                <c:pt idx="18">
                  <c:v>2.8050000000000002</c:v>
                </c:pt>
                <c:pt idx="19">
                  <c:v>3.0674999999999999</c:v>
                </c:pt>
                <c:pt idx="20">
                  <c:v>3.2149999999999999</c:v>
                </c:pt>
                <c:pt idx="21">
                  <c:v>3.0025000000000004</c:v>
                </c:pt>
                <c:pt idx="22">
                  <c:v>3.0274999999999994</c:v>
                </c:pt>
                <c:pt idx="23">
                  <c:v>2.9525000000000001</c:v>
                </c:pt>
                <c:pt idx="24">
                  <c:v>2.9650000000000007</c:v>
                </c:pt>
              </c:numCache>
            </c:numRef>
          </c:val>
          <c:extLst>
            <c:ext xmlns:c16="http://schemas.microsoft.com/office/drawing/2014/chart" uri="{C3380CC4-5D6E-409C-BE32-E72D297353CC}">
              <c16:uniqueId val="{00000000-567D-1943-A936-EAA98811F6FD}"/>
            </c:ext>
          </c:extLst>
        </c:ser>
        <c:dLbls>
          <c:dLblPos val="inEnd"/>
          <c:showLegendKey val="0"/>
          <c:showVal val="1"/>
          <c:showCatName val="0"/>
          <c:showSerName val="0"/>
          <c:showPercent val="0"/>
          <c:showBubbleSize val="0"/>
        </c:dLbls>
        <c:gapWidth val="100"/>
        <c:overlap val="-24"/>
        <c:axId val="737930528"/>
        <c:axId val="1607308047"/>
      </c:barChart>
      <c:catAx>
        <c:axId val="737930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7308047"/>
        <c:crosses val="autoZero"/>
        <c:auto val="1"/>
        <c:lblAlgn val="ctr"/>
        <c:lblOffset val="100"/>
        <c:noMultiLvlLbl val="0"/>
      </c:catAx>
      <c:valAx>
        <c:axId val="1607308047"/>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93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Products </a:t>
            </a:r>
          </a:p>
        </c:rich>
      </c:tx>
      <c:layout>
        <c:manualLayout>
          <c:xMode val="edge"/>
          <c:yMode val="edge"/>
          <c:x val="0.323055555555555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Visualization'!$R$63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 Visualization'!$Q$64:$Q$74</c:f>
              <c:strCache>
                <c:ptCount val="10"/>
                <c:pt idx="0">
                  <c:v>Biography</c:v>
                </c:pt>
                <c:pt idx="1">
                  <c:v>Mountain Bike</c:v>
                </c:pt>
                <c:pt idx="2">
                  <c:v>Cleanser</c:v>
                </c:pt>
                <c:pt idx="3">
                  <c:v>Wool Socks</c:v>
                </c:pt>
                <c:pt idx="4">
                  <c:v>Eau de Toilette</c:v>
                </c:pt>
                <c:pt idx="5">
                  <c:v>Nail Clippers</c:v>
                </c:pt>
                <c:pt idx="6">
                  <c:v>Water Bottle</c:v>
                </c:pt>
                <c:pt idx="7">
                  <c:v>Earbuds</c:v>
                </c:pt>
                <c:pt idx="8">
                  <c:v>Denim Jacket</c:v>
                </c:pt>
                <c:pt idx="9">
                  <c:v>Headphones</c:v>
                </c:pt>
              </c:strCache>
            </c:strRef>
          </c:cat>
          <c:val>
            <c:numRef>
              <c:f>'Data Visualization'!$R$64:$R$74</c:f>
              <c:numCache>
                <c:formatCode>_("$"* #,##0_);_("$"* \(#,##0\);_("$"* "-"??_);_(@_)</c:formatCode>
                <c:ptCount val="10"/>
                <c:pt idx="0">
                  <c:v>5999170.5199999996</c:v>
                </c:pt>
                <c:pt idx="1">
                  <c:v>5393007.8999999994</c:v>
                </c:pt>
                <c:pt idx="2">
                  <c:v>5059037.93</c:v>
                </c:pt>
                <c:pt idx="3">
                  <c:v>4830616.0999999996</c:v>
                </c:pt>
                <c:pt idx="4">
                  <c:v>4485396.08</c:v>
                </c:pt>
                <c:pt idx="5">
                  <c:v>4478875.28</c:v>
                </c:pt>
                <c:pt idx="6">
                  <c:v>4375821.72</c:v>
                </c:pt>
                <c:pt idx="7">
                  <c:v>4374744.04</c:v>
                </c:pt>
                <c:pt idx="8">
                  <c:v>4132267.4899999998</c:v>
                </c:pt>
                <c:pt idx="9">
                  <c:v>3989821.15</c:v>
                </c:pt>
              </c:numCache>
            </c:numRef>
          </c:val>
          <c:extLst>
            <c:ext xmlns:c16="http://schemas.microsoft.com/office/drawing/2014/chart" uri="{C3380CC4-5D6E-409C-BE32-E72D297353CC}">
              <c16:uniqueId val="{00000000-83AA-D745-8F67-C293F1EF2688}"/>
            </c:ext>
          </c:extLst>
        </c:ser>
        <c:dLbls>
          <c:showLegendKey val="0"/>
          <c:showVal val="0"/>
          <c:showCatName val="0"/>
          <c:showSerName val="0"/>
          <c:showPercent val="0"/>
          <c:showBubbleSize val="0"/>
        </c:dLbls>
        <c:gapWidth val="100"/>
        <c:overlap val="-24"/>
        <c:axId val="1084379808"/>
        <c:axId val="391169248"/>
      </c:barChart>
      <c:catAx>
        <c:axId val="1084379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1169248"/>
        <c:crosses val="autoZero"/>
        <c:auto val="1"/>
        <c:lblAlgn val="ctr"/>
        <c:lblOffset val="100"/>
        <c:noMultiLvlLbl val="0"/>
      </c:catAx>
      <c:valAx>
        <c:axId val="391169248"/>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3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Excel Project.xlsx]Data Visualization!PivotTable11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 10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Visualization'!$R$80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 Visualization'!$Q$81:$Q$91</c:f>
              <c:strCache>
                <c:ptCount val="10"/>
                <c:pt idx="0">
                  <c:v>Fantasy Book</c:v>
                </c:pt>
                <c:pt idx="1">
                  <c:v>Cotton Socks</c:v>
                </c:pt>
                <c:pt idx="2">
                  <c:v>Red Wine</c:v>
                </c:pt>
                <c:pt idx="3">
                  <c:v>Perfume Oil</c:v>
                </c:pt>
                <c:pt idx="4">
                  <c:v>Multivitamin</c:v>
                </c:pt>
                <c:pt idx="5">
                  <c:v>Coffee Mug</c:v>
                </c:pt>
                <c:pt idx="6">
                  <c:v>Art Print</c:v>
                </c:pt>
                <c:pt idx="7">
                  <c:v>Winter Coat</c:v>
                </c:pt>
                <c:pt idx="8">
                  <c:v>Pillar Candle</c:v>
                </c:pt>
                <c:pt idx="9">
                  <c:v>Sparkling Wine</c:v>
                </c:pt>
              </c:strCache>
            </c:strRef>
          </c:cat>
          <c:val>
            <c:numRef>
              <c:f>'Data Visualization'!$R$81:$R$91</c:f>
              <c:numCache>
                <c:formatCode>_("$"* #,##0_);_("$"* \(#,##0\);_("$"* "-"??_);_(@_)</c:formatCode>
                <c:ptCount val="10"/>
                <c:pt idx="0">
                  <c:v>1283618.69</c:v>
                </c:pt>
                <c:pt idx="1">
                  <c:v>1254308.52</c:v>
                </c:pt>
                <c:pt idx="2">
                  <c:v>1253732.54</c:v>
                </c:pt>
                <c:pt idx="3">
                  <c:v>1207197.73</c:v>
                </c:pt>
                <c:pt idx="4">
                  <c:v>1163293.93</c:v>
                </c:pt>
                <c:pt idx="5">
                  <c:v>1162666.3</c:v>
                </c:pt>
                <c:pt idx="6">
                  <c:v>1087342.1400000001</c:v>
                </c:pt>
                <c:pt idx="7">
                  <c:v>890827.69000000006</c:v>
                </c:pt>
                <c:pt idx="8">
                  <c:v>828529.53</c:v>
                </c:pt>
                <c:pt idx="9">
                  <c:v>779778.72000000009</c:v>
                </c:pt>
              </c:numCache>
            </c:numRef>
          </c:val>
          <c:extLst>
            <c:ext xmlns:c16="http://schemas.microsoft.com/office/drawing/2014/chart" uri="{C3380CC4-5D6E-409C-BE32-E72D297353CC}">
              <c16:uniqueId val="{00000000-0EE4-C34E-BD8D-E8B8943C407E}"/>
            </c:ext>
          </c:extLst>
        </c:ser>
        <c:dLbls>
          <c:showLegendKey val="0"/>
          <c:showVal val="0"/>
          <c:showCatName val="0"/>
          <c:showSerName val="0"/>
          <c:showPercent val="0"/>
          <c:showBubbleSize val="0"/>
        </c:dLbls>
        <c:gapWidth val="100"/>
        <c:overlap val="-24"/>
        <c:axId val="1435694320"/>
        <c:axId val="1943253711"/>
      </c:barChart>
      <c:catAx>
        <c:axId val="1435694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253711"/>
        <c:crosses val="autoZero"/>
        <c:auto val="1"/>
        <c:lblAlgn val="ctr"/>
        <c:lblOffset val="100"/>
        <c:noMultiLvlLbl val="0"/>
      </c:catAx>
      <c:valAx>
        <c:axId val="1943253711"/>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56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of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Price</a:t>
          </a:r>
        </a:p>
      </cx:txPr>
    </cx:title>
    <cx:plotArea>
      <cx:plotAreaRegion>
        <cx:series layoutId="clusteredColumn" uniqueId="{8725A94F-41FC-2049-8EBE-7E1D4D782092}">
          <cx:tx>
            <cx:txData>
              <cx:f>_xlchart.v1.1</cx:f>
              <cx:v>Frequency</cx:v>
            </cx:txData>
          </cx:tx>
          <cx:dataPt idx="3"/>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89798</xdr:rowOff>
    </xdr:from>
    <xdr:to>
      <xdr:col>9</xdr:col>
      <xdr:colOff>114300</xdr:colOff>
      <xdr:row>26</xdr:row>
      <xdr:rowOff>127000</xdr:rowOff>
    </xdr:to>
    <xdr:graphicFrame macro="">
      <xdr:nvGraphicFramePr>
        <xdr:cNvPr id="2" name="Chart 1">
          <a:extLst>
            <a:ext uri="{FF2B5EF4-FFF2-40B4-BE49-F238E27FC236}">
              <a16:creationId xmlns:a16="http://schemas.microsoft.com/office/drawing/2014/main" id="{7A532FE8-69BE-1F40-82B2-52FFC007B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330758</xdr:colOff>
      <xdr:row>26</xdr:row>
      <xdr:rowOff>184496</xdr:rowOff>
    </xdr:from>
    <xdr:to>
      <xdr:col>9</xdr:col>
      <xdr:colOff>502418</xdr:colOff>
      <xdr:row>51</xdr:row>
      <xdr:rowOff>153515</xdr:rowOff>
    </xdr:to>
    <xdr:graphicFrame macro="">
      <xdr:nvGraphicFramePr>
        <xdr:cNvPr id="3" name="Chart 2">
          <a:extLst>
            <a:ext uri="{FF2B5EF4-FFF2-40B4-BE49-F238E27FC236}">
              <a16:creationId xmlns:a16="http://schemas.microsoft.com/office/drawing/2014/main" id="{453627FF-04DB-A462-BE89-B614B7132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510233</xdr:colOff>
      <xdr:row>38</xdr:row>
      <xdr:rowOff>167474</xdr:rowOff>
    </xdr:from>
    <xdr:to>
      <xdr:col>11</xdr:col>
      <xdr:colOff>319453</xdr:colOff>
      <xdr:row>51</xdr:row>
      <xdr:rowOff>181429</xdr:rowOff>
    </xdr:to>
    <mc:AlternateContent xmlns:mc="http://schemas.openxmlformats.org/markup-compatibility/2006" xmlns:a14="http://schemas.microsoft.com/office/drawing/2010/main">
      <mc:Choice Requires="a14">
        <xdr:graphicFrame macro="">
          <xdr:nvGraphicFramePr>
            <xdr:cNvPr id="4" name="ProductName">
              <a:extLst>
                <a:ext uri="{FF2B5EF4-FFF2-40B4-BE49-F238E27FC236}">
                  <a16:creationId xmlns:a16="http://schemas.microsoft.com/office/drawing/2014/main" id="{F81128C8-B4CD-1623-60FA-4320C9698556}"/>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1144738" y="8122419"/>
              <a:ext cx="1828800" cy="2735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518327</xdr:colOff>
      <xdr:row>26</xdr:row>
      <xdr:rowOff>196919</xdr:rowOff>
    </xdr:from>
    <xdr:to>
      <xdr:col>11</xdr:col>
      <xdr:colOff>325036</xdr:colOff>
      <xdr:row>38</xdr:row>
      <xdr:rowOff>167472</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506980F2-3F9E-09F0-D2E3-6F49C695A7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52832" y="5639776"/>
              <a:ext cx="1826289" cy="2482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770372</xdr:colOff>
      <xdr:row>56</xdr:row>
      <xdr:rowOff>17026</xdr:rowOff>
    </xdr:from>
    <xdr:to>
      <xdr:col>9</xdr:col>
      <xdr:colOff>558241</xdr:colOff>
      <xdr:row>74</xdr:row>
      <xdr:rowOff>55823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0FFA3A8-0829-7F5B-7221-AAD7F34893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91372" y="11408926"/>
              <a:ext cx="7509469" cy="37217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812242</xdr:colOff>
      <xdr:row>25</xdr:row>
      <xdr:rowOff>153517</xdr:rowOff>
    </xdr:from>
    <xdr:to>
      <xdr:col>22</xdr:col>
      <xdr:colOff>739670</xdr:colOff>
      <xdr:row>41</xdr:row>
      <xdr:rowOff>192315</xdr:rowOff>
    </xdr:to>
    <xdr:graphicFrame macro="">
      <xdr:nvGraphicFramePr>
        <xdr:cNvPr id="9" name="Chart 8">
          <a:extLst>
            <a:ext uri="{FF2B5EF4-FFF2-40B4-BE49-F238E27FC236}">
              <a16:creationId xmlns:a16="http://schemas.microsoft.com/office/drawing/2014/main" id="{1756B08A-8F64-7ECE-2912-5885C2BF3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767582</xdr:colOff>
      <xdr:row>44</xdr:row>
      <xdr:rowOff>125604</xdr:rowOff>
    </xdr:from>
    <xdr:to>
      <xdr:col>23</xdr:col>
      <xdr:colOff>153516</xdr:colOff>
      <xdr:row>58</xdr:row>
      <xdr:rowOff>195385</xdr:rowOff>
    </xdr:to>
    <xdr:graphicFrame macro="">
      <xdr:nvGraphicFramePr>
        <xdr:cNvPr id="6" name="Chart 5">
          <a:extLst>
            <a:ext uri="{FF2B5EF4-FFF2-40B4-BE49-F238E27FC236}">
              <a16:creationId xmlns:a16="http://schemas.microsoft.com/office/drawing/2014/main" id="{11102C12-1351-8F43-BC4D-1F445D826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351691</xdr:colOff>
      <xdr:row>33</xdr:row>
      <xdr:rowOff>17025</xdr:rowOff>
    </xdr:from>
    <xdr:to>
      <xdr:col>28</xdr:col>
      <xdr:colOff>167472</xdr:colOff>
      <xdr:row>49</xdr:row>
      <xdr:rowOff>167472</xdr:rowOff>
    </xdr:to>
    <xdr:graphicFrame macro="">
      <xdr:nvGraphicFramePr>
        <xdr:cNvPr id="11" name="Chart 10">
          <a:extLst>
            <a:ext uri="{FF2B5EF4-FFF2-40B4-BE49-F238E27FC236}">
              <a16:creationId xmlns:a16="http://schemas.microsoft.com/office/drawing/2014/main" id="{342B3DE5-2D1E-CB25-E131-F862C46C4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781539</xdr:colOff>
      <xdr:row>22</xdr:row>
      <xdr:rowOff>83737</xdr:rowOff>
    </xdr:from>
    <xdr:to>
      <xdr:col>38</xdr:col>
      <xdr:colOff>725713</xdr:colOff>
      <xdr:row>43</xdr:row>
      <xdr:rowOff>41868</xdr:rowOff>
    </xdr:to>
    <xdr:graphicFrame macro="">
      <xdr:nvGraphicFramePr>
        <xdr:cNvPr id="16" name="Chart 15">
          <a:extLst>
            <a:ext uri="{FF2B5EF4-FFF2-40B4-BE49-F238E27FC236}">
              <a16:creationId xmlns:a16="http://schemas.microsoft.com/office/drawing/2014/main" id="{D5927F34-D677-B8E3-B79B-77194DF19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38</xdr:col>
      <xdr:colOff>710640</xdr:colOff>
      <xdr:row>22</xdr:row>
      <xdr:rowOff>100761</xdr:rowOff>
    </xdr:from>
    <xdr:to>
      <xdr:col>39</xdr:col>
      <xdr:colOff>823405</xdr:colOff>
      <xdr:row>32</xdr:row>
      <xdr:rowOff>0</xdr:rowOff>
    </xdr:to>
    <mc:AlternateContent xmlns:mc="http://schemas.openxmlformats.org/markup-compatibility/2006" xmlns:a14="http://schemas.microsoft.com/office/drawing/2010/main">
      <mc:Choice Requires="a14">
        <xdr:graphicFrame macro="">
          <xdr:nvGraphicFramePr>
            <xdr:cNvPr id="17" name="ProductName 1">
              <a:extLst>
                <a:ext uri="{FF2B5EF4-FFF2-40B4-BE49-F238E27FC236}">
                  <a16:creationId xmlns:a16="http://schemas.microsoft.com/office/drawing/2014/main" id="{F6E6F007-7D97-EAFA-6837-0D4F91EF58FD}"/>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38433827" y="4706256"/>
              <a:ext cx="1899139" cy="1992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1</xdr:row>
      <xdr:rowOff>84992</xdr:rowOff>
    </xdr:from>
    <xdr:to>
      <xdr:col>10</xdr:col>
      <xdr:colOff>1008464</xdr:colOff>
      <xdr:row>11</xdr:row>
      <xdr:rowOff>198394</xdr:rowOff>
    </xdr:to>
    <mc:AlternateContent xmlns:mc="http://schemas.openxmlformats.org/markup-compatibility/2006">
      <mc:Choice xmlns:a14="http://schemas.microsoft.com/office/drawing/2010/main" Requires="a14">
        <xdr:graphicFrame macro="">
          <xdr:nvGraphicFramePr>
            <xdr:cNvPr id="19" name="ProductName 2">
              <a:extLst>
                <a:ext uri="{FF2B5EF4-FFF2-40B4-BE49-F238E27FC236}">
                  <a16:creationId xmlns:a16="http://schemas.microsoft.com/office/drawing/2014/main" id="{71D9E9CF-3DDD-EC16-32B0-F9F6A6A5C34A}"/>
                </a:ext>
              </a:extLst>
            </xdr:cNvPr>
            <xdr:cNvGraphicFramePr/>
          </xdr:nvGraphicFramePr>
          <xdr:xfrm>
            <a:off x="0" y="0"/>
            <a:ext cx="0" cy="0"/>
          </xdr:xfrm>
          <a:graphic>
            <a:graphicData uri="http://schemas.microsoft.com/office/drawing/2010/slicer">
              <sle:slicer xmlns:sle="http://schemas.microsoft.com/office/drawing/2010/slicer" name="ProductName 2"/>
            </a:graphicData>
          </a:graphic>
        </xdr:graphicFrame>
      </mc:Choice>
      <mc:Fallback>
        <xdr:sp macro="" textlink="">
          <xdr:nvSpPr>
            <xdr:cNvPr id="0" name=""/>
            <xdr:cNvSpPr>
              <a:spLocks noTextEdit="1"/>
            </xdr:cNvSpPr>
          </xdr:nvSpPr>
          <xdr:spPr>
            <a:xfrm>
              <a:off x="10426700" y="288192"/>
              <a:ext cx="1821264" cy="2145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520700</xdr:colOff>
      <xdr:row>12</xdr:row>
      <xdr:rowOff>20832</xdr:rowOff>
    </xdr:from>
    <xdr:to>
      <xdr:col>10</xdr:col>
      <xdr:colOff>995764</xdr:colOff>
      <xdr:row>24</xdr:row>
      <xdr:rowOff>128116</xdr:rowOff>
    </xdr:to>
    <mc:AlternateContent xmlns:mc="http://schemas.openxmlformats.org/markup-compatibility/2006">
      <mc:Choice xmlns:a14="http://schemas.microsoft.com/office/drawing/2010/main" Requires="a14">
        <xdr:graphicFrame macro="">
          <xdr:nvGraphicFramePr>
            <xdr:cNvPr id="21" name="Category 1">
              <a:extLst>
                <a:ext uri="{FF2B5EF4-FFF2-40B4-BE49-F238E27FC236}">
                  <a16:creationId xmlns:a16="http://schemas.microsoft.com/office/drawing/2014/main" id="{30287D50-8E14-53F5-FA31-7AB53799E46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414000" y="2459232"/>
              <a:ext cx="1821264" cy="2545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266419</xdr:colOff>
      <xdr:row>77</xdr:row>
      <xdr:rowOff>125604</xdr:rowOff>
    </xdr:from>
    <xdr:to>
      <xdr:col>30</xdr:col>
      <xdr:colOff>38100</xdr:colOff>
      <xdr:row>92</xdr:row>
      <xdr:rowOff>18840</xdr:rowOff>
    </xdr:to>
    <xdr:graphicFrame macro="">
      <xdr:nvGraphicFramePr>
        <xdr:cNvPr id="8" name="Chart 7">
          <a:extLst>
            <a:ext uri="{FF2B5EF4-FFF2-40B4-BE49-F238E27FC236}">
              <a16:creationId xmlns:a16="http://schemas.microsoft.com/office/drawing/2014/main" id="{30CF9A1D-D9C1-0554-082D-9F5D2BD37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507719</xdr:colOff>
      <xdr:row>77</xdr:row>
      <xdr:rowOff>139700</xdr:rowOff>
    </xdr:from>
    <xdr:to>
      <xdr:col>25</xdr:col>
      <xdr:colOff>76200</xdr:colOff>
      <xdr:row>91</xdr:row>
      <xdr:rowOff>196640</xdr:rowOff>
    </xdr:to>
    <xdr:graphicFrame macro="">
      <xdr:nvGraphicFramePr>
        <xdr:cNvPr id="10" name="Chart 9">
          <a:extLst>
            <a:ext uri="{FF2B5EF4-FFF2-40B4-BE49-F238E27FC236}">
              <a16:creationId xmlns:a16="http://schemas.microsoft.com/office/drawing/2014/main" id="{BD6EA61F-7971-CA1D-F7A5-F8D6628D4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ynh Nguyen" refreshedDate="45455.526149537036" createdVersion="8" refreshedVersion="8" minRefreshableVersion="3" recordCount="1001" xr:uid="{F517DD24-F13A-AE4A-9D52-1CECE4BB5B6D}">
  <cacheSource type="worksheet">
    <worksheetSource ref="A1:J1048576" sheet="Data"/>
  </cacheSource>
  <cacheFields count="10">
    <cacheField name="ProductName" numFmtId="0">
      <sharedItems containsBlank="1" count="101">
        <s v="Headphones"/>
        <s v="Smartwatch"/>
        <s v="Smartphone"/>
        <s v="Laptop"/>
        <s v="Jacket"/>
        <s v="Sweater"/>
        <s v="T-Shirt"/>
        <s v="Jeans"/>
        <s v="Coffee Maker"/>
        <s v="Microwave"/>
        <s v="Blender"/>
        <s v="Toaster"/>
        <s v="Biography"/>
        <s v="Fantasy Book"/>
        <s v="Science Book"/>
        <s v="Novel"/>
        <s v="Board Game"/>
        <s v="Puzzle"/>
        <s v="Action Figure"/>
        <s v="Toy Car"/>
        <s v="Fish Oil"/>
        <s v="Protein Powder"/>
        <s v="Vitamin D"/>
        <s v="Multivitamin"/>
        <s v="Sunscreen"/>
        <s v="Cleanser"/>
        <s v="Moisturizer"/>
        <s v="Toner"/>
        <s v="Mascara"/>
        <s v="Blush"/>
        <s v="Lipstick"/>
        <s v="Foundation"/>
        <s v="Denim Jacket"/>
        <s v="Rain Jacket"/>
        <s v="Leather Jacket"/>
        <s v="Winter Coat"/>
        <s v="Road Bike"/>
        <s v="Mountain Bike"/>
        <s v="Hybrid Bike"/>
        <s v="Electric Bike"/>
        <s v="Sketchbook"/>
        <s v="Brushes"/>
        <s v="Paint Set"/>
        <s v="Canvas"/>
        <s v="Coffee Mug"/>
        <s v="Water Bottle"/>
        <s v="Tea Cup"/>
        <s v="Wine Glass"/>
        <s v="Eau de Toilette"/>
        <s v="Body Spray"/>
        <s v="Perfume Oil"/>
        <s v="Eau de Parfum"/>
        <s v="White Wine"/>
        <s v="Rose Wine"/>
        <s v="Red Wine"/>
        <s v="Sparkling Wine"/>
        <s v="Knee-High Socks"/>
        <s v="Ankle Socks"/>
        <s v="Wool Socks"/>
        <s v="Cotton Socks"/>
        <s v="Silk Sheets"/>
        <s v="Linen Sheets"/>
        <s v="Bamboo Sheets"/>
        <s v="Cotton Sheets"/>
        <s v="Framed Poster"/>
        <s v="Canvas Print"/>
        <s v="Art Print"/>
        <s v="Digital Art"/>
        <s v="Soy Candle"/>
        <s v="Beeswax Candle"/>
        <s v="Scented Candle"/>
        <s v="Pillar Candle"/>
        <s v="Body Lotion"/>
        <s v="Body Scrub"/>
        <s v="Bath Salts"/>
        <s v="Shower Gel"/>
        <s v="Dutch Oven"/>
        <s v="Frying Pan"/>
        <s v="Grill Pan"/>
        <s v="Saucepan"/>
        <s v="Nail File"/>
        <s v="Nail Clippers"/>
        <s v="Nail Polish"/>
        <s v="Cuticle Oil"/>
        <s v="Thongs"/>
        <s v="Boxers"/>
        <s v="Briefs"/>
        <s v="Panties"/>
        <s v="Oil Filter"/>
        <s v="Brake Pads"/>
        <s v="Spark Plugs"/>
        <s v="Car Battery"/>
        <s v="Charger"/>
        <s v="Screen Protector"/>
        <s v="Earbuds"/>
        <s v="Phone Case"/>
        <s v="Throw Blanket"/>
        <s v="Electric Blanket"/>
        <s v="Fleece Blanket"/>
        <s v="Weighted Blanket"/>
        <m/>
      </sharedItems>
    </cacheField>
    <cacheField name="Category" numFmtId="0">
      <sharedItems containsBlank="1" count="26">
        <s v="Electronics"/>
        <s v="Clothing"/>
        <s v="Home &amp; Kitchen"/>
        <s v="Books"/>
        <s v="Toys &amp; Games"/>
        <s v="Vitamins and supplements"/>
        <s v="Skin care"/>
        <s v="Makeup"/>
        <s v="Coats and jackets"/>
        <s v="Bicycles"/>
        <s v="Art and crafting materials"/>
        <s v="Drinkware"/>
        <s v="Perfume and cologne"/>
        <s v="Wine"/>
        <s v="Socks"/>
        <s v="Bedsheets"/>
        <s v="Posters and artwork"/>
        <s v="Candles"/>
        <s v="Bath and body"/>
        <s v="Cookware"/>
        <s v="Nail care"/>
        <s v="Underwear"/>
        <s v="Motor vehicle parts"/>
        <s v="Mobile phone accessories"/>
        <s v="Blankets"/>
        <m/>
      </sharedItems>
    </cacheField>
    <cacheField name="Price" numFmtId="0">
      <sharedItems containsString="0" containsBlank="1" containsNumber="1" minValue="10.11" maxValue="499.74"/>
    </cacheField>
    <cacheField name="Rating" numFmtId="0">
      <sharedItems containsString="0" containsBlank="1" containsNumber="1" minValue="1" maxValue="5"/>
    </cacheField>
    <cacheField name="NumReviews" numFmtId="0">
      <sharedItems containsString="0" containsBlank="1" containsNumber="1" containsInteger="1" minValue="3" maxValue="4994"/>
    </cacheField>
    <cacheField name="StockQuantity" numFmtId="0">
      <sharedItems containsString="0" containsBlank="1" containsNumber="1" containsInteger="1" minValue="0" maxValue="993"/>
    </cacheField>
    <cacheField name="Discount" numFmtId="0">
      <sharedItems containsString="0" containsBlank="1" containsNumber="1" minValue="0" maxValue="0.5"/>
    </cacheField>
    <cacheField name="Sales" numFmtId="0">
      <sharedItems containsString="0" containsBlank="1" containsNumber="1" containsInteger="1" minValue="0" maxValue="1997"/>
    </cacheField>
    <cacheField name="DateAdded" numFmtId="0">
      <sharedItems containsNonDate="0" containsDate="1" containsString="0" containsBlank="1" minDate="2023-06-12T00:00:00" maxDate="2024-06-10T00:00:00"/>
    </cacheField>
    <cacheField name="Total sales" numFmtId="0">
      <sharedItems containsString="0" containsBlank="1" containsNumber="1" minValue="0" maxValue="945588.96000000008"/>
    </cacheField>
  </cacheFields>
  <extLst>
    <ext xmlns:x14="http://schemas.microsoft.com/office/spreadsheetml/2009/9/main" uri="{725AE2AE-9491-48be-B2B4-4EB974FC3084}">
      <x14:pivotCacheDefinition pivotCacheId="11075280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ynh Nguyen" refreshedDate="45455.600609027781" createdVersion="8" refreshedVersion="8" minRefreshableVersion="3" recordCount="1000" xr:uid="{C98A7D3E-6043-764F-AE72-01666F0CC824}">
  <cacheSource type="worksheet">
    <worksheetSource name="Table1"/>
  </cacheSource>
  <cacheFields count="12">
    <cacheField name="ProductName" numFmtId="0">
      <sharedItems count="100">
        <s v="Headphones"/>
        <s v="Smartwatch"/>
        <s v="Smartphone"/>
        <s v="Laptop"/>
        <s v="Jacket"/>
        <s v="Sweater"/>
        <s v="T-Shirt"/>
        <s v="Jeans"/>
        <s v="Coffee Maker"/>
        <s v="Microwave"/>
        <s v="Blender"/>
        <s v="Toaster"/>
        <s v="Biography"/>
        <s v="Fantasy Book"/>
        <s v="Science Book"/>
        <s v="Novel"/>
        <s v="Board Game"/>
        <s v="Puzzle"/>
        <s v="Action Figure"/>
        <s v="Toy Car"/>
        <s v="Fish Oil"/>
        <s v="Protein Powder"/>
        <s v="Vitamin D"/>
        <s v="Multivitamin"/>
        <s v="Sunscreen"/>
        <s v="Cleanser"/>
        <s v="Moisturizer"/>
        <s v="Toner"/>
        <s v="Mascara"/>
        <s v="Blush"/>
        <s v="Lipstick"/>
        <s v="Foundation"/>
        <s v="Denim Jacket"/>
        <s v="Rain Jacket"/>
        <s v="Leather Jacket"/>
        <s v="Winter Coat"/>
        <s v="Road Bike"/>
        <s v="Mountain Bike"/>
        <s v="Hybrid Bike"/>
        <s v="Electric Bike"/>
        <s v="Sketchbook"/>
        <s v="Brushes"/>
        <s v="Paint Set"/>
        <s v="Canvas"/>
        <s v="Coffee Mug"/>
        <s v="Water Bottle"/>
        <s v="Tea Cup"/>
        <s v="Wine Glass"/>
        <s v="Eau de Toilette"/>
        <s v="Body Spray"/>
        <s v="Perfume Oil"/>
        <s v="Eau de Parfum"/>
        <s v="White Wine"/>
        <s v="Rose Wine"/>
        <s v="Red Wine"/>
        <s v="Sparkling Wine"/>
        <s v="Knee-High Socks"/>
        <s v="Ankle Socks"/>
        <s v="Wool Socks"/>
        <s v="Cotton Socks"/>
        <s v="Silk Sheets"/>
        <s v="Linen Sheets"/>
        <s v="Bamboo Sheets"/>
        <s v="Cotton Sheets"/>
        <s v="Framed Poster"/>
        <s v="Canvas Print"/>
        <s v="Art Print"/>
        <s v="Digital Art"/>
        <s v="Soy Candle"/>
        <s v="Beeswax Candle"/>
        <s v="Scented Candle"/>
        <s v="Pillar Candle"/>
        <s v="Body Lotion"/>
        <s v="Body Scrub"/>
        <s v="Bath Salts"/>
        <s v="Shower Gel"/>
        <s v="Dutch Oven"/>
        <s v="Frying Pan"/>
        <s v="Grill Pan"/>
        <s v="Saucepan"/>
        <s v="Nail File"/>
        <s v="Nail Clippers"/>
        <s v="Nail Polish"/>
        <s v="Cuticle Oil"/>
        <s v="Thongs"/>
        <s v="Boxers"/>
        <s v="Briefs"/>
        <s v="Panties"/>
        <s v="Oil Filter"/>
        <s v="Brake Pads"/>
        <s v="Spark Plugs"/>
        <s v="Car Battery"/>
        <s v="Charger"/>
        <s v="Screen Protector"/>
        <s v="Earbuds"/>
        <s v="Phone Case"/>
        <s v="Throw Blanket"/>
        <s v="Electric Blanket"/>
        <s v="Fleece Blanket"/>
        <s v="Weighted Blanket"/>
      </sharedItems>
    </cacheField>
    <cacheField name="Category" numFmtId="0">
      <sharedItems count="25">
        <s v="Electronics"/>
        <s v="Clothing"/>
        <s v="Home &amp; Kitchen"/>
        <s v="Books"/>
        <s v="Toys &amp; Games"/>
        <s v="Vitamins and supplements"/>
        <s v="Skin care"/>
        <s v="Makeup"/>
        <s v="Coats and jackets"/>
        <s v="Bicycles"/>
        <s v="Art and crafting materials"/>
        <s v="Drinkware"/>
        <s v="Perfume and cologne"/>
        <s v="Wine"/>
        <s v="Socks"/>
        <s v="Bedsheets"/>
        <s v="Posters and artwork"/>
        <s v="Candles"/>
        <s v="Bath and body"/>
        <s v="Cookware"/>
        <s v="Nail care"/>
        <s v="Underwear"/>
        <s v="Motor vehicle parts"/>
        <s v="Mobile phone accessories"/>
        <s v="Blankets"/>
      </sharedItems>
    </cacheField>
    <cacheField name="Price" numFmtId="0">
      <sharedItems containsSemiMixedTypes="0" containsString="0" containsNumber="1" minValue="10.11" maxValue="499.74"/>
    </cacheField>
    <cacheField name="Rating" numFmtId="0">
      <sharedItems containsSemiMixedTypes="0" containsString="0" containsNumber="1" minValue="1" maxValue="5"/>
    </cacheField>
    <cacheField name="NumReviews" numFmtId="0">
      <sharedItems containsSemiMixedTypes="0" containsString="0" containsNumber="1" containsInteger="1" minValue="3" maxValue="4994"/>
    </cacheField>
    <cacheField name="StockQuantity" numFmtId="0">
      <sharedItems containsSemiMixedTypes="0" containsString="0" containsNumber="1" containsInteger="1" minValue="0" maxValue="993"/>
    </cacheField>
    <cacheField name="Discount" numFmtId="0">
      <sharedItems containsSemiMixedTypes="0" containsString="0" containsNumber="1" minValue="0" maxValue="0.5" count="51">
        <n v="0.08"/>
        <n v="0.33"/>
        <n v="0.31"/>
        <n v="0.49"/>
        <n v="0.23"/>
        <n v="0.48"/>
        <n v="0.25"/>
        <n v="0.1"/>
        <n v="0.45"/>
        <n v="0.16"/>
        <n v="0.27"/>
        <n v="0.2"/>
        <n v="0.3"/>
        <n v="0.05"/>
        <n v="0.28000000000000003"/>
        <n v="0.13"/>
        <n v="0.24"/>
        <n v="0.4"/>
        <n v="0.41"/>
        <n v="0.35"/>
        <n v="0.5"/>
        <n v="7.0000000000000007E-2"/>
        <n v="0.18"/>
        <n v="0.43"/>
        <n v="0.47"/>
        <n v="0.17"/>
        <n v="0"/>
        <n v="0.01"/>
        <n v="0.15"/>
        <n v="0.19"/>
        <n v="0.28999999999999998"/>
        <n v="0.44"/>
        <n v="0.32"/>
        <n v="0.04"/>
        <n v="0.26"/>
        <n v="0.09"/>
        <n v="0.34"/>
        <n v="0.14000000000000001"/>
        <n v="0.38"/>
        <n v="0.39"/>
        <n v="0.37"/>
        <n v="0.11"/>
        <n v="0.02"/>
        <n v="0.03"/>
        <n v="0.12"/>
        <n v="0.21"/>
        <n v="0.06"/>
        <n v="0.42"/>
        <n v="0.46"/>
        <n v="0.36"/>
        <n v="0.22"/>
      </sharedItems>
    </cacheField>
    <cacheField name="Sales" numFmtId="0">
      <sharedItems containsSemiMixedTypes="0" containsString="0" containsNumber="1" containsInteger="1" minValue="0" maxValue="1997"/>
    </cacheField>
    <cacheField name="DateAdded" numFmtId="14">
      <sharedItems containsSemiMixedTypes="0" containsNonDate="0" containsDate="1" containsString="0" minDate="2023-06-12T00:00:00" maxDate="2024-06-10T00:00:00"/>
    </cacheField>
    <cacheField name="Total sales" numFmtId="0">
      <sharedItems containsSemiMixedTypes="0" containsString="0" containsNumber="1" minValue="0" maxValue="945588.96000000008"/>
    </cacheField>
    <cacheField name="Month, Year" numFmtId="0">
      <sharedItems count="13">
        <s v="23-11"/>
        <s v="23-09"/>
        <s v="23-10"/>
        <s v="23-12"/>
        <s v="23-08"/>
        <s v="24-05"/>
        <s v="23-06"/>
        <s v="24-01"/>
        <s v="24-04"/>
        <s v="24-03"/>
        <s v="24-02"/>
        <s v="23-07"/>
        <s v="24-06"/>
      </sharedItems>
    </cacheField>
    <cacheField name="Discount Category" numFmtId="0">
      <sharedItems count="2">
        <s v="Low/No Discount"/>
        <s v="High Discount"/>
      </sharedItems>
    </cacheField>
  </cacheFields>
  <extLst>
    <ext xmlns:x14="http://schemas.microsoft.com/office/spreadsheetml/2009/9/main" uri="{725AE2AE-9491-48be-B2B4-4EB974FC3084}">
      <x14:pivotCacheDefinition pivotCacheId="150274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n v="400.31"/>
    <n v="1.7"/>
    <n v="3772"/>
    <n v="20"/>
    <n v="0.08"/>
    <n v="466"/>
    <d v="2023-11-08T00:00:00"/>
    <n v="186544.46"/>
  </r>
  <r>
    <x v="0"/>
    <x v="0"/>
    <n v="235.03"/>
    <n v="2.2999999999999998"/>
    <n v="2919"/>
    <n v="663"/>
    <n v="0.33"/>
    <n v="1332"/>
    <d v="2023-09-26T00:00:00"/>
    <n v="313059.96000000002"/>
  </r>
  <r>
    <x v="1"/>
    <x v="0"/>
    <n v="417.9"/>
    <n v="1.8"/>
    <n v="1184"/>
    <n v="459"/>
    <n v="0.31"/>
    <n v="252"/>
    <d v="2023-10-18T00:00:00"/>
    <n v="105310.79999999999"/>
  </r>
  <r>
    <x v="2"/>
    <x v="0"/>
    <n v="152.69999999999999"/>
    <n v="3.4"/>
    <n v="2047"/>
    <n v="475"/>
    <n v="0.49"/>
    <n v="1806"/>
    <d v="2023-12-03T00:00:00"/>
    <n v="275776.19999999995"/>
  </r>
  <r>
    <x v="3"/>
    <x v="0"/>
    <n v="394.74"/>
    <n v="1.8"/>
    <n v="1267"/>
    <n v="831"/>
    <n v="0.23"/>
    <n v="1508"/>
    <d v="2023-08-08T00:00:00"/>
    <n v="595267.92000000004"/>
  </r>
  <r>
    <x v="0"/>
    <x v="0"/>
    <n v="93.56"/>
    <n v="1.3"/>
    <n v="2435"/>
    <n v="600"/>
    <n v="0.48"/>
    <n v="241"/>
    <d v="2023-09-19T00:00:00"/>
    <n v="22547.96"/>
  </r>
  <r>
    <x v="3"/>
    <x v="0"/>
    <n v="57.86"/>
    <n v="3.7"/>
    <n v="1478"/>
    <n v="427"/>
    <n v="0.25"/>
    <n v="1966"/>
    <d v="2024-05-06T00:00:00"/>
    <n v="113752.76"/>
  </r>
  <r>
    <x v="3"/>
    <x v="0"/>
    <n v="201.62"/>
    <n v="1.7"/>
    <n v="3073"/>
    <n v="389"/>
    <n v="0.1"/>
    <n v="1795"/>
    <d v="2023-08-05T00:00:00"/>
    <n v="361907.9"/>
  </r>
  <r>
    <x v="2"/>
    <x v="0"/>
    <n v="485.1"/>
    <n v="4.0999999999999996"/>
    <n v="161"/>
    <n v="201"/>
    <n v="0.45"/>
    <n v="269"/>
    <d v="2023-06-25T00:00:00"/>
    <n v="130491.90000000001"/>
  </r>
  <r>
    <x v="1"/>
    <x v="0"/>
    <n v="170"/>
    <n v="3.3"/>
    <n v="1275"/>
    <n v="701"/>
    <n v="0.16"/>
    <n v="719"/>
    <d v="2023-10-17T00:00:00"/>
    <n v="122230"/>
  </r>
  <r>
    <x v="3"/>
    <x v="0"/>
    <n v="274.45"/>
    <n v="3.3"/>
    <n v="4859"/>
    <n v="187"/>
    <n v="0.27"/>
    <n v="1064"/>
    <d v="2024-01-05T00:00:00"/>
    <n v="292014.8"/>
  </r>
  <r>
    <x v="0"/>
    <x v="0"/>
    <n v="90.98"/>
    <n v="1.1000000000000001"/>
    <n v="2568"/>
    <n v="343"/>
    <n v="0.2"/>
    <n v="647"/>
    <d v="2024-04-08T00:00:00"/>
    <n v="58864.060000000005"/>
  </r>
  <r>
    <x v="0"/>
    <x v="0"/>
    <n v="107.43"/>
    <n v="3.8"/>
    <n v="4514"/>
    <n v="288"/>
    <n v="0.3"/>
    <n v="1513"/>
    <d v="2023-10-23T00:00:00"/>
    <n v="162541.59"/>
  </r>
  <r>
    <x v="3"/>
    <x v="0"/>
    <n v="66.78"/>
    <n v="4.5"/>
    <n v="4875"/>
    <n v="929"/>
    <n v="0.05"/>
    <n v="502"/>
    <d v="2024-04-09T00:00:00"/>
    <n v="33523.56"/>
  </r>
  <r>
    <x v="1"/>
    <x v="0"/>
    <n v="336.3"/>
    <n v="3.4"/>
    <n v="2773"/>
    <n v="986"/>
    <n v="0.28000000000000003"/>
    <n v="1762"/>
    <d v="2024-03-01T00:00:00"/>
    <n v="592560.6"/>
  </r>
  <r>
    <x v="0"/>
    <x v="0"/>
    <n v="359.49"/>
    <n v="4"/>
    <n v="502"/>
    <n v="766"/>
    <n v="0.13"/>
    <n v="794"/>
    <d v="2023-11-16T00:00:00"/>
    <n v="285435.06"/>
  </r>
  <r>
    <x v="0"/>
    <x v="0"/>
    <n v="64.34"/>
    <n v="2.8"/>
    <n v="863"/>
    <n v="742"/>
    <n v="0.24"/>
    <n v="1020"/>
    <d v="2024-03-06T00:00:00"/>
    <n v="65626.8"/>
  </r>
  <r>
    <x v="1"/>
    <x v="0"/>
    <n v="454.71"/>
    <n v="2"/>
    <n v="1678"/>
    <n v="170"/>
    <n v="0.1"/>
    <n v="524"/>
    <d v="2024-01-02T00:00:00"/>
    <n v="238268.03999999998"/>
  </r>
  <r>
    <x v="0"/>
    <x v="0"/>
    <n v="151.97999999999999"/>
    <n v="1.6"/>
    <n v="2625"/>
    <n v="681"/>
    <n v="0.4"/>
    <n v="1976"/>
    <d v="2024-01-28T00:00:00"/>
    <n v="300312.48"/>
  </r>
  <r>
    <x v="1"/>
    <x v="0"/>
    <n v="403.8"/>
    <n v="1.7"/>
    <n v="1981"/>
    <n v="330"/>
    <n v="0.16"/>
    <n v="1371"/>
    <d v="2023-10-23T00:00:00"/>
    <n v="553609.80000000005"/>
  </r>
  <r>
    <x v="3"/>
    <x v="0"/>
    <n v="63.93"/>
    <n v="1.9"/>
    <n v="4029"/>
    <n v="632"/>
    <n v="0.41"/>
    <n v="1768"/>
    <d v="2023-09-25T00:00:00"/>
    <n v="113028.24"/>
  </r>
  <r>
    <x v="0"/>
    <x v="0"/>
    <n v="90.68"/>
    <n v="3.1"/>
    <n v="4413"/>
    <n v="676"/>
    <n v="0.35"/>
    <n v="1257"/>
    <d v="2023-12-21T00:00:00"/>
    <n v="113984.76000000001"/>
  </r>
  <r>
    <x v="1"/>
    <x v="0"/>
    <n v="472.03"/>
    <n v="2.2999999999999998"/>
    <n v="1495"/>
    <n v="232"/>
    <n v="0.2"/>
    <n v="1853"/>
    <d v="2024-04-19T00:00:00"/>
    <n v="874671.59"/>
  </r>
  <r>
    <x v="1"/>
    <x v="0"/>
    <n v="133.37"/>
    <n v="3"/>
    <n v="1636"/>
    <n v="624"/>
    <n v="0.5"/>
    <n v="698"/>
    <d v="2024-02-18T00:00:00"/>
    <n v="93092.260000000009"/>
  </r>
  <r>
    <x v="3"/>
    <x v="0"/>
    <n v="256.31"/>
    <n v="1.2"/>
    <n v="3474"/>
    <n v="637"/>
    <n v="7.0000000000000007E-2"/>
    <n v="1707"/>
    <d v="2023-11-05T00:00:00"/>
    <n v="437521.17"/>
  </r>
  <r>
    <x v="1"/>
    <x v="0"/>
    <n v="280.92"/>
    <n v="3.4"/>
    <n v="3510"/>
    <n v="202"/>
    <n v="0.18"/>
    <n v="400"/>
    <d v="2023-09-29T00:00:00"/>
    <n v="112368"/>
  </r>
  <r>
    <x v="3"/>
    <x v="0"/>
    <n v="190.21"/>
    <n v="3.5"/>
    <n v="197"/>
    <n v="981"/>
    <n v="0.27"/>
    <n v="751"/>
    <d v="2024-01-18T00:00:00"/>
    <n v="142847.71"/>
  </r>
  <r>
    <x v="2"/>
    <x v="0"/>
    <n v="83.85"/>
    <n v="3"/>
    <n v="2511"/>
    <n v="348"/>
    <n v="0.43"/>
    <n v="763"/>
    <d v="2023-06-30T00:00:00"/>
    <n v="63977.549999999996"/>
  </r>
  <r>
    <x v="0"/>
    <x v="0"/>
    <n v="406.66"/>
    <n v="2.4"/>
    <n v="1734"/>
    <n v="819"/>
    <n v="0.47"/>
    <n v="1959"/>
    <d v="2024-02-03T00:00:00"/>
    <n v="796646.94000000006"/>
  </r>
  <r>
    <x v="0"/>
    <x v="0"/>
    <n v="469"/>
    <n v="1.6"/>
    <n v="4061"/>
    <n v="297"/>
    <n v="0.13"/>
    <n v="1787"/>
    <d v="2024-01-18T00:00:00"/>
    <n v="838103"/>
  </r>
  <r>
    <x v="3"/>
    <x v="0"/>
    <n v="491.26"/>
    <n v="3.1"/>
    <n v="4976"/>
    <n v="1"/>
    <n v="0.5"/>
    <n v="253"/>
    <d v="2024-01-22T00:00:00"/>
    <n v="124288.78"/>
  </r>
  <r>
    <x v="2"/>
    <x v="0"/>
    <n v="451.2"/>
    <n v="3.5"/>
    <n v="2056"/>
    <n v="232"/>
    <n v="0.17"/>
    <n v="815"/>
    <d v="2023-11-15T00:00:00"/>
    <n v="367728"/>
  </r>
  <r>
    <x v="0"/>
    <x v="0"/>
    <n v="429.6"/>
    <n v="2.6"/>
    <n v="1696"/>
    <n v="919"/>
    <n v="0.43"/>
    <n v="1648"/>
    <d v="2024-02-27T00:00:00"/>
    <n v="707980.80000000005"/>
  </r>
  <r>
    <x v="1"/>
    <x v="0"/>
    <n v="294.54000000000002"/>
    <n v="2.5"/>
    <n v="98"/>
    <n v="152"/>
    <n v="0"/>
    <n v="1919"/>
    <d v="2023-07-08T00:00:00"/>
    <n v="565222.26"/>
  </r>
  <r>
    <x v="3"/>
    <x v="0"/>
    <n v="349.03"/>
    <n v="3.6"/>
    <n v="4067"/>
    <n v="160"/>
    <n v="0.01"/>
    <n v="397"/>
    <d v="2023-09-07T00:00:00"/>
    <n v="138564.91"/>
  </r>
  <r>
    <x v="1"/>
    <x v="0"/>
    <n v="375.78"/>
    <n v="3.6"/>
    <n v="1218"/>
    <n v="400"/>
    <n v="0.15"/>
    <n v="687"/>
    <d v="2024-05-19T00:00:00"/>
    <n v="258160.86"/>
  </r>
  <r>
    <x v="3"/>
    <x v="0"/>
    <n v="299.04000000000002"/>
    <n v="4.9000000000000004"/>
    <n v="562"/>
    <n v="437"/>
    <n v="0.45"/>
    <n v="26"/>
    <d v="2023-10-28T00:00:00"/>
    <n v="7775.0400000000009"/>
  </r>
  <r>
    <x v="2"/>
    <x v="0"/>
    <n v="256.29000000000002"/>
    <n v="3.3"/>
    <n v="959"/>
    <n v="480"/>
    <n v="0.1"/>
    <n v="1852"/>
    <d v="2023-08-11T00:00:00"/>
    <n v="474649.08"/>
  </r>
  <r>
    <x v="0"/>
    <x v="0"/>
    <n v="290.27999999999997"/>
    <n v="4.0999999999999996"/>
    <n v="16"/>
    <n v="171"/>
    <n v="0.47"/>
    <n v="476"/>
    <d v="2024-04-25T00:00:00"/>
    <n v="138173.28"/>
  </r>
  <r>
    <x v="2"/>
    <x v="0"/>
    <n v="442.91"/>
    <n v="4"/>
    <n v="1060"/>
    <n v="279"/>
    <n v="0.17"/>
    <n v="301"/>
    <d v="2023-12-12T00:00:00"/>
    <n v="133315.91"/>
  </r>
  <r>
    <x v="4"/>
    <x v="1"/>
    <n v="482.17"/>
    <n v="4.4000000000000004"/>
    <n v="190"/>
    <n v="252"/>
    <n v="0.19"/>
    <n v="1184"/>
    <d v="2023-09-28T00:00:00"/>
    <n v="570889.28"/>
  </r>
  <r>
    <x v="4"/>
    <x v="1"/>
    <n v="93.05"/>
    <n v="3.2"/>
    <n v="569"/>
    <n v="322"/>
    <n v="0.28999999999999998"/>
    <n v="1815"/>
    <d v="2024-02-17T00:00:00"/>
    <n v="168885.75"/>
  </r>
  <r>
    <x v="5"/>
    <x v="1"/>
    <n v="338.86"/>
    <n v="2.4"/>
    <n v="154"/>
    <n v="489"/>
    <n v="0.44"/>
    <n v="784"/>
    <d v="2024-02-27T00:00:00"/>
    <n v="265666.24"/>
  </r>
  <r>
    <x v="6"/>
    <x v="1"/>
    <n v="76.94"/>
    <n v="3.8"/>
    <n v="2806"/>
    <n v="537"/>
    <n v="0.41"/>
    <n v="920"/>
    <d v="2024-05-28T00:00:00"/>
    <n v="70784.800000000003"/>
  </r>
  <r>
    <x v="5"/>
    <x v="1"/>
    <n v="260.56"/>
    <n v="3"/>
    <n v="4780"/>
    <n v="19"/>
    <n v="0.32"/>
    <n v="511"/>
    <d v="2024-01-20T00:00:00"/>
    <n v="133146.16"/>
  </r>
  <r>
    <x v="5"/>
    <x v="1"/>
    <n v="444.44"/>
    <n v="1.1000000000000001"/>
    <n v="4929"/>
    <n v="799"/>
    <n v="0.28999999999999998"/>
    <n v="853"/>
    <d v="2024-04-20T00:00:00"/>
    <n v="379107.32"/>
  </r>
  <r>
    <x v="6"/>
    <x v="1"/>
    <n v="85.97"/>
    <n v="4.9000000000000004"/>
    <n v="1715"/>
    <n v="681"/>
    <n v="0.41"/>
    <n v="1077"/>
    <d v="2024-03-01T00:00:00"/>
    <n v="92589.69"/>
  </r>
  <r>
    <x v="6"/>
    <x v="1"/>
    <n v="415.66"/>
    <n v="2.1"/>
    <n v="4"/>
    <n v="102"/>
    <n v="0.04"/>
    <n v="876"/>
    <d v="2023-06-26T00:00:00"/>
    <n v="364118.16000000003"/>
  </r>
  <r>
    <x v="4"/>
    <x v="1"/>
    <n v="352.76"/>
    <n v="1.6"/>
    <n v="4364"/>
    <n v="369"/>
    <n v="0.26"/>
    <n v="1693"/>
    <d v="2024-01-15T00:00:00"/>
    <n v="597222.67999999993"/>
  </r>
  <r>
    <x v="6"/>
    <x v="1"/>
    <n v="205.42"/>
    <n v="2.7"/>
    <n v="1369"/>
    <n v="740"/>
    <n v="0.09"/>
    <n v="1853"/>
    <d v="2023-09-05T00:00:00"/>
    <n v="380643.25999999995"/>
  </r>
  <r>
    <x v="4"/>
    <x v="1"/>
    <n v="351.03"/>
    <n v="2.6"/>
    <n v="1081"/>
    <n v="633"/>
    <n v="0.08"/>
    <n v="801"/>
    <d v="2024-03-06T00:00:00"/>
    <n v="281175.02999999997"/>
  </r>
  <r>
    <x v="7"/>
    <x v="1"/>
    <n v="56"/>
    <n v="1.7"/>
    <n v="4992"/>
    <n v="271"/>
    <n v="0.26"/>
    <n v="703"/>
    <d v="2024-04-02T00:00:00"/>
    <n v="39368"/>
  </r>
  <r>
    <x v="7"/>
    <x v="1"/>
    <n v="367.72"/>
    <n v="1.2"/>
    <n v="4249"/>
    <n v="655"/>
    <n v="0.08"/>
    <n v="1109"/>
    <d v="2023-12-08T00:00:00"/>
    <n v="407801.48000000004"/>
  </r>
  <r>
    <x v="6"/>
    <x v="1"/>
    <n v="66.88"/>
    <n v="1.2"/>
    <n v="2141"/>
    <n v="749"/>
    <n v="0.49"/>
    <n v="452"/>
    <d v="2023-11-19T00:00:00"/>
    <n v="30229.759999999998"/>
  </r>
  <r>
    <x v="5"/>
    <x v="1"/>
    <n v="57.94"/>
    <n v="3"/>
    <n v="4646"/>
    <n v="611"/>
    <n v="0.09"/>
    <n v="1757"/>
    <d v="2023-06-19T00:00:00"/>
    <n v="101800.58"/>
  </r>
  <r>
    <x v="4"/>
    <x v="1"/>
    <n v="33.549999999999997"/>
    <n v="4.8"/>
    <n v="2849"/>
    <n v="179"/>
    <n v="0.19"/>
    <n v="761"/>
    <d v="2024-01-15T00:00:00"/>
    <n v="25531.55"/>
  </r>
  <r>
    <x v="7"/>
    <x v="1"/>
    <n v="255.51"/>
    <n v="3.2"/>
    <n v="4611"/>
    <n v="15"/>
    <n v="0.04"/>
    <n v="1782"/>
    <d v="2023-09-26T00:00:00"/>
    <n v="455318.82"/>
  </r>
  <r>
    <x v="6"/>
    <x v="1"/>
    <n v="434.93"/>
    <n v="3.5"/>
    <n v="851"/>
    <n v="663"/>
    <n v="0.34"/>
    <n v="1698"/>
    <d v="2024-05-08T00:00:00"/>
    <n v="738511.14"/>
  </r>
  <r>
    <x v="6"/>
    <x v="1"/>
    <n v="407.49"/>
    <n v="4.3"/>
    <n v="3913"/>
    <n v="42"/>
    <n v="0.1"/>
    <n v="396"/>
    <d v="2024-05-29T00:00:00"/>
    <n v="161366.04"/>
  </r>
  <r>
    <x v="4"/>
    <x v="1"/>
    <n v="194.86"/>
    <n v="1.2"/>
    <n v="753"/>
    <n v="34"/>
    <n v="0.17"/>
    <n v="89"/>
    <d v="2023-09-20T00:00:00"/>
    <n v="17342.54"/>
  </r>
  <r>
    <x v="6"/>
    <x v="1"/>
    <n v="423.99"/>
    <n v="1.1000000000000001"/>
    <n v="417"/>
    <n v="114"/>
    <n v="0.14000000000000001"/>
    <n v="1219"/>
    <d v="2023-08-01T00:00:00"/>
    <n v="516843.81"/>
  </r>
  <r>
    <x v="6"/>
    <x v="1"/>
    <n v="180.68"/>
    <n v="4.7"/>
    <n v="728"/>
    <n v="276"/>
    <n v="0.48"/>
    <n v="675"/>
    <d v="2023-06-19T00:00:00"/>
    <n v="121959"/>
  </r>
  <r>
    <x v="6"/>
    <x v="1"/>
    <n v="288.57"/>
    <n v="3.3"/>
    <n v="1122"/>
    <n v="547"/>
    <n v="0.19"/>
    <n v="95"/>
    <d v="2024-01-10T00:00:00"/>
    <n v="27414.149999999998"/>
  </r>
  <r>
    <x v="4"/>
    <x v="1"/>
    <n v="466.07"/>
    <n v="4.4000000000000004"/>
    <n v="3440"/>
    <n v="694"/>
    <n v="0.38"/>
    <n v="216"/>
    <d v="2023-06-21T00:00:00"/>
    <n v="100671.12"/>
  </r>
  <r>
    <x v="6"/>
    <x v="1"/>
    <n v="195.09"/>
    <n v="3.1"/>
    <n v="595"/>
    <n v="879"/>
    <n v="0.19"/>
    <n v="396"/>
    <d v="2023-12-06T00:00:00"/>
    <n v="77255.64"/>
  </r>
  <r>
    <x v="4"/>
    <x v="1"/>
    <n v="200.71"/>
    <n v="1"/>
    <n v="4171"/>
    <n v="264"/>
    <n v="0.16"/>
    <n v="717"/>
    <d v="2023-10-31T00:00:00"/>
    <n v="143909.07"/>
  </r>
  <r>
    <x v="5"/>
    <x v="1"/>
    <n v="246.44"/>
    <n v="3"/>
    <n v="143"/>
    <n v="884"/>
    <n v="0.05"/>
    <n v="395"/>
    <d v="2024-05-16T00:00:00"/>
    <n v="97343.8"/>
  </r>
  <r>
    <x v="5"/>
    <x v="1"/>
    <n v="339.53"/>
    <n v="4"/>
    <n v="3222"/>
    <n v="143"/>
    <n v="0.39"/>
    <n v="108"/>
    <d v="2023-12-12T00:00:00"/>
    <n v="36669.24"/>
  </r>
  <r>
    <x v="7"/>
    <x v="1"/>
    <n v="487.38"/>
    <n v="5"/>
    <n v="4729"/>
    <n v="132"/>
    <n v="0.37"/>
    <n v="732"/>
    <d v="2023-10-19T00:00:00"/>
    <n v="356762.16"/>
  </r>
  <r>
    <x v="4"/>
    <x v="1"/>
    <n v="67.36"/>
    <n v="1.6"/>
    <n v="953"/>
    <n v="491"/>
    <n v="0.43"/>
    <n v="1253"/>
    <d v="2024-06-03T00:00:00"/>
    <n v="84402.08"/>
  </r>
  <r>
    <x v="7"/>
    <x v="1"/>
    <n v="353.47"/>
    <n v="1.3"/>
    <n v="2993"/>
    <n v="794"/>
    <n v="0.35"/>
    <n v="1540"/>
    <d v="2024-05-12T00:00:00"/>
    <n v="544343.80000000005"/>
  </r>
  <r>
    <x v="6"/>
    <x v="1"/>
    <n v="124.28"/>
    <n v="3.3"/>
    <n v="1388"/>
    <n v="832"/>
    <n v="0.44"/>
    <n v="1680"/>
    <d v="2023-07-19T00:00:00"/>
    <n v="208790.39999999999"/>
  </r>
  <r>
    <x v="6"/>
    <x v="1"/>
    <n v="300.02999999999997"/>
    <n v="2.4"/>
    <n v="3486"/>
    <n v="786"/>
    <n v="0.39"/>
    <n v="1205"/>
    <d v="2023-12-26T00:00:00"/>
    <n v="361536.14999999997"/>
  </r>
  <r>
    <x v="4"/>
    <x v="1"/>
    <n v="131.87"/>
    <n v="2.2999999999999998"/>
    <n v="3522"/>
    <n v="172"/>
    <n v="0.01"/>
    <n v="1243"/>
    <d v="2024-02-05T00:00:00"/>
    <n v="163914.41"/>
  </r>
  <r>
    <x v="7"/>
    <x v="1"/>
    <n v="373.08"/>
    <n v="4.0999999999999996"/>
    <n v="894"/>
    <n v="360"/>
    <n v="0.37"/>
    <n v="386"/>
    <d v="2023-06-28T00:00:00"/>
    <n v="144008.88"/>
  </r>
  <r>
    <x v="7"/>
    <x v="1"/>
    <n v="206.11"/>
    <n v="2.9"/>
    <n v="823"/>
    <n v="928"/>
    <n v="0.11"/>
    <n v="133"/>
    <d v="2024-04-13T00:00:00"/>
    <n v="27412.63"/>
  </r>
  <r>
    <x v="5"/>
    <x v="1"/>
    <n v="489.17"/>
    <n v="3.2"/>
    <n v="4910"/>
    <n v="148"/>
    <n v="0.02"/>
    <n v="1236"/>
    <d v="2023-11-20T00:00:00"/>
    <n v="604614.12"/>
  </r>
  <r>
    <x v="5"/>
    <x v="1"/>
    <n v="46.16"/>
    <n v="3.2"/>
    <n v="3512"/>
    <n v="401"/>
    <n v="0.08"/>
    <n v="1328"/>
    <d v="2024-05-27T00:00:00"/>
    <n v="61300.479999999996"/>
  </r>
  <r>
    <x v="4"/>
    <x v="1"/>
    <n v="232.73"/>
    <n v="3.5"/>
    <n v="3330"/>
    <n v="655"/>
    <n v="0.37"/>
    <n v="970"/>
    <d v="2024-05-29T00:00:00"/>
    <n v="225748.09999999998"/>
  </r>
  <r>
    <x v="7"/>
    <x v="1"/>
    <n v="475.7"/>
    <n v="4.5999999999999996"/>
    <n v="3019"/>
    <n v="407"/>
    <n v="0.31"/>
    <n v="1031"/>
    <d v="2024-02-09T00:00:00"/>
    <n v="490446.7"/>
  </r>
  <r>
    <x v="8"/>
    <x v="2"/>
    <n v="326.95999999999998"/>
    <n v="2.6"/>
    <n v="539"/>
    <n v="731"/>
    <n v="0.18"/>
    <n v="739"/>
    <d v="2023-12-01T00:00:00"/>
    <n v="241623.43999999997"/>
  </r>
  <r>
    <x v="9"/>
    <x v="2"/>
    <n v="352.1"/>
    <n v="3.1"/>
    <n v="2508"/>
    <n v="731"/>
    <n v="0.14000000000000001"/>
    <n v="908"/>
    <d v="2024-04-25T00:00:00"/>
    <n v="319706.80000000005"/>
  </r>
  <r>
    <x v="9"/>
    <x v="2"/>
    <n v="413.04"/>
    <n v="4.8"/>
    <n v="255"/>
    <n v="708"/>
    <n v="0.31"/>
    <n v="449"/>
    <d v="2024-05-31T00:00:00"/>
    <n v="185454.96000000002"/>
  </r>
  <r>
    <x v="8"/>
    <x v="2"/>
    <n v="439.56"/>
    <n v="3.2"/>
    <n v="1015"/>
    <n v="800"/>
    <n v="0.39"/>
    <n v="145"/>
    <d v="2023-10-30T00:00:00"/>
    <n v="63736.2"/>
  </r>
  <r>
    <x v="9"/>
    <x v="2"/>
    <n v="83.7"/>
    <n v="3.4"/>
    <n v="4158"/>
    <n v="216"/>
    <n v="0.48"/>
    <n v="794"/>
    <d v="2023-12-16T00:00:00"/>
    <n v="66457.8"/>
  </r>
  <r>
    <x v="10"/>
    <x v="2"/>
    <n v="41.12"/>
    <n v="1.1000000000000001"/>
    <n v="510"/>
    <n v="384"/>
    <n v="0.01"/>
    <n v="822"/>
    <d v="2024-06-04T00:00:00"/>
    <n v="33800.639999999999"/>
  </r>
  <r>
    <x v="8"/>
    <x v="2"/>
    <n v="408.32"/>
    <n v="5"/>
    <n v="1460"/>
    <n v="22"/>
    <n v="0.38"/>
    <n v="676"/>
    <d v="2023-11-21T00:00:00"/>
    <n v="276024.32000000001"/>
  </r>
  <r>
    <x v="11"/>
    <x v="2"/>
    <n v="195.15"/>
    <n v="2"/>
    <n v="2048"/>
    <n v="50"/>
    <n v="0.14000000000000001"/>
    <n v="1795"/>
    <d v="2023-08-27T00:00:00"/>
    <n v="350294.25"/>
  </r>
  <r>
    <x v="11"/>
    <x v="2"/>
    <n v="185.5"/>
    <n v="1.5"/>
    <n v="249"/>
    <n v="673"/>
    <n v="0.24"/>
    <n v="770"/>
    <d v="2023-08-09T00:00:00"/>
    <n v="142835"/>
  </r>
  <r>
    <x v="8"/>
    <x v="2"/>
    <n v="410.03"/>
    <n v="4.9000000000000004"/>
    <n v="3037"/>
    <n v="733"/>
    <n v="0.4"/>
    <n v="400"/>
    <d v="2024-02-19T00:00:00"/>
    <n v="164012"/>
  </r>
  <r>
    <x v="9"/>
    <x v="2"/>
    <n v="24.1"/>
    <n v="4"/>
    <n v="3981"/>
    <n v="577"/>
    <n v="0.4"/>
    <n v="102"/>
    <d v="2023-12-01T00:00:00"/>
    <n v="2458.2000000000003"/>
  </r>
  <r>
    <x v="8"/>
    <x v="2"/>
    <n v="490.43"/>
    <n v="3.4"/>
    <n v="1358"/>
    <n v="858"/>
    <n v="0.05"/>
    <n v="1331"/>
    <d v="2023-10-05T00:00:00"/>
    <n v="652762.32999999996"/>
  </r>
  <r>
    <x v="11"/>
    <x v="2"/>
    <n v="230.95"/>
    <n v="4.5999999999999996"/>
    <n v="4637"/>
    <n v="758"/>
    <n v="0.26"/>
    <n v="80"/>
    <d v="2024-01-29T00:00:00"/>
    <n v="18476"/>
  </r>
  <r>
    <x v="10"/>
    <x v="2"/>
    <n v="82.07"/>
    <n v="4.7"/>
    <n v="2832"/>
    <n v="507"/>
    <n v="0.03"/>
    <n v="68"/>
    <d v="2024-05-07T00:00:00"/>
    <n v="5580.7599999999993"/>
  </r>
  <r>
    <x v="11"/>
    <x v="2"/>
    <n v="251.38"/>
    <n v="2.2999999999999998"/>
    <n v="3818"/>
    <n v="42"/>
    <n v="0.12"/>
    <n v="1906"/>
    <d v="2024-02-20T00:00:00"/>
    <n v="479130.27999999997"/>
  </r>
  <r>
    <x v="10"/>
    <x v="2"/>
    <n v="235.46"/>
    <n v="3.3"/>
    <n v="3445"/>
    <n v="911"/>
    <n v="0.32"/>
    <n v="359"/>
    <d v="2023-12-09T00:00:00"/>
    <n v="84530.14"/>
  </r>
  <r>
    <x v="10"/>
    <x v="2"/>
    <n v="449.43"/>
    <n v="2.9"/>
    <n v="4188"/>
    <n v="671"/>
    <n v="0.09"/>
    <n v="633"/>
    <d v="2024-04-20T00:00:00"/>
    <n v="284489.19"/>
  </r>
  <r>
    <x v="9"/>
    <x v="2"/>
    <n v="412.68"/>
    <n v="2.4"/>
    <n v="4777"/>
    <n v="828"/>
    <n v="0.02"/>
    <n v="837"/>
    <d v="2024-06-09T00:00:00"/>
    <n v="345413.16000000003"/>
  </r>
  <r>
    <x v="10"/>
    <x v="2"/>
    <n v="235.78"/>
    <n v="1.8"/>
    <n v="2593"/>
    <n v="944"/>
    <n v="0.25"/>
    <n v="1836"/>
    <d v="2024-03-29T00:00:00"/>
    <n v="432892.08"/>
  </r>
  <r>
    <x v="11"/>
    <x v="2"/>
    <n v="401.71"/>
    <n v="3.5"/>
    <n v="2286"/>
    <n v="55"/>
    <n v="0.44"/>
    <n v="830"/>
    <d v="2024-04-23T00:00:00"/>
    <n v="333419.3"/>
  </r>
  <r>
    <x v="10"/>
    <x v="2"/>
    <n v="11.27"/>
    <n v="4.5"/>
    <n v="2055"/>
    <n v="624"/>
    <n v="0.3"/>
    <n v="1715"/>
    <d v="2023-11-16T00:00:00"/>
    <n v="19328.05"/>
  </r>
  <r>
    <x v="9"/>
    <x v="2"/>
    <n v="191.53"/>
    <n v="2.9"/>
    <n v="4569"/>
    <n v="27"/>
    <n v="0.18"/>
    <n v="1239"/>
    <d v="2024-01-08T00:00:00"/>
    <n v="237305.67"/>
  </r>
  <r>
    <x v="11"/>
    <x v="2"/>
    <n v="82.39"/>
    <n v="1.5"/>
    <n v="1646"/>
    <n v="918"/>
    <n v="0.26"/>
    <n v="1774"/>
    <d v="2023-09-10T00:00:00"/>
    <n v="146159.86000000002"/>
  </r>
  <r>
    <x v="11"/>
    <x v="2"/>
    <n v="183.53"/>
    <n v="2.6"/>
    <n v="4580"/>
    <n v="27"/>
    <n v="0.01"/>
    <n v="1976"/>
    <d v="2023-09-11T00:00:00"/>
    <n v="362655.28"/>
  </r>
  <r>
    <x v="9"/>
    <x v="2"/>
    <n v="53.71"/>
    <n v="3.1"/>
    <n v="4632"/>
    <n v="144"/>
    <n v="0.17"/>
    <n v="24"/>
    <d v="2024-04-03T00:00:00"/>
    <n v="1289.04"/>
  </r>
  <r>
    <x v="11"/>
    <x v="2"/>
    <n v="396.69"/>
    <n v="3"/>
    <n v="2158"/>
    <n v="227"/>
    <n v="0.27"/>
    <n v="33"/>
    <d v="2024-02-20T00:00:00"/>
    <n v="13090.77"/>
  </r>
  <r>
    <x v="8"/>
    <x v="2"/>
    <n v="297.39999999999998"/>
    <n v="3.3"/>
    <n v="2472"/>
    <n v="612"/>
    <n v="0.18"/>
    <n v="1305"/>
    <d v="2023-07-26T00:00:00"/>
    <n v="388106.99999999994"/>
  </r>
  <r>
    <x v="11"/>
    <x v="2"/>
    <n v="129.72999999999999"/>
    <n v="3"/>
    <n v="3812"/>
    <n v="376"/>
    <n v="0.12"/>
    <n v="661"/>
    <d v="2023-09-07T00:00:00"/>
    <n v="85751.53"/>
  </r>
  <r>
    <x v="11"/>
    <x v="2"/>
    <n v="189.02"/>
    <n v="3"/>
    <n v="3421"/>
    <n v="842"/>
    <n v="0.04"/>
    <n v="349"/>
    <d v="2024-03-07T00:00:00"/>
    <n v="65967.98000000001"/>
  </r>
  <r>
    <x v="8"/>
    <x v="2"/>
    <n v="449.42"/>
    <n v="1.3"/>
    <n v="242"/>
    <n v="542"/>
    <n v="0.21"/>
    <n v="547"/>
    <d v="2023-10-31T00:00:00"/>
    <n v="245832.74000000002"/>
  </r>
  <r>
    <x v="11"/>
    <x v="2"/>
    <n v="204.95"/>
    <n v="4.9000000000000004"/>
    <n v="3"/>
    <n v="846"/>
    <n v="0.41"/>
    <n v="880"/>
    <d v="2024-03-08T00:00:00"/>
    <n v="180356"/>
  </r>
  <r>
    <x v="8"/>
    <x v="2"/>
    <n v="364.22"/>
    <n v="4.3"/>
    <n v="4289"/>
    <n v="846"/>
    <n v="0.27"/>
    <n v="1049"/>
    <d v="2023-12-20T00:00:00"/>
    <n v="382066.78"/>
  </r>
  <r>
    <x v="8"/>
    <x v="2"/>
    <n v="110.49"/>
    <n v="4.9000000000000004"/>
    <n v="1810"/>
    <n v="723"/>
    <n v="0.25"/>
    <n v="112"/>
    <d v="2024-01-22T00:00:00"/>
    <n v="12374.88"/>
  </r>
  <r>
    <x v="9"/>
    <x v="2"/>
    <n v="356.54"/>
    <n v="4.0999999999999996"/>
    <n v="1573"/>
    <n v="804"/>
    <n v="0.25"/>
    <n v="1534"/>
    <d v="2023-06-20T00:00:00"/>
    <n v="546932.36"/>
  </r>
  <r>
    <x v="10"/>
    <x v="2"/>
    <n v="270.97000000000003"/>
    <n v="1.2"/>
    <n v="4785"/>
    <n v="9"/>
    <n v="0.27"/>
    <n v="1673"/>
    <d v="2023-12-21T00:00:00"/>
    <n v="453332.81000000006"/>
  </r>
  <r>
    <x v="11"/>
    <x v="2"/>
    <n v="167.95"/>
    <n v="4.2"/>
    <n v="320"/>
    <n v="318"/>
    <n v="0.34"/>
    <n v="784"/>
    <d v="2023-09-19T00:00:00"/>
    <n v="131672.79999999999"/>
  </r>
  <r>
    <x v="9"/>
    <x v="2"/>
    <n v="241.85"/>
    <n v="3.4"/>
    <n v="3490"/>
    <n v="605"/>
    <n v="0.05"/>
    <n v="1604"/>
    <d v="2023-07-28T00:00:00"/>
    <n v="387927.39999999997"/>
  </r>
  <r>
    <x v="8"/>
    <x v="2"/>
    <n v="482.86"/>
    <n v="1.5"/>
    <n v="375"/>
    <n v="458"/>
    <n v="0.47"/>
    <n v="587"/>
    <d v="2024-05-06T00:00:00"/>
    <n v="283438.82"/>
  </r>
  <r>
    <x v="10"/>
    <x v="2"/>
    <n v="373.15"/>
    <n v="3.3"/>
    <n v="3850"/>
    <n v="872"/>
    <n v="0.38"/>
    <n v="1851"/>
    <d v="2023-08-29T00:00:00"/>
    <n v="690700.64999999991"/>
  </r>
  <r>
    <x v="9"/>
    <x v="2"/>
    <n v="90.49"/>
    <n v="4.3"/>
    <n v="77"/>
    <n v="409"/>
    <n v="0.45"/>
    <n v="600"/>
    <d v="2023-10-17T00:00:00"/>
    <n v="54294"/>
  </r>
  <r>
    <x v="12"/>
    <x v="3"/>
    <n v="202.3"/>
    <n v="4.3"/>
    <n v="1318"/>
    <n v="615"/>
    <n v="0.19"/>
    <n v="1714"/>
    <d v="2024-02-06T00:00:00"/>
    <n v="346742.2"/>
  </r>
  <r>
    <x v="12"/>
    <x v="3"/>
    <n v="274.49"/>
    <n v="2.8"/>
    <n v="992"/>
    <n v="664"/>
    <n v="0.18"/>
    <n v="1006"/>
    <d v="2023-08-06T00:00:00"/>
    <n v="276136.94"/>
  </r>
  <r>
    <x v="13"/>
    <x v="3"/>
    <n v="122.22"/>
    <n v="3.2"/>
    <n v="197"/>
    <n v="645"/>
    <n v="0.17"/>
    <n v="1202"/>
    <d v="2024-04-29T00:00:00"/>
    <n v="146908.44"/>
  </r>
  <r>
    <x v="13"/>
    <x v="3"/>
    <n v="91.7"/>
    <n v="4.5"/>
    <n v="2035"/>
    <n v="477"/>
    <n v="0.45"/>
    <n v="419"/>
    <d v="2024-01-05T00:00:00"/>
    <n v="38422.300000000003"/>
  </r>
  <r>
    <x v="12"/>
    <x v="3"/>
    <n v="378.68"/>
    <n v="3.8"/>
    <n v="950"/>
    <n v="288"/>
    <n v="0.02"/>
    <n v="597"/>
    <d v="2023-07-24T00:00:00"/>
    <n v="226071.96"/>
  </r>
  <r>
    <x v="12"/>
    <x v="3"/>
    <n v="252.05"/>
    <n v="4"/>
    <n v="2853"/>
    <n v="908"/>
    <n v="0.06"/>
    <n v="227"/>
    <d v="2023-11-07T00:00:00"/>
    <n v="57215.350000000006"/>
  </r>
  <r>
    <x v="13"/>
    <x v="3"/>
    <n v="204.67"/>
    <n v="4.2"/>
    <n v="3228"/>
    <n v="46"/>
    <n v="0.2"/>
    <n v="1708"/>
    <d v="2024-02-01T00:00:00"/>
    <n v="349576.36"/>
  </r>
  <r>
    <x v="14"/>
    <x v="3"/>
    <n v="324.16000000000003"/>
    <n v="3.8"/>
    <n v="793"/>
    <n v="810"/>
    <n v="0.3"/>
    <n v="1683"/>
    <d v="2024-05-30T00:00:00"/>
    <n v="545561.28"/>
  </r>
  <r>
    <x v="12"/>
    <x v="3"/>
    <n v="455.14"/>
    <n v="3.3"/>
    <n v="4807"/>
    <n v="22"/>
    <n v="0.23"/>
    <n v="301"/>
    <d v="2023-06-13T00:00:00"/>
    <n v="136997.13999999998"/>
  </r>
  <r>
    <x v="13"/>
    <x v="3"/>
    <n v="456.81"/>
    <n v="1.6"/>
    <n v="3281"/>
    <n v="984"/>
    <n v="0.13"/>
    <n v="1639"/>
    <d v="2023-07-30T00:00:00"/>
    <n v="748711.59"/>
  </r>
  <r>
    <x v="14"/>
    <x v="3"/>
    <n v="466.74"/>
    <n v="3.3"/>
    <n v="2935"/>
    <n v="804"/>
    <n v="0.35"/>
    <n v="1129"/>
    <d v="2024-03-10T00:00:00"/>
    <n v="526949.46"/>
  </r>
  <r>
    <x v="14"/>
    <x v="3"/>
    <n v="307.29000000000002"/>
    <n v="2.7"/>
    <n v="3533"/>
    <n v="295"/>
    <n v="0.42"/>
    <n v="778"/>
    <d v="2023-09-27T00:00:00"/>
    <n v="239071.62000000002"/>
  </r>
  <r>
    <x v="12"/>
    <x v="3"/>
    <n v="125.59"/>
    <n v="1.7"/>
    <n v="1205"/>
    <n v="982"/>
    <n v="0.46"/>
    <n v="1854"/>
    <d v="2024-04-16T00:00:00"/>
    <n v="232843.86000000002"/>
  </r>
  <r>
    <x v="14"/>
    <x v="3"/>
    <n v="299.72000000000003"/>
    <n v="2.6"/>
    <n v="1332"/>
    <n v="136"/>
    <n v="0.1"/>
    <n v="312"/>
    <d v="2024-02-14T00:00:00"/>
    <n v="93512.640000000014"/>
  </r>
  <r>
    <x v="12"/>
    <x v="3"/>
    <n v="173.41"/>
    <n v="2.6"/>
    <n v="536"/>
    <n v="601"/>
    <n v="0.46"/>
    <n v="385"/>
    <d v="2023-11-13T00:00:00"/>
    <n v="66762.850000000006"/>
  </r>
  <r>
    <x v="14"/>
    <x v="3"/>
    <n v="371.38"/>
    <n v="2.8"/>
    <n v="954"/>
    <n v="875"/>
    <n v="0.46"/>
    <n v="1205"/>
    <d v="2024-01-10T00:00:00"/>
    <n v="447512.9"/>
  </r>
  <r>
    <x v="15"/>
    <x v="3"/>
    <n v="254.2"/>
    <n v="2.7"/>
    <n v="4380"/>
    <n v="62"/>
    <n v="0.14000000000000001"/>
    <n v="665"/>
    <d v="2024-01-06T00:00:00"/>
    <n v="169043"/>
  </r>
  <r>
    <x v="12"/>
    <x v="3"/>
    <n v="335.13"/>
    <n v="1.7"/>
    <n v="3432"/>
    <n v="688"/>
    <n v="0.28000000000000003"/>
    <n v="341"/>
    <d v="2024-04-08T00:00:00"/>
    <n v="114279.33"/>
  </r>
  <r>
    <x v="15"/>
    <x v="3"/>
    <n v="100.39"/>
    <n v="2.2000000000000002"/>
    <n v="1759"/>
    <n v="140"/>
    <n v="0.2"/>
    <n v="434"/>
    <d v="2023-11-12T00:00:00"/>
    <n v="43569.26"/>
  </r>
  <r>
    <x v="12"/>
    <x v="3"/>
    <n v="110.52"/>
    <n v="1.8"/>
    <n v="4524"/>
    <n v="476"/>
    <n v="0.24"/>
    <n v="1447"/>
    <d v="2024-05-22T00:00:00"/>
    <n v="159922.44"/>
  </r>
  <r>
    <x v="12"/>
    <x v="3"/>
    <n v="154.08000000000001"/>
    <n v="3.9"/>
    <n v="3057"/>
    <n v="193"/>
    <n v="0.27"/>
    <n v="1136"/>
    <d v="2024-02-17T00:00:00"/>
    <n v="175034.88"/>
  </r>
  <r>
    <x v="12"/>
    <x v="3"/>
    <n v="284.22000000000003"/>
    <n v="1.6"/>
    <n v="3335"/>
    <n v="924"/>
    <n v="0.04"/>
    <n v="1666"/>
    <d v="2023-08-27T00:00:00"/>
    <n v="473510.52"/>
  </r>
  <r>
    <x v="12"/>
    <x v="3"/>
    <n v="142.66"/>
    <n v="3.6"/>
    <n v="3451"/>
    <n v="992"/>
    <n v="0.01"/>
    <n v="1499"/>
    <d v="2023-08-27T00:00:00"/>
    <n v="213847.34"/>
  </r>
  <r>
    <x v="12"/>
    <x v="3"/>
    <n v="434.83"/>
    <n v="2.6"/>
    <n v="4408"/>
    <n v="758"/>
    <n v="0.13"/>
    <n v="442"/>
    <d v="2023-09-29T00:00:00"/>
    <n v="192194.86"/>
  </r>
  <r>
    <x v="15"/>
    <x v="3"/>
    <n v="301.57"/>
    <n v="2.4"/>
    <n v="3300"/>
    <n v="578"/>
    <n v="0.44"/>
    <n v="1627"/>
    <d v="2023-09-20T00:00:00"/>
    <n v="490654.39"/>
  </r>
  <r>
    <x v="12"/>
    <x v="3"/>
    <n v="404.6"/>
    <n v="5"/>
    <n v="1311"/>
    <n v="119"/>
    <n v="0.4"/>
    <n v="1935"/>
    <d v="2023-12-28T00:00:00"/>
    <n v="782901"/>
  </r>
  <r>
    <x v="12"/>
    <x v="3"/>
    <n v="110.44"/>
    <n v="2.2000000000000002"/>
    <n v="943"/>
    <n v="977"/>
    <n v="0.01"/>
    <n v="774"/>
    <d v="2024-01-01T00:00:00"/>
    <n v="85480.56"/>
  </r>
  <r>
    <x v="14"/>
    <x v="3"/>
    <n v="425.58"/>
    <n v="1.5"/>
    <n v="914"/>
    <n v="547"/>
    <n v="0.32"/>
    <n v="81"/>
    <d v="2024-06-08T00:00:00"/>
    <n v="34471.979999999996"/>
  </r>
  <r>
    <x v="15"/>
    <x v="3"/>
    <n v="410.55"/>
    <n v="2.4"/>
    <n v="4841"/>
    <n v="385"/>
    <n v="0.18"/>
    <n v="1142"/>
    <d v="2024-05-21T00:00:00"/>
    <n v="468848.10000000003"/>
  </r>
  <r>
    <x v="15"/>
    <x v="3"/>
    <n v="179.14"/>
    <n v="4.0999999999999996"/>
    <n v="3577"/>
    <n v="853"/>
    <n v="0.39"/>
    <n v="592"/>
    <d v="2023-11-21T00:00:00"/>
    <n v="106050.87999999999"/>
  </r>
  <r>
    <x v="12"/>
    <x v="3"/>
    <n v="248.84"/>
    <n v="4.5999999999999996"/>
    <n v="4223"/>
    <n v="735"/>
    <n v="0.21"/>
    <n v="1138"/>
    <d v="2023-11-14T00:00:00"/>
    <n v="283179.92"/>
  </r>
  <r>
    <x v="12"/>
    <x v="3"/>
    <n v="373.43"/>
    <n v="3.8"/>
    <n v="1304"/>
    <n v="358"/>
    <n v="0.11"/>
    <n v="1301"/>
    <d v="2023-10-19T00:00:00"/>
    <n v="485832.43"/>
  </r>
  <r>
    <x v="12"/>
    <x v="3"/>
    <n v="492.36"/>
    <n v="3.1"/>
    <n v="3180"/>
    <n v="609"/>
    <n v="0.14000000000000001"/>
    <n v="74"/>
    <d v="2023-07-20T00:00:00"/>
    <n v="36434.639999999999"/>
  </r>
  <r>
    <x v="12"/>
    <x v="3"/>
    <n v="269.52999999999997"/>
    <n v="4.3"/>
    <n v="40"/>
    <n v="933"/>
    <n v="0.03"/>
    <n v="1700"/>
    <d v="2024-01-09T00:00:00"/>
    <n v="458200.99999999994"/>
  </r>
  <r>
    <x v="12"/>
    <x v="3"/>
    <n v="416.57"/>
    <n v="1.8"/>
    <n v="341"/>
    <n v="980"/>
    <n v="0.13"/>
    <n v="1310"/>
    <d v="2024-01-28T00:00:00"/>
    <n v="545706.69999999995"/>
  </r>
  <r>
    <x v="14"/>
    <x v="3"/>
    <n v="302.73"/>
    <n v="3.4"/>
    <n v="454"/>
    <n v="905"/>
    <n v="0.46"/>
    <n v="921"/>
    <d v="2023-12-03T00:00:00"/>
    <n v="278814.33"/>
  </r>
  <r>
    <x v="12"/>
    <x v="3"/>
    <n v="216.8"/>
    <n v="2.4"/>
    <n v="1386"/>
    <n v="704"/>
    <n v="0.04"/>
    <n v="1315"/>
    <d v="2023-09-02T00:00:00"/>
    <n v="285092"/>
  </r>
  <r>
    <x v="15"/>
    <x v="3"/>
    <n v="200.75"/>
    <n v="2.2000000000000002"/>
    <n v="1136"/>
    <n v="186"/>
    <n v="0.15"/>
    <n v="1250"/>
    <d v="2023-08-05T00:00:00"/>
    <n v="250937.5"/>
  </r>
  <r>
    <x v="12"/>
    <x v="3"/>
    <n v="204.36"/>
    <n v="4.8"/>
    <n v="4501"/>
    <n v="68"/>
    <n v="0.24"/>
    <n v="1785"/>
    <d v="2024-05-05T00:00:00"/>
    <n v="364782.60000000003"/>
  </r>
  <r>
    <x v="14"/>
    <x v="3"/>
    <n v="138.51"/>
    <n v="3.4"/>
    <n v="3920"/>
    <n v="957"/>
    <n v="0.48"/>
    <n v="481"/>
    <d v="2023-11-22T00:00:00"/>
    <n v="66623.31"/>
  </r>
  <r>
    <x v="16"/>
    <x v="4"/>
    <n v="242.38"/>
    <n v="2.4"/>
    <n v="2343"/>
    <n v="16"/>
    <n v="0.21"/>
    <n v="60"/>
    <d v="2024-02-27T00:00:00"/>
    <n v="14542.8"/>
  </r>
  <r>
    <x v="16"/>
    <x v="4"/>
    <n v="235.24"/>
    <n v="1.3"/>
    <n v="3569"/>
    <n v="228"/>
    <n v="0"/>
    <n v="1458"/>
    <d v="2024-02-29T00:00:00"/>
    <n v="342979.92000000004"/>
  </r>
  <r>
    <x v="16"/>
    <x v="4"/>
    <n v="60.52"/>
    <n v="2.2999999999999998"/>
    <n v="4090"/>
    <n v="816"/>
    <n v="7.0000000000000007E-2"/>
    <n v="329"/>
    <d v="2024-04-14T00:00:00"/>
    <n v="19911.080000000002"/>
  </r>
  <r>
    <x v="17"/>
    <x v="4"/>
    <n v="265.44"/>
    <n v="1.3"/>
    <n v="3663"/>
    <n v="215"/>
    <n v="0.38"/>
    <n v="660"/>
    <d v="2024-03-21T00:00:00"/>
    <n v="175190.39999999999"/>
  </r>
  <r>
    <x v="17"/>
    <x v="4"/>
    <n v="364.81"/>
    <n v="3.5"/>
    <n v="3726"/>
    <n v="570"/>
    <n v="0.49"/>
    <n v="1900"/>
    <d v="2024-05-15T00:00:00"/>
    <n v="693139"/>
  </r>
  <r>
    <x v="17"/>
    <x v="4"/>
    <n v="31.64"/>
    <n v="3.4"/>
    <n v="400"/>
    <n v="918"/>
    <n v="0.28000000000000003"/>
    <n v="1109"/>
    <d v="2023-10-04T00:00:00"/>
    <n v="35088.76"/>
  </r>
  <r>
    <x v="17"/>
    <x v="4"/>
    <n v="26.63"/>
    <n v="3.8"/>
    <n v="4232"/>
    <n v="882"/>
    <n v="0.46"/>
    <n v="1521"/>
    <d v="2023-07-31T00:00:00"/>
    <n v="40504.229999999996"/>
  </r>
  <r>
    <x v="17"/>
    <x v="4"/>
    <n v="399.72"/>
    <n v="4"/>
    <n v="2419"/>
    <n v="934"/>
    <n v="0.23"/>
    <n v="1466"/>
    <d v="2024-02-28T00:00:00"/>
    <n v="585989.52"/>
  </r>
  <r>
    <x v="18"/>
    <x v="4"/>
    <n v="328.58"/>
    <n v="2.5"/>
    <n v="2667"/>
    <n v="187"/>
    <n v="0.24"/>
    <n v="130"/>
    <d v="2023-08-22T00:00:00"/>
    <n v="42715.4"/>
  </r>
  <r>
    <x v="17"/>
    <x v="4"/>
    <n v="176.54"/>
    <n v="3.9"/>
    <n v="4459"/>
    <n v="38"/>
    <n v="0.16"/>
    <n v="496"/>
    <d v="2024-06-06T00:00:00"/>
    <n v="87563.839999999997"/>
  </r>
  <r>
    <x v="18"/>
    <x v="4"/>
    <n v="334.21"/>
    <n v="4"/>
    <n v="4111"/>
    <n v="492"/>
    <n v="0.31"/>
    <n v="893"/>
    <d v="2023-08-04T00:00:00"/>
    <n v="298449.52999999997"/>
  </r>
  <r>
    <x v="17"/>
    <x v="4"/>
    <n v="436.35"/>
    <n v="1.1000000000000001"/>
    <n v="4854"/>
    <n v="780"/>
    <n v="0.26"/>
    <n v="1439"/>
    <d v="2024-03-06T00:00:00"/>
    <n v="627907.65"/>
  </r>
  <r>
    <x v="17"/>
    <x v="4"/>
    <n v="44.31"/>
    <n v="1"/>
    <n v="4124"/>
    <n v="957"/>
    <n v="0.04"/>
    <n v="317"/>
    <d v="2023-10-09T00:00:00"/>
    <n v="14046.27"/>
  </r>
  <r>
    <x v="19"/>
    <x v="4"/>
    <n v="317.48"/>
    <n v="4.5"/>
    <n v="1262"/>
    <n v="376"/>
    <n v="0.38"/>
    <n v="920"/>
    <d v="2023-06-17T00:00:00"/>
    <n v="292081.60000000003"/>
  </r>
  <r>
    <x v="19"/>
    <x v="4"/>
    <n v="371.42"/>
    <n v="2"/>
    <n v="2050"/>
    <n v="428"/>
    <n v="0.18"/>
    <n v="1693"/>
    <d v="2023-07-22T00:00:00"/>
    <n v="628814.06000000006"/>
  </r>
  <r>
    <x v="16"/>
    <x v="4"/>
    <n v="124.47"/>
    <n v="1.2"/>
    <n v="704"/>
    <n v="948"/>
    <n v="0.49"/>
    <n v="584"/>
    <d v="2023-08-10T00:00:00"/>
    <n v="72690.48"/>
  </r>
  <r>
    <x v="18"/>
    <x v="4"/>
    <n v="343.03"/>
    <n v="1.9"/>
    <n v="2041"/>
    <n v="804"/>
    <n v="0.39"/>
    <n v="938"/>
    <d v="2023-11-25T00:00:00"/>
    <n v="321762.13999999996"/>
  </r>
  <r>
    <x v="17"/>
    <x v="4"/>
    <n v="440.77"/>
    <n v="4.8"/>
    <n v="10"/>
    <n v="61"/>
    <n v="0.31"/>
    <n v="1176"/>
    <d v="2023-11-24T00:00:00"/>
    <n v="518345.51999999996"/>
  </r>
  <r>
    <x v="19"/>
    <x v="4"/>
    <n v="41.84"/>
    <n v="2.6"/>
    <n v="884"/>
    <n v="242"/>
    <n v="0.26"/>
    <n v="1353"/>
    <d v="2024-02-24T00:00:00"/>
    <n v="56609.520000000004"/>
  </r>
  <r>
    <x v="16"/>
    <x v="4"/>
    <n v="198.2"/>
    <n v="1.1000000000000001"/>
    <n v="2553"/>
    <n v="258"/>
    <n v="0.41"/>
    <n v="1540"/>
    <d v="2023-09-23T00:00:00"/>
    <n v="305228"/>
  </r>
  <r>
    <x v="16"/>
    <x v="4"/>
    <n v="484.86"/>
    <n v="4.5"/>
    <n v="3170"/>
    <n v="19"/>
    <n v="0.5"/>
    <n v="1596"/>
    <d v="2023-12-15T00:00:00"/>
    <n v="773836.56"/>
  </r>
  <r>
    <x v="16"/>
    <x v="4"/>
    <n v="351.05"/>
    <n v="1.6"/>
    <n v="4255"/>
    <n v="738"/>
    <n v="0.11"/>
    <n v="1143"/>
    <d v="2024-03-13T00:00:00"/>
    <n v="401250.15"/>
  </r>
  <r>
    <x v="18"/>
    <x v="4"/>
    <n v="448.51"/>
    <n v="4.4000000000000004"/>
    <n v="1290"/>
    <n v="616"/>
    <n v="0.2"/>
    <n v="634"/>
    <d v="2024-05-12T00:00:00"/>
    <n v="284355.33999999997"/>
  </r>
  <r>
    <x v="18"/>
    <x v="4"/>
    <n v="31.74"/>
    <n v="4.4000000000000004"/>
    <n v="4265"/>
    <n v="520"/>
    <n v="0.16"/>
    <n v="1560"/>
    <d v="2023-09-23T00:00:00"/>
    <n v="49514.399999999994"/>
  </r>
  <r>
    <x v="17"/>
    <x v="4"/>
    <n v="52.62"/>
    <n v="2.6"/>
    <n v="974"/>
    <n v="37"/>
    <n v="0.13"/>
    <n v="1924"/>
    <d v="2023-12-17T00:00:00"/>
    <n v="101240.87999999999"/>
  </r>
  <r>
    <x v="16"/>
    <x v="4"/>
    <n v="270.98"/>
    <n v="4.8"/>
    <n v="1711"/>
    <n v="972"/>
    <n v="0.45"/>
    <n v="972"/>
    <d v="2024-03-21T00:00:00"/>
    <n v="263392.56"/>
  </r>
  <r>
    <x v="16"/>
    <x v="4"/>
    <n v="252.62"/>
    <n v="2.9"/>
    <n v="2396"/>
    <n v="114"/>
    <n v="0.41"/>
    <n v="1591"/>
    <d v="2024-05-01T00:00:00"/>
    <n v="401918.42"/>
  </r>
  <r>
    <x v="16"/>
    <x v="4"/>
    <n v="276.45"/>
    <n v="4.5"/>
    <n v="1312"/>
    <n v="261"/>
    <n v="0.26"/>
    <n v="335"/>
    <d v="2023-12-25T00:00:00"/>
    <n v="92610.75"/>
  </r>
  <r>
    <x v="19"/>
    <x v="4"/>
    <n v="426.79"/>
    <n v="4.5"/>
    <n v="1704"/>
    <n v="780"/>
    <n v="0.42"/>
    <n v="1368"/>
    <d v="2023-12-12T00:00:00"/>
    <n v="583848.72"/>
  </r>
  <r>
    <x v="16"/>
    <x v="4"/>
    <n v="61.86"/>
    <n v="3.8"/>
    <n v="4795"/>
    <n v="6"/>
    <n v="0.44"/>
    <n v="556"/>
    <d v="2023-08-01T00:00:00"/>
    <n v="34394.159999999996"/>
  </r>
  <r>
    <x v="18"/>
    <x v="4"/>
    <n v="24.33"/>
    <n v="4.3"/>
    <n v="2719"/>
    <n v="362"/>
    <n v="0.11"/>
    <n v="1574"/>
    <d v="2024-03-20T00:00:00"/>
    <n v="38295.42"/>
  </r>
  <r>
    <x v="19"/>
    <x v="4"/>
    <n v="282.52999999999997"/>
    <n v="4"/>
    <n v="1547"/>
    <n v="294"/>
    <n v="0.1"/>
    <n v="1548"/>
    <d v="2024-04-25T00:00:00"/>
    <n v="437356.43999999994"/>
  </r>
  <r>
    <x v="17"/>
    <x v="4"/>
    <n v="490.78"/>
    <n v="3.5"/>
    <n v="4795"/>
    <n v="447"/>
    <n v="0.27"/>
    <n v="674"/>
    <d v="2023-07-20T00:00:00"/>
    <n v="330785.71999999997"/>
  </r>
  <r>
    <x v="17"/>
    <x v="4"/>
    <n v="382.9"/>
    <n v="3.2"/>
    <n v="1247"/>
    <n v="993"/>
    <n v="0.17"/>
    <n v="571"/>
    <d v="2023-07-11T00:00:00"/>
    <n v="218635.9"/>
  </r>
  <r>
    <x v="16"/>
    <x v="4"/>
    <n v="379.31"/>
    <n v="4.2"/>
    <n v="1887"/>
    <n v="483"/>
    <n v="0.03"/>
    <n v="730"/>
    <d v="2023-12-01T00:00:00"/>
    <n v="276896.3"/>
  </r>
  <r>
    <x v="18"/>
    <x v="4"/>
    <n v="387.78"/>
    <n v="3.8"/>
    <n v="885"/>
    <n v="704"/>
    <n v="0.03"/>
    <n v="1143"/>
    <d v="2023-11-13T00:00:00"/>
    <n v="443232.54"/>
  </r>
  <r>
    <x v="16"/>
    <x v="4"/>
    <n v="495.17"/>
    <n v="3.7"/>
    <n v="4811"/>
    <n v="675"/>
    <n v="0.32"/>
    <n v="947"/>
    <d v="2024-06-03T00:00:00"/>
    <n v="468925.99"/>
  </r>
  <r>
    <x v="18"/>
    <x v="4"/>
    <n v="20.84"/>
    <n v="2.2999999999999998"/>
    <n v="3999"/>
    <n v="946"/>
    <n v="0.13"/>
    <n v="1561"/>
    <d v="2023-10-28T00:00:00"/>
    <n v="32531.239999999998"/>
  </r>
  <r>
    <x v="18"/>
    <x v="4"/>
    <n v="472.71"/>
    <n v="1.4"/>
    <n v="38"/>
    <n v="270"/>
    <n v="0.4"/>
    <n v="156"/>
    <d v="2024-03-27T00:00:00"/>
    <n v="73742.759999999995"/>
  </r>
  <r>
    <x v="19"/>
    <x v="4"/>
    <n v="421.57"/>
    <n v="4.0999999999999996"/>
    <n v="3155"/>
    <n v="21"/>
    <n v="7.0000000000000007E-2"/>
    <n v="1730"/>
    <d v="2023-07-09T00:00:00"/>
    <n v="729316.1"/>
  </r>
  <r>
    <x v="20"/>
    <x v="5"/>
    <n v="84.02"/>
    <n v="2.7"/>
    <n v="4116"/>
    <n v="302"/>
    <n v="0.21"/>
    <n v="1978"/>
    <d v="2024-03-18T00:00:00"/>
    <n v="166191.56"/>
  </r>
  <r>
    <x v="20"/>
    <x v="5"/>
    <n v="382.45"/>
    <n v="2.8"/>
    <n v="4665"/>
    <n v="891"/>
    <n v="0.36"/>
    <n v="1185"/>
    <d v="2023-12-30T00:00:00"/>
    <n v="453203.25"/>
  </r>
  <r>
    <x v="21"/>
    <x v="5"/>
    <n v="435.38"/>
    <n v="3.9"/>
    <n v="1809"/>
    <n v="270"/>
    <n v="0.24"/>
    <n v="1562"/>
    <d v="2024-03-30T00:00:00"/>
    <n v="680063.55999999994"/>
  </r>
  <r>
    <x v="21"/>
    <x v="5"/>
    <n v="100.91"/>
    <n v="4.5"/>
    <n v="3380"/>
    <n v="519"/>
    <n v="0.39"/>
    <n v="1709"/>
    <d v="2024-04-21T00:00:00"/>
    <n v="172455.19"/>
  </r>
  <r>
    <x v="21"/>
    <x v="5"/>
    <n v="18.75"/>
    <n v="4.2"/>
    <n v="692"/>
    <n v="535"/>
    <n v="0.46"/>
    <n v="898"/>
    <d v="2024-04-25T00:00:00"/>
    <n v="16837.5"/>
  </r>
  <r>
    <x v="22"/>
    <x v="5"/>
    <n v="245.95"/>
    <n v="1.5"/>
    <n v="3344"/>
    <n v="893"/>
    <n v="0.34"/>
    <n v="1763"/>
    <d v="2024-06-01T00:00:00"/>
    <n v="433609.85"/>
  </r>
  <r>
    <x v="20"/>
    <x v="5"/>
    <n v="120.51"/>
    <n v="1.6"/>
    <n v="116"/>
    <n v="385"/>
    <n v="0.4"/>
    <n v="394"/>
    <d v="2024-04-07T00:00:00"/>
    <n v="47480.94"/>
  </r>
  <r>
    <x v="23"/>
    <x v="5"/>
    <n v="83.29"/>
    <n v="2.9"/>
    <n v="2013"/>
    <n v="319"/>
    <n v="0.2"/>
    <n v="1518"/>
    <d v="2024-03-07T00:00:00"/>
    <n v="126434.22000000002"/>
  </r>
  <r>
    <x v="20"/>
    <x v="5"/>
    <n v="152.91"/>
    <n v="3.8"/>
    <n v="2043"/>
    <n v="101"/>
    <n v="0.45"/>
    <n v="778"/>
    <d v="2023-11-09T00:00:00"/>
    <n v="118963.98"/>
  </r>
  <r>
    <x v="22"/>
    <x v="5"/>
    <n v="61.42"/>
    <n v="2"/>
    <n v="2936"/>
    <n v="45"/>
    <n v="7.0000000000000007E-2"/>
    <n v="591"/>
    <d v="2023-08-05T00:00:00"/>
    <n v="36299.22"/>
  </r>
  <r>
    <x v="20"/>
    <x v="5"/>
    <n v="113.07"/>
    <n v="2.4"/>
    <n v="935"/>
    <n v="927"/>
    <n v="0.47"/>
    <n v="1888"/>
    <d v="2024-06-08T00:00:00"/>
    <n v="213476.15999999997"/>
  </r>
  <r>
    <x v="23"/>
    <x v="5"/>
    <n v="53.05"/>
    <n v="2.4"/>
    <n v="917"/>
    <n v="102"/>
    <n v="7.0000000000000007E-2"/>
    <n v="870"/>
    <d v="2024-03-12T00:00:00"/>
    <n v="46153.5"/>
  </r>
  <r>
    <x v="20"/>
    <x v="5"/>
    <n v="349.67"/>
    <n v="4.3"/>
    <n v="105"/>
    <n v="886"/>
    <n v="0.34"/>
    <n v="1895"/>
    <d v="2023-07-29T00:00:00"/>
    <n v="662624.65"/>
  </r>
  <r>
    <x v="22"/>
    <x v="5"/>
    <n v="449.15"/>
    <n v="3.4"/>
    <n v="3144"/>
    <n v="358"/>
    <n v="0.31"/>
    <n v="552"/>
    <d v="2023-11-19T00:00:00"/>
    <n v="247930.8"/>
  </r>
  <r>
    <x v="21"/>
    <x v="5"/>
    <n v="474.2"/>
    <n v="3.5"/>
    <n v="1107"/>
    <n v="317"/>
    <n v="0.31"/>
    <n v="382"/>
    <d v="2024-06-03T00:00:00"/>
    <n v="181144.4"/>
  </r>
  <r>
    <x v="22"/>
    <x v="5"/>
    <n v="448.46"/>
    <n v="3.2"/>
    <n v="3385"/>
    <n v="21"/>
    <n v="0.23"/>
    <n v="514"/>
    <d v="2024-02-04T00:00:00"/>
    <n v="230508.44"/>
  </r>
  <r>
    <x v="23"/>
    <x v="5"/>
    <n v="90.36"/>
    <n v="2.8"/>
    <n v="2134"/>
    <n v="523"/>
    <n v="0.08"/>
    <n v="1324"/>
    <d v="2023-10-11T00:00:00"/>
    <n v="119636.64"/>
  </r>
  <r>
    <x v="20"/>
    <x v="5"/>
    <n v="171.22"/>
    <n v="2.9"/>
    <n v="4780"/>
    <n v="903"/>
    <n v="0.44"/>
    <n v="308"/>
    <d v="2023-12-10T00:00:00"/>
    <n v="52735.76"/>
  </r>
  <r>
    <x v="21"/>
    <x v="5"/>
    <n v="254.12"/>
    <n v="3.2"/>
    <n v="661"/>
    <n v="548"/>
    <n v="0.5"/>
    <n v="872"/>
    <d v="2024-04-12T00:00:00"/>
    <n v="221592.64"/>
  </r>
  <r>
    <x v="22"/>
    <x v="5"/>
    <n v="49.95"/>
    <n v="2.6"/>
    <n v="4540"/>
    <n v="92"/>
    <n v="0.21"/>
    <n v="1230"/>
    <d v="2023-06-23T00:00:00"/>
    <n v="61438.5"/>
  </r>
  <r>
    <x v="22"/>
    <x v="5"/>
    <n v="236.69"/>
    <n v="4.5"/>
    <n v="158"/>
    <n v="953"/>
    <n v="0.37"/>
    <n v="403"/>
    <d v="2023-08-22T00:00:00"/>
    <n v="95386.069999999992"/>
  </r>
  <r>
    <x v="21"/>
    <x v="5"/>
    <n v="370.32"/>
    <n v="4.0999999999999996"/>
    <n v="955"/>
    <n v="151"/>
    <n v="0.27"/>
    <n v="946"/>
    <d v="2024-03-06T00:00:00"/>
    <n v="350322.72"/>
  </r>
  <r>
    <x v="23"/>
    <x v="5"/>
    <n v="224.92"/>
    <n v="3.9"/>
    <n v="3811"/>
    <n v="577"/>
    <n v="0.3"/>
    <n v="931"/>
    <d v="2023-09-22T00:00:00"/>
    <n v="209400.52"/>
  </r>
  <r>
    <x v="22"/>
    <x v="5"/>
    <n v="145.65"/>
    <n v="3.4"/>
    <n v="1269"/>
    <n v="636"/>
    <n v="0.11"/>
    <n v="1260"/>
    <d v="2024-05-23T00:00:00"/>
    <n v="183519"/>
  </r>
  <r>
    <x v="21"/>
    <x v="5"/>
    <n v="419.64"/>
    <n v="1.9"/>
    <n v="4889"/>
    <n v="519"/>
    <n v="0.2"/>
    <n v="477"/>
    <d v="2024-03-15T00:00:00"/>
    <n v="200168.28"/>
  </r>
  <r>
    <x v="20"/>
    <x v="5"/>
    <n v="126.4"/>
    <n v="4.9000000000000004"/>
    <n v="374"/>
    <n v="292"/>
    <n v="0.43"/>
    <n v="1004"/>
    <d v="2024-04-30T00:00:00"/>
    <n v="126905.60000000001"/>
  </r>
  <r>
    <x v="20"/>
    <x v="5"/>
    <n v="57.72"/>
    <n v="2.6"/>
    <n v="13"/>
    <n v="503"/>
    <n v="0.28999999999999998"/>
    <n v="1107"/>
    <d v="2024-02-01T00:00:00"/>
    <n v="63896.04"/>
  </r>
  <r>
    <x v="22"/>
    <x v="5"/>
    <n v="90.13"/>
    <n v="2.6"/>
    <n v="2040"/>
    <n v="27"/>
    <n v="0.13"/>
    <n v="1252"/>
    <d v="2023-09-23T00:00:00"/>
    <n v="112842.76"/>
  </r>
  <r>
    <x v="22"/>
    <x v="5"/>
    <n v="298.32"/>
    <n v="3.4"/>
    <n v="4396"/>
    <n v="918"/>
    <n v="0.23"/>
    <n v="1418"/>
    <d v="2024-05-31T00:00:00"/>
    <n v="423017.76"/>
  </r>
  <r>
    <x v="22"/>
    <x v="5"/>
    <n v="226.59"/>
    <n v="2.2999999999999998"/>
    <n v="2891"/>
    <n v="861"/>
    <n v="7.0000000000000007E-2"/>
    <n v="132"/>
    <d v="2023-09-08T00:00:00"/>
    <n v="29909.88"/>
  </r>
  <r>
    <x v="21"/>
    <x v="5"/>
    <n v="312.39999999999998"/>
    <n v="3.8"/>
    <n v="575"/>
    <n v="885"/>
    <n v="0.08"/>
    <n v="1144"/>
    <d v="2024-02-24T00:00:00"/>
    <n v="357385.6"/>
  </r>
  <r>
    <x v="23"/>
    <x v="5"/>
    <n v="184.8"/>
    <n v="3.1"/>
    <n v="2352"/>
    <n v="496"/>
    <n v="0.35"/>
    <n v="1847"/>
    <d v="2024-01-06T00:00:00"/>
    <n v="341325.60000000003"/>
  </r>
  <r>
    <x v="22"/>
    <x v="5"/>
    <n v="435.45"/>
    <n v="1.8"/>
    <n v="956"/>
    <n v="915"/>
    <n v="0.13"/>
    <n v="1665"/>
    <d v="2023-08-22T00:00:00"/>
    <n v="725024.25"/>
  </r>
  <r>
    <x v="21"/>
    <x v="5"/>
    <n v="35.33"/>
    <n v="3.6"/>
    <n v="1058"/>
    <n v="197"/>
    <n v="0.09"/>
    <n v="1082"/>
    <d v="2023-07-21T00:00:00"/>
    <n v="38227.06"/>
  </r>
  <r>
    <x v="23"/>
    <x v="5"/>
    <n v="258.55"/>
    <n v="1.2"/>
    <n v="4585"/>
    <n v="275"/>
    <n v="0.49"/>
    <n v="1239"/>
    <d v="2023-10-03T00:00:00"/>
    <n v="320343.45"/>
  </r>
  <r>
    <x v="22"/>
    <x v="5"/>
    <n v="18.52"/>
    <n v="2.2999999999999998"/>
    <n v="3868"/>
    <n v="184"/>
    <n v="0.28999999999999998"/>
    <n v="1207"/>
    <d v="2023-12-15T00:00:00"/>
    <n v="22353.64"/>
  </r>
  <r>
    <x v="22"/>
    <x v="5"/>
    <n v="336.76"/>
    <n v="1.6"/>
    <n v="4403"/>
    <n v="335"/>
    <n v="0.47"/>
    <n v="891"/>
    <d v="2024-06-02T00:00:00"/>
    <n v="300053.15999999997"/>
  </r>
  <r>
    <x v="20"/>
    <x v="5"/>
    <n v="102.29"/>
    <n v="3.9"/>
    <n v="4612"/>
    <n v="494"/>
    <n v="0.09"/>
    <n v="1825"/>
    <d v="2023-11-30T00:00:00"/>
    <n v="186679.25"/>
  </r>
  <r>
    <x v="22"/>
    <x v="5"/>
    <n v="489.53"/>
    <n v="2.5"/>
    <n v="3485"/>
    <n v="113"/>
    <n v="0.12"/>
    <n v="1561"/>
    <d v="2024-01-26T00:00:00"/>
    <n v="764156.33"/>
  </r>
  <r>
    <x v="22"/>
    <x v="5"/>
    <n v="289.60000000000002"/>
    <n v="1.1000000000000001"/>
    <n v="1863"/>
    <n v="344"/>
    <n v="0.34"/>
    <n v="800"/>
    <d v="2024-06-09T00:00:00"/>
    <n v="231680.00000000003"/>
  </r>
  <r>
    <x v="24"/>
    <x v="6"/>
    <n v="471.03"/>
    <n v="4.3"/>
    <n v="1327"/>
    <n v="68"/>
    <n v="0.28999999999999998"/>
    <n v="1981"/>
    <d v="2023-11-03T00:00:00"/>
    <n v="933110.42999999993"/>
  </r>
  <r>
    <x v="25"/>
    <x v="6"/>
    <n v="499.71"/>
    <n v="1.2"/>
    <n v="3232"/>
    <n v="680"/>
    <n v="0.5"/>
    <n v="780"/>
    <d v="2024-03-29T00:00:00"/>
    <n v="389773.8"/>
  </r>
  <r>
    <x v="26"/>
    <x v="6"/>
    <n v="287.83999999999997"/>
    <n v="4"/>
    <n v="1347"/>
    <n v="609"/>
    <n v="0.2"/>
    <n v="493"/>
    <d v="2024-01-30T00:00:00"/>
    <n v="141905.12"/>
  </r>
  <r>
    <x v="25"/>
    <x v="6"/>
    <n v="224.7"/>
    <n v="4.5999999999999996"/>
    <n v="1000"/>
    <n v="278"/>
    <n v="0.22"/>
    <n v="1354"/>
    <d v="2024-02-02T00:00:00"/>
    <n v="304243.8"/>
  </r>
  <r>
    <x v="27"/>
    <x v="6"/>
    <n v="155.47"/>
    <n v="3.6"/>
    <n v="2772"/>
    <n v="654"/>
    <n v="0.32"/>
    <n v="710"/>
    <d v="2024-01-19T00:00:00"/>
    <n v="110383.7"/>
  </r>
  <r>
    <x v="26"/>
    <x v="6"/>
    <n v="196.41"/>
    <n v="3.2"/>
    <n v="1440"/>
    <n v="304"/>
    <n v="0.27"/>
    <n v="290"/>
    <d v="2024-02-29T00:00:00"/>
    <n v="56958.9"/>
  </r>
  <r>
    <x v="25"/>
    <x v="6"/>
    <n v="297.66000000000003"/>
    <n v="1.7"/>
    <n v="2889"/>
    <n v="961"/>
    <n v="0.23"/>
    <n v="1026"/>
    <d v="2024-03-17T00:00:00"/>
    <n v="305399.16000000003"/>
  </r>
  <r>
    <x v="25"/>
    <x v="6"/>
    <n v="476.22"/>
    <n v="4.4000000000000004"/>
    <n v="1947"/>
    <n v="628"/>
    <n v="0.41"/>
    <n v="664"/>
    <d v="2024-05-29T00:00:00"/>
    <n v="316210.08"/>
  </r>
  <r>
    <x v="26"/>
    <x v="6"/>
    <n v="205.42"/>
    <n v="3.3"/>
    <n v="3371"/>
    <n v="739"/>
    <n v="0.3"/>
    <n v="943"/>
    <d v="2023-07-03T00:00:00"/>
    <n v="193711.06"/>
  </r>
  <r>
    <x v="25"/>
    <x v="6"/>
    <n v="375.97"/>
    <n v="3.9"/>
    <n v="1004"/>
    <n v="20"/>
    <n v="0.1"/>
    <n v="1014"/>
    <d v="2023-07-10T00:00:00"/>
    <n v="381233.58"/>
  </r>
  <r>
    <x v="24"/>
    <x v="6"/>
    <n v="44.93"/>
    <n v="4.8"/>
    <n v="714"/>
    <n v="50"/>
    <n v="0.03"/>
    <n v="788"/>
    <d v="2024-01-21T00:00:00"/>
    <n v="35404.839999999997"/>
  </r>
  <r>
    <x v="25"/>
    <x v="6"/>
    <n v="105.33"/>
    <n v="1.7"/>
    <n v="963"/>
    <n v="372"/>
    <n v="0.14000000000000001"/>
    <n v="1562"/>
    <d v="2024-01-05T00:00:00"/>
    <n v="164525.46"/>
  </r>
  <r>
    <x v="24"/>
    <x v="6"/>
    <n v="270.81"/>
    <n v="3.3"/>
    <n v="105"/>
    <n v="419"/>
    <n v="0.36"/>
    <n v="1"/>
    <d v="2024-03-25T00:00:00"/>
    <n v="270.81"/>
  </r>
  <r>
    <x v="27"/>
    <x v="6"/>
    <n v="413.36"/>
    <n v="3.1"/>
    <n v="1286"/>
    <n v="350"/>
    <n v="0.43"/>
    <n v="1062"/>
    <d v="2024-01-03T00:00:00"/>
    <n v="438988.32"/>
  </r>
  <r>
    <x v="24"/>
    <x v="6"/>
    <n v="154.69"/>
    <n v="4.2"/>
    <n v="444"/>
    <n v="297"/>
    <n v="0.46"/>
    <n v="1107"/>
    <d v="2023-09-21T00:00:00"/>
    <n v="171241.83"/>
  </r>
  <r>
    <x v="25"/>
    <x v="6"/>
    <n v="279.61"/>
    <n v="1.2"/>
    <n v="2938"/>
    <n v="140"/>
    <n v="0.3"/>
    <n v="1141"/>
    <d v="2023-09-07T00:00:00"/>
    <n v="319035.01"/>
  </r>
  <r>
    <x v="25"/>
    <x v="6"/>
    <n v="300.83"/>
    <n v="4.2"/>
    <n v="9"/>
    <n v="983"/>
    <n v="0.21"/>
    <n v="1660"/>
    <d v="2023-12-23T00:00:00"/>
    <n v="499377.8"/>
  </r>
  <r>
    <x v="27"/>
    <x v="6"/>
    <n v="387.27"/>
    <n v="3.2"/>
    <n v="4954"/>
    <n v="292"/>
    <n v="0.15"/>
    <n v="663"/>
    <d v="2024-05-22T00:00:00"/>
    <n v="256760.00999999998"/>
  </r>
  <r>
    <x v="27"/>
    <x v="6"/>
    <n v="217.63"/>
    <n v="3.7"/>
    <n v="145"/>
    <n v="914"/>
    <n v="0.31"/>
    <n v="992"/>
    <d v="2023-10-12T00:00:00"/>
    <n v="215888.96"/>
  </r>
  <r>
    <x v="26"/>
    <x v="6"/>
    <n v="92.33"/>
    <n v="3.9"/>
    <n v="1249"/>
    <n v="672"/>
    <n v="0.11"/>
    <n v="661"/>
    <d v="2023-08-22T00:00:00"/>
    <n v="61030.13"/>
  </r>
  <r>
    <x v="24"/>
    <x v="6"/>
    <n v="122.82"/>
    <n v="1.8"/>
    <n v="1546"/>
    <n v="649"/>
    <n v="0.13"/>
    <n v="1100"/>
    <d v="2023-09-30T00:00:00"/>
    <n v="135102"/>
  </r>
  <r>
    <x v="26"/>
    <x v="6"/>
    <n v="494.01"/>
    <n v="1.5"/>
    <n v="3729"/>
    <n v="834"/>
    <n v="0.22"/>
    <n v="636"/>
    <d v="2023-12-26T00:00:00"/>
    <n v="314190.36"/>
  </r>
  <r>
    <x v="26"/>
    <x v="6"/>
    <n v="349.29"/>
    <n v="5"/>
    <n v="4795"/>
    <n v="301"/>
    <n v="0.05"/>
    <n v="1241"/>
    <d v="2024-02-29T00:00:00"/>
    <n v="433468.89"/>
  </r>
  <r>
    <x v="25"/>
    <x v="6"/>
    <n v="453.71"/>
    <n v="4.0999999999999996"/>
    <n v="4131"/>
    <n v="743"/>
    <n v="0.32"/>
    <n v="1699"/>
    <d v="2024-03-29T00:00:00"/>
    <n v="770853.28999999992"/>
  </r>
  <r>
    <x v="27"/>
    <x v="6"/>
    <n v="189.81"/>
    <n v="2.4"/>
    <n v="3046"/>
    <n v="707"/>
    <n v="0.22"/>
    <n v="827"/>
    <d v="2024-02-01T00:00:00"/>
    <n v="156972.87"/>
  </r>
  <r>
    <x v="27"/>
    <x v="6"/>
    <n v="402.17"/>
    <n v="1.9"/>
    <n v="2823"/>
    <n v="229"/>
    <n v="0.3"/>
    <n v="66"/>
    <d v="2023-08-15T00:00:00"/>
    <n v="26543.22"/>
  </r>
  <r>
    <x v="26"/>
    <x v="6"/>
    <n v="233.86"/>
    <n v="1.8"/>
    <n v="2774"/>
    <n v="171"/>
    <n v="0.33"/>
    <n v="1232"/>
    <d v="2023-08-24T00:00:00"/>
    <n v="288115.52"/>
  </r>
  <r>
    <x v="25"/>
    <x v="6"/>
    <n v="228.71"/>
    <n v="2.2999999999999998"/>
    <n v="661"/>
    <n v="811"/>
    <n v="0.04"/>
    <n v="452"/>
    <d v="2023-07-13T00:00:00"/>
    <n v="103376.92"/>
  </r>
  <r>
    <x v="26"/>
    <x v="6"/>
    <n v="348.1"/>
    <n v="1.8"/>
    <n v="207"/>
    <n v="617"/>
    <n v="0.05"/>
    <n v="632"/>
    <d v="2024-04-16T00:00:00"/>
    <n v="219999.2"/>
  </r>
  <r>
    <x v="27"/>
    <x v="6"/>
    <n v="10.61"/>
    <n v="2.2000000000000002"/>
    <n v="3719"/>
    <n v="979"/>
    <n v="0.24"/>
    <n v="1565"/>
    <d v="2023-10-17T00:00:00"/>
    <n v="16604.649999999998"/>
  </r>
  <r>
    <x v="24"/>
    <x v="6"/>
    <n v="205.66"/>
    <n v="1.6"/>
    <n v="1540"/>
    <n v="979"/>
    <n v="0.46"/>
    <n v="363"/>
    <d v="2023-07-25T00:00:00"/>
    <n v="74654.58"/>
  </r>
  <r>
    <x v="26"/>
    <x v="6"/>
    <n v="339.06"/>
    <n v="1.4"/>
    <n v="4551"/>
    <n v="742"/>
    <n v="0.43"/>
    <n v="1012"/>
    <d v="2023-09-12T00:00:00"/>
    <n v="343128.72000000003"/>
  </r>
  <r>
    <x v="27"/>
    <x v="6"/>
    <n v="393.19"/>
    <n v="3.8"/>
    <n v="3725"/>
    <n v="803"/>
    <n v="0.15"/>
    <n v="113"/>
    <d v="2023-10-17T00:00:00"/>
    <n v="44430.47"/>
  </r>
  <r>
    <x v="25"/>
    <x v="6"/>
    <n v="196.65"/>
    <n v="2.4"/>
    <n v="2496"/>
    <n v="842"/>
    <n v="0.41"/>
    <n v="1725"/>
    <d v="2024-01-08T00:00:00"/>
    <n v="339221.25"/>
  </r>
  <r>
    <x v="27"/>
    <x v="6"/>
    <n v="437.93"/>
    <n v="1.6"/>
    <n v="405"/>
    <n v="938"/>
    <n v="0.28999999999999998"/>
    <n v="1339"/>
    <d v="2024-03-01T00:00:00"/>
    <n v="586388.27"/>
  </r>
  <r>
    <x v="27"/>
    <x v="6"/>
    <n v="112.17"/>
    <n v="4.7"/>
    <n v="4137"/>
    <n v="677"/>
    <n v="0.41"/>
    <n v="1826"/>
    <d v="2024-01-04T00:00:00"/>
    <n v="204822.42"/>
  </r>
  <r>
    <x v="27"/>
    <x v="6"/>
    <n v="270.92"/>
    <n v="3.9"/>
    <n v="3138"/>
    <n v="847"/>
    <n v="0.11"/>
    <n v="1549"/>
    <d v="2024-03-29T00:00:00"/>
    <n v="419655.08"/>
  </r>
  <r>
    <x v="24"/>
    <x v="6"/>
    <n v="207.46"/>
    <n v="1.7"/>
    <n v="4225"/>
    <n v="930"/>
    <n v="0.17"/>
    <n v="1811"/>
    <d v="2023-09-28T00:00:00"/>
    <n v="375710.06"/>
  </r>
  <r>
    <x v="25"/>
    <x v="6"/>
    <n v="413.02"/>
    <n v="1.5"/>
    <n v="4259"/>
    <n v="94"/>
    <n v="0.24"/>
    <n v="1133"/>
    <d v="2023-07-10T00:00:00"/>
    <n v="467951.66"/>
  </r>
  <r>
    <x v="25"/>
    <x v="6"/>
    <n v="416.37"/>
    <n v="2.2999999999999998"/>
    <n v="2530"/>
    <n v="936"/>
    <n v="0.41"/>
    <n v="1676"/>
    <d v="2024-02-14T00:00:00"/>
    <n v="697836.12"/>
  </r>
  <r>
    <x v="28"/>
    <x v="7"/>
    <n v="43.4"/>
    <n v="1.1000000000000001"/>
    <n v="536"/>
    <n v="78"/>
    <n v="0.48"/>
    <n v="1979"/>
    <d v="2024-05-29T00:00:00"/>
    <n v="85888.599999999991"/>
  </r>
  <r>
    <x v="29"/>
    <x v="7"/>
    <n v="69.8"/>
    <n v="3.4"/>
    <n v="542"/>
    <n v="845"/>
    <n v="0.44"/>
    <n v="988"/>
    <d v="2023-07-30T00:00:00"/>
    <n v="68962.399999999994"/>
  </r>
  <r>
    <x v="30"/>
    <x v="7"/>
    <n v="324"/>
    <n v="1.9"/>
    <n v="4349"/>
    <n v="129"/>
    <n v="0.33"/>
    <n v="466"/>
    <d v="2023-08-28T00:00:00"/>
    <n v="150984"/>
  </r>
  <r>
    <x v="30"/>
    <x v="7"/>
    <n v="286.58"/>
    <n v="1.8"/>
    <n v="4737"/>
    <n v="381"/>
    <n v="0.5"/>
    <n v="1276"/>
    <d v="2024-04-15T00:00:00"/>
    <n v="365676.07999999996"/>
  </r>
  <r>
    <x v="30"/>
    <x v="7"/>
    <n v="492"/>
    <n v="2"/>
    <n v="4244"/>
    <n v="328"/>
    <n v="0.39"/>
    <n v="1517"/>
    <d v="2023-09-21T00:00:00"/>
    <n v="746364"/>
  </r>
  <r>
    <x v="29"/>
    <x v="7"/>
    <n v="348.89"/>
    <n v="3.5"/>
    <n v="1638"/>
    <n v="551"/>
    <n v="0.41"/>
    <n v="1382"/>
    <d v="2023-08-07T00:00:00"/>
    <n v="482165.98"/>
  </r>
  <r>
    <x v="31"/>
    <x v="7"/>
    <n v="315.70999999999998"/>
    <n v="3.1"/>
    <n v="3302"/>
    <n v="689"/>
    <n v="7.0000000000000007E-2"/>
    <n v="1651"/>
    <d v="2023-12-02T00:00:00"/>
    <n v="521237.20999999996"/>
  </r>
  <r>
    <x v="28"/>
    <x v="7"/>
    <n v="330.5"/>
    <n v="2.4"/>
    <n v="2139"/>
    <n v="981"/>
    <n v="0.41"/>
    <n v="1764"/>
    <d v="2024-03-16T00:00:00"/>
    <n v="583002"/>
  </r>
  <r>
    <x v="31"/>
    <x v="7"/>
    <n v="15.41"/>
    <n v="2.7"/>
    <n v="2293"/>
    <n v="741"/>
    <n v="0.13"/>
    <n v="649"/>
    <d v="2023-08-01T00:00:00"/>
    <n v="10001.09"/>
  </r>
  <r>
    <x v="29"/>
    <x v="7"/>
    <n v="272.3"/>
    <n v="1.9"/>
    <n v="2009"/>
    <n v="241"/>
    <n v="0.31"/>
    <n v="1716"/>
    <d v="2023-07-08T00:00:00"/>
    <n v="467266.80000000005"/>
  </r>
  <r>
    <x v="31"/>
    <x v="7"/>
    <n v="480.19"/>
    <n v="3"/>
    <n v="3042"/>
    <n v="496"/>
    <n v="0.27"/>
    <n v="702"/>
    <d v="2023-08-07T00:00:00"/>
    <n v="337093.38"/>
  </r>
  <r>
    <x v="29"/>
    <x v="7"/>
    <n v="58.06"/>
    <n v="3"/>
    <n v="545"/>
    <n v="563"/>
    <n v="0.12"/>
    <n v="593"/>
    <d v="2023-10-22T00:00:00"/>
    <n v="34429.58"/>
  </r>
  <r>
    <x v="30"/>
    <x v="7"/>
    <n v="194.19"/>
    <n v="2.6"/>
    <n v="3493"/>
    <n v="553"/>
    <n v="0.39"/>
    <n v="396"/>
    <d v="2024-02-18T00:00:00"/>
    <n v="76899.240000000005"/>
  </r>
  <r>
    <x v="31"/>
    <x v="7"/>
    <n v="60.05"/>
    <n v="3.6"/>
    <n v="424"/>
    <n v="128"/>
    <n v="0.4"/>
    <n v="1583"/>
    <d v="2024-05-12T00:00:00"/>
    <n v="95059.15"/>
  </r>
  <r>
    <x v="31"/>
    <x v="7"/>
    <n v="422.03"/>
    <n v="1.2"/>
    <n v="2279"/>
    <n v="788"/>
    <n v="0.41"/>
    <n v="758"/>
    <d v="2023-08-25T00:00:00"/>
    <n v="319898.74"/>
  </r>
  <r>
    <x v="29"/>
    <x v="7"/>
    <n v="448.61"/>
    <n v="3.5"/>
    <n v="78"/>
    <n v="912"/>
    <n v="0.03"/>
    <n v="855"/>
    <d v="2023-12-20T00:00:00"/>
    <n v="383561.55"/>
  </r>
  <r>
    <x v="30"/>
    <x v="7"/>
    <n v="61.79"/>
    <n v="5"/>
    <n v="2148"/>
    <n v="7"/>
    <n v="0.02"/>
    <n v="1528"/>
    <d v="2024-03-15T00:00:00"/>
    <n v="94415.12"/>
  </r>
  <r>
    <x v="30"/>
    <x v="7"/>
    <n v="332.93"/>
    <n v="4.2"/>
    <n v="2711"/>
    <n v="16"/>
    <n v="0.48"/>
    <n v="276"/>
    <d v="2023-10-22T00:00:00"/>
    <n v="91888.680000000008"/>
  </r>
  <r>
    <x v="28"/>
    <x v="7"/>
    <n v="236.35"/>
    <n v="5"/>
    <n v="4531"/>
    <n v="398"/>
    <n v="0.47"/>
    <n v="498"/>
    <d v="2024-05-13T00:00:00"/>
    <n v="117702.3"/>
  </r>
  <r>
    <x v="30"/>
    <x v="7"/>
    <n v="95.31"/>
    <n v="1.4"/>
    <n v="2037"/>
    <n v="351"/>
    <n v="0.03"/>
    <n v="137"/>
    <d v="2024-05-03T00:00:00"/>
    <n v="13057.470000000001"/>
  </r>
  <r>
    <x v="30"/>
    <x v="7"/>
    <n v="50.26"/>
    <n v="4.9000000000000004"/>
    <n v="1246"/>
    <n v="647"/>
    <n v="0.38"/>
    <n v="920"/>
    <d v="2023-07-17T00:00:00"/>
    <n v="46239.199999999997"/>
  </r>
  <r>
    <x v="28"/>
    <x v="7"/>
    <n v="337"/>
    <n v="1"/>
    <n v="1827"/>
    <n v="381"/>
    <n v="0.13"/>
    <n v="1640"/>
    <d v="2023-12-24T00:00:00"/>
    <n v="552680"/>
  </r>
  <r>
    <x v="31"/>
    <x v="7"/>
    <n v="269.85000000000002"/>
    <n v="1.2"/>
    <n v="369"/>
    <n v="777"/>
    <n v="0.4"/>
    <n v="651"/>
    <d v="2023-06-29T00:00:00"/>
    <n v="175672.35"/>
  </r>
  <r>
    <x v="29"/>
    <x v="7"/>
    <n v="65.84"/>
    <n v="2.9"/>
    <n v="3983"/>
    <n v="287"/>
    <n v="0.31"/>
    <n v="1249"/>
    <d v="2024-05-30T00:00:00"/>
    <n v="82234.16"/>
  </r>
  <r>
    <x v="28"/>
    <x v="7"/>
    <n v="175.75"/>
    <n v="4.7"/>
    <n v="2230"/>
    <n v="968"/>
    <n v="0.19"/>
    <n v="1850"/>
    <d v="2023-07-12T00:00:00"/>
    <n v="325137.5"/>
  </r>
  <r>
    <x v="29"/>
    <x v="7"/>
    <n v="200.44"/>
    <n v="1.7"/>
    <n v="4083"/>
    <n v="413"/>
    <n v="0.46"/>
    <n v="1195"/>
    <d v="2023-08-27T00:00:00"/>
    <n v="239525.8"/>
  </r>
  <r>
    <x v="30"/>
    <x v="7"/>
    <n v="444.59"/>
    <n v="3.6"/>
    <n v="4066"/>
    <n v="121"/>
    <n v="0.41"/>
    <n v="1654"/>
    <d v="2024-05-02T00:00:00"/>
    <n v="735351.86"/>
  </r>
  <r>
    <x v="31"/>
    <x v="7"/>
    <n v="136.63"/>
    <n v="3.2"/>
    <n v="2196"/>
    <n v="396"/>
    <n v="0.11"/>
    <n v="1661"/>
    <d v="2023-08-13T00:00:00"/>
    <n v="226942.43"/>
  </r>
  <r>
    <x v="29"/>
    <x v="7"/>
    <n v="283.33"/>
    <n v="1.7"/>
    <n v="1759"/>
    <n v="202"/>
    <n v="0.16"/>
    <n v="661"/>
    <d v="2023-10-19T00:00:00"/>
    <n v="187281.12999999998"/>
  </r>
  <r>
    <x v="31"/>
    <x v="7"/>
    <n v="469.32"/>
    <n v="1.2"/>
    <n v="3537"/>
    <n v="769"/>
    <n v="7.0000000000000007E-2"/>
    <n v="462"/>
    <d v="2023-09-01T00:00:00"/>
    <n v="216825.84"/>
  </r>
  <r>
    <x v="28"/>
    <x v="7"/>
    <n v="114.62"/>
    <n v="3"/>
    <n v="4183"/>
    <n v="43"/>
    <n v="0.37"/>
    <n v="1706"/>
    <d v="2023-12-04T00:00:00"/>
    <n v="195541.72"/>
  </r>
  <r>
    <x v="31"/>
    <x v="7"/>
    <n v="259.10000000000002"/>
    <n v="2.2000000000000002"/>
    <n v="2066"/>
    <n v="22"/>
    <n v="0.34"/>
    <n v="1830"/>
    <d v="2024-02-23T00:00:00"/>
    <n v="474153.00000000006"/>
  </r>
  <r>
    <x v="30"/>
    <x v="7"/>
    <n v="439.8"/>
    <n v="2.7"/>
    <n v="361"/>
    <n v="185"/>
    <n v="0"/>
    <n v="128"/>
    <d v="2023-06-12T00:00:00"/>
    <n v="56294.400000000001"/>
  </r>
  <r>
    <x v="31"/>
    <x v="7"/>
    <n v="441.91"/>
    <n v="2.1"/>
    <n v="1855"/>
    <n v="873"/>
    <n v="0.33"/>
    <n v="472"/>
    <d v="2024-05-31T00:00:00"/>
    <n v="208581.52000000002"/>
  </r>
  <r>
    <x v="31"/>
    <x v="7"/>
    <n v="369.2"/>
    <n v="3.5"/>
    <n v="922"/>
    <n v="65"/>
    <n v="0.18"/>
    <n v="1036"/>
    <d v="2024-03-16T00:00:00"/>
    <n v="382491.2"/>
  </r>
  <r>
    <x v="28"/>
    <x v="7"/>
    <n v="382.89"/>
    <n v="1.1000000000000001"/>
    <n v="2256"/>
    <n v="973"/>
    <n v="0.1"/>
    <n v="1441"/>
    <d v="2024-05-21T00:00:00"/>
    <n v="551744.49"/>
  </r>
  <r>
    <x v="30"/>
    <x v="7"/>
    <n v="380.57"/>
    <n v="4.4000000000000004"/>
    <n v="3895"/>
    <n v="210"/>
    <n v="0.5"/>
    <n v="131"/>
    <d v="2024-02-20T00:00:00"/>
    <n v="49854.67"/>
  </r>
  <r>
    <x v="31"/>
    <x v="7"/>
    <n v="325.25"/>
    <n v="4.0999999999999996"/>
    <n v="1013"/>
    <n v="226"/>
    <n v="7.0000000000000007E-2"/>
    <n v="1765"/>
    <d v="2023-08-05T00:00:00"/>
    <n v="574066.25"/>
  </r>
  <r>
    <x v="29"/>
    <x v="7"/>
    <n v="97.4"/>
    <n v="1.1000000000000001"/>
    <n v="4283"/>
    <n v="56"/>
    <n v="0.19"/>
    <n v="272"/>
    <d v="2024-02-12T00:00:00"/>
    <n v="26492.800000000003"/>
  </r>
  <r>
    <x v="30"/>
    <x v="7"/>
    <n v="245.68"/>
    <n v="3.6"/>
    <n v="4431"/>
    <n v="697"/>
    <n v="0.28000000000000003"/>
    <n v="899"/>
    <d v="2023-09-30T00:00:00"/>
    <n v="220866.32"/>
  </r>
  <r>
    <x v="32"/>
    <x v="8"/>
    <n v="341.47"/>
    <n v="4.2"/>
    <n v="3259"/>
    <n v="59"/>
    <n v="0.16"/>
    <n v="1342"/>
    <d v="2023-11-12T00:00:00"/>
    <n v="458252.74000000005"/>
  </r>
  <r>
    <x v="33"/>
    <x v="8"/>
    <n v="350.75"/>
    <n v="4"/>
    <n v="2974"/>
    <n v="867"/>
    <n v="0.26"/>
    <n v="431"/>
    <d v="2023-12-20T00:00:00"/>
    <n v="151173.25"/>
  </r>
  <r>
    <x v="32"/>
    <x v="8"/>
    <n v="69.959999999999994"/>
    <n v="3.9"/>
    <n v="2528"/>
    <n v="145"/>
    <n v="0.19"/>
    <n v="1136"/>
    <d v="2023-10-03T00:00:00"/>
    <n v="79474.559999999998"/>
  </r>
  <r>
    <x v="32"/>
    <x v="8"/>
    <n v="370.47"/>
    <n v="5"/>
    <n v="1019"/>
    <n v="117"/>
    <n v="0.32"/>
    <n v="400"/>
    <d v="2023-11-25T00:00:00"/>
    <n v="148188"/>
  </r>
  <r>
    <x v="32"/>
    <x v="8"/>
    <n v="253.12"/>
    <n v="1.7"/>
    <n v="398"/>
    <n v="709"/>
    <n v="0.5"/>
    <n v="123"/>
    <d v="2024-03-27T00:00:00"/>
    <n v="31133.760000000002"/>
  </r>
  <r>
    <x v="34"/>
    <x v="8"/>
    <n v="290.22000000000003"/>
    <n v="3.4"/>
    <n v="499"/>
    <n v="572"/>
    <n v="0.49"/>
    <n v="1794"/>
    <d v="2024-02-24T00:00:00"/>
    <n v="520654.68000000005"/>
  </r>
  <r>
    <x v="35"/>
    <x v="8"/>
    <n v="297.05"/>
    <n v="3.3"/>
    <n v="2757"/>
    <n v="848"/>
    <n v="0.46"/>
    <n v="562"/>
    <d v="2023-10-09T00:00:00"/>
    <n v="166942.1"/>
  </r>
  <r>
    <x v="34"/>
    <x v="8"/>
    <n v="137.06"/>
    <n v="2.7"/>
    <n v="4676"/>
    <n v="348"/>
    <n v="0.23"/>
    <n v="48"/>
    <d v="2024-03-28T00:00:00"/>
    <n v="6578.88"/>
  </r>
  <r>
    <x v="32"/>
    <x v="8"/>
    <n v="246.65"/>
    <n v="1.5"/>
    <n v="3331"/>
    <n v="637"/>
    <n v="0.36"/>
    <n v="1009"/>
    <d v="2024-02-02T00:00:00"/>
    <n v="248869.85"/>
  </r>
  <r>
    <x v="32"/>
    <x v="8"/>
    <n v="367.46"/>
    <n v="4.0999999999999996"/>
    <n v="685"/>
    <n v="827"/>
    <n v="7.0000000000000007E-2"/>
    <n v="1592"/>
    <d v="2024-05-10T00:00:00"/>
    <n v="584996.31999999995"/>
  </r>
  <r>
    <x v="32"/>
    <x v="8"/>
    <n v="331.91"/>
    <n v="4.8"/>
    <n v="1431"/>
    <n v="875"/>
    <n v="0.02"/>
    <n v="1365"/>
    <d v="2023-11-03T00:00:00"/>
    <n v="453057.15"/>
  </r>
  <r>
    <x v="34"/>
    <x v="8"/>
    <n v="131.02000000000001"/>
    <n v="4.5999999999999996"/>
    <n v="631"/>
    <n v="905"/>
    <n v="0.14000000000000001"/>
    <n v="1205"/>
    <d v="2024-02-25T00:00:00"/>
    <n v="157879.1"/>
  </r>
  <r>
    <x v="35"/>
    <x v="8"/>
    <n v="390.59"/>
    <n v="1.3"/>
    <n v="1719"/>
    <n v="618"/>
    <n v="0.03"/>
    <n v="249"/>
    <d v="2023-06-13T00:00:00"/>
    <n v="97256.909999999989"/>
  </r>
  <r>
    <x v="35"/>
    <x v="8"/>
    <n v="179.5"/>
    <n v="2.2999999999999998"/>
    <n v="3141"/>
    <n v="638"/>
    <n v="0.12"/>
    <n v="671"/>
    <d v="2023-10-06T00:00:00"/>
    <n v="120444.5"/>
  </r>
  <r>
    <x v="34"/>
    <x v="8"/>
    <n v="482.06"/>
    <n v="3.2"/>
    <n v="1449"/>
    <n v="665"/>
    <n v="0.21"/>
    <n v="895"/>
    <d v="2024-01-20T00:00:00"/>
    <n v="431443.7"/>
  </r>
  <r>
    <x v="35"/>
    <x v="8"/>
    <n v="252.3"/>
    <n v="4.9000000000000004"/>
    <n v="3652"/>
    <n v="130"/>
    <n v="0.36"/>
    <n v="1956"/>
    <d v="2023-08-10T00:00:00"/>
    <n v="493498.80000000005"/>
  </r>
  <r>
    <x v="34"/>
    <x v="8"/>
    <n v="161.26"/>
    <n v="4.8"/>
    <n v="1931"/>
    <n v="444"/>
    <n v="0.06"/>
    <n v="1201"/>
    <d v="2024-02-14T00:00:00"/>
    <n v="193673.25999999998"/>
  </r>
  <r>
    <x v="32"/>
    <x v="8"/>
    <n v="214.82"/>
    <n v="1.4"/>
    <n v="597"/>
    <n v="288"/>
    <n v="0.26"/>
    <n v="1596"/>
    <d v="2024-04-10T00:00:00"/>
    <n v="342852.72"/>
  </r>
  <r>
    <x v="33"/>
    <x v="8"/>
    <n v="207.95"/>
    <n v="3.2"/>
    <n v="3669"/>
    <n v="176"/>
    <n v="0.27"/>
    <n v="965"/>
    <d v="2023-11-25T00:00:00"/>
    <n v="200671.75"/>
  </r>
  <r>
    <x v="33"/>
    <x v="8"/>
    <n v="247.5"/>
    <n v="1.7"/>
    <n v="1537"/>
    <n v="21"/>
    <n v="0.42"/>
    <n v="1089"/>
    <d v="2023-07-16T00:00:00"/>
    <n v="269527.5"/>
  </r>
  <r>
    <x v="33"/>
    <x v="8"/>
    <n v="432.37"/>
    <n v="2.8"/>
    <n v="3750"/>
    <n v="85"/>
    <n v="0.15"/>
    <n v="1959"/>
    <d v="2023-08-21T00:00:00"/>
    <n v="847012.83"/>
  </r>
  <r>
    <x v="32"/>
    <x v="8"/>
    <n v="184.43"/>
    <n v="4.9000000000000004"/>
    <n v="2290"/>
    <n v="830"/>
    <n v="0.25"/>
    <n v="31"/>
    <d v="2023-09-07T00:00:00"/>
    <n v="5717.33"/>
  </r>
  <r>
    <x v="32"/>
    <x v="8"/>
    <n v="276.98"/>
    <n v="4"/>
    <n v="4979"/>
    <n v="213"/>
    <n v="0.01"/>
    <n v="743"/>
    <d v="2023-11-10T00:00:00"/>
    <n v="205796.14"/>
  </r>
  <r>
    <x v="34"/>
    <x v="8"/>
    <n v="441"/>
    <n v="4.5"/>
    <n v="3048"/>
    <n v="679"/>
    <n v="0.49"/>
    <n v="1049"/>
    <d v="2024-04-05T00:00:00"/>
    <n v="462609"/>
  </r>
  <r>
    <x v="35"/>
    <x v="8"/>
    <n v="56.13"/>
    <n v="2.4"/>
    <n v="1067"/>
    <n v="96"/>
    <n v="0.2"/>
    <n v="226"/>
    <d v="2023-09-22T00:00:00"/>
    <n v="12685.380000000001"/>
  </r>
  <r>
    <x v="34"/>
    <x v="8"/>
    <n v="331.82"/>
    <n v="4.3"/>
    <n v="4402"/>
    <n v="778"/>
    <n v="0.1"/>
    <n v="1609"/>
    <d v="2024-06-02T00:00:00"/>
    <n v="533898.38"/>
  </r>
  <r>
    <x v="32"/>
    <x v="8"/>
    <n v="184.77"/>
    <n v="4"/>
    <n v="484"/>
    <n v="596"/>
    <n v="0.16"/>
    <n v="904"/>
    <d v="2024-04-24T00:00:00"/>
    <n v="167032.08000000002"/>
  </r>
  <r>
    <x v="34"/>
    <x v="8"/>
    <n v="458.39"/>
    <n v="3.1"/>
    <n v="4563"/>
    <n v="453"/>
    <n v="0.4"/>
    <n v="774"/>
    <d v="2023-07-10T00:00:00"/>
    <n v="354793.86"/>
  </r>
  <r>
    <x v="34"/>
    <x v="8"/>
    <n v="187.92"/>
    <n v="4.5999999999999996"/>
    <n v="1898"/>
    <n v="39"/>
    <n v="0.25"/>
    <n v="219"/>
    <d v="2024-02-02T00:00:00"/>
    <n v="41154.479999999996"/>
  </r>
  <r>
    <x v="34"/>
    <x v="8"/>
    <n v="100.27"/>
    <n v="4.5999999999999996"/>
    <n v="687"/>
    <n v="618"/>
    <n v="0.16"/>
    <n v="989"/>
    <d v="2023-10-08T00:00:00"/>
    <n v="99167.03"/>
  </r>
  <r>
    <x v="34"/>
    <x v="8"/>
    <n v="442.38"/>
    <n v="4.2"/>
    <n v="3958"/>
    <n v="15"/>
    <n v="0.49"/>
    <n v="1132"/>
    <d v="2024-05-20T00:00:00"/>
    <n v="500774.16"/>
  </r>
  <r>
    <x v="33"/>
    <x v="8"/>
    <n v="320.99"/>
    <n v="1.7"/>
    <n v="1125"/>
    <n v="505"/>
    <n v="0.21"/>
    <n v="246"/>
    <d v="2024-02-03T00:00:00"/>
    <n v="78963.540000000008"/>
  </r>
  <r>
    <x v="34"/>
    <x v="8"/>
    <n v="346.56"/>
    <n v="1.4"/>
    <n v="2243"/>
    <n v="792"/>
    <n v="0.41"/>
    <n v="1689"/>
    <d v="2024-01-29T00:00:00"/>
    <n v="585339.84"/>
  </r>
  <r>
    <x v="34"/>
    <x v="8"/>
    <n v="101.83"/>
    <n v="4.4000000000000004"/>
    <n v="1395"/>
    <n v="485"/>
    <n v="0.27"/>
    <n v="210"/>
    <d v="2024-04-11T00:00:00"/>
    <n v="21384.3"/>
  </r>
  <r>
    <x v="32"/>
    <x v="8"/>
    <n v="494.15"/>
    <n v="4.5999999999999996"/>
    <n v="1899"/>
    <n v="456"/>
    <n v="0.18"/>
    <n v="1249"/>
    <d v="2024-01-31T00:00:00"/>
    <n v="617193.35"/>
  </r>
  <r>
    <x v="32"/>
    <x v="8"/>
    <n v="174.25"/>
    <n v="1.7"/>
    <n v="3348"/>
    <n v="155"/>
    <n v="0.41"/>
    <n v="189"/>
    <d v="2023-12-30T00:00:00"/>
    <n v="32933.25"/>
  </r>
  <r>
    <x v="32"/>
    <x v="8"/>
    <n v="453.63"/>
    <n v="4"/>
    <n v="4433"/>
    <n v="313"/>
    <n v="0.31"/>
    <n v="278"/>
    <d v="2023-12-17T00:00:00"/>
    <n v="126109.14"/>
  </r>
  <r>
    <x v="32"/>
    <x v="8"/>
    <n v="182.66"/>
    <n v="4.4000000000000004"/>
    <n v="1674"/>
    <n v="861"/>
    <n v="0.49"/>
    <n v="930"/>
    <d v="2023-08-26T00:00:00"/>
    <n v="169873.8"/>
  </r>
  <r>
    <x v="32"/>
    <x v="8"/>
    <n v="372.25"/>
    <n v="1.4"/>
    <n v="4578"/>
    <n v="935"/>
    <n v="0"/>
    <n v="1070"/>
    <d v="2023-11-22T00:00:00"/>
    <n v="398307.5"/>
  </r>
  <r>
    <x v="32"/>
    <x v="8"/>
    <n v="121.32"/>
    <n v="4.3"/>
    <n v="854"/>
    <n v="639"/>
    <n v="0.32"/>
    <n v="515"/>
    <d v="2023-08-12T00:00:00"/>
    <n v="62479.799999999996"/>
  </r>
  <r>
    <x v="36"/>
    <x v="9"/>
    <n v="186.59"/>
    <n v="1.3"/>
    <n v="1336"/>
    <n v="628"/>
    <n v="0.2"/>
    <n v="1677"/>
    <d v="2024-05-02T00:00:00"/>
    <n v="312911.43"/>
  </r>
  <r>
    <x v="37"/>
    <x v="9"/>
    <n v="396.34"/>
    <n v="3.7"/>
    <n v="2257"/>
    <n v="114"/>
    <n v="0.45"/>
    <n v="1274"/>
    <d v="2023-11-04T00:00:00"/>
    <n v="504937.16"/>
  </r>
  <r>
    <x v="38"/>
    <x v="9"/>
    <n v="92.85"/>
    <n v="2.6"/>
    <n v="2597"/>
    <n v="141"/>
    <n v="0.43"/>
    <n v="839"/>
    <d v="2023-12-03T00:00:00"/>
    <n v="77901.149999999994"/>
  </r>
  <r>
    <x v="38"/>
    <x v="9"/>
    <n v="212.25"/>
    <n v="4.2"/>
    <n v="595"/>
    <n v="880"/>
    <n v="0.02"/>
    <n v="855"/>
    <d v="2023-09-14T00:00:00"/>
    <n v="181473.75"/>
  </r>
  <r>
    <x v="36"/>
    <x v="9"/>
    <n v="483.46"/>
    <n v="1.5"/>
    <n v="4088"/>
    <n v="82"/>
    <n v="0.49"/>
    <n v="898"/>
    <d v="2023-09-09T00:00:00"/>
    <n v="434147.07999999996"/>
  </r>
  <r>
    <x v="37"/>
    <x v="9"/>
    <n v="421.34"/>
    <n v="4.9000000000000004"/>
    <n v="3789"/>
    <n v="62"/>
    <n v="0.28000000000000003"/>
    <n v="1659"/>
    <d v="2024-02-10T00:00:00"/>
    <n v="699003.05999999994"/>
  </r>
  <r>
    <x v="39"/>
    <x v="9"/>
    <n v="321.19"/>
    <n v="2.8"/>
    <n v="1143"/>
    <n v="933"/>
    <n v="0.06"/>
    <n v="675"/>
    <d v="2023-08-29T00:00:00"/>
    <n v="216803.25"/>
  </r>
  <r>
    <x v="37"/>
    <x v="9"/>
    <n v="16.079999999999998"/>
    <n v="2.9"/>
    <n v="4916"/>
    <n v="738"/>
    <n v="0.11"/>
    <n v="333"/>
    <d v="2023-11-01T00:00:00"/>
    <n v="5354.6399999999994"/>
  </r>
  <r>
    <x v="37"/>
    <x v="9"/>
    <n v="33.590000000000003"/>
    <n v="4.5999999999999996"/>
    <n v="4008"/>
    <n v="631"/>
    <n v="0.09"/>
    <n v="694"/>
    <d v="2024-05-25T00:00:00"/>
    <n v="23311.460000000003"/>
  </r>
  <r>
    <x v="37"/>
    <x v="9"/>
    <n v="420.69"/>
    <n v="2.1"/>
    <n v="2315"/>
    <n v="34"/>
    <n v="0.13"/>
    <n v="493"/>
    <d v="2024-04-21T00:00:00"/>
    <n v="207400.17"/>
  </r>
  <r>
    <x v="37"/>
    <x v="9"/>
    <n v="265.51"/>
    <n v="1.3"/>
    <n v="1299"/>
    <n v="868"/>
    <n v="0.3"/>
    <n v="1952"/>
    <d v="2023-11-22T00:00:00"/>
    <n v="518275.51999999996"/>
  </r>
  <r>
    <x v="37"/>
    <x v="9"/>
    <n v="26"/>
    <n v="4.5"/>
    <n v="4577"/>
    <n v="727"/>
    <n v="0.48"/>
    <n v="1031"/>
    <d v="2023-08-14T00:00:00"/>
    <n v="26806"/>
  </r>
  <r>
    <x v="38"/>
    <x v="9"/>
    <n v="220.91"/>
    <n v="2.2999999999999998"/>
    <n v="3659"/>
    <n v="173"/>
    <n v="0.39"/>
    <n v="1896"/>
    <d v="2024-01-15T00:00:00"/>
    <n v="418845.36"/>
  </r>
  <r>
    <x v="36"/>
    <x v="9"/>
    <n v="90.76"/>
    <n v="1.7"/>
    <n v="1573"/>
    <n v="787"/>
    <n v="0.39"/>
    <n v="178"/>
    <d v="2024-01-30T00:00:00"/>
    <n v="16155.28"/>
  </r>
  <r>
    <x v="38"/>
    <x v="9"/>
    <n v="261.06"/>
    <n v="1.4"/>
    <n v="578"/>
    <n v="853"/>
    <n v="0.13"/>
    <n v="1185"/>
    <d v="2023-06-29T00:00:00"/>
    <n v="309356.09999999998"/>
  </r>
  <r>
    <x v="38"/>
    <x v="9"/>
    <n v="492.08"/>
    <n v="2.1"/>
    <n v="4005"/>
    <n v="261"/>
    <n v="0.45"/>
    <n v="1745"/>
    <d v="2024-04-10T00:00:00"/>
    <n v="858679.6"/>
  </r>
  <r>
    <x v="39"/>
    <x v="9"/>
    <n v="306"/>
    <n v="4.5999999999999996"/>
    <n v="3451"/>
    <n v="361"/>
    <n v="0.49"/>
    <n v="92"/>
    <d v="2024-02-22T00:00:00"/>
    <n v="28152"/>
  </r>
  <r>
    <x v="37"/>
    <x v="9"/>
    <n v="315.02999999999997"/>
    <n v="2.9"/>
    <n v="1455"/>
    <n v="748"/>
    <n v="0.24"/>
    <n v="1712"/>
    <d v="2024-01-21T00:00:00"/>
    <n v="539331.36"/>
  </r>
  <r>
    <x v="37"/>
    <x v="9"/>
    <n v="12.7"/>
    <n v="1"/>
    <n v="1213"/>
    <n v="135"/>
    <n v="0.02"/>
    <n v="891"/>
    <d v="2023-06-23T00:00:00"/>
    <n v="11315.699999999999"/>
  </r>
  <r>
    <x v="36"/>
    <x v="9"/>
    <n v="236.8"/>
    <n v="2.8"/>
    <n v="703"/>
    <n v="317"/>
    <n v="0.2"/>
    <n v="1845"/>
    <d v="2023-10-21T00:00:00"/>
    <n v="436896"/>
  </r>
  <r>
    <x v="37"/>
    <x v="9"/>
    <n v="410.17"/>
    <n v="2.1"/>
    <n v="855"/>
    <n v="788"/>
    <n v="0.17"/>
    <n v="1958"/>
    <d v="2023-12-10T00:00:00"/>
    <n v="803112.86"/>
  </r>
  <r>
    <x v="37"/>
    <x v="9"/>
    <n v="24.54"/>
    <n v="3.7"/>
    <n v="1517"/>
    <n v="658"/>
    <n v="0.23"/>
    <n v="126"/>
    <d v="2024-04-25T00:00:00"/>
    <n v="3092.04"/>
  </r>
  <r>
    <x v="37"/>
    <x v="9"/>
    <n v="203.34"/>
    <n v="2.7"/>
    <n v="3403"/>
    <n v="583"/>
    <n v="0.45"/>
    <n v="1132"/>
    <d v="2023-09-16T00:00:00"/>
    <n v="230180.88"/>
  </r>
  <r>
    <x v="37"/>
    <x v="9"/>
    <n v="161.59"/>
    <n v="4.3"/>
    <n v="987"/>
    <n v="249"/>
    <n v="0.36"/>
    <n v="1176"/>
    <d v="2023-06-29T00:00:00"/>
    <n v="190029.84"/>
  </r>
  <r>
    <x v="36"/>
    <x v="9"/>
    <n v="35.06"/>
    <n v="2"/>
    <n v="726"/>
    <n v="688"/>
    <n v="0.3"/>
    <n v="849"/>
    <d v="2024-01-16T00:00:00"/>
    <n v="29765.940000000002"/>
  </r>
  <r>
    <x v="36"/>
    <x v="9"/>
    <n v="335.99"/>
    <n v="4.2"/>
    <n v="419"/>
    <n v="593"/>
    <n v="0.05"/>
    <n v="1774"/>
    <d v="2024-03-18T00:00:00"/>
    <n v="596046.26"/>
  </r>
  <r>
    <x v="37"/>
    <x v="9"/>
    <n v="44.79"/>
    <n v="1.3"/>
    <n v="2702"/>
    <n v="40"/>
    <n v="0.47"/>
    <n v="958"/>
    <d v="2023-08-30T00:00:00"/>
    <n v="42908.82"/>
  </r>
  <r>
    <x v="37"/>
    <x v="9"/>
    <n v="326.76"/>
    <n v="4.5999999999999996"/>
    <n v="1996"/>
    <n v="265"/>
    <n v="0.25"/>
    <n v="562"/>
    <d v="2024-02-13T00:00:00"/>
    <n v="183639.12"/>
  </r>
  <r>
    <x v="37"/>
    <x v="9"/>
    <n v="310.16000000000003"/>
    <n v="4.5"/>
    <n v="3155"/>
    <n v="453"/>
    <n v="0.06"/>
    <n v="1537"/>
    <d v="2024-03-09T00:00:00"/>
    <n v="476715.92000000004"/>
  </r>
  <r>
    <x v="36"/>
    <x v="9"/>
    <n v="416.22"/>
    <n v="5"/>
    <n v="4008"/>
    <n v="267"/>
    <n v="0.15"/>
    <n v="1856"/>
    <d v="2023-08-04T00:00:00"/>
    <n v="772504.32000000007"/>
  </r>
  <r>
    <x v="37"/>
    <x v="9"/>
    <n v="205.69"/>
    <n v="4.5999999999999996"/>
    <n v="4669"/>
    <n v="48"/>
    <n v="0.11"/>
    <n v="920"/>
    <d v="2023-09-05T00:00:00"/>
    <n v="189234.8"/>
  </r>
  <r>
    <x v="39"/>
    <x v="9"/>
    <n v="329.62"/>
    <n v="4.4000000000000004"/>
    <n v="1130"/>
    <n v="657"/>
    <n v="0.2"/>
    <n v="1452"/>
    <d v="2024-03-29T00:00:00"/>
    <n v="478608.24"/>
  </r>
  <r>
    <x v="37"/>
    <x v="9"/>
    <n v="432.25"/>
    <n v="3.4"/>
    <n v="3435"/>
    <n v="865"/>
    <n v="0.19"/>
    <n v="194"/>
    <d v="2024-01-06T00:00:00"/>
    <n v="83856.5"/>
  </r>
  <r>
    <x v="39"/>
    <x v="9"/>
    <n v="459.15"/>
    <n v="2.7"/>
    <n v="359"/>
    <n v="74"/>
    <n v="0.28999999999999998"/>
    <n v="1848"/>
    <d v="2024-02-13T00:00:00"/>
    <n v="848509.2"/>
  </r>
  <r>
    <x v="39"/>
    <x v="9"/>
    <n v="202.56"/>
    <n v="3.1"/>
    <n v="3361"/>
    <n v="439"/>
    <n v="0.08"/>
    <n v="6"/>
    <d v="2023-11-27T00:00:00"/>
    <n v="1215.3600000000001"/>
  </r>
  <r>
    <x v="37"/>
    <x v="9"/>
    <n v="446.15"/>
    <n v="2.4"/>
    <n v="3219"/>
    <n v="786"/>
    <n v="0.01"/>
    <n v="1467"/>
    <d v="2024-02-05T00:00:00"/>
    <n v="654502.04999999993"/>
  </r>
  <r>
    <x v="38"/>
    <x v="9"/>
    <n v="162.5"/>
    <n v="3.7"/>
    <n v="929"/>
    <n v="687"/>
    <n v="0.11"/>
    <n v="1227"/>
    <d v="2023-07-25T00:00:00"/>
    <n v="199387.5"/>
  </r>
  <r>
    <x v="38"/>
    <x v="9"/>
    <n v="347.25"/>
    <n v="1.6"/>
    <n v="1399"/>
    <n v="343"/>
    <n v="0.25"/>
    <n v="74"/>
    <d v="2024-04-26T00:00:00"/>
    <n v="25696.5"/>
  </r>
  <r>
    <x v="39"/>
    <x v="9"/>
    <n v="58.66"/>
    <n v="1.8"/>
    <n v="4458"/>
    <n v="447"/>
    <n v="0.21"/>
    <n v="1586"/>
    <d v="2023-08-09T00:00:00"/>
    <n v="93034.76"/>
  </r>
  <r>
    <x v="36"/>
    <x v="9"/>
    <n v="380.54"/>
    <n v="2.8"/>
    <n v="4637"/>
    <n v="937"/>
    <n v="0.45"/>
    <n v="124"/>
    <d v="2024-05-04T00:00:00"/>
    <n v="47186.96"/>
  </r>
  <r>
    <x v="40"/>
    <x v="10"/>
    <n v="193.65"/>
    <n v="2.9"/>
    <n v="785"/>
    <n v="200"/>
    <n v="0.49"/>
    <n v="76"/>
    <d v="2024-04-12T00:00:00"/>
    <n v="14717.4"/>
  </r>
  <r>
    <x v="41"/>
    <x v="10"/>
    <n v="84.28"/>
    <n v="1.1000000000000001"/>
    <n v="3807"/>
    <n v="277"/>
    <n v="0.27"/>
    <n v="1188"/>
    <d v="2023-08-10T00:00:00"/>
    <n v="100124.64"/>
  </r>
  <r>
    <x v="42"/>
    <x v="10"/>
    <n v="275.44"/>
    <n v="4"/>
    <n v="2390"/>
    <n v="946"/>
    <n v="0.18"/>
    <n v="1377"/>
    <d v="2024-02-22T00:00:00"/>
    <n v="379280.88"/>
  </r>
  <r>
    <x v="41"/>
    <x v="10"/>
    <n v="96.81"/>
    <n v="3"/>
    <n v="382"/>
    <n v="532"/>
    <n v="0.48"/>
    <n v="358"/>
    <d v="2023-07-22T00:00:00"/>
    <n v="34657.980000000003"/>
  </r>
  <r>
    <x v="41"/>
    <x v="10"/>
    <n v="90.97"/>
    <n v="3.3"/>
    <n v="1134"/>
    <n v="865"/>
    <n v="0.24"/>
    <n v="434"/>
    <d v="2023-09-11T00:00:00"/>
    <n v="39480.979999999996"/>
  </r>
  <r>
    <x v="41"/>
    <x v="10"/>
    <n v="441.35"/>
    <n v="3.5"/>
    <n v="3735"/>
    <n v="761"/>
    <n v="0.23"/>
    <n v="998"/>
    <d v="2023-07-05T00:00:00"/>
    <n v="440467.30000000005"/>
  </r>
  <r>
    <x v="43"/>
    <x v="10"/>
    <n v="29.34"/>
    <n v="2.9"/>
    <n v="2211"/>
    <n v="885"/>
    <n v="0.11"/>
    <n v="63"/>
    <d v="2024-03-11T00:00:00"/>
    <n v="1848.42"/>
  </r>
  <r>
    <x v="42"/>
    <x v="10"/>
    <n v="303.57"/>
    <n v="2.4"/>
    <n v="3630"/>
    <n v="139"/>
    <n v="0.02"/>
    <n v="1781"/>
    <d v="2024-06-05T00:00:00"/>
    <n v="540658.17000000004"/>
  </r>
  <r>
    <x v="42"/>
    <x v="10"/>
    <n v="343.57"/>
    <n v="2.9"/>
    <n v="882"/>
    <n v="146"/>
    <n v="0.26"/>
    <n v="619"/>
    <d v="2023-10-18T00:00:00"/>
    <n v="212669.83"/>
  </r>
  <r>
    <x v="43"/>
    <x v="10"/>
    <n v="433.14"/>
    <n v="3.4"/>
    <n v="1610"/>
    <n v="416"/>
    <n v="0.28000000000000003"/>
    <n v="406"/>
    <d v="2023-11-20T00:00:00"/>
    <n v="175854.84"/>
  </r>
  <r>
    <x v="43"/>
    <x v="10"/>
    <n v="251.24"/>
    <n v="3.3"/>
    <n v="3802"/>
    <n v="81"/>
    <n v="0.22"/>
    <n v="1710"/>
    <d v="2023-10-15T00:00:00"/>
    <n v="429620.4"/>
  </r>
  <r>
    <x v="43"/>
    <x v="10"/>
    <n v="405.23"/>
    <n v="2.9"/>
    <n v="2558"/>
    <n v="328"/>
    <n v="0.03"/>
    <n v="940"/>
    <d v="2023-07-09T00:00:00"/>
    <n v="380916.2"/>
  </r>
  <r>
    <x v="42"/>
    <x v="10"/>
    <n v="425.01"/>
    <n v="4.5999999999999996"/>
    <n v="2490"/>
    <n v="836"/>
    <n v="0.26"/>
    <n v="1517"/>
    <d v="2023-12-04T00:00:00"/>
    <n v="644740.17000000004"/>
  </r>
  <r>
    <x v="41"/>
    <x v="10"/>
    <n v="369.67"/>
    <n v="4.0999999999999996"/>
    <n v="4117"/>
    <n v="348"/>
    <n v="0.02"/>
    <n v="1858"/>
    <d v="2024-04-17T00:00:00"/>
    <n v="686846.86"/>
  </r>
  <r>
    <x v="40"/>
    <x v="10"/>
    <n v="75.87"/>
    <n v="2.2000000000000002"/>
    <n v="1999"/>
    <n v="203"/>
    <n v="0.4"/>
    <n v="1687"/>
    <d v="2024-05-06T00:00:00"/>
    <n v="127992.69"/>
  </r>
  <r>
    <x v="43"/>
    <x v="10"/>
    <n v="269"/>
    <n v="4.2"/>
    <n v="3234"/>
    <n v="18"/>
    <n v="0.1"/>
    <n v="793"/>
    <d v="2024-02-18T00:00:00"/>
    <n v="213317"/>
  </r>
  <r>
    <x v="43"/>
    <x v="10"/>
    <n v="154.36000000000001"/>
    <n v="1.1000000000000001"/>
    <n v="1088"/>
    <n v="291"/>
    <n v="0.42"/>
    <n v="0"/>
    <d v="2024-05-04T00:00:00"/>
    <n v="0"/>
  </r>
  <r>
    <x v="42"/>
    <x v="10"/>
    <n v="379.18"/>
    <n v="4.0999999999999996"/>
    <n v="200"/>
    <n v="126"/>
    <n v="0.44"/>
    <n v="546"/>
    <d v="2023-11-29T00:00:00"/>
    <n v="207032.28"/>
  </r>
  <r>
    <x v="41"/>
    <x v="10"/>
    <n v="53.42"/>
    <n v="3"/>
    <n v="413"/>
    <n v="990"/>
    <n v="0.03"/>
    <n v="1378"/>
    <d v="2024-03-30T00:00:00"/>
    <n v="73612.760000000009"/>
  </r>
  <r>
    <x v="41"/>
    <x v="10"/>
    <n v="319.72000000000003"/>
    <n v="3.3"/>
    <n v="2015"/>
    <n v="289"/>
    <n v="0"/>
    <n v="82"/>
    <d v="2024-02-08T00:00:00"/>
    <n v="26217.040000000001"/>
  </r>
  <r>
    <x v="40"/>
    <x v="10"/>
    <n v="156.79"/>
    <n v="1.3"/>
    <n v="2422"/>
    <n v="161"/>
    <n v="0.4"/>
    <n v="1679"/>
    <d v="2023-06-18T00:00:00"/>
    <n v="263250.40999999997"/>
  </r>
  <r>
    <x v="43"/>
    <x v="10"/>
    <n v="81.150000000000006"/>
    <n v="3.8"/>
    <n v="2158"/>
    <n v="926"/>
    <n v="0.12"/>
    <n v="294"/>
    <d v="2023-11-08T00:00:00"/>
    <n v="23858.100000000002"/>
  </r>
  <r>
    <x v="40"/>
    <x v="10"/>
    <n v="84.64"/>
    <n v="2.1"/>
    <n v="3701"/>
    <n v="732"/>
    <n v="0.28999999999999998"/>
    <n v="1830"/>
    <d v="2023-07-25T00:00:00"/>
    <n v="154891.20000000001"/>
  </r>
  <r>
    <x v="42"/>
    <x v="10"/>
    <n v="323.83"/>
    <n v="4.9000000000000004"/>
    <n v="1556"/>
    <n v="402"/>
    <n v="0.18"/>
    <n v="1336"/>
    <d v="2023-09-03T00:00:00"/>
    <n v="432636.88"/>
  </r>
  <r>
    <x v="40"/>
    <x v="10"/>
    <n v="102.04"/>
    <n v="3.9"/>
    <n v="1589"/>
    <n v="563"/>
    <n v="0.32"/>
    <n v="1905"/>
    <d v="2024-05-27T00:00:00"/>
    <n v="194386.2"/>
  </r>
  <r>
    <x v="40"/>
    <x v="10"/>
    <n v="359.84"/>
    <n v="4.3"/>
    <n v="2307"/>
    <n v="204"/>
    <n v="0.46"/>
    <n v="775"/>
    <d v="2024-05-29T00:00:00"/>
    <n v="278876"/>
  </r>
  <r>
    <x v="41"/>
    <x v="10"/>
    <n v="87.73"/>
    <n v="4.5"/>
    <n v="4449"/>
    <n v="638"/>
    <n v="0.03"/>
    <n v="1739"/>
    <d v="2024-04-22T00:00:00"/>
    <n v="152562.47"/>
  </r>
  <r>
    <x v="41"/>
    <x v="10"/>
    <n v="60.35"/>
    <n v="1.8"/>
    <n v="1884"/>
    <n v="153"/>
    <n v="0.36"/>
    <n v="1749"/>
    <d v="2023-08-21T00:00:00"/>
    <n v="105552.15000000001"/>
  </r>
  <r>
    <x v="42"/>
    <x v="10"/>
    <n v="40.72"/>
    <n v="4.4000000000000004"/>
    <n v="2437"/>
    <n v="324"/>
    <n v="0.47"/>
    <n v="1855"/>
    <d v="2024-01-05T00:00:00"/>
    <n v="75535.599999999991"/>
  </r>
  <r>
    <x v="43"/>
    <x v="10"/>
    <n v="59.93"/>
    <n v="2.4"/>
    <n v="4232"/>
    <n v="922"/>
    <n v="0.43"/>
    <n v="1475"/>
    <d v="2024-03-02T00:00:00"/>
    <n v="88396.75"/>
  </r>
  <r>
    <x v="40"/>
    <x v="10"/>
    <n v="447.02"/>
    <n v="2.7"/>
    <n v="2224"/>
    <n v="197"/>
    <n v="0.19"/>
    <n v="1995"/>
    <d v="2023-12-14T00:00:00"/>
    <n v="891804.89999999991"/>
  </r>
  <r>
    <x v="42"/>
    <x v="10"/>
    <n v="66.849999999999994"/>
    <n v="1.2"/>
    <n v="1948"/>
    <n v="928"/>
    <n v="0.47"/>
    <n v="1752"/>
    <d v="2024-02-11T00:00:00"/>
    <n v="117121.2"/>
  </r>
  <r>
    <x v="41"/>
    <x v="10"/>
    <n v="12.14"/>
    <n v="1.7"/>
    <n v="3988"/>
    <n v="234"/>
    <n v="0.33"/>
    <n v="928"/>
    <d v="2024-05-17T00:00:00"/>
    <n v="11265.92"/>
  </r>
  <r>
    <x v="43"/>
    <x v="10"/>
    <n v="73.5"/>
    <n v="3.7"/>
    <n v="4888"/>
    <n v="605"/>
    <n v="0.13"/>
    <n v="1875"/>
    <d v="2023-11-12T00:00:00"/>
    <n v="137812.5"/>
  </r>
  <r>
    <x v="43"/>
    <x v="10"/>
    <n v="499.74"/>
    <n v="1.4"/>
    <n v="2587"/>
    <n v="552"/>
    <n v="0.24"/>
    <n v="1519"/>
    <d v="2024-01-16T00:00:00"/>
    <n v="759105.06"/>
  </r>
  <r>
    <x v="43"/>
    <x v="10"/>
    <n v="190.67"/>
    <n v="2.5"/>
    <n v="891"/>
    <n v="454"/>
    <n v="0.38"/>
    <n v="209"/>
    <d v="2023-10-25T00:00:00"/>
    <n v="39850.03"/>
  </r>
  <r>
    <x v="42"/>
    <x v="10"/>
    <n v="213.74"/>
    <n v="3.9"/>
    <n v="4744"/>
    <n v="328"/>
    <n v="0.43"/>
    <n v="1845"/>
    <d v="2024-03-02T00:00:00"/>
    <n v="394350.3"/>
  </r>
  <r>
    <x v="42"/>
    <x v="10"/>
    <n v="379.47"/>
    <n v="1.1000000000000001"/>
    <n v="3976"/>
    <n v="727"/>
    <n v="0.47"/>
    <n v="1827"/>
    <d v="2023-09-10T00:00:00"/>
    <n v="693291.69000000006"/>
  </r>
  <r>
    <x v="41"/>
    <x v="10"/>
    <n v="164.66"/>
    <n v="3.6"/>
    <n v="3220"/>
    <n v="539"/>
    <n v="0.36"/>
    <n v="1461"/>
    <d v="2024-04-06T00:00:00"/>
    <n v="240568.26"/>
  </r>
  <r>
    <x v="43"/>
    <x v="10"/>
    <n v="51.82"/>
    <n v="1.2"/>
    <n v="1548"/>
    <n v="312"/>
    <n v="0.41"/>
    <n v="53"/>
    <d v="2024-01-24T00:00:00"/>
    <n v="2746.46"/>
  </r>
  <r>
    <x v="44"/>
    <x v="11"/>
    <n v="141.12"/>
    <n v="4.3"/>
    <n v="4653"/>
    <n v="524"/>
    <n v="0.19"/>
    <n v="1815"/>
    <d v="2023-09-26T00:00:00"/>
    <n v="256132.80000000002"/>
  </r>
  <r>
    <x v="45"/>
    <x v="11"/>
    <n v="357.6"/>
    <n v="4.8"/>
    <n v="674"/>
    <n v="920"/>
    <n v="0.37"/>
    <n v="613"/>
    <d v="2024-05-24T00:00:00"/>
    <n v="219208.80000000002"/>
  </r>
  <r>
    <x v="46"/>
    <x v="11"/>
    <n v="301.61"/>
    <n v="1"/>
    <n v="4266"/>
    <n v="408"/>
    <n v="0.48"/>
    <n v="1211"/>
    <d v="2023-06-30T00:00:00"/>
    <n v="365249.71"/>
  </r>
  <r>
    <x v="45"/>
    <x v="11"/>
    <n v="383.53"/>
    <n v="2.8"/>
    <n v="2831"/>
    <n v="686"/>
    <n v="0.11"/>
    <n v="1627"/>
    <d v="2023-12-07T00:00:00"/>
    <n v="624003.30999999994"/>
  </r>
  <r>
    <x v="46"/>
    <x v="11"/>
    <n v="71.52"/>
    <n v="1.1000000000000001"/>
    <n v="2222"/>
    <n v="733"/>
    <n v="0.18"/>
    <n v="1444"/>
    <d v="2024-01-28T00:00:00"/>
    <n v="103274.87999999999"/>
  </r>
  <r>
    <x v="47"/>
    <x v="11"/>
    <n v="18.600000000000001"/>
    <n v="2.2000000000000002"/>
    <n v="32"/>
    <n v="54"/>
    <n v="0.26"/>
    <n v="755"/>
    <d v="2023-08-02T00:00:00"/>
    <n v="14043.000000000002"/>
  </r>
  <r>
    <x v="45"/>
    <x v="11"/>
    <n v="289.62"/>
    <n v="3.3"/>
    <n v="4579"/>
    <n v="972"/>
    <n v="0.49"/>
    <n v="622"/>
    <d v="2023-08-08T00:00:00"/>
    <n v="180143.64"/>
  </r>
  <r>
    <x v="44"/>
    <x v="11"/>
    <n v="278.01"/>
    <n v="4.3"/>
    <n v="3030"/>
    <n v="728"/>
    <n v="0.15"/>
    <n v="1068"/>
    <d v="2023-11-09T00:00:00"/>
    <n v="296914.68"/>
  </r>
  <r>
    <x v="47"/>
    <x v="11"/>
    <n v="158.43"/>
    <n v="1.3"/>
    <n v="488"/>
    <n v="156"/>
    <n v="0.12"/>
    <n v="411"/>
    <d v="2023-11-18T00:00:00"/>
    <n v="65114.73"/>
  </r>
  <r>
    <x v="47"/>
    <x v="11"/>
    <n v="39.26"/>
    <n v="3.7"/>
    <n v="515"/>
    <n v="601"/>
    <n v="0.5"/>
    <n v="630"/>
    <d v="2024-01-29T00:00:00"/>
    <n v="24733.8"/>
  </r>
  <r>
    <x v="46"/>
    <x v="11"/>
    <n v="495.75"/>
    <n v="3.2"/>
    <n v="3871"/>
    <n v="539"/>
    <n v="0.39"/>
    <n v="1552"/>
    <d v="2024-04-12T00:00:00"/>
    <n v="769404"/>
  </r>
  <r>
    <x v="45"/>
    <x v="11"/>
    <n v="105.96"/>
    <n v="1.6"/>
    <n v="25"/>
    <n v="24"/>
    <n v="0.39"/>
    <n v="1324"/>
    <d v="2023-07-07T00:00:00"/>
    <n v="140291.03999999998"/>
  </r>
  <r>
    <x v="47"/>
    <x v="11"/>
    <n v="491.01"/>
    <n v="3.1"/>
    <n v="3483"/>
    <n v="970"/>
    <n v="0.13"/>
    <n v="1072"/>
    <d v="2023-12-18T00:00:00"/>
    <n v="526362.72"/>
  </r>
  <r>
    <x v="46"/>
    <x v="11"/>
    <n v="175.3"/>
    <n v="3.9"/>
    <n v="1592"/>
    <n v="558"/>
    <n v="0.03"/>
    <n v="685"/>
    <d v="2023-10-12T00:00:00"/>
    <n v="120080.50000000001"/>
  </r>
  <r>
    <x v="45"/>
    <x v="11"/>
    <n v="82.18"/>
    <n v="1"/>
    <n v="2295"/>
    <n v="565"/>
    <n v="0.21"/>
    <n v="421"/>
    <d v="2023-10-28T00:00:00"/>
    <n v="34597.780000000006"/>
  </r>
  <r>
    <x v="47"/>
    <x v="11"/>
    <n v="183.59"/>
    <n v="4.8"/>
    <n v="2500"/>
    <n v="389"/>
    <n v="0.14000000000000001"/>
    <n v="597"/>
    <d v="2023-11-13T00:00:00"/>
    <n v="109603.23"/>
  </r>
  <r>
    <x v="45"/>
    <x v="11"/>
    <n v="277.82"/>
    <n v="2.7"/>
    <n v="1757"/>
    <n v="2"/>
    <n v="0.08"/>
    <n v="1116"/>
    <d v="2024-06-02T00:00:00"/>
    <n v="310047.12"/>
  </r>
  <r>
    <x v="46"/>
    <x v="11"/>
    <n v="449.86"/>
    <n v="3.7"/>
    <n v="3823"/>
    <n v="330"/>
    <n v="0.4"/>
    <n v="1546"/>
    <d v="2023-06-25T00:00:00"/>
    <n v="695483.56"/>
  </r>
  <r>
    <x v="46"/>
    <x v="11"/>
    <n v="332.97"/>
    <n v="1.4"/>
    <n v="4675"/>
    <n v="866"/>
    <n v="0.25"/>
    <n v="695"/>
    <d v="2023-07-26T00:00:00"/>
    <n v="231414.15000000002"/>
  </r>
  <r>
    <x v="47"/>
    <x v="11"/>
    <n v="490.76"/>
    <n v="3.3"/>
    <n v="356"/>
    <n v="600"/>
    <n v="0.46"/>
    <n v="310"/>
    <d v="2023-06-18T00:00:00"/>
    <n v="152135.6"/>
  </r>
  <r>
    <x v="45"/>
    <x v="11"/>
    <n v="16.38"/>
    <n v="1.1000000000000001"/>
    <n v="619"/>
    <n v="882"/>
    <n v="0.37"/>
    <n v="124"/>
    <d v="2023-06-22T00:00:00"/>
    <n v="2031.12"/>
  </r>
  <r>
    <x v="44"/>
    <x v="11"/>
    <n v="480.47"/>
    <n v="3.1"/>
    <n v="929"/>
    <n v="246"/>
    <n v="0.2"/>
    <n v="361"/>
    <d v="2024-06-02T00:00:00"/>
    <n v="173449.67"/>
  </r>
  <r>
    <x v="45"/>
    <x v="11"/>
    <n v="361.98"/>
    <n v="2"/>
    <n v="4282"/>
    <n v="595"/>
    <n v="0.28000000000000003"/>
    <n v="1877"/>
    <d v="2024-03-09T00:00:00"/>
    <n v="679436.46000000008"/>
  </r>
  <r>
    <x v="45"/>
    <x v="11"/>
    <n v="305.5"/>
    <n v="4.3"/>
    <n v="3619"/>
    <n v="612"/>
    <n v="0.19"/>
    <n v="1179"/>
    <d v="2023-09-29T00:00:00"/>
    <n v="360184.5"/>
  </r>
  <r>
    <x v="47"/>
    <x v="11"/>
    <n v="32.57"/>
    <n v="4.2"/>
    <n v="4967"/>
    <n v="321"/>
    <n v="0.26"/>
    <n v="943"/>
    <d v="2024-03-11T00:00:00"/>
    <n v="30713.510000000002"/>
  </r>
  <r>
    <x v="45"/>
    <x v="11"/>
    <n v="220.06"/>
    <n v="1.1000000000000001"/>
    <n v="3947"/>
    <n v="652"/>
    <n v="0"/>
    <n v="739"/>
    <d v="2023-09-19T00:00:00"/>
    <n v="162624.34"/>
  </r>
  <r>
    <x v="45"/>
    <x v="11"/>
    <n v="204.94"/>
    <n v="4.7"/>
    <n v="2176"/>
    <n v="671"/>
    <n v="0.26"/>
    <n v="326"/>
    <d v="2023-10-13T00:00:00"/>
    <n v="66810.44"/>
  </r>
  <r>
    <x v="47"/>
    <x v="11"/>
    <n v="202.3"/>
    <n v="4"/>
    <n v="3696"/>
    <n v="358"/>
    <n v="0.28999999999999998"/>
    <n v="717"/>
    <d v="2024-05-24T00:00:00"/>
    <n v="145049.1"/>
  </r>
  <r>
    <x v="45"/>
    <x v="11"/>
    <n v="496.3"/>
    <n v="2.5"/>
    <n v="692"/>
    <n v="90"/>
    <n v="0.21"/>
    <n v="960"/>
    <d v="2024-02-17T00:00:00"/>
    <n v="476448"/>
  </r>
  <r>
    <x v="44"/>
    <x v="11"/>
    <n v="103.88"/>
    <n v="4.7"/>
    <n v="3699"/>
    <n v="854"/>
    <n v="0.25"/>
    <n v="1738"/>
    <d v="2024-04-30T00:00:00"/>
    <n v="180543.44"/>
  </r>
  <r>
    <x v="44"/>
    <x v="11"/>
    <n v="122.06"/>
    <n v="4.8"/>
    <n v="2401"/>
    <n v="748"/>
    <n v="0.11"/>
    <n v="1603"/>
    <d v="2023-11-26T00:00:00"/>
    <n v="195662.18"/>
  </r>
  <r>
    <x v="46"/>
    <x v="11"/>
    <n v="223.94"/>
    <n v="3.3"/>
    <n v="2635"/>
    <n v="281"/>
    <n v="0.42"/>
    <n v="1132"/>
    <d v="2023-12-05T00:00:00"/>
    <n v="253500.08"/>
  </r>
  <r>
    <x v="47"/>
    <x v="11"/>
    <n v="448.11"/>
    <n v="4.8"/>
    <n v="4647"/>
    <n v="644"/>
    <n v="0.21"/>
    <n v="131"/>
    <d v="2023-09-05T00:00:00"/>
    <n v="58702.41"/>
  </r>
  <r>
    <x v="45"/>
    <x v="11"/>
    <n v="445.55"/>
    <n v="3.2"/>
    <n v="3180"/>
    <n v="220"/>
    <n v="0.13"/>
    <n v="1391"/>
    <d v="2024-01-15T00:00:00"/>
    <n v="619760.05000000005"/>
  </r>
  <r>
    <x v="46"/>
    <x v="11"/>
    <n v="428.96"/>
    <n v="1.8"/>
    <n v="3576"/>
    <n v="474"/>
    <n v="0.03"/>
    <n v="270"/>
    <d v="2023-11-28T00:00:00"/>
    <n v="115819.2"/>
  </r>
  <r>
    <x v="47"/>
    <x v="11"/>
    <n v="407.33"/>
    <n v="4.3"/>
    <n v="3607"/>
    <n v="535"/>
    <n v="0.33"/>
    <n v="1858"/>
    <d v="2023-08-25T00:00:00"/>
    <n v="756819.14"/>
  </r>
  <r>
    <x v="44"/>
    <x v="11"/>
    <n v="237.01"/>
    <n v="1.2"/>
    <n v="278"/>
    <n v="876"/>
    <n v="0.02"/>
    <n v="253"/>
    <d v="2023-12-12T00:00:00"/>
    <n v="59963.53"/>
  </r>
  <r>
    <x v="45"/>
    <x v="11"/>
    <n v="270.69"/>
    <n v="3.4"/>
    <n v="699"/>
    <n v="565"/>
    <n v="0.18"/>
    <n v="1848"/>
    <d v="2024-01-24T00:00:00"/>
    <n v="500235.12"/>
  </r>
  <r>
    <x v="46"/>
    <x v="11"/>
    <n v="120.8"/>
    <n v="2.2000000000000002"/>
    <n v="3388"/>
    <n v="211"/>
    <n v="0.12"/>
    <n v="1714"/>
    <d v="2023-07-04T00:00:00"/>
    <n v="207051.19999999998"/>
  </r>
  <r>
    <x v="47"/>
    <x v="11"/>
    <n v="103.65"/>
    <n v="2.2000000000000002"/>
    <n v="4082"/>
    <n v="510"/>
    <n v="0.32"/>
    <n v="1192"/>
    <d v="2023-07-03T00:00:00"/>
    <n v="123550.8"/>
  </r>
  <r>
    <x v="48"/>
    <x v="12"/>
    <n v="158.44"/>
    <n v="2.2999999999999998"/>
    <n v="1135"/>
    <n v="410"/>
    <n v="0.14000000000000001"/>
    <n v="1208"/>
    <d v="2024-04-24T00:00:00"/>
    <n v="191395.52"/>
  </r>
  <r>
    <x v="48"/>
    <x v="12"/>
    <n v="208.82"/>
    <n v="1.9"/>
    <n v="4308"/>
    <n v="309"/>
    <n v="0.3"/>
    <n v="752"/>
    <d v="2023-09-12T00:00:00"/>
    <n v="157032.63999999998"/>
  </r>
  <r>
    <x v="49"/>
    <x v="12"/>
    <n v="213.09"/>
    <n v="4"/>
    <n v="4538"/>
    <n v="161"/>
    <n v="0.39"/>
    <n v="520"/>
    <d v="2024-01-23T00:00:00"/>
    <n v="110806.8"/>
  </r>
  <r>
    <x v="50"/>
    <x v="12"/>
    <n v="30.79"/>
    <n v="2.1"/>
    <n v="3907"/>
    <n v="559"/>
    <n v="0.15"/>
    <n v="152"/>
    <d v="2024-02-08T00:00:00"/>
    <n v="4680.08"/>
  </r>
  <r>
    <x v="51"/>
    <x v="12"/>
    <n v="284.44"/>
    <n v="4.0999999999999996"/>
    <n v="1752"/>
    <n v="562"/>
    <n v="0.18"/>
    <n v="488"/>
    <d v="2024-03-14T00:00:00"/>
    <n v="138806.72"/>
  </r>
  <r>
    <x v="48"/>
    <x v="12"/>
    <n v="351.63"/>
    <n v="3.9"/>
    <n v="1914"/>
    <n v="197"/>
    <n v="0.46"/>
    <n v="406"/>
    <d v="2023-12-26T00:00:00"/>
    <n v="142761.78"/>
  </r>
  <r>
    <x v="51"/>
    <x v="12"/>
    <n v="432.23"/>
    <n v="2.1"/>
    <n v="4858"/>
    <n v="680"/>
    <n v="0.1"/>
    <n v="1164"/>
    <d v="2024-04-01T00:00:00"/>
    <n v="503115.72000000003"/>
  </r>
  <r>
    <x v="48"/>
    <x v="12"/>
    <n v="335.92"/>
    <n v="1.6"/>
    <n v="3408"/>
    <n v="574"/>
    <n v="0.38"/>
    <n v="1903"/>
    <d v="2023-12-18T00:00:00"/>
    <n v="639255.76"/>
  </r>
  <r>
    <x v="51"/>
    <x v="12"/>
    <n v="474.07"/>
    <n v="3"/>
    <n v="1497"/>
    <n v="782"/>
    <n v="0.25"/>
    <n v="863"/>
    <d v="2024-02-03T00:00:00"/>
    <n v="409122.41"/>
  </r>
  <r>
    <x v="50"/>
    <x v="12"/>
    <n v="198.33"/>
    <n v="1.1000000000000001"/>
    <n v="1907"/>
    <n v="418"/>
    <n v="0.01"/>
    <n v="825"/>
    <d v="2023-08-26T00:00:00"/>
    <n v="163622.25"/>
  </r>
  <r>
    <x v="48"/>
    <x v="12"/>
    <n v="423.21"/>
    <n v="1.4"/>
    <n v="3386"/>
    <n v="924"/>
    <n v="0.41"/>
    <n v="888"/>
    <d v="2023-12-25T00:00:00"/>
    <n v="375810.48"/>
  </r>
  <r>
    <x v="49"/>
    <x v="12"/>
    <n v="220.5"/>
    <n v="2.2000000000000002"/>
    <n v="3407"/>
    <n v="389"/>
    <n v="0.06"/>
    <n v="1263"/>
    <d v="2023-07-26T00:00:00"/>
    <n v="278491.5"/>
  </r>
  <r>
    <x v="48"/>
    <x v="12"/>
    <n v="280.83"/>
    <n v="2.6"/>
    <n v="4986"/>
    <n v="554"/>
    <n v="0.43"/>
    <n v="1683"/>
    <d v="2024-03-07T00:00:00"/>
    <n v="472636.88999999996"/>
  </r>
  <r>
    <x v="50"/>
    <x v="12"/>
    <n v="316.26"/>
    <n v="2.2999999999999998"/>
    <n v="3093"/>
    <n v="882"/>
    <n v="0.25"/>
    <n v="839"/>
    <d v="2024-06-03T00:00:00"/>
    <n v="265342.14"/>
  </r>
  <r>
    <x v="48"/>
    <x v="12"/>
    <n v="316.19"/>
    <n v="3.3"/>
    <n v="3062"/>
    <n v="594"/>
    <n v="0.31"/>
    <n v="499"/>
    <d v="2023-07-18T00:00:00"/>
    <n v="157778.81"/>
  </r>
  <r>
    <x v="50"/>
    <x v="12"/>
    <n v="101.59"/>
    <n v="1.1000000000000001"/>
    <n v="2378"/>
    <n v="900"/>
    <n v="0.18"/>
    <n v="1424"/>
    <d v="2024-03-05T00:00:00"/>
    <n v="144664.16"/>
  </r>
  <r>
    <x v="51"/>
    <x v="12"/>
    <n v="369.02"/>
    <n v="2.6"/>
    <n v="887"/>
    <n v="58"/>
    <n v="0.18"/>
    <n v="49"/>
    <d v="2024-05-22T00:00:00"/>
    <n v="18081.98"/>
  </r>
  <r>
    <x v="48"/>
    <x v="12"/>
    <n v="172.9"/>
    <n v="1.2"/>
    <n v="2606"/>
    <n v="678"/>
    <n v="0.47"/>
    <n v="1164"/>
    <d v="2024-03-18T00:00:00"/>
    <n v="201255.6"/>
  </r>
  <r>
    <x v="48"/>
    <x v="12"/>
    <n v="369.41"/>
    <n v="1.5"/>
    <n v="3474"/>
    <n v="127"/>
    <n v="0.38"/>
    <n v="759"/>
    <d v="2024-05-12T00:00:00"/>
    <n v="280382.19"/>
  </r>
  <r>
    <x v="50"/>
    <x v="12"/>
    <n v="145.4"/>
    <n v="2.7"/>
    <n v="4664"/>
    <n v="391"/>
    <n v="0.03"/>
    <n v="1692"/>
    <d v="2023-11-21T00:00:00"/>
    <n v="246016.80000000002"/>
  </r>
  <r>
    <x v="51"/>
    <x v="12"/>
    <n v="60.53"/>
    <n v="3.2"/>
    <n v="1341"/>
    <n v="680"/>
    <n v="0.37"/>
    <n v="1497"/>
    <d v="2023-11-04T00:00:00"/>
    <n v="90613.41"/>
  </r>
  <r>
    <x v="51"/>
    <x v="12"/>
    <n v="204.83"/>
    <n v="2.1"/>
    <n v="4873"/>
    <n v="97"/>
    <n v="0.24"/>
    <n v="207"/>
    <d v="2024-06-08T00:00:00"/>
    <n v="42399.810000000005"/>
  </r>
  <r>
    <x v="50"/>
    <x v="12"/>
    <n v="279.31"/>
    <n v="3.8"/>
    <n v="153"/>
    <n v="938"/>
    <n v="0.3"/>
    <n v="218"/>
    <d v="2024-01-05T00:00:00"/>
    <n v="60889.58"/>
  </r>
  <r>
    <x v="49"/>
    <x v="12"/>
    <n v="476.2"/>
    <n v="2.2000000000000002"/>
    <n v="2195"/>
    <n v="107"/>
    <n v="0.23"/>
    <n v="1506"/>
    <d v="2023-07-24T00:00:00"/>
    <n v="717157.2"/>
  </r>
  <r>
    <x v="48"/>
    <x v="12"/>
    <n v="324.39999999999998"/>
    <n v="3.8"/>
    <n v="1742"/>
    <n v="282"/>
    <n v="0.34"/>
    <n v="480"/>
    <d v="2023-06-24T00:00:00"/>
    <n v="155712"/>
  </r>
  <r>
    <x v="50"/>
    <x v="12"/>
    <n v="295.94"/>
    <n v="3.1"/>
    <n v="2555"/>
    <n v="257"/>
    <n v="0.43"/>
    <n v="1088"/>
    <d v="2024-03-19T00:00:00"/>
    <n v="321982.71999999997"/>
  </r>
  <r>
    <x v="48"/>
    <x v="12"/>
    <n v="230.05"/>
    <n v="3.4"/>
    <n v="4757"/>
    <n v="946"/>
    <n v="0.44"/>
    <n v="890"/>
    <d v="2023-10-06T00:00:00"/>
    <n v="204744.5"/>
  </r>
  <r>
    <x v="48"/>
    <x v="12"/>
    <n v="316.35000000000002"/>
    <n v="2.5"/>
    <n v="283"/>
    <n v="448"/>
    <n v="0.01"/>
    <n v="1091"/>
    <d v="2024-06-03T00:00:00"/>
    <n v="345137.85000000003"/>
  </r>
  <r>
    <x v="51"/>
    <x v="12"/>
    <n v="275.58"/>
    <n v="4.8"/>
    <n v="3491"/>
    <n v="72"/>
    <n v="0.42"/>
    <n v="617"/>
    <d v="2023-08-27T00:00:00"/>
    <n v="170032.86"/>
  </r>
  <r>
    <x v="48"/>
    <x v="12"/>
    <n v="488.73"/>
    <n v="1.4"/>
    <n v="369"/>
    <n v="794"/>
    <n v="0.22"/>
    <n v="1442"/>
    <d v="2023-10-10T00:00:00"/>
    <n v="704748.66"/>
  </r>
  <r>
    <x v="49"/>
    <x v="12"/>
    <n v="51.31"/>
    <n v="4.2"/>
    <n v="4462"/>
    <n v="270"/>
    <n v="0.41"/>
    <n v="378"/>
    <d v="2024-03-29T00:00:00"/>
    <n v="19395.18"/>
  </r>
  <r>
    <x v="49"/>
    <x v="12"/>
    <n v="14.44"/>
    <n v="3.4"/>
    <n v="3856"/>
    <n v="42"/>
    <n v="0.32"/>
    <n v="169"/>
    <d v="2023-11-11T00:00:00"/>
    <n v="2440.36"/>
  </r>
  <r>
    <x v="51"/>
    <x v="12"/>
    <n v="54.78"/>
    <n v="1.8"/>
    <n v="150"/>
    <n v="110"/>
    <n v="0.37"/>
    <n v="1070"/>
    <d v="2024-04-08T00:00:00"/>
    <n v="58614.6"/>
  </r>
  <r>
    <x v="51"/>
    <x v="12"/>
    <n v="115.06"/>
    <n v="2.1"/>
    <n v="4897"/>
    <n v="295"/>
    <n v="0.18"/>
    <n v="945"/>
    <d v="2023-07-28T00:00:00"/>
    <n v="108731.7"/>
  </r>
  <r>
    <x v="48"/>
    <x v="12"/>
    <n v="302.58"/>
    <n v="3.4"/>
    <n v="1629"/>
    <n v="303"/>
    <n v="0.17"/>
    <n v="1361"/>
    <d v="2024-05-03T00:00:00"/>
    <n v="411811.38"/>
  </r>
  <r>
    <x v="49"/>
    <x v="12"/>
    <n v="413.26"/>
    <n v="4.7"/>
    <n v="3757"/>
    <n v="386"/>
    <n v="0.31"/>
    <n v="832"/>
    <d v="2024-03-11T00:00:00"/>
    <n v="343832.32000000001"/>
  </r>
  <r>
    <x v="48"/>
    <x v="12"/>
    <n v="152.83000000000001"/>
    <n v="4.0999999999999996"/>
    <n v="2556"/>
    <n v="389"/>
    <n v="0.4"/>
    <n v="294"/>
    <d v="2023-08-31T00:00:00"/>
    <n v="44932.020000000004"/>
  </r>
  <r>
    <x v="51"/>
    <x v="12"/>
    <n v="448.72"/>
    <n v="3.7"/>
    <n v="4663"/>
    <n v="186"/>
    <n v="0.23"/>
    <n v="444"/>
    <d v="2024-04-13T00:00:00"/>
    <n v="199231.68000000002"/>
  </r>
  <r>
    <x v="49"/>
    <x v="12"/>
    <n v="322.60000000000002"/>
    <n v="4.3"/>
    <n v="679"/>
    <n v="419"/>
    <n v="0.27"/>
    <n v="1642"/>
    <d v="2024-05-04T00:00:00"/>
    <n v="529709.20000000007"/>
  </r>
  <r>
    <x v="49"/>
    <x v="12"/>
    <n v="41.36"/>
    <n v="4.3"/>
    <n v="2559"/>
    <n v="138"/>
    <n v="0.3"/>
    <n v="1228"/>
    <d v="2023-09-24T00:00:00"/>
    <n v="50790.080000000002"/>
  </r>
  <r>
    <x v="52"/>
    <x v="13"/>
    <n v="256.29000000000002"/>
    <n v="1.2"/>
    <n v="4917"/>
    <n v="87"/>
    <n v="0.46"/>
    <n v="1230"/>
    <d v="2024-02-02T00:00:00"/>
    <n v="315236.7"/>
  </r>
  <r>
    <x v="53"/>
    <x v="13"/>
    <n v="359.35"/>
    <n v="1"/>
    <n v="120"/>
    <n v="384"/>
    <n v="0.46"/>
    <n v="1364"/>
    <d v="2024-01-29T00:00:00"/>
    <n v="490153.4"/>
  </r>
  <r>
    <x v="54"/>
    <x v="13"/>
    <n v="100.97"/>
    <n v="3.7"/>
    <n v="2668"/>
    <n v="302"/>
    <n v="0.34"/>
    <n v="802"/>
    <d v="2024-04-02T00:00:00"/>
    <n v="80977.94"/>
  </r>
  <r>
    <x v="54"/>
    <x v="13"/>
    <n v="161.81"/>
    <n v="2"/>
    <n v="2359"/>
    <n v="745"/>
    <n v="0.27"/>
    <n v="276"/>
    <d v="2024-04-10T00:00:00"/>
    <n v="44659.56"/>
  </r>
  <r>
    <x v="53"/>
    <x v="13"/>
    <n v="47.55"/>
    <n v="4.5"/>
    <n v="2591"/>
    <n v="566"/>
    <n v="0.48"/>
    <n v="1571"/>
    <d v="2024-02-21T00:00:00"/>
    <n v="74701.049999999988"/>
  </r>
  <r>
    <x v="52"/>
    <x v="13"/>
    <n v="193.02"/>
    <n v="2.1"/>
    <n v="2895"/>
    <n v="96"/>
    <n v="0.16"/>
    <n v="828"/>
    <d v="2024-01-25T00:00:00"/>
    <n v="159820.56"/>
  </r>
  <r>
    <x v="52"/>
    <x v="13"/>
    <n v="281.14999999999998"/>
    <n v="3"/>
    <n v="661"/>
    <n v="424"/>
    <n v="0.43"/>
    <n v="1449"/>
    <d v="2024-03-15T00:00:00"/>
    <n v="407386.35"/>
  </r>
  <r>
    <x v="54"/>
    <x v="13"/>
    <n v="178.94"/>
    <n v="2.8"/>
    <n v="2942"/>
    <n v="725"/>
    <n v="0.15"/>
    <n v="1262"/>
    <d v="2023-12-28T00:00:00"/>
    <n v="225822.28"/>
  </r>
  <r>
    <x v="53"/>
    <x v="13"/>
    <n v="97.83"/>
    <n v="3.8"/>
    <n v="4590"/>
    <n v="623"/>
    <n v="0.06"/>
    <n v="1424"/>
    <d v="2023-10-07T00:00:00"/>
    <n v="139309.91999999998"/>
  </r>
  <r>
    <x v="55"/>
    <x v="13"/>
    <n v="432.86"/>
    <n v="3.1"/>
    <n v="3089"/>
    <n v="605"/>
    <n v="0.08"/>
    <n v="288"/>
    <d v="2023-11-14T00:00:00"/>
    <n v="124663.68000000001"/>
  </r>
  <r>
    <x v="52"/>
    <x v="13"/>
    <n v="91.22"/>
    <n v="4.5999999999999996"/>
    <n v="4729"/>
    <n v="649"/>
    <n v="0.32"/>
    <n v="114"/>
    <d v="2023-12-31T00:00:00"/>
    <n v="10399.08"/>
  </r>
  <r>
    <x v="54"/>
    <x v="13"/>
    <n v="113.83"/>
    <n v="2.2000000000000002"/>
    <n v="2294"/>
    <n v="558"/>
    <n v="0.2"/>
    <n v="146"/>
    <d v="2024-02-13T00:00:00"/>
    <n v="16619.18"/>
  </r>
  <r>
    <x v="53"/>
    <x v="13"/>
    <n v="377.2"/>
    <n v="3.3"/>
    <n v="2410"/>
    <n v="508"/>
    <n v="0.21"/>
    <n v="1312"/>
    <d v="2024-05-22T00:00:00"/>
    <n v="494886.39999999997"/>
  </r>
  <r>
    <x v="53"/>
    <x v="13"/>
    <n v="351.25"/>
    <n v="3.8"/>
    <n v="448"/>
    <n v="924"/>
    <n v="0.25"/>
    <n v="1522"/>
    <d v="2024-01-21T00:00:00"/>
    <n v="534602.5"/>
  </r>
  <r>
    <x v="52"/>
    <x v="13"/>
    <n v="291.95"/>
    <n v="1.1000000000000001"/>
    <n v="238"/>
    <n v="204"/>
    <n v="0.35"/>
    <n v="244"/>
    <d v="2023-07-26T00:00:00"/>
    <n v="71235.8"/>
  </r>
  <r>
    <x v="54"/>
    <x v="13"/>
    <n v="175.23"/>
    <n v="1.6"/>
    <n v="4166"/>
    <n v="268"/>
    <n v="0.2"/>
    <n v="304"/>
    <d v="2024-06-03T00:00:00"/>
    <n v="53269.919999999998"/>
  </r>
  <r>
    <x v="52"/>
    <x v="13"/>
    <n v="258.82"/>
    <n v="2.7"/>
    <n v="1776"/>
    <n v="573"/>
    <n v="0.4"/>
    <n v="1560"/>
    <d v="2023-10-03T00:00:00"/>
    <n v="403759.2"/>
  </r>
  <r>
    <x v="54"/>
    <x v="13"/>
    <n v="209.98"/>
    <n v="4.5"/>
    <n v="2463"/>
    <n v="793"/>
    <n v="0.13"/>
    <n v="24"/>
    <d v="2023-08-05T00:00:00"/>
    <n v="5039.5199999999995"/>
  </r>
  <r>
    <x v="55"/>
    <x v="13"/>
    <n v="351.66"/>
    <n v="4"/>
    <n v="504"/>
    <n v="597"/>
    <n v="0.42"/>
    <n v="498"/>
    <d v="2023-06-12T00:00:00"/>
    <n v="175126.68000000002"/>
  </r>
  <r>
    <x v="53"/>
    <x v="13"/>
    <n v="149.9"/>
    <n v="3.1"/>
    <n v="3484"/>
    <n v="338"/>
    <n v="0.41"/>
    <n v="1960"/>
    <d v="2023-09-13T00:00:00"/>
    <n v="293804"/>
  </r>
  <r>
    <x v="53"/>
    <x v="13"/>
    <n v="16.55"/>
    <n v="2.6"/>
    <n v="2104"/>
    <n v="231"/>
    <n v="0.01"/>
    <n v="383"/>
    <d v="2024-04-23T00:00:00"/>
    <n v="6338.6500000000005"/>
  </r>
  <r>
    <x v="52"/>
    <x v="13"/>
    <n v="42.82"/>
    <n v="4.5"/>
    <n v="2763"/>
    <n v="750"/>
    <n v="0.27"/>
    <n v="291"/>
    <d v="2023-07-11T00:00:00"/>
    <n v="12460.62"/>
  </r>
  <r>
    <x v="55"/>
    <x v="13"/>
    <n v="277.33999999999997"/>
    <n v="4.9000000000000004"/>
    <n v="4177"/>
    <n v="833"/>
    <n v="0.26"/>
    <n v="334"/>
    <d v="2024-05-21T00:00:00"/>
    <n v="92631.56"/>
  </r>
  <r>
    <x v="55"/>
    <x v="13"/>
    <n v="471.85"/>
    <n v="1.2"/>
    <n v="2370"/>
    <n v="850"/>
    <n v="0.04"/>
    <n v="205"/>
    <d v="2023-07-26T00:00:00"/>
    <n v="96729.25"/>
  </r>
  <r>
    <x v="55"/>
    <x v="13"/>
    <n v="43.67"/>
    <n v="2.5"/>
    <n v="2890"/>
    <n v="121"/>
    <n v="0.17"/>
    <n v="95"/>
    <d v="2023-06-29T00:00:00"/>
    <n v="4148.6500000000005"/>
  </r>
  <r>
    <x v="52"/>
    <x v="13"/>
    <n v="116.66"/>
    <n v="3.6"/>
    <n v="670"/>
    <n v="123"/>
    <n v="0.05"/>
    <n v="1527"/>
    <d v="2023-11-16T00:00:00"/>
    <n v="178139.82"/>
  </r>
  <r>
    <x v="55"/>
    <x v="13"/>
    <n v="42.57"/>
    <n v="4.0999999999999996"/>
    <n v="249"/>
    <n v="313"/>
    <n v="0.39"/>
    <n v="1452"/>
    <d v="2023-07-28T00:00:00"/>
    <n v="61811.64"/>
  </r>
  <r>
    <x v="53"/>
    <x v="13"/>
    <n v="341.96"/>
    <n v="4"/>
    <n v="3426"/>
    <n v="484"/>
    <n v="0.1"/>
    <n v="43"/>
    <d v="2024-05-12T00:00:00"/>
    <n v="14704.279999999999"/>
  </r>
  <r>
    <x v="53"/>
    <x v="13"/>
    <n v="93.24"/>
    <n v="1.8"/>
    <n v="219"/>
    <n v="901"/>
    <n v="0.37"/>
    <n v="400"/>
    <d v="2023-11-08T00:00:00"/>
    <n v="37296"/>
  </r>
  <r>
    <x v="53"/>
    <x v="13"/>
    <n v="302.61"/>
    <n v="3.6"/>
    <n v="803"/>
    <n v="489"/>
    <n v="0.28999999999999998"/>
    <n v="1493"/>
    <d v="2024-04-09T00:00:00"/>
    <n v="451796.73000000004"/>
  </r>
  <r>
    <x v="52"/>
    <x v="13"/>
    <n v="160.38"/>
    <n v="2.7"/>
    <n v="53"/>
    <n v="527"/>
    <n v="0.1"/>
    <n v="1082"/>
    <d v="2023-08-02T00:00:00"/>
    <n v="173531.16"/>
  </r>
  <r>
    <x v="55"/>
    <x v="13"/>
    <n v="303.89"/>
    <n v="4.4000000000000004"/>
    <n v="2781"/>
    <n v="715"/>
    <n v="0.36"/>
    <n v="394"/>
    <d v="2023-11-16T00:00:00"/>
    <n v="119732.65999999999"/>
  </r>
  <r>
    <x v="55"/>
    <x v="13"/>
    <n v="47.72"/>
    <n v="3.8"/>
    <n v="370"/>
    <n v="857"/>
    <n v="0.23"/>
    <n v="1341"/>
    <d v="2023-10-30T00:00:00"/>
    <n v="63992.52"/>
  </r>
  <r>
    <x v="54"/>
    <x v="13"/>
    <n v="143.25"/>
    <n v="3.8"/>
    <n v="4334"/>
    <n v="194"/>
    <n v="0.47"/>
    <n v="1245"/>
    <d v="2024-04-10T00:00:00"/>
    <n v="178346.25"/>
  </r>
  <r>
    <x v="54"/>
    <x v="13"/>
    <n v="269.07"/>
    <n v="4.3"/>
    <n v="3988"/>
    <n v="377"/>
    <n v="0.14000000000000001"/>
    <n v="922"/>
    <d v="2023-06-20T00:00:00"/>
    <n v="248082.54"/>
  </r>
  <r>
    <x v="53"/>
    <x v="13"/>
    <n v="139.66999999999999"/>
    <n v="3.6"/>
    <n v="974"/>
    <n v="206"/>
    <n v="0.39"/>
    <n v="1814"/>
    <d v="2023-07-20T00:00:00"/>
    <n v="253361.37999999998"/>
  </r>
  <r>
    <x v="55"/>
    <x v="13"/>
    <n v="53.31"/>
    <n v="3.8"/>
    <n v="203"/>
    <n v="160"/>
    <n v="0.22"/>
    <n v="768"/>
    <d v="2023-12-28T00:00:00"/>
    <n v="40942.080000000002"/>
  </r>
  <r>
    <x v="53"/>
    <x v="13"/>
    <n v="139.36000000000001"/>
    <n v="2.7"/>
    <n v="607"/>
    <n v="674"/>
    <n v="0.41"/>
    <n v="827"/>
    <d v="2024-02-11T00:00:00"/>
    <n v="115250.72000000002"/>
  </r>
  <r>
    <x v="52"/>
    <x v="13"/>
    <n v="336.76"/>
    <n v="2.2999999999999998"/>
    <n v="2103"/>
    <n v="365"/>
    <n v="0.44"/>
    <n v="1767"/>
    <d v="2023-09-29T00:00:00"/>
    <n v="595054.92000000004"/>
  </r>
  <r>
    <x v="54"/>
    <x v="13"/>
    <n v="223.85"/>
    <n v="3.7"/>
    <n v="2378"/>
    <n v="992"/>
    <n v="0.28999999999999998"/>
    <n v="1791"/>
    <d v="2024-05-03T00:00:00"/>
    <n v="400915.35"/>
  </r>
  <r>
    <x v="56"/>
    <x v="14"/>
    <n v="415.06"/>
    <n v="4.5999999999999996"/>
    <n v="956"/>
    <n v="798"/>
    <n v="0.4"/>
    <n v="572"/>
    <d v="2023-06-29T00:00:00"/>
    <n v="237414.32"/>
  </r>
  <r>
    <x v="57"/>
    <x v="14"/>
    <n v="289.87"/>
    <n v="2.2000000000000002"/>
    <n v="2828"/>
    <n v="880"/>
    <n v="0.48"/>
    <n v="458"/>
    <d v="2023-12-06T00:00:00"/>
    <n v="132760.46"/>
  </r>
  <r>
    <x v="58"/>
    <x v="14"/>
    <n v="394.03"/>
    <n v="3.3"/>
    <n v="4603"/>
    <n v="303"/>
    <n v="0.16"/>
    <n v="597"/>
    <d v="2023-12-27T00:00:00"/>
    <n v="235235.90999999997"/>
  </r>
  <r>
    <x v="57"/>
    <x v="14"/>
    <n v="384.53"/>
    <n v="3.5"/>
    <n v="991"/>
    <n v="355"/>
    <n v="0.02"/>
    <n v="206"/>
    <d v="2023-09-28T00:00:00"/>
    <n v="79213.179999999993"/>
  </r>
  <r>
    <x v="57"/>
    <x v="14"/>
    <n v="12.62"/>
    <n v="4.8"/>
    <n v="4804"/>
    <n v="852"/>
    <n v="0.2"/>
    <n v="338"/>
    <d v="2024-05-16T00:00:00"/>
    <n v="4265.5599999999995"/>
  </r>
  <r>
    <x v="56"/>
    <x v="14"/>
    <n v="495.43"/>
    <n v="4"/>
    <n v="2730"/>
    <n v="449"/>
    <n v="0.35"/>
    <n v="938"/>
    <d v="2024-01-09T00:00:00"/>
    <n v="464713.34"/>
  </r>
  <r>
    <x v="56"/>
    <x v="14"/>
    <n v="289.05"/>
    <n v="4.5"/>
    <n v="650"/>
    <n v="621"/>
    <n v="0.19"/>
    <n v="539"/>
    <d v="2023-11-26T00:00:00"/>
    <n v="155797.95000000001"/>
  </r>
  <r>
    <x v="57"/>
    <x v="14"/>
    <n v="113.7"/>
    <n v="5"/>
    <n v="2827"/>
    <n v="561"/>
    <n v="0.32"/>
    <n v="1136"/>
    <d v="2023-12-23T00:00:00"/>
    <n v="129163.2"/>
  </r>
  <r>
    <x v="56"/>
    <x v="14"/>
    <n v="470.57"/>
    <n v="3"/>
    <n v="4383"/>
    <n v="906"/>
    <n v="0.42"/>
    <n v="1178"/>
    <d v="2024-04-16T00:00:00"/>
    <n v="554331.46"/>
  </r>
  <r>
    <x v="59"/>
    <x v="14"/>
    <n v="192.83"/>
    <n v="4.8"/>
    <n v="2324"/>
    <n v="939"/>
    <n v="0.25"/>
    <n v="1448"/>
    <d v="2024-04-12T00:00:00"/>
    <n v="279217.84000000003"/>
  </r>
  <r>
    <x v="57"/>
    <x v="14"/>
    <n v="487.38"/>
    <n v="1.3"/>
    <n v="917"/>
    <n v="850"/>
    <n v="0.37"/>
    <n v="838"/>
    <d v="2023-09-24T00:00:00"/>
    <n v="408424.44"/>
  </r>
  <r>
    <x v="58"/>
    <x v="14"/>
    <n v="97.88"/>
    <n v="3.8"/>
    <n v="1749"/>
    <n v="753"/>
    <n v="0.33"/>
    <n v="92"/>
    <d v="2024-01-20T00:00:00"/>
    <n v="9004.9599999999991"/>
  </r>
  <r>
    <x v="59"/>
    <x v="14"/>
    <n v="19.38"/>
    <n v="4.0999999999999996"/>
    <n v="374"/>
    <n v="58"/>
    <n v="0.35"/>
    <n v="779"/>
    <d v="2023-08-19T00:00:00"/>
    <n v="15097.019999999999"/>
  </r>
  <r>
    <x v="59"/>
    <x v="14"/>
    <n v="345.99"/>
    <n v="4.5999999999999996"/>
    <n v="3255"/>
    <n v="89"/>
    <n v="0.2"/>
    <n v="972"/>
    <d v="2023-07-24T00:00:00"/>
    <n v="336302.28"/>
  </r>
  <r>
    <x v="58"/>
    <x v="14"/>
    <n v="418.56"/>
    <n v="3.6"/>
    <n v="1610"/>
    <n v="967"/>
    <n v="0.05"/>
    <n v="1834"/>
    <d v="2024-01-12T00:00:00"/>
    <n v="767639.04000000004"/>
  </r>
  <r>
    <x v="56"/>
    <x v="14"/>
    <n v="25.55"/>
    <n v="2.7"/>
    <n v="4735"/>
    <n v="339"/>
    <n v="0.44"/>
    <n v="1167"/>
    <d v="2023-07-28T00:00:00"/>
    <n v="29816.850000000002"/>
  </r>
  <r>
    <x v="57"/>
    <x v="14"/>
    <n v="113.5"/>
    <n v="4.5"/>
    <n v="1262"/>
    <n v="951"/>
    <n v="0.1"/>
    <n v="1204"/>
    <d v="2023-11-08T00:00:00"/>
    <n v="136654"/>
  </r>
  <r>
    <x v="56"/>
    <x v="14"/>
    <n v="443.45"/>
    <n v="1.5"/>
    <n v="4274"/>
    <n v="211"/>
    <n v="0.11"/>
    <n v="464"/>
    <d v="2023-10-15T00:00:00"/>
    <n v="205760.8"/>
  </r>
  <r>
    <x v="57"/>
    <x v="14"/>
    <n v="486.96"/>
    <n v="2.9"/>
    <n v="2654"/>
    <n v="884"/>
    <n v="0.03"/>
    <n v="275"/>
    <d v="2023-10-23T00:00:00"/>
    <n v="133914"/>
  </r>
  <r>
    <x v="58"/>
    <x v="14"/>
    <n v="487.92"/>
    <n v="4.3"/>
    <n v="3135"/>
    <n v="809"/>
    <n v="0.47"/>
    <n v="1938"/>
    <d v="2024-05-30T00:00:00"/>
    <n v="945588.96000000008"/>
  </r>
  <r>
    <x v="59"/>
    <x v="14"/>
    <n v="44.81"/>
    <n v="1.8"/>
    <n v="762"/>
    <n v="275"/>
    <n v="0.03"/>
    <n v="727"/>
    <d v="2024-04-19T00:00:00"/>
    <n v="32576.870000000003"/>
  </r>
  <r>
    <x v="57"/>
    <x v="14"/>
    <n v="82.17"/>
    <n v="4.9000000000000004"/>
    <n v="2040"/>
    <n v="807"/>
    <n v="0.06"/>
    <n v="235"/>
    <d v="2024-04-15T00:00:00"/>
    <n v="19309.95"/>
  </r>
  <r>
    <x v="57"/>
    <x v="14"/>
    <n v="401.16"/>
    <n v="2.2999999999999998"/>
    <n v="903"/>
    <n v="92"/>
    <n v="0.12"/>
    <n v="1083"/>
    <d v="2024-01-24T00:00:00"/>
    <n v="434456.28"/>
  </r>
  <r>
    <x v="57"/>
    <x v="14"/>
    <n v="189.14"/>
    <n v="2.4"/>
    <n v="1036"/>
    <n v="991"/>
    <n v="0.49"/>
    <n v="1817"/>
    <d v="2024-03-16T00:00:00"/>
    <n v="343667.37999999995"/>
  </r>
  <r>
    <x v="56"/>
    <x v="14"/>
    <n v="81.99"/>
    <n v="2.4"/>
    <n v="2430"/>
    <n v="855"/>
    <n v="0.08"/>
    <n v="1494"/>
    <d v="2023-09-06T00:00:00"/>
    <n v="122493.06"/>
  </r>
  <r>
    <x v="59"/>
    <x v="14"/>
    <n v="416.36"/>
    <n v="3.8"/>
    <n v="3373"/>
    <n v="95"/>
    <n v="0.08"/>
    <n v="191"/>
    <d v="2023-09-18T00:00:00"/>
    <n v="79524.760000000009"/>
  </r>
  <r>
    <x v="56"/>
    <x v="14"/>
    <n v="158.78"/>
    <n v="2.2000000000000002"/>
    <n v="3183"/>
    <n v="827"/>
    <n v="0.24"/>
    <n v="1168"/>
    <d v="2024-04-06T00:00:00"/>
    <n v="185455.04"/>
  </r>
  <r>
    <x v="57"/>
    <x v="14"/>
    <n v="492.27"/>
    <n v="2.6"/>
    <n v="2153"/>
    <n v="180"/>
    <n v="0.21"/>
    <n v="776"/>
    <d v="2023-09-06T00:00:00"/>
    <n v="382001.51999999996"/>
  </r>
  <r>
    <x v="58"/>
    <x v="14"/>
    <n v="180.06"/>
    <n v="3.2"/>
    <n v="2153"/>
    <n v="270"/>
    <n v="0.02"/>
    <n v="1526"/>
    <d v="2023-12-26T00:00:00"/>
    <n v="274771.56"/>
  </r>
  <r>
    <x v="58"/>
    <x v="14"/>
    <n v="494.83"/>
    <n v="4.5999999999999996"/>
    <n v="3802"/>
    <n v="980"/>
    <n v="0.24"/>
    <n v="1743"/>
    <d v="2023-11-22T00:00:00"/>
    <n v="862488.69"/>
  </r>
  <r>
    <x v="57"/>
    <x v="14"/>
    <n v="284.19"/>
    <n v="3.7"/>
    <n v="226"/>
    <n v="47"/>
    <n v="0.2"/>
    <n v="1462"/>
    <d v="2023-08-20T00:00:00"/>
    <n v="415485.77999999997"/>
  </r>
  <r>
    <x v="56"/>
    <x v="14"/>
    <n v="213.91"/>
    <n v="3.1"/>
    <n v="2535"/>
    <n v="908"/>
    <n v="0.44"/>
    <n v="1252"/>
    <d v="2024-03-25T00:00:00"/>
    <n v="267815.32"/>
  </r>
  <r>
    <x v="58"/>
    <x v="14"/>
    <n v="261.32"/>
    <n v="4.5"/>
    <n v="4405"/>
    <n v="131"/>
    <n v="0.49"/>
    <n v="1095"/>
    <d v="2023-09-03T00:00:00"/>
    <n v="286145.39999999997"/>
  </r>
  <r>
    <x v="58"/>
    <x v="14"/>
    <n v="334.22"/>
    <n v="1.6"/>
    <n v="1445"/>
    <n v="119"/>
    <n v="0.09"/>
    <n v="1757"/>
    <d v="2024-01-31T00:00:00"/>
    <n v="587224.54"/>
  </r>
  <r>
    <x v="58"/>
    <x v="14"/>
    <n v="209.21"/>
    <n v="4.5999999999999996"/>
    <n v="2294"/>
    <n v="71"/>
    <n v="0.19"/>
    <n v="5"/>
    <d v="2023-11-17T00:00:00"/>
    <n v="1046.05"/>
  </r>
  <r>
    <x v="56"/>
    <x v="14"/>
    <n v="400.89"/>
    <n v="2.5"/>
    <n v="698"/>
    <n v="75"/>
    <n v="0.28000000000000003"/>
    <n v="1822"/>
    <d v="2023-06-27T00:00:00"/>
    <n v="730421.58"/>
  </r>
  <r>
    <x v="57"/>
    <x v="14"/>
    <n v="175.45"/>
    <n v="5"/>
    <n v="2334"/>
    <n v="765"/>
    <n v="0.26"/>
    <n v="1619"/>
    <d v="2024-05-28T00:00:00"/>
    <n v="284053.55"/>
  </r>
  <r>
    <x v="58"/>
    <x v="14"/>
    <n v="436.63"/>
    <n v="4.2"/>
    <n v="275"/>
    <n v="499"/>
    <n v="0.38"/>
    <n v="1973"/>
    <d v="2023-09-11T00:00:00"/>
    <n v="861470.99"/>
  </r>
  <r>
    <x v="56"/>
    <x v="14"/>
    <n v="248.2"/>
    <n v="4.7"/>
    <n v="4204"/>
    <n v="278"/>
    <n v="0.15"/>
    <n v="1799"/>
    <d v="2023-07-31T00:00:00"/>
    <n v="446511.8"/>
  </r>
  <r>
    <x v="59"/>
    <x v="14"/>
    <n v="395.05"/>
    <n v="3.4"/>
    <n v="1520"/>
    <n v="155"/>
    <n v="0.38"/>
    <n v="1295"/>
    <d v="2024-06-08T00:00:00"/>
    <n v="511589.75"/>
  </r>
  <r>
    <x v="60"/>
    <x v="15"/>
    <n v="220.69"/>
    <n v="3.4"/>
    <n v="870"/>
    <n v="12"/>
    <n v="0.38"/>
    <n v="1756"/>
    <d v="2023-10-16T00:00:00"/>
    <n v="387531.64"/>
  </r>
  <r>
    <x v="60"/>
    <x v="15"/>
    <n v="243.09"/>
    <n v="3.7"/>
    <n v="1647"/>
    <n v="566"/>
    <n v="0.32"/>
    <n v="1490"/>
    <d v="2024-02-15T00:00:00"/>
    <n v="362204.1"/>
  </r>
  <r>
    <x v="61"/>
    <x v="15"/>
    <n v="456.2"/>
    <n v="3"/>
    <n v="4660"/>
    <n v="470"/>
    <n v="0.31"/>
    <n v="925"/>
    <d v="2023-08-02T00:00:00"/>
    <n v="421985"/>
  </r>
  <r>
    <x v="62"/>
    <x v="15"/>
    <n v="464.91"/>
    <n v="5"/>
    <n v="1067"/>
    <n v="738"/>
    <n v="0.38"/>
    <n v="1743"/>
    <d v="2023-09-19T00:00:00"/>
    <n v="810338.13"/>
  </r>
  <r>
    <x v="62"/>
    <x v="15"/>
    <n v="34.31"/>
    <n v="3.9"/>
    <n v="2951"/>
    <n v="71"/>
    <n v="0.46"/>
    <n v="1291"/>
    <d v="2023-07-25T00:00:00"/>
    <n v="44294.210000000006"/>
  </r>
  <r>
    <x v="61"/>
    <x v="15"/>
    <n v="402.71"/>
    <n v="2.6"/>
    <n v="4234"/>
    <n v="614"/>
    <n v="0.06"/>
    <n v="272"/>
    <d v="2023-11-02T00:00:00"/>
    <n v="109537.12"/>
  </r>
  <r>
    <x v="63"/>
    <x v="15"/>
    <n v="287.23"/>
    <n v="4.7"/>
    <n v="4485"/>
    <n v="341"/>
    <n v="0.03"/>
    <n v="1956"/>
    <d v="2023-12-01T00:00:00"/>
    <n v="561821.88"/>
  </r>
  <r>
    <x v="61"/>
    <x v="15"/>
    <n v="267.12"/>
    <n v="4.0999999999999996"/>
    <n v="4322"/>
    <n v="370"/>
    <n v="0.17"/>
    <n v="816"/>
    <d v="2024-01-13T00:00:00"/>
    <n v="217969.92000000001"/>
  </r>
  <r>
    <x v="61"/>
    <x v="15"/>
    <n v="153.94999999999999"/>
    <n v="1.2"/>
    <n v="870"/>
    <n v="667"/>
    <n v="0.3"/>
    <n v="1029"/>
    <d v="2024-01-15T00:00:00"/>
    <n v="158414.54999999999"/>
  </r>
  <r>
    <x v="62"/>
    <x v="15"/>
    <n v="165.6"/>
    <n v="4.4000000000000004"/>
    <n v="3190"/>
    <n v="292"/>
    <n v="0.44"/>
    <n v="1603"/>
    <d v="2023-11-09T00:00:00"/>
    <n v="265456.8"/>
  </r>
  <r>
    <x v="60"/>
    <x v="15"/>
    <n v="457.34"/>
    <n v="2.4"/>
    <n v="307"/>
    <n v="569"/>
    <n v="0.36"/>
    <n v="1128"/>
    <d v="2023-10-26T00:00:00"/>
    <n v="515879.51999999996"/>
  </r>
  <r>
    <x v="61"/>
    <x v="15"/>
    <n v="223.47"/>
    <n v="4.2"/>
    <n v="1378"/>
    <n v="749"/>
    <n v="0.04"/>
    <n v="795"/>
    <d v="2023-11-13T00:00:00"/>
    <n v="177658.65"/>
  </r>
  <r>
    <x v="62"/>
    <x v="15"/>
    <n v="418.94"/>
    <n v="4.7"/>
    <n v="4567"/>
    <n v="719"/>
    <n v="0.23"/>
    <n v="1957"/>
    <d v="2024-01-25T00:00:00"/>
    <n v="819865.58"/>
  </r>
  <r>
    <x v="61"/>
    <x v="15"/>
    <n v="89.77"/>
    <n v="3.4"/>
    <n v="1398"/>
    <n v="653"/>
    <n v="0.22"/>
    <n v="1534"/>
    <d v="2023-08-25T00:00:00"/>
    <n v="137707.18"/>
  </r>
  <r>
    <x v="61"/>
    <x v="15"/>
    <n v="130.86000000000001"/>
    <n v="2.9"/>
    <n v="3049"/>
    <n v="72"/>
    <n v="0.38"/>
    <n v="1983"/>
    <d v="2023-06-16T00:00:00"/>
    <n v="259495.38000000003"/>
  </r>
  <r>
    <x v="60"/>
    <x v="15"/>
    <n v="96.82"/>
    <n v="2.2000000000000002"/>
    <n v="1977"/>
    <n v="282"/>
    <n v="0.03"/>
    <n v="270"/>
    <d v="2023-12-30T00:00:00"/>
    <n v="26141.399999999998"/>
  </r>
  <r>
    <x v="62"/>
    <x v="15"/>
    <n v="433.83"/>
    <n v="2"/>
    <n v="2398"/>
    <n v="433"/>
    <n v="0.45"/>
    <n v="1494"/>
    <d v="2024-01-30T00:00:00"/>
    <n v="648142.02"/>
  </r>
  <r>
    <x v="61"/>
    <x v="15"/>
    <n v="156.44"/>
    <n v="1.4"/>
    <n v="1269"/>
    <n v="600"/>
    <n v="0.36"/>
    <n v="1922"/>
    <d v="2024-01-13T00:00:00"/>
    <n v="300677.68"/>
  </r>
  <r>
    <x v="63"/>
    <x v="15"/>
    <n v="432.94"/>
    <n v="4.3"/>
    <n v="2044"/>
    <n v="480"/>
    <n v="0.06"/>
    <n v="1788"/>
    <d v="2024-01-19T00:00:00"/>
    <n v="774096.72"/>
  </r>
  <r>
    <x v="60"/>
    <x v="15"/>
    <n v="156.97"/>
    <n v="3.4"/>
    <n v="1325"/>
    <n v="24"/>
    <n v="0.08"/>
    <n v="888"/>
    <d v="2024-04-01T00:00:00"/>
    <n v="139389.35999999999"/>
  </r>
  <r>
    <x v="63"/>
    <x v="15"/>
    <n v="32.17"/>
    <n v="1.9"/>
    <n v="470"/>
    <n v="963"/>
    <n v="0.28999999999999998"/>
    <n v="660"/>
    <d v="2023-10-27T00:00:00"/>
    <n v="21232.2"/>
  </r>
  <r>
    <x v="60"/>
    <x v="15"/>
    <n v="266.33999999999997"/>
    <n v="3.8"/>
    <n v="3623"/>
    <n v="241"/>
    <n v="0.28000000000000003"/>
    <n v="1203"/>
    <d v="2023-11-23T00:00:00"/>
    <n v="320407.01999999996"/>
  </r>
  <r>
    <x v="61"/>
    <x v="15"/>
    <n v="134.43"/>
    <n v="4.0999999999999996"/>
    <n v="3308"/>
    <n v="692"/>
    <n v="0.23"/>
    <n v="55"/>
    <d v="2023-10-17T00:00:00"/>
    <n v="7393.6500000000005"/>
  </r>
  <r>
    <x v="60"/>
    <x v="15"/>
    <n v="115.2"/>
    <n v="1.3"/>
    <n v="2799"/>
    <n v="513"/>
    <n v="0.37"/>
    <n v="1723"/>
    <d v="2023-08-08T00:00:00"/>
    <n v="198489.60000000001"/>
  </r>
  <r>
    <x v="60"/>
    <x v="15"/>
    <n v="433.1"/>
    <n v="1.9"/>
    <n v="4006"/>
    <n v="601"/>
    <n v="0.39"/>
    <n v="1991"/>
    <d v="2023-11-03T00:00:00"/>
    <n v="862302.10000000009"/>
  </r>
  <r>
    <x v="60"/>
    <x v="15"/>
    <n v="398.85"/>
    <n v="1.1000000000000001"/>
    <n v="1719"/>
    <n v="494"/>
    <n v="7.0000000000000007E-2"/>
    <n v="542"/>
    <d v="2024-04-19T00:00:00"/>
    <n v="216176.7"/>
  </r>
  <r>
    <x v="63"/>
    <x v="15"/>
    <n v="349.09"/>
    <n v="2.8"/>
    <n v="4647"/>
    <n v="612"/>
    <n v="0.31"/>
    <n v="1856"/>
    <d v="2023-10-05T00:00:00"/>
    <n v="647911.03999999992"/>
  </r>
  <r>
    <x v="61"/>
    <x v="15"/>
    <n v="347.49"/>
    <n v="4.5999999999999996"/>
    <n v="1232"/>
    <n v="21"/>
    <n v="0.24"/>
    <n v="1231"/>
    <d v="2024-06-02T00:00:00"/>
    <n v="427760.19"/>
  </r>
  <r>
    <x v="60"/>
    <x v="15"/>
    <n v="404.8"/>
    <n v="2.2999999999999998"/>
    <n v="2649"/>
    <n v="652"/>
    <n v="0.04"/>
    <n v="848"/>
    <d v="2024-03-24T00:00:00"/>
    <n v="343270.40000000002"/>
  </r>
  <r>
    <x v="63"/>
    <x v="15"/>
    <n v="422.05"/>
    <n v="1.9"/>
    <n v="1262"/>
    <n v="71"/>
    <n v="0.4"/>
    <n v="1845"/>
    <d v="2023-09-01T00:00:00"/>
    <n v="778682.25"/>
  </r>
  <r>
    <x v="63"/>
    <x v="15"/>
    <n v="234.97"/>
    <n v="2.2000000000000002"/>
    <n v="2722"/>
    <n v="59"/>
    <n v="0.06"/>
    <n v="981"/>
    <d v="2024-04-13T00:00:00"/>
    <n v="230505.57"/>
  </r>
  <r>
    <x v="63"/>
    <x v="15"/>
    <n v="216.17"/>
    <n v="3.4"/>
    <n v="3076"/>
    <n v="985"/>
    <n v="0.2"/>
    <n v="709"/>
    <d v="2024-04-12T00:00:00"/>
    <n v="153264.53"/>
  </r>
  <r>
    <x v="62"/>
    <x v="15"/>
    <n v="313.43"/>
    <n v="2.2999999999999998"/>
    <n v="4621"/>
    <n v="461"/>
    <n v="0.03"/>
    <n v="383"/>
    <d v="2024-04-27T00:00:00"/>
    <n v="120043.69"/>
  </r>
  <r>
    <x v="61"/>
    <x v="15"/>
    <n v="261.02999999999997"/>
    <n v="4.0999999999999996"/>
    <n v="1003"/>
    <n v="418"/>
    <n v="0.04"/>
    <n v="1938"/>
    <d v="2024-03-02T00:00:00"/>
    <n v="505876.13999999996"/>
  </r>
  <r>
    <x v="61"/>
    <x v="15"/>
    <n v="207.57"/>
    <n v="4.3"/>
    <n v="1895"/>
    <n v="919"/>
    <n v="0.31"/>
    <n v="144"/>
    <d v="2023-07-19T00:00:00"/>
    <n v="29890.079999999998"/>
  </r>
  <r>
    <x v="61"/>
    <x v="15"/>
    <n v="481.51"/>
    <n v="2.8"/>
    <n v="3212"/>
    <n v="965"/>
    <n v="0.34"/>
    <n v="397"/>
    <d v="2023-10-15T00:00:00"/>
    <n v="191159.47"/>
  </r>
  <r>
    <x v="60"/>
    <x v="15"/>
    <n v="99.07"/>
    <n v="1.6"/>
    <n v="4827"/>
    <n v="911"/>
    <n v="0.02"/>
    <n v="428"/>
    <d v="2023-06-30T00:00:00"/>
    <n v="42401.96"/>
  </r>
  <r>
    <x v="62"/>
    <x v="15"/>
    <n v="263.95999999999998"/>
    <n v="3.8"/>
    <n v="4866"/>
    <n v="757"/>
    <n v="0.16"/>
    <n v="1806"/>
    <d v="2023-12-22T00:00:00"/>
    <n v="476711.75999999995"/>
  </r>
  <r>
    <x v="61"/>
    <x v="15"/>
    <n v="479.48"/>
    <n v="1.9"/>
    <n v="3847"/>
    <n v="582"/>
    <n v="0.47"/>
    <n v="370"/>
    <d v="2024-02-28T00:00:00"/>
    <n v="177407.6"/>
  </r>
  <r>
    <x v="60"/>
    <x v="15"/>
    <n v="165.13"/>
    <n v="2.1"/>
    <n v="2845"/>
    <n v="457"/>
    <n v="0.16"/>
    <n v="881"/>
    <d v="2023-11-26T00:00:00"/>
    <n v="145479.53"/>
  </r>
  <r>
    <x v="64"/>
    <x v="16"/>
    <n v="219.94"/>
    <n v="3.9"/>
    <n v="4266"/>
    <n v="381"/>
    <n v="7.0000000000000007E-2"/>
    <n v="452"/>
    <d v="2023-06-26T00:00:00"/>
    <n v="99412.88"/>
  </r>
  <r>
    <x v="65"/>
    <x v="16"/>
    <n v="472.16"/>
    <n v="1.9"/>
    <n v="3075"/>
    <n v="92"/>
    <n v="0.46"/>
    <n v="287"/>
    <d v="2024-02-25T00:00:00"/>
    <n v="135509.92000000001"/>
  </r>
  <r>
    <x v="65"/>
    <x v="16"/>
    <n v="132.26"/>
    <n v="3.2"/>
    <n v="4552"/>
    <n v="740"/>
    <n v="0.45"/>
    <n v="1029"/>
    <d v="2024-02-19T00:00:00"/>
    <n v="136095.53999999998"/>
  </r>
  <r>
    <x v="66"/>
    <x v="16"/>
    <n v="29.24"/>
    <n v="2.1"/>
    <n v="3722"/>
    <n v="810"/>
    <n v="0.49"/>
    <n v="1411"/>
    <d v="2023-07-09T00:00:00"/>
    <n v="41257.64"/>
  </r>
  <r>
    <x v="64"/>
    <x v="16"/>
    <n v="113.33"/>
    <n v="4.4000000000000004"/>
    <n v="2501"/>
    <n v="290"/>
    <n v="0.47"/>
    <n v="149"/>
    <d v="2023-10-07T00:00:00"/>
    <n v="16886.169999999998"/>
  </r>
  <r>
    <x v="67"/>
    <x v="16"/>
    <n v="232.66"/>
    <n v="4.0999999999999996"/>
    <n v="2123"/>
    <n v="598"/>
    <n v="0.23"/>
    <n v="1553"/>
    <d v="2024-02-18T00:00:00"/>
    <n v="361320.98"/>
  </r>
  <r>
    <x v="67"/>
    <x v="16"/>
    <n v="469.88"/>
    <n v="1.7"/>
    <n v="1106"/>
    <n v="124"/>
    <n v="0.11"/>
    <n v="1070"/>
    <d v="2023-09-28T00:00:00"/>
    <n v="502771.6"/>
  </r>
  <r>
    <x v="67"/>
    <x v="16"/>
    <n v="214.42"/>
    <n v="1.6"/>
    <n v="2415"/>
    <n v="494"/>
    <n v="0.38"/>
    <n v="717"/>
    <d v="2023-08-01T00:00:00"/>
    <n v="153739.13999999998"/>
  </r>
  <r>
    <x v="65"/>
    <x v="16"/>
    <n v="59.12"/>
    <n v="1.1000000000000001"/>
    <n v="1357"/>
    <n v="354"/>
    <n v="0.3"/>
    <n v="1761"/>
    <d v="2023-09-18T00:00:00"/>
    <n v="104110.31999999999"/>
  </r>
  <r>
    <x v="67"/>
    <x v="16"/>
    <n v="125.15"/>
    <n v="4.3"/>
    <n v="4780"/>
    <n v="902"/>
    <n v="7.0000000000000007E-2"/>
    <n v="1471"/>
    <d v="2024-04-07T00:00:00"/>
    <n v="184095.65"/>
  </r>
  <r>
    <x v="65"/>
    <x v="16"/>
    <n v="463.97"/>
    <n v="2.7"/>
    <n v="3066"/>
    <n v="330"/>
    <n v="0.21"/>
    <n v="1778"/>
    <d v="2024-05-23T00:00:00"/>
    <n v="824938.66"/>
  </r>
  <r>
    <x v="67"/>
    <x v="16"/>
    <n v="24.04"/>
    <n v="3.3"/>
    <n v="4586"/>
    <n v="430"/>
    <n v="0.12"/>
    <n v="297"/>
    <d v="2024-03-26T00:00:00"/>
    <n v="7139.88"/>
  </r>
  <r>
    <x v="66"/>
    <x v="16"/>
    <n v="204.87"/>
    <n v="4.9000000000000004"/>
    <n v="4922"/>
    <n v="922"/>
    <n v="0.35"/>
    <n v="71"/>
    <d v="2023-09-21T00:00:00"/>
    <n v="14545.77"/>
  </r>
  <r>
    <x v="67"/>
    <x v="16"/>
    <n v="193.61"/>
    <n v="3.2"/>
    <n v="4987"/>
    <n v="11"/>
    <n v="0.21"/>
    <n v="1578"/>
    <d v="2024-05-24T00:00:00"/>
    <n v="305516.58"/>
  </r>
  <r>
    <x v="67"/>
    <x v="16"/>
    <n v="119.92"/>
    <n v="1.9"/>
    <n v="3028"/>
    <n v="519"/>
    <n v="0.47"/>
    <n v="719"/>
    <d v="2023-08-23T00:00:00"/>
    <n v="86222.48"/>
  </r>
  <r>
    <x v="66"/>
    <x v="16"/>
    <n v="34.770000000000003"/>
    <n v="3.5"/>
    <n v="925"/>
    <n v="662"/>
    <n v="0.11"/>
    <n v="969"/>
    <d v="2024-03-31T00:00:00"/>
    <n v="33692.130000000005"/>
  </r>
  <r>
    <x v="64"/>
    <x v="16"/>
    <n v="436.61"/>
    <n v="4"/>
    <n v="4290"/>
    <n v="910"/>
    <n v="0.2"/>
    <n v="1965"/>
    <d v="2023-09-09T00:00:00"/>
    <n v="857938.65"/>
  </r>
  <r>
    <x v="64"/>
    <x v="16"/>
    <n v="290.27999999999997"/>
    <n v="4.2"/>
    <n v="2074"/>
    <n v="310"/>
    <n v="0.08"/>
    <n v="1683"/>
    <d v="2023-09-03T00:00:00"/>
    <n v="488541.23999999993"/>
  </r>
  <r>
    <x v="65"/>
    <x v="16"/>
    <n v="179.81"/>
    <n v="2.6"/>
    <n v="4319"/>
    <n v="783"/>
    <n v="0.09"/>
    <n v="949"/>
    <d v="2023-06-20T00:00:00"/>
    <n v="170639.69"/>
  </r>
  <r>
    <x v="65"/>
    <x v="16"/>
    <n v="202.04"/>
    <n v="3.8"/>
    <n v="3498"/>
    <n v="829"/>
    <n v="0.49"/>
    <n v="1891"/>
    <d v="2024-05-19T00:00:00"/>
    <n v="382057.64"/>
  </r>
  <r>
    <x v="66"/>
    <x v="16"/>
    <n v="448.89"/>
    <n v="2.2000000000000002"/>
    <n v="3406"/>
    <n v="440"/>
    <n v="7.0000000000000007E-2"/>
    <n v="1311"/>
    <d v="2024-04-21T00:00:00"/>
    <n v="588494.79"/>
  </r>
  <r>
    <x v="65"/>
    <x v="16"/>
    <n v="32.19"/>
    <n v="3.6"/>
    <n v="3748"/>
    <n v="277"/>
    <n v="0.34"/>
    <n v="988"/>
    <d v="2023-08-15T00:00:00"/>
    <n v="31803.719999999998"/>
  </r>
  <r>
    <x v="65"/>
    <x v="16"/>
    <n v="24.71"/>
    <n v="2.8"/>
    <n v="2182"/>
    <n v="579"/>
    <n v="0.49"/>
    <n v="477"/>
    <d v="2024-01-03T00:00:00"/>
    <n v="11786.67"/>
  </r>
  <r>
    <x v="66"/>
    <x v="16"/>
    <n v="383.22"/>
    <n v="3"/>
    <n v="2462"/>
    <n v="338"/>
    <n v="0.49"/>
    <n v="287"/>
    <d v="2023-07-24T00:00:00"/>
    <n v="109984.14000000001"/>
  </r>
  <r>
    <x v="67"/>
    <x v="16"/>
    <n v="211.48"/>
    <n v="2.7"/>
    <n v="2363"/>
    <n v="983"/>
    <n v="0.28000000000000003"/>
    <n v="143"/>
    <d v="2024-05-25T00:00:00"/>
    <n v="30241.64"/>
  </r>
  <r>
    <x v="65"/>
    <x v="16"/>
    <n v="21.53"/>
    <n v="2.7"/>
    <n v="2176"/>
    <n v="906"/>
    <n v="0.28000000000000003"/>
    <n v="3"/>
    <d v="2023-07-19T00:00:00"/>
    <n v="64.59"/>
  </r>
  <r>
    <x v="65"/>
    <x v="16"/>
    <n v="266.56"/>
    <n v="2"/>
    <n v="3792"/>
    <n v="224"/>
    <n v="0.25"/>
    <n v="991"/>
    <d v="2023-07-25T00:00:00"/>
    <n v="264160.96000000002"/>
  </r>
  <r>
    <x v="67"/>
    <x v="16"/>
    <n v="113.06"/>
    <n v="4.0999999999999996"/>
    <n v="1131"/>
    <n v="530"/>
    <n v="0.06"/>
    <n v="1319"/>
    <d v="2023-08-09T00:00:00"/>
    <n v="149126.14000000001"/>
  </r>
  <r>
    <x v="67"/>
    <x v="16"/>
    <n v="482.27"/>
    <n v="1.5"/>
    <n v="194"/>
    <n v="489"/>
    <n v="0.44"/>
    <n v="181"/>
    <d v="2023-08-10T00:00:00"/>
    <n v="87290.87"/>
  </r>
  <r>
    <x v="66"/>
    <x v="16"/>
    <n v="12.65"/>
    <n v="1"/>
    <n v="3867"/>
    <n v="792"/>
    <n v="0.01"/>
    <n v="777"/>
    <d v="2023-08-17T00:00:00"/>
    <n v="9829.0500000000011"/>
  </r>
  <r>
    <x v="66"/>
    <x v="16"/>
    <n v="168.67"/>
    <n v="3.6"/>
    <n v="1397"/>
    <n v="553"/>
    <n v="0.13"/>
    <n v="1269"/>
    <d v="2023-11-15T00:00:00"/>
    <n v="214042.22999999998"/>
  </r>
  <r>
    <x v="64"/>
    <x v="16"/>
    <n v="306.94"/>
    <n v="4.4000000000000004"/>
    <n v="2410"/>
    <n v="282"/>
    <n v="0.37"/>
    <n v="161"/>
    <d v="2024-01-02T00:00:00"/>
    <n v="49417.34"/>
  </r>
  <r>
    <x v="65"/>
    <x v="16"/>
    <n v="301.13"/>
    <n v="2.6"/>
    <n v="4683"/>
    <n v="857"/>
    <n v="0.01"/>
    <n v="1887"/>
    <d v="2023-10-28T00:00:00"/>
    <n v="568232.30999999994"/>
  </r>
  <r>
    <x v="66"/>
    <x v="16"/>
    <n v="23.65"/>
    <n v="3.5"/>
    <n v="4416"/>
    <n v="434"/>
    <n v="0.27"/>
    <n v="1431"/>
    <d v="2024-01-03T00:00:00"/>
    <n v="33843.15"/>
  </r>
  <r>
    <x v="64"/>
    <x v="16"/>
    <n v="483"/>
    <n v="1.2"/>
    <n v="2660"/>
    <n v="155"/>
    <n v="0.08"/>
    <n v="870"/>
    <d v="2023-09-04T00:00:00"/>
    <n v="420210"/>
  </r>
  <r>
    <x v="64"/>
    <x v="16"/>
    <n v="44"/>
    <n v="1.4"/>
    <n v="1751"/>
    <n v="909"/>
    <n v="0.4"/>
    <n v="313"/>
    <d v="2023-07-14T00:00:00"/>
    <n v="13772"/>
  </r>
  <r>
    <x v="65"/>
    <x v="16"/>
    <n v="80.209999999999994"/>
    <n v="3.9"/>
    <n v="2686"/>
    <n v="847"/>
    <n v="0.5"/>
    <n v="439"/>
    <d v="2023-11-06T00:00:00"/>
    <n v="35212.189999999995"/>
  </r>
  <r>
    <x v="66"/>
    <x v="16"/>
    <n v="341.42"/>
    <n v="3.7"/>
    <n v="194"/>
    <n v="662"/>
    <n v="0"/>
    <n v="122"/>
    <d v="2023-12-06T00:00:00"/>
    <n v="41653.240000000005"/>
  </r>
  <r>
    <x v="64"/>
    <x v="16"/>
    <n v="334.3"/>
    <n v="3.5"/>
    <n v="3814"/>
    <n v="990"/>
    <n v="0.02"/>
    <n v="395"/>
    <d v="2023-07-09T00:00:00"/>
    <n v="132048.5"/>
  </r>
  <r>
    <x v="64"/>
    <x v="16"/>
    <n v="420.26"/>
    <n v="1.5"/>
    <n v="3629"/>
    <n v="799"/>
    <n v="0.41"/>
    <n v="1424"/>
    <d v="2023-12-24T00:00:00"/>
    <n v="598450.24"/>
  </r>
  <r>
    <x v="68"/>
    <x v="17"/>
    <n v="460.01"/>
    <n v="3.6"/>
    <n v="2156"/>
    <n v="794"/>
    <n v="0.2"/>
    <n v="615"/>
    <d v="2023-09-28T00:00:00"/>
    <n v="282906.15000000002"/>
  </r>
  <r>
    <x v="69"/>
    <x v="17"/>
    <n v="156.4"/>
    <n v="4.5999999999999996"/>
    <n v="1268"/>
    <n v="286"/>
    <n v="0.16"/>
    <n v="475"/>
    <d v="2024-03-19T00:00:00"/>
    <n v="74290"/>
  </r>
  <r>
    <x v="68"/>
    <x v="17"/>
    <n v="16.32"/>
    <n v="3.2"/>
    <n v="935"/>
    <n v="908"/>
    <n v="0.48"/>
    <n v="290"/>
    <d v="2024-01-29T00:00:00"/>
    <n v="4732.8"/>
  </r>
  <r>
    <x v="70"/>
    <x v="17"/>
    <n v="281.02"/>
    <n v="4.2"/>
    <n v="3861"/>
    <n v="961"/>
    <n v="0.3"/>
    <n v="507"/>
    <d v="2023-11-04T00:00:00"/>
    <n v="142477.13999999998"/>
  </r>
  <r>
    <x v="70"/>
    <x v="17"/>
    <n v="201.05"/>
    <n v="2.9"/>
    <n v="4703"/>
    <n v="586"/>
    <n v="0.41"/>
    <n v="565"/>
    <d v="2023-07-02T00:00:00"/>
    <n v="113593.25"/>
  </r>
  <r>
    <x v="69"/>
    <x v="17"/>
    <n v="270.62"/>
    <n v="4.5"/>
    <n v="3603"/>
    <n v="557"/>
    <n v="0.23"/>
    <n v="1918"/>
    <d v="2024-04-13T00:00:00"/>
    <n v="519049.16000000003"/>
  </r>
  <r>
    <x v="70"/>
    <x v="17"/>
    <n v="159.81"/>
    <n v="2.6"/>
    <n v="3996"/>
    <n v="851"/>
    <n v="0.34"/>
    <n v="28"/>
    <d v="2024-02-19T00:00:00"/>
    <n v="4474.68"/>
  </r>
  <r>
    <x v="69"/>
    <x v="17"/>
    <n v="188.69"/>
    <n v="4"/>
    <n v="2756"/>
    <n v="474"/>
    <n v="0.06"/>
    <n v="211"/>
    <d v="2024-02-22T00:00:00"/>
    <n v="39813.589999999997"/>
  </r>
  <r>
    <x v="71"/>
    <x v="17"/>
    <n v="379.2"/>
    <n v="4.5"/>
    <n v="4085"/>
    <n v="786"/>
    <n v="0.37"/>
    <n v="684"/>
    <d v="2023-12-22T00:00:00"/>
    <n v="259372.79999999999"/>
  </r>
  <r>
    <x v="70"/>
    <x v="17"/>
    <n v="340.11"/>
    <n v="4.0999999999999996"/>
    <n v="1499"/>
    <n v="51"/>
    <n v="0.25"/>
    <n v="876"/>
    <d v="2023-07-04T00:00:00"/>
    <n v="297936.36"/>
  </r>
  <r>
    <x v="69"/>
    <x v="17"/>
    <n v="106.16"/>
    <n v="1.5"/>
    <n v="857"/>
    <n v="751"/>
    <n v="0.14000000000000001"/>
    <n v="1942"/>
    <d v="2023-08-16T00:00:00"/>
    <n v="206162.72"/>
  </r>
  <r>
    <x v="70"/>
    <x v="17"/>
    <n v="275.27"/>
    <n v="1.3"/>
    <n v="4306"/>
    <n v="751"/>
    <n v="0.05"/>
    <n v="779"/>
    <d v="2023-11-16T00:00:00"/>
    <n v="214435.33"/>
  </r>
  <r>
    <x v="69"/>
    <x v="17"/>
    <n v="42.68"/>
    <n v="1.2"/>
    <n v="4506"/>
    <n v="522"/>
    <n v="0.02"/>
    <n v="426"/>
    <d v="2023-09-09T00:00:00"/>
    <n v="18181.68"/>
  </r>
  <r>
    <x v="71"/>
    <x v="17"/>
    <n v="205.59"/>
    <n v="3.4"/>
    <n v="1243"/>
    <n v="576"/>
    <n v="0.49"/>
    <n v="327"/>
    <d v="2024-04-19T00:00:00"/>
    <n v="67227.930000000008"/>
  </r>
  <r>
    <x v="68"/>
    <x v="17"/>
    <n v="447.88"/>
    <n v="1.3"/>
    <n v="3388"/>
    <n v="323"/>
    <n v="0.09"/>
    <n v="1689"/>
    <d v="2023-06-18T00:00:00"/>
    <n v="756469.32"/>
  </r>
  <r>
    <x v="68"/>
    <x v="17"/>
    <n v="175.28"/>
    <n v="4.8"/>
    <n v="4141"/>
    <n v="820"/>
    <n v="0.16"/>
    <n v="1912"/>
    <d v="2023-09-15T00:00:00"/>
    <n v="335135.35999999999"/>
  </r>
  <r>
    <x v="70"/>
    <x v="17"/>
    <n v="418.27"/>
    <n v="2.2000000000000002"/>
    <n v="2163"/>
    <n v="629"/>
    <n v="0.31"/>
    <n v="1503"/>
    <d v="2023-08-10T00:00:00"/>
    <n v="628659.80999999994"/>
  </r>
  <r>
    <x v="69"/>
    <x v="17"/>
    <n v="232.55"/>
    <n v="2.6"/>
    <n v="2476"/>
    <n v="790"/>
    <n v="0.16"/>
    <n v="746"/>
    <d v="2023-08-02T00:00:00"/>
    <n v="173482.30000000002"/>
  </r>
  <r>
    <x v="68"/>
    <x v="17"/>
    <n v="409.73"/>
    <n v="2.9"/>
    <n v="2829"/>
    <n v="333"/>
    <n v="0.03"/>
    <n v="347"/>
    <d v="2023-09-11T00:00:00"/>
    <n v="142176.31"/>
  </r>
  <r>
    <x v="69"/>
    <x v="17"/>
    <n v="231.35"/>
    <n v="2.4"/>
    <n v="3164"/>
    <n v="684"/>
    <n v="0.06"/>
    <n v="1240"/>
    <d v="2023-06-18T00:00:00"/>
    <n v="286874"/>
  </r>
  <r>
    <x v="68"/>
    <x v="17"/>
    <n v="310.85000000000002"/>
    <n v="3.5"/>
    <n v="243"/>
    <n v="505"/>
    <n v="0.03"/>
    <n v="1110"/>
    <d v="2023-11-06T00:00:00"/>
    <n v="345043.5"/>
  </r>
  <r>
    <x v="68"/>
    <x v="17"/>
    <n v="367.94"/>
    <n v="1.5"/>
    <n v="1192"/>
    <n v="329"/>
    <n v="0.24"/>
    <n v="390"/>
    <d v="2023-08-09T00:00:00"/>
    <n v="143496.6"/>
  </r>
  <r>
    <x v="68"/>
    <x v="17"/>
    <n v="435.4"/>
    <n v="2.2000000000000002"/>
    <n v="1211"/>
    <n v="929"/>
    <n v="0.02"/>
    <n v="643"/>
    <d v="2023-11-05T00:00:00"/>
    <n v="279962.2"/>
  </r>
  <r>
    <x v="71"/>
    <x v="17"/>
    <n v="280.66000000000003"/>
    <n v="3.4"/>
    <n v="4552"/>
    <n v="188"/>
    <n v="0.28999999999999998"/>
    <n v="1788"/>
    <d v="2023-08-23T00:00:00"/>
    <n v="501820.08"/>
  </r>
  <r>
    <x v="68"/>
    <x v="17"/>
    <n v="269.69"/>
    <n v="3.7"/>
    <n v="1869"/>
    <n v="376"/>
    <n v="0.2"/>
    <n v="507"/>
    <d v="2024-05-25T00:00:00"/>
    <n v="136732.82999999999"/>
  </r>
  <r>
    <x v="69"/>
    <x v="17"/>
    <n v="84.21"/>
    <n v="2.7"/>
    <n v="4516"/>
    <n v="528"/>
    <n v="0.26"/>
    <n v="941"/>
    <d v="2024-05-02T00:00:00"/>
    <n v="79241.61"/>
  </r>
  <r>
    <x v="70"/>
    <x v="17"/>
    <n v="415.93"/>
    <n v="1.3"/>
    <n v="2155"/>
    <n v="267"/>
    <n v="0.41"/>
    <n v="1553"/>
    <d v="2024-03-12T00:00:00"/>
    <n v="645939.29"/>
  </r>
  <r>
    <x v="70"/>
    <x v="17"/>
    <n v="105.65"/>
    <n v="3.7"/>
    <n v="2430"/>
    <n v="441"/>
    <n v="0.49"/>
    <n v="1113"/>
    <d v="2023-10-17T00:00:00"/>
    <n v="117588.45000000001"/>
  </r>
  <r>
    <x v="68"/>
    <x v="17"/>
    <n v="363.81"/>
    <n v="1.2"/>
    <n v="2645"/>
    <n v="18"/>
    <n v="0.26"/>
    <n v="606"/>
    <d v="2023-09-30T00:00:00"/>
    <n v="220468.86000000002"/>
  </r>
  <r>
    <x v="70"/>
    <x v="17"/>
    <n v="15.14"/>
    <n v="4.5999999999999996"/>
    <n v="1547"/>
    <n v="629"/>
    <n v="0.31"/>
    <n v="1446"/>
    <d v="2023-10-08T00:00:00"/>
    <n v="21892.440000000002"/>
  </r>
  <r>
    <x v="70"/>
    <x v="17"/>
    <n v="16.32"/>
    <n v="1.9"/>
    <n v="746"/>
    <n v="701"/>
    <n v="0.18"/>
    <n v="769"/>
    <d v="2023-12-13T00:00:00"/>
    <n v="12550.08"/>
  </r>
  <r>
    <x v="69"/>
    <x v="17"/>
    <n v="196.67"/>
    <n v="1.2"/>
    <n v="2306"/>
    <n v="134"/>
    <n v="0.45"/>
    <n v="1771"/>
    <d v="2023-12-07T00:00:00"/>
    <n v="348302.56999999995"/>
  </r>
  <r>
    <x v="70"/>
    <x v="17"/>
    <n v="419.33"/>
    <n v="1.8"/>
    <n v="4675"/>
    <n v="890"/>
    <n v="0.28999999999999998"/>
    <n v="880"/>
    <d v="2024-03-04T00:00:00"/>
    <n v="369010.39999999997"/>
  </r>
  <r>
    <x v="70"/>
    <x v="17"/>
    <n v="43.37"/>
    <n v="1.9"/>
    <n v="4478"/>
    <n v="133"/>
    <n v="0.23"/>
    <n v="502"/>
    <d v="2023-12-08T00:00:00"/>
    <n v="21771.739999999998"/>
  </r>
  <r>
    <x v="70"/>
    <x v="17"/>
    <n v="212.93"/>
    <n v="4.8"/>
    <n v="3981"/>
    <n v="678"/>
    <n v="0.3"/>
    <n v="219"/>
    <d v="2023-12-14T00:00:00"/>
    <n v="46631.67"/>
  </r>
  <r>
    <x v="69"/>
    <x v="17"/>
    <n v="244.38"/>
    <n v="1.1000000000000001"/>
    <n v="3733"/>
    <n v="415"/>
    <n v="0.41"/>
    <n v="196"/>
    <d v="2024-04-29T00:00:00"/>
    <n v="47898.479999999996"/>
  </r>
  <r>
    <x v="70"/>
    <x v="17"/>
    <n v="266.47000000000003"/>
    <n v="1.9"/>
    <n v="3878"/>
    <n v="889"/>
    <n v="0.04"/>
    <n v="924"/>
    <d v="2024-02-08T00:00:00"/>
    <n v="246218.28000000003"/>
  </r>
  <r>
    <x v="69"/>
    <x v="17"/>
    <n v="80.05"/>
    <n v="4"/>
    <n v="28"/>
    <n v="974"/>
    <n v="0.3"/>
    <n v="1419"/>
    <d v="2024-02-20T00:00:00"/>
    <n v="113590.95"/>
  </r>
  <r>
    <x v="68"/>
    <x v="17"/>
    <n v="260.74"/>
    <n v="2.9"/>
    <n v="903"/>
    <n v="519"/>
    <n v="0.42"/>
    <n v="339"/>
    <d v="2023-12-18T00:00:00"/>
    <n v="88390.86"/>
  </r>
  <r>
    <x v="71"/>
    <x v="17"/>
    <n v="13.59"/>
    <n v="1.1000000000000001"/>
    <n v="3087"/>
    <n v="332"/>
    <n v="0.5"/>
    <n v="8"/>
    <d v="2023-07-30T00:00:00"/>
    <n v="108.72"/>
  </r>
  <r>
    <x v="72"/>
    <x v="18"/>
    <n v="480.3"/>
    <n v="1.2"/>
    <n v="2062"/>
    <n v="838"/>
    <n v="0.02"/>
    <n v="1448"/>
    <d v="2023-09-06T00:00:00"/>
    <n v="695474.4"/>
  </r>
  <r>
    <x v="73"/>
    <x v="18"/>
    <n v="267.2"/>
    <n v="2.8"/>
    <n v="2313"/>
    <n v="490"/>
    <n v="0.28999999999999998"/>
    <n v="1735"/>
    <d v="2023-08-09T00:00:00"/>
    <n v="463592"/>
  </r>
  <r>
    <x v="73"/>
    <x v="18"/>
    <n v="492.18"/>
    <n v="4.2"/>
    <n v="1517"/>
    <n v="367"/>
    <n v="0.34"/>
    <n v="419"/>
    <d v="2023-09-05T00:00:00"/>
    <n v="206223.42"/>
  </r>
  <r>
    <x v="74"/>
    <x v="18"/>
    <n v="348.46"/>
    <n v="3.9"/>
    <n v="3096"/>
    <n v="529"/>
    <n v="0.46"/>
    <n v="1578"/>
    <d v="2023-07-12T00:00:00"/>
    <n v="549869.88"/>
  </r>
  <r>
    <x v="73"/>
    <x v="18"/>
    <n v="47.61"/>
    <n v="1"/>
    <n v="2226"/>
    <n v="55"/>
    <n v="0.21"/>
    <n v="110"/>
    <d v="2024-01-25T00:00:00"/>
    <n v="5237.1000000000004"/>
  </r>
  <r>
    <x v="73"/>
    <x v="18"/>
    <n v="329.96"/>
    <n v="3.3"/>
    <n v="813"/>
    <n v="248"/>
    <n v="0.05"/>
    <n v="322"/>
    <d v="2024-06-04T00:00:00"/>
    <n v="106247.12"/>
  </r>
  <r>
    <x v="73"/>
    <x v="18"/>
    <n v="481.95"/>
    <n v="1.5"/>
    <n v="2476"/>
    <n v="268"/>
    <n v="0.08"/>
    <n v="147"/>
    <d v="2024-02-13T00:00:00"/>
    <n v="70846.649999999994"/>
  </r>
  <r>
    <x v="72"/>
    <x v="18"/>
    <n v="400.78"/>
    <n v="3.7"/>
    <n v="2038"/>
    <n v="812"/>
    <n v="0.24"/>
    <n v="1854"/>
    <d v="2024-03-26T00:00:00"/>
    <n v="743046.12"/>
  </r>
  <r>
    <x v="74"/>
    <x v="18"/>
    <n v="224.16"/>
    <n v="3.5"/>
    <n v="3510"/>
    <n v="714"/>
    <n v="0.42"/>
    <n v="998"/>
    <d v="2023-08-06T00:00:00"/>
    <n v="223711.68"/>
  </r>
  <r>
    <x v="72"/>
    <x v="18"/>
    <n v="438.41"/>
    <n v="4.3"/>
    <n v="1451"/>
    <n v="727"/>
    <n v="0.2"/>
    <n v="562"/>
    <d v="2023-11-09T00:00:00"/>
    <n v="246386.42"/>
  </r>
  <r>
    <x v="74"/>
    <x v="18"/>
    <n v="18.170000000000002"/>
    <n v="1.8"/>
    <n v="4534"/>
    <n v="731"/>
    <n v="0.21"/>
    <n v="698"/>
    <d v="2023-08-26T00:00:00"/>
    <n v="12682.660000000002"/>
  </r>
  <r>
    <x v="74"/>
    <x v="18"/>
    <n v="265.72000000000003"/>
    <n v="1.3"/>
    <n v="3197"/>
    <n v="176"/>
    <n v="0.48"/>
    <n v="1634"/>
    <d v="2024-03-04T00:00:00"/>
    <n v="434186.48000000004"/>
  </r>
  <r>
    <x v="74"/>
    <x v="18"/>
    <n v="213.75"/>
    <n v="3.2"/>
    <n v="3916"/>
    <n v="637"/>
    <n v="0.26"/>
    <n v="309"/>
    <d v="2024-01-12T00:00:00"/>
    <n v="66048.75"/>
  </r>
  <r>
    <x v="73"/>
    <x v="18"/>
    <n v="320.07"/>
    <n v="4.0999999999999996"/>
    <n v="684"/>
    <n v="557"/>
    <n v="0.01"/>
    <n v="1462"/>
    <d v="2023-11-09T00:00:00"/>
    <n v="467942.33999999997"/>
  </r>
  <r>
    <x v="75"/>
    <x v="18"/>
    <n v="222.69"/>
    <n v="1.5"/>
    <n v="3560"/>
    <n v="64"/>
    <n v="0.18"/>
    <n v="626"/>
    <d v="2024-04-07T00:00:00"/>
    <n v="139403.94"/>
  </r>
  <r>
    <x v="74"/>
    <x v="18"/>
    <n v="247.06"/>
    <n v="2.7"/>
    <n v="1181"/>
    <n v="588"/>
    <n v="0.3"/>
    <n v="1878"/>
    <d v="2023-10-29T00:00:00"/>
    <n v="463978.68"/>
  </r>
  <r>
    <x v="75"/>
    <x v="18"/>
    <n v="241.15"/>
    <n v="3.2"/>
    <n v="4908"/>
    <n v="939"/>
    <n v="0.11"/>
    <n v="1906"/>
    <d v="2023-08-12T00:00:00"/>
    <n v="459631.9"/>
  </r>
  <r>
    <x v="73"/>
    <x v="18"/>
    <n v="134.72"/>
    <n v="2.9"/>
    <n v="2387"/>
    <n v="346"/>
    <n v="0.13"/>
    <n v="648"/>
    <d v="2023-10-09T00:00:00"/>
    <n v="87298.559999999998"/>
  </r>
  <r>
    <x v="75"/>
    <x v="18"/>
    <n v="212.08"/>
    <n v="1.8"/>
    <n v="4391"/>
    <n v="111"/>
    <n v="7.0000000000000007E-2"/>
    <n v="1200"/>
    <d v="2023-07-03T00:00:00"/>
    <n v="254496.00000000003"/>
  </r>
  <r>
    <x v="73"/>
    <x v="18"/>
    <n v="138.05000000000001"/>
    <n v="2.7"/>
    <n v="3472"/>
    <n v="27"/>
    <n v="0.26"/>
    <n v="1560"/>
    <d v="2024-04-13T00:00:00"/>
    <n v="215358.00000000003"/>
  </r>
  <r>
    <x v="72"/>
    <x v="18"/>
    <n v="213.6"/>
    <n v="4.5999999999999996"/>
    <n v="2597"/>
    <n v="901"/>
    <n v="0.01"/>
    <n v="1677"/>
    <d v="2023-07-24T00:00:00"/>
    <n v="358207.2"/>
  </r>
  <r>
    <x v="73"/>
    <x v="18"/>
    <n v="73.010000000000005"/>
    <n v="3.3"/>
    <n v="1248"/>
    <n v="663"/>
    <n v="0.02"/>
    <n v="1983"/>
    <d v="2023-10-13T00:00:00"/>
    <n v="144778.83000000002"/>
  </r>
  <r>
    <x v="73"/>
    <x v="18"/>
    <n v="209.61"/>
    <n v="3.1"/>
    <n v="2749"/>
    <n v="0"/>
    <n v="0.1"/>
    <n v="428"/>
    <d v="2024-02-05T00:00:00"/>
    <n v="89713.08"/>
  </r>
  <r>
    <x v="74"/>
    <x v="18"/>
    <n v="298.17"/>
    <n v="2.2999999999999998"/>
    <n v="220"/>
    <n v="914"/>
    <n v="0.4"/>
    <n v="1048"/>
    <d v="2024-05-25T00:00:00"/>
    <n v="312482.16000000003"/>
  </r>
  <r>
    <x v="72"/>
    <x v="18"/>
    <n v="457.39"/>
    <n v="3.3"/>
    <n v="3986"/>
    <n v="480"/>
    <n v="0.13"/>
    <n v="1771"/>
    <d v="2023-06-16T00:00:00"/>
    <n v="810037.69"/>
  </r>
  <r>
    <x v="74"/>
    <x v="18"/>
    <n v="198.52"/>
    <n v="2.7"/>
    <n v="44"/>
    <n v="645"/>
    <n v="0.28999999999999998"/>
    <n v="1093"/>
    <d v="2023-06-24T00:00:00"/>
    <n v="216982.36000000002"/>
  </r>
  <r>
    <x v="75"/>
    <x v="18"/>
    <n v="49.97"/>
    <n v="1.4"/>
    <n v="1001"/>
    <n v="9"/>
    <n v="0.26"/>
    <n v="755"/>
    <d v="2023-09-10T00:00:00"/>
    <n v="37727.35"/>
  </r>
  <r>
    <x v="73"/>
    <x v="18"/>
    <n v="17.16"/>
    <n v="2.4"/>
    <n v="478"/>
    <n v="14"/>
    <n v="0.19"/>
    <n v="1191"/>
    <d v="2024-06-01T00:00:00"/>
    <n v="20437.560000000001"/>
  </r>
  <r>
    <x v="75"/>
    <x v="18"/>
    <n v="401.34"/>
    <n v="4.7"/>
    <n v="271"/>
    <n v="142"/>
    <n v="0.08"/>
    <n v="1843"/>
    <d v="2024-04-02T00:00:00"/>
    <n v="739669.62"/>
  </r>
  <r>
    <x v="74"/>
    <x v="18"/>
    <n v="334.66"/>
    <n v="4.2"/>
    <n v="622"/>
    <n v="769"/>
    <n v="0.41"/>
    <n v="771"/>
    <d v="2024-02-22T00:00:00"/>
    <n v="258022.86000000002"/>
  </r>
  <r>
    <x v="72"/>
    <x v="18"/>
    <n v="112.12"/>
    <n v="1.5"/>
    <n v="66"/>
    <n v="495"/>
    <n v="0.16"/>
    <n v="767"/>
    <d v="2024-06-01T00:00:00"/>
    <n v="85996.040000000008"/>
  </r>
  <r>
    <x v="72"/>
    <x v="18"/>
    <n v="135.53"/>
    <n v="1.9"/>
    <n v="3580"/>
    <n v="297"/>
    <n v="0.43"/>
    <n v="375"/>
    <d v="2024-01-21T00:00:00"/>
    <n v="50823.75"/>
  </r>
  <r>
    <x v="73"/>
    <x v="18"/>
    <n v="184.72"/>
    <n v="4.5999999999999996"/>
    <n v="72"/>
    <n v="307"/>
    <n v="0.26"/>
    <n v="1781"/>
    <d v="2023-08-03T00:00:00"/>
    <n v="328986.32"/>
  </r>
  <r>
    <x v="73"/>
    <x v="18"/>
    <n v="112.75"/>
    <n v="4.9000000000000004"/>
    <n v="1174"/>
    <n v="668"/>
    <n v="0.15"/>
    <n v="178"/>
    <d v="2023-11-26T00:00:00"/>
    <n v="20069.5"/>
  </r>
  <r>
    <x v="74"/>
    <x v="18"/>
    <n v="84.17"/>
    <n v="1.6"/>
    <n v="787"/>
    <n v="747"/>
    <n v="0.03"/>
    <n v="492"/>
    <d v="2024-02-01T00:00:00"/>
    <n v="41411.64"/>
  </r>
  <r>
    <x v="75"/>
    <x v="18"/>
    <n v="367.36"/>
    <n v="3.3"/>
    <n v="1129"/>
    <n v="374"/>
    <n v="0.25"/>
    <n v="697"/>
    <d v="2024-03-03T00:00:00"/>
    <n v="256049.92000000001"/>
  </r>
  <r>
    <x v="72"/>
    <x v="18"/>
    <n v="111.22"/>
    <n v="2.2999999999999998"/>
    <n v="324"/>
    <n v="978"/>
    <n v="0.2"/>
    <n v="955"/>
    <d v="2023-07-28T00:00:00"/>
    <n v="106215.1"/>
  </r>
  <r>
    <x v="73"/>
    <x v="18"/>
    <n v="407.92"/>
    <n v="4.3"/>
    <n v="3086"/>
    <n v="216"/>
    <n v="0.16"/>
    <n v="1570"/>
    <d v="2023-12-10T00:00:00"/>
    <n v="640434.4"/>
  </r>
  <r>
    <x v="72"/>
    <x v="18"/>
    <n v="99.58"/>
    <n v="4.8"/>
    <n v="2352"/>
    <n v="984"/>
    <n v="0.45"/>
    <n v="1013"/>
    <d v="2023-10-22T00:00:00"/>
    <n v="100874.54"/>
  </r>
  <r>
    <x v="74"/>
    <x v="18"/>
    <n v="131.78"/>
    <n v="2.2999999999999998"/>
    <n v="1577"/>
    <n v="272"/>
    <n v="0.15"/>
    <n v="972"/>
    <d v="2024-06-03T00:00:00"/>
    <n v="128090.16"/>
  </r>
  <r>
    <x v="76"/>
    <x v="19"/>
    <n v="394.69"/>
    <n v="2.1"/>
    <n v="4613"/>
    <n v="919"/>
    <n v="0.05"/>
    <n v="133"/>
    <d v="2023-08-30T00:00:00"/>
    <n v="52493.77"/>
  </r>
  <r>
    <x v="77"/>
    <x v="19"/>
    <n v="172.49"/>
    <n v="3"/>
    <n v="2378"/>
    <n v="537"/>
    <n v="0.12"/>
    <n v="893"/>
    <d v="2023-08-31T00:00:00"/>
    <n v="154033.57"/>
  </r>
  <r>
    <x v="76"/>
    <x v="19"/>
    <n v="96.79"/>
    <n v="1"/>
    <n v="687"/>
    <n v="20"/>
    <n v="0.34"/>
    <n v="1894"/>
    <d v="2023-11-01T00:00:00"/>
    <n v="183320.26"/>
  </r>
  <r>
    <x v="76"/>
    <x v="19"/>
    <n v="407.85"/>
    <n v="4.8"/>
    <n v="3797"/>
    <n v="58"/>
    <n v="0.4"/>
    <n v="1644"/>
    <d v="2024-01-05T00:00:00"/>
    <n v="670505.4"/>
  </r>
  <r>
    <x v="76"/>
    <x v="19"/>
    <n v="50.16"/>
    <n v="3.6"/>
    <n v="3106"/>
    <n v="378"/>
    <n v="0.32"/>
    <n v="236"/>
    <d v="2024-02-27T00:00:00"/>
    <n v="11837.759999999998"/>
  </r>
  <r>
    <x v="76"/>
    <x v="19"/>
    <n v="361.56"/>
    <n v="2.9"/>
    <n v="966"/>
    <n v="171"/>
    <n v="0.1"/>
    <n v="1146"/>
    <d v="2023-07-15T00:00:00"/>
    <n v="414347.76"/>
  </r>
  <r>
    <x v="77"/>
    <x v="19"/>
    <n v="278.97000000000003"/>
    <n v="1.8"/>
    <n v="2212"/>
    <n v="698"/>
    <n v="0.3"/>
    <n v="1762"/>
    <d v="2024-04-23T00:00:00"/>
    <n v="491545.14000000007"/>
  </r>
  <r>
    <x v="78"/>
    <x v="19"/>
    <n v="466.92"/>
    <n v="4.7"/>
    <n v="610"/>
    <n v="115"/>
    <n v="0.23"/>
    <n v="1391"/>
    <d v="2023-10-01T00:00:00"/>
    <n v="649485.72"/>
  </r>
  <r>
    <x v="79"/>
    <x v="19"/>
    <n v="187.86"/>
    <n v="4.5"/>
    <n v="3699"/>
    <n v="662"/>
    <n v="0.31"/>
    <n v="1525"/>
    <d v="2023-11-17T00:00:00"/>
    <n v="286486.5"/>
  </r>
  <r>
    <x v="77"/>
    <x v="19"/>
    <n v="33.130000000000003"/>
    <n v="4.8"/>
    <n v="4657"/>
    <n v="803"/>
    <n v="0.12"/>
    <n v="1614"/>
    <d v="2023-12-03T00:00:00"/>
    <n v="53471.820000000007"/>
  </r>
  <r>
    <x v="76"/>
    <x v="19"/>
    <n v="433.11"/>
    <n v="1.5"/>
    <n v="351"/>
    <n v="700"/>
    <n v="7.0000000000000007E-2"/>
    <n v="1245"/>
    <d v="2023-10-13T00:00:00"/>
    <n v="539221.95000000007"/>
  </r>
  <r>
    <x v="79"/>
    <x v="19"/>
    <n v="488.13"/>
    <n v="2.5"/>
    <n v="2381"/>
    <n v="888"/>
    <n v="0.09"/>
    <n v="1105"/>
    <d v="2023-12-01T00:00:00"/>
    <n v="539383.65"/>
  </r>
  <r>
    <x v="79"/>
    <x v="19"/>
    <n v="213.77"/>
    <n v="1.3"/>
    <n v="3639"/>
    <n v="93"/>
    <n v="0.21"/>
    <n v="596"/>
    <d v="2023-10-09T00:00:00"/>
    <n v="127406.92000000001"/>
  </r>
  <r>
    <x v="77"/>
    <x v="19"/>
    <n v="105.9"/>
    <n v="4.3"/>
    <n v="2681"/>
    <n v="127"/>
    <n v="0.21"/>
    <n v="1296"/>
    <d v="2023-07-10T00:00:00"/>
    <n v="137246.39999999999"/>
  </r>
  <r>
    <x v="77"/>
    <x v="19"/>
    <n v="32.57"/>
    <n v="4.7"/>
    <n v="1505"/>
    <n v="861"/>
    <n v="0.3"/>
    <n v="998"/>
    <d v="2023-07-21T00:00:00"/>
    <n v="32504.86"/>
  </r>
  <r>
    <x v="79"/>
    <x v="19"/>
    <n v="461.14"/>
    <n v="2.4"/>
    <n v="3236"/>
    <n v="487"/>
    <n v="0.24"/>
    <n v="1449"/>
    <d v="2023-12-08T00:00:00"/>
    <n v="668191.86"/>
  </r>
  <r>
    <x v="77"/>
    <x v="19"/>
    <n v="10.11"/>
    <n v="4.7"/>
    <n v="2721"/>
    <n v="438"/>
    <n v="0.38"/>
    <n v="250"/>
    <d v="2024-03-05T00:00:00"/>
    <n v="2527.5"/>
  </r>
  <r>
    <x v="77"/>
    <x v="19"/>
    <n v="364.16"/>
    <n v="1.9"/>
    <n v="512"/>
    <n v="215"/>
    <n v="0.15"/>
    <n v="124"/>
    <d v="2024-03-20T00:00:00"/>
    <n v="45155.840000000004"/>
  </r>
  <r>
    <x v="76"/>
    <x v="19"/>
    <n v="193.66"/>
    <n v="3.5"/>
    <n v="2331"/>
    <n v="105"/>
    <n v="0.06"/>
    <n v="227"/>
    <d v="2023-12-05T00:00:00"/>
    <n v="43960.82"/>
  </r>
  <r>
    <x v="77"/>
    <x v="19"/>
    <n v="62.93"/>
    <n v="1.9"/>
    <n v="2921"/>
    <n v="471"/>
    <n v="0.02"/>
    <n v="12"/>
    <d v="2024-05-23T00:00:00"/>
    <n v="755.16"/>
  </r>
  <r>
    <x v="77"/>
    <x v="19"/>
    <n v="177.21"/>
    <n v="2.8"/>
    <n v="294"/>
    <n v="188"/>
    <n v="0.25"/>
    <n v="1102"/>
    <d v="2024-01-16T00:00:00"/>
    <n v="195285.42"/>
  </r>
  <r>
    <x v="76"/>
    <x v="19"/>
    <n v="339.08"/>
    <n v="1.1000000000000001"/>
    <n v="4961"/>
    <n v="825"/>
    <n v="0.02"/>
    <n v="70"/>
    <d v="2023-10-06T00:00:00"/>
    <n v="23735.599999999999"/>
  </r>
  <r>
    <x v="77"/>
    <x v="19"/>
    <n v="493.58"/>
    <n v="4"/>
    <n v="4565"/>
    <n v="505"/>
    <n v="0.27"/>
    <n v="493"/>
    <d v="2023-08-10T00:00:00"/>
    <n v="243334.94"/>
  </r>
  <r>
    <x v="78"/>
    <x v="19"/>
    <n v="432.83"/>
    <n v="2.1"/>
    <n v="2521"/>
    <n v="845"/>
    <n v="0.43"/>
    <n v="1454"/>
    <d v="2023-07-14T00:00:00"/>
    <n v="629334.81999999995"/>
  </r>
  <r>
    <x v="77"/>
    <x v="19"/>
    <n v="125.03"/>
    <n v="4.3"/>
    <n v="3199"/>
    <n v="531"/>
    <n v="0.41"/>
    <n v="1957"/>
    <d v="2023-07-18T00:00:00"/>
    <n v="244683.71"/>
  </r>
  <r>
    <x v="79"/>
    <x v="19"/>
    <n v="476.18"/>
    <n v="1.5"/>
    <n v="1407"/>
    <n v="430"/>
    <n v="0.09"/>
    <n v="981"/>
    <d v="2023-07-27T00:00:00"/>
    <n v="467132.58"/>
  </r>
  <r>
    <x v="79"/>
    <x v="19"/>
    <n v="152.77000000000001"/>
    <n v="2.7"/>
    <n v="3605"/>
    <n v="458"/>
    <n v="0.45"/>
    <n v="1436"/>
    <d v="2024-04-29T00:00:00"/>
    <n v="219377.72"/>
  </r>
  <r>
    <x v="77"/>
    <x v="19"/>
    <n v="421.6"/>
    <n v="2.4"/>
    <n v="2449"/>
    <n v="758"/>
    <n v="0.5"/>
    <n v="1317"/>
    <d v="2023-11-16T00:00:00"/>
    <n v="555247.20000000007"/>
  </r>
  <r>
    <x v="77"/>
    <x v="19"/>
    <n v="458.75"/>
    <n v="3.9"/>
    <n v="1910"/>
    <n v="914"/>
    <n v="0.16"/>
    <n v="1505"/>
    <d v="2023-08-24T00:00:00"/>
    <n v="690418.75"/>
  </r>
  <r>
    <x v="77"/>
    <x v="19"/>
    <n v="103.16"/>
    <n v="4.3"/>
    <n v="3548"/>
    <n v="709"/>
    <n v="0.04"/>
    <n v="178"/>
    <d v="2023-11-04T00:00:00"/>
    <n v="18362.48"/>
  </r>
  <r>
    <x v="79"/>
    <x v="19"/>
    <n v="431.23"/>
    <n v="1.7"/>
    <n v="60"/>
    <n v="53"/>
    <n v="0.01"/>
    <n v="847"/>
    <d v="2024-04-06T00:00:00"/>
    <n v="365251.81"/>
  </r>
  <r>
    <x v="78"/>
    <x v="19"/>
    <n v="468.05"/>
    <n v="4.5999999999999996"/>
    <n v="3960"/>
    <n v="698"/>
    <n v="0.44"/>
    <n v="1963"/>
    <d v="2023-12-12T00:00:00"/>
    <n v="918782.15"/>
  </r>
  <r>
    <x v="76"/>
    <x v="19"/>
    <n v="256.82"/>
    <n v="4.5"/>
    <n v="1004"/>
    <n v="451"/>
    <n v="0.38"/>
    <n v="1039"/>
    <d v="2023-07-19T00:00:00"/>
    <n v="266835.98"/>
  </r>
  <r>
    <x v="78"/>
    <x v="19"/>
    <n v="348.71"/>
    <n v="1.7"/>
    <n v="124"/>
    <n v="80"/>
    <n v="0.25"/>
    <n v="1861"/>
    <d v="2024-01-12T00:00:00"/>
    <n v="648949.30999999994"/>
  </r>
  <r>
    <x v="78"/>
    <x v="19"/>
    <n v="211.49"/>
    <n v="3.7"/>
    <n v="4846"/>
    <n v="500"/>
    <n v="0.2"/>
    <n v="210"/>
    <d v="2024-04-26T00:00:00"/>
    <n v="44412.9"/>
  </r>
  <r>
    <x v="79"/>
    <x v="19"/>
    <n v="29.51"/>
    <n v="2.1"/>
    <n v="4486"/>
    <n v="846"/>
    <n v="0.48"/>
    <n v="793"/>
    <d v="2024-03-05T00:00:00"/>
    <n v="23401.43"/>
  </r>
  <r>
    <x v="76"/>
    <x v="19"/>
    <n v="352.8"/>
    <n v="4.4000000000000004"/>
    <n v="4280"/>
    <n v="68"/>
    <n v="7.0000000000000007E-2"/>
    <n v="1590"/>
    <d v="2024-03-05T00:00:00"/>
    <n v="560952"/>
  </r>
  <r>
    <x v="78"/>
    <x v="19"/>
    <n v="490.82"/>
    <n v="2.5"/>
    <n v="1357"/>
    <n v="924"/>
    <n v="0.17"/>
    <n v="78"/>
    <d v="2024-04-04T00:00:00"/>
    <n v="38283.96"/>
  </r>
  <r>
    <x v="76"/>
    <x v="19"/>
    <n v="320.3"/>
    <n v="2.8"/>
    <n v="2728"/>
    <n v="662"/>
    <n v="0.37"/>
    <n v="1337"/>
    <d v="2024-05-09T00:00:00"/>
    <n v="428241.10000000003"/>
  </r>
  <r>
    <x v="76"/>
    <x v="19"/>
    <n v="406.05"/>
    <n v="1.3"/>
    <n v="3644"/>
    <n v="269"/>
    <n v="0.34"/>
    <n v="517"/>
    <d v="2024-02-28T00:00:00"/>
    <n v="209927.85"/>
  </r>
  <r>
    <x v="80"/>
    <x v="20"/>
    <n v="82.77"/>
    <n v="3.4"/>
    <n v="3168"/>
    <n v="73"/>
    <n v="0.48"/>
    <n v="1705"/>
    <d v="2023-08-08T00:00:00"/>
    <n v="141122.85"/>
  </r>
  <r>
    <x v="81"/>
    <x v="20"/>
    <n v="467.15"/>
    <n v="3.3"/>
    <n v="3598"/>
    <n v="573"/>
    <n v="0.41"/>
    <n v="1744"/>
    <d v="2023-07-26T00:00:00"/>
    <n v="814709.6"/>
  </r>
  <r>
    <x v="80"/>
    <x v="20"/>
    <n v="240.94"/>
    <n v="2.9"/>
    <n v="4734"/>
    <n v="291"/>
    <n v="0.26"/>
    <n v="12"/>
    <d v="2023-09-13T00:00:00"/>
    <n v="2891.2799999999997"/>
  </r>
  <r>
    <x v="82"/>
    <x v="20"/>
    <n v="345.1"/>
    <n v="1.1000000000000001"/>
    <n v="2494"/>
    <n v="985"/>
    <n v="0.16"/>
    <n v="73"/>
    <d v="2024-05-16T00:00:00"/>
    <n v="25192.300000000003"/>
  </r>
  <r>
    <x v="82"/>
    <x v="20"/>
    <n v="186.59"/>
    <n v="1.3"/>
    <n v="4136"/>
    <n v="428"/>
    <n v="0.27"/>
    <n v="365"/>
    <d v="2024-02-11T00:00:00"/>
    <n v="68105.350000000006"/>
  </r>
  <r>
    <x v="82"/>
    <x v="20"/>
    <n v="53.98"/>
    <n v="4.5999999999999996"/>
    <n v="3201"/>
    <n v="351"/>
    <n v="0.24"/>
    <n v="1341"/>
    <d v="2024-01-25T00:00:00"/>
    <n v="72387.179999999993"/>
  </r>
  <r>
    <x v="81"/>
    <x v="20"/>
    <n v="463.77"/>
    <n v="1.6"/>
    <n v="2415"/>
    <n v="93"/>
    <n v="0.1"/>
    <n v="1738"/>
    <d v="2023-07-05T00:00:00"/>
    <n v="806032.26"/>
  </r>
  <r>
    <x v="82"/>
    <x v="20"/>
    <n v="227.45"/>
    <n v="2.1"/>
    <n v="585"/>
    <n v="876"/>
    <n v="0.44"/>
    <n v="1577"/>
    <d v="2023-11-11T00:00:00"/>
    <n v="358688.64999999997"/>
  </r>
  <r>
    <x v="82"/>
    <x v="20"/>
    <n v="303.69"/>
    <n v="1.8"/>
    <n v="3085"/>
    <n v="432"/>
    <n v="0.06"/>
    <n v="131"/>
    <d v="2023-07-08T00:00:00"/>
    <n v="39783.39"/>
  </r>
  <r>
    <x v="83"/>
    <x v="20"/>
    <n v="371.58"/>
    <n v="3.4"/>
    <n v="3276"/>
    <n v="78"/>
    <n v="0.25"/>
    <n v="987"/>
    <d v="2023-10-07T00:00:00"/>
    <n v="366749.45999999996"/>
  </r>
  <r>
    <x v="83"/>
    <x v="20"/>
    <n v="52.68"/>
    <n v="2.9"/>
    <n v="1177"/>
    <n v="153"/>
    <n v="0.13"/>
    <n v="1456"/>
    <d v="2023-07-08T00:00:00"/>
    <n v="76702.080000000002"/>
  </r>
  <r>
    <x v="81"/>
    <x v="20"/>
    <n v="249.63"/>
    <n v="2.4"/>
    <n v="2857"/>
    <n v="786"/>
    <n v="0.28000000000000003"/>
    <n v="1952"/>
    <d v="2024-03-26T00:00:00"/>
    <n v="487277.76"/>
  </r>
  <r>
    <x v="82"/>
    <x v="20"/>
    <n v="162.97"/>
    <n v="3.9"/>
    <n v="4662"/>
    <n v="665"/>
    <n v="0.18"/>
    <n v="1331"/>
    <d v="2023-06-20T00:00:00"/>
    <n v="216913.07"/>
  </r>
  <r>
    <x v="82"/>
    <x v="20"/>
    <n v="304.68"/>
    <n v="2.4"/>
    <n v="4503"/>
    <n v="188"/>
    <n v="0.37"/>
    <n v="1152"/>
    <d v="2024-04-22T00:00:00"/>
    <n v="350991.35999999999"/>
  </r>
  <r>
    <x v="82"/>
    <x v="20"/>
    <n v="206.92"/>
    <n v="3.7"/>
    <n v="2489"/>
    <n v="199"/>
    <n v="0.37"/>
    <n v="859"/>
    <d v="2024-01-28T00:00:00"/>
    <n v="177744.28"/>
  </r>
  <r>
    <x v="81"/>
    <x v="20"/>
    <n v="245.34"/>
    <n v="3.6"/>
    <n v="1357"/>
    <n v="810"/>
    <n v="0.06"/>
    <n v="1357"/>
    <d v="2023-11-24T00:00:00"/>
    <n v="332926.38"/>
  </r>
  <r>
    <x v="82"/>
    <x v="20"/>
    <n v="376.82"/>
    <n v="2.9"/>
    <n v="3010"/>
    <n v="435"/>
    <n v="0.27"/>
    <n v="1945"/>
    <d v="2024-06-08T00:00:00"/>
    <n v="732914.9"/>
  </r>
  <r>
    <x v="80"/>
    <x v="20"/>
    <n v="404.75"/>
    <n v="2.2000000000000002"/>
    <n v="4825"/>
    <n v="555"/>
    <n v="0.27"/>
    <n v="1613"/>
    <d v="2023-11-07T00:00:00"/>
    <n v="652861.75"/>
  </r>
  <r>
    <x v="80"/>
    <x v="20"/>
    <n v="228.9"/>
    <n v="1.5"/>
    <n v="1959"/>
    <n v="577"/>
    <n v="0.01"/>
    <n v="86"/>
    <d v="2024-03-23T00:00:00"/>
    <n v="19685.400000000001"/>
  </r>
  <r>
    <x v="82"/>
    <x v="20"/>
    <n v="335.02"/>
    <n v="4.4000000000000004"/>
    <n v="1299"/>
    <n v="698"/>
    <n v="0.47"/>
    <n v="1206"/>
    <d v="2023-09-16T00:00:00"/>
    <n v="404034.12"/>
  </r>
  <r>
    <x v="81"/>
    <x v="20"/>
    <n v="387.18"/>
    <n v="4.9000000000000004"/>
    <n v="2831"/>
    <n v="338"/>
    <n v="0.17"/>
    <n v="1532"/>
    <d v="2023-10-16T00:00:00"/>
    <n v="593159.76"/>
  </r>
  <r>
    <x v="80"/>
    <x v="20"/>
    <n v="253.65"/>
    <n v="1.7"/>
    <n v="3089"/>
    <n v="523"/>
    <n v="0.42"/>
    <n v="1269"/>
    <d v="2023-11-01T00:00:00"/>
    <n v="321881.85000000003"/>
  </r>
  <r>
    <x v="82"/>
    <x v="20"/>
    <n v="202.88"/>
    <n v="2.9"/>
    <n v="1797"/>
    <n v="83"/>
    <n v="0.43"/>
    <n v="618"/>
    <d v="2023-06-19T00:00:00"/>
    <n v="125379.84"/>
  </r>
  <r>
    <x v="81"/>
    <x v="20"/>
    <n v="184.49"/>
    <n v="3.7"/>
    <n v="142"/>
    <n v="191"/>
    <n v="0.41"/>
    <n v="580"/>
    <d v="2024-05-18T00:00:00"/>
    <n v="107004.20000000001"/>
  </r>
  <r>
    <x v="82"/>
    <x v="20"/>
    <n v="272.32"/>
    <n v="3.5"/>
    <n v="4500"/>
    <n v="839"/>
    <n v="0.16"/>
    <n v="1290"/>
    <d v="2023-07-18T00:00:00"/>
    <n v="351292.8"/>
  </r>
  <r>
    <x v="80"/>
    <x v="20"/>
    <n v="336.79"/>
    <n v="2.7"/>
    <n v="3597"/>
    <n v="502"/>
    <n v="0.36"/>
    <n v="1675"/>
    <d v="2023-08-21T00:00:00"/>
    <n v="564123.25"/>
  </r>
  <r>
    <x v="81"/>
    <x v="20"/>
    <n v="55.43"/>
    <n v="3.1"/>
    <n v="4729"/>
    <n v="912"/>
    <n v="0.06"/>
    <n v="957"/>
    <d v="2023-10-31T00:00:00"/>
    <n v="53046.51"/>
  </r>
  <r>
    <x v="83"/>
    <x v="20"/>
    <n v="246.31"/>
    <n v="1.2"/>
    <n v="2985"/>
    <n v="396"/>
    <n v="0.35"/>
    <n v="1108"/>
    <d v="2023-11-09T00:00:00"/>
    <n v="272911.48"/>
  </r>
  <r>
    <x v="82"/>
    <x v="20"/>
    <n v="485.21"/>
    <n v="3.9"/>
    <n v="641"/>
    <n v="11"/>
    <n v="0.38"/>
    <n v="865"/>
    <d v="2023-09-22T00:00:00"/>
    <n v="419706.64999999997"/>
  </r>
  <r>
    <x v="81"/>
    <x v="20"/>
    <n v="170.91"/>
    <n v="2.9"/>
    <n v="2942"/>
    <n v="651"/>
    <n v="0.24"/>
    <n v="519"/>
    <d v="2023-10-04T00:00:00"/>
    <n v="88702.29"/>
  </r>
  <r>
    <x v="83"/>
    <x v="20"/>
    <n v="76.819999999999993"/>
    <n v="3.9"/>
    <n v="4564"/>
    <n v="211"/>
    <n v="0.13"/>
    <n v="803"/>
    <d v="2023-06-14T00:00:00"/>
    <n v="61686.459999999992"/>
  </r>
  <r>
    <x v="81"/>
    <x v="20"/>
    <n v="258.27999999999997"/>
    <n v="4.4000000000000004"/>
    <n v="853"/>
    <n v="660"/>
    <n v="7.0000000000000007E-2"/>
    <n v="477"/>
    <d v="2023-12-26T00:00:00"/>
    <n v="123199.55999999998"/>
  </r>
  <r>
    <x v="81"/>
    <x v="20"/>
    <n v="462.1"/>
    <n v="3"/>
    <n v="4505"/>
    <n v="421"/>
    <n v="0.42"/>
    <n v="1724"/>
    <d v="2024-04-27T00:00:00"/>
    <n v="796660.4"/>
  </r>
  <r>
    <x v="80"/>
    <x v="20"/>
    <n v="174.8"/>
    <n v="4.7"/>
    <n v="377"/>
    <n v="389"/>
    <n v="0.28000000000000003"/>
    <n v="241"/>
    <d v="2023-08-21T00:00:00"/>
    <n v="42126.8"/>
  </r>
  <r>
    <x v="81"/>
    <x v="20"/>
    <n v="169.06"/>
    <n v="3.7"/>
    <n v="69"/>
    <n v="852"/>
    <n v="0.14000000000000001"/>
    <n v="38"/>
    <d v="2023-08-26T00:00:00"/>
    <n v="6424.28"/>
  </r>
  <r>
    <x v="83"/>
    <x v="20"/>
    <n v="393.67"/>
    <n v="4"/>
    <n v="755"/>
    <n v="351"/>
    <n v="0.42"/>
    <n v="1321"/>
    <d v="2023-09-01T00:00:00"/>
    <n v="520038.07"/>
  </r>
  <r>
    <x v="80"/>
    <x v="20"/>
    <n v="257.41000000000003"/>
    <n v="4.0999999999999996"/>
    <n v="3865"/>
    <n v="24"/>
    <n v="0.06"/>
    <n v="737"/>
    <d v="2024-04-14T00:00:00"/>
    <n v="189711.17"/>
  </r>
  <r>
    <x v="81"/>
    <x v="20"/>
    <n v="218.23"/>
    <n v="2.5"/>
    <n v="2623"/>
    <n v="454"/>
    <n v="0.22"/>
    <n v="1236"/>
    <d v="2023-09-26T00:00:00"/>
    <n v="269732.27999999997"/>
  </r>
  <r>
    <x v="80"/>
    <x v="20"/>
    <n v="59.28"/>
    <n v="2.6"/>
    <n v="595"/>
    <n v="802"/>
    <n v="0.43"/>
    <n v="1020"/>
    <d v="2023-10-08T00:00:00"/>
    <n v="60465.599999999999"/>
  </r>
  <r>
    <x v="80"/>
    <x v="20"/>
    <n v="172.89"/>
    <n v="2.2999999999999998"/>
    <n v="3964"/>
    <n v="541"/>
    <n v="0.18"/>
    <n v="905"/>
    <d v="2023-07-03T00:00:00"/>
    <n v="156465.44999999998"/>
  </r>
  <r>
    <x v="84"/>
    <x v="21"/>
    <n v="496.7"/>
    <n v="4.5"/>
    <n v="3235"/>
    <n v="160"/>
    <n v="0.3"/>
    <n v="1831"/>
    <d v="2024-03-13T00:00:00"/>
    <n v="909457.7"/>
  </r>
  <r>
    <x v="84"/>
    <x v="21"/>
    <n v="425.61"/>
    <n v="3.7"/>
    <n v="4957"/>
    <n v="274"/>
    <n v="0.1"/>
    <n v="1274"/>
    <d v="2023-08-05T00:00:00"/>
    <n v="542227.14"/>
  </r>
  <r>
    <x v="84"/>
    <x v="21"/>
    <n v="165.84"/>
    <n v="4.7"/>
    <n v="1927"/>
    <n v="529"/>
    <n v="0.46"/>
    <n v="4"/>
    <d v="2023-12-11T00:00:00"/>
    <n v="663.36"/>
  </r>
  <r>
    <x v="85"/>
    <x v="21"/>
    <n v="165.52"/>
    <n v="1.9"/>
    <n v="2663"/>
    <n v="890"/>
    <n v="0.05"/>
    <n v="1278"/>
    <d v="2024-03-26T00:00:00"/>
    <n v="211534.56000000003"/>
  </r>
  <r>
    <x v="86"/>
    <x v="21"/>
    <n v="17.850000000000001"/>
    <n v="4.9000000000000004"/>
    <n v="2636"/>
    <n v="484"/>
    <n v="0.3"/>
    <n v="1281"/>
    <d v="2024-02-04T00:00:00"/>
    <n v="22865.850000000002"/>
  </r>
  <r>
    <x v="85"/>
    <x v="21"/>
    <n v="203.1"/>
    <n v="4.4000000000000004"/>
    <n v="253"/>
    <n v="187"/>
    <n v="0.4"/>
    <n v="782"/>
    <d v="2024-06-05T00:00:00"/>
    <n v="158824.19999999998"/>
  </r>
  <r>
    <x v="87"/>
    <x v="21"/>
    <n v="450.63"/>
    <n v="3.5"/>
    <n v="654"/>
    <n v="361"/>
    <n v="0.24"/>
    <n v="1798"/>
    <d v="2024-05-01T00:00:00"/>
    <n v="810232.74"/>
  </r>
  <r>
    <x v="84"/>
    <x v="21"/>
    <n v="341.44"/>
    <n v="2.2000000000000002"/>
    <n v="3823"/>
    <n v="739"/>
    <n v="0.38"/>
    <n v="576"/>
    <d v="2024-05-30T00:00:00"/>
    <n v="196669.44"/>
  </r>
  <r>
    <x v="84"/>
    <x v="21"/>
    <n v="312.14"/>
    <n v="1.2"/>
    <n v="1244"/>
    <n v="852"/>
    <n v="0.23"/>
    <n v="236"/>
    <d v="2023-11-04T00:00:00"/>
    <n v="73665.039999999994"/>
  </r>
  <r>
    <x v="87"/>
    <x v="21"/>
    <n v="112.46"/>
    <n v="1.5"/>
    <n v="989"/>
    <n v="188"/>
    <n v="0.49"/>
    <n v="615"/>
    <d v="2023-07-10T00:00:00"/>
    <n v="69162.899999999994"/>
  </r>
  <r>
    <x v="87"/>
    <x v="21"/>
    <n v="20.29"/>
    <n v="1.1000000000000001"/>
    <n v="4452"/>
    <n v="255"/>
    <n v="0.44"/>
    <n v="1755"/>
    <d v="2024-06-01T00:00:00"/>
    <n v="35608.949999999997"/>
  </r>
  <r>
    <x v="84"/>
    <x v="21"/>
    <n v="207.49"/>
    <n v="3.5"/>
    <n v="4379"/>
    <n v="311"/>
    <n v="0.06"/>
    <n v="481"/>
    <d v="2023-10-28T00:00:00"/>
    <n v="99802.69"/>
  </r>
  <r>
    <x v="85"/>
    <x v="21"/>
    <n v="228.18"/>
    <n v="3"/>
    <n v="569"/>
    <n v="589"/>
    <n v="0.05"/>
    <n v="421"/>
    <d v="2023-07-22T00:00:00"/>
    <n v="96063.78"/>
  </r>
  <r>
    <x v="85"/>
    <x v="21"/>
    <n v="172.76"/>
    <n v="3.8"/>
    <n v="1223"/>
    <n v="100"/>
    <n v="0.46"/>
    <n v="1609"/>
    <d v="2023-12-22T00:00:00"/>
    <n v="277970.83999999997"/>
  </r>
  <r>
    <x v="85"/>
    <x v="21"/>
    <n v="125.44"/>
    <n v="2.2000000000000002"/>
    <n v="220"/>
    <n v="594"/>
    <n v="0.12"/>
    <n v="521"/>
    <d v="2024-06-06T00:00:00"/>
    <n v="65354.239999999998"/>
  </r>
  <r>
    <x v="87"/>
    <x v="21"/>
    <n v="324.95999999999998"/>
    <n v="3.9"/>
    <n v="4310"/>
    <n v="971"/>
    <n v="0.12"/>
    <n v="100"/>
    <d v="2024-06-01T00:00:00"/>
    <n v="32495.999999999996"/>
  </r>
  <r>
    <x v="85"/>
    <x v="21"/>
    <n v="426.75"/>
    <n v="4"/>
    <n v="3134"/>
    <n v="632"/>
    <n v="0.16"/>
    <n v="104"/>
    <d v="2023-09-24T00:00:00"/>
    <n v="44382"/>
  </r>
  <r>
    <x v="85"/>
    <x v="21"/>
    <n v="308.02"/>
    <n v="2.8"/>
    <n v="3099"/>
    <n v="681"/>
    <n v="0.46"/>
    <n v="1651"/>
    <d v="2024-04-02T00:00:00"/>
    <n v="508541.01999999996"/>
  </r>
  <r>
    <x v="86"/>
    <x v="21"/>
    <n v="242.41"/>
    <n v="1.7"/>
    <n v="2415"/>
    <n v="250"/>
    <n v="0.03"/>
    <n v="1954"/>
    <d v="2023-12-19T00:00:00"/>
    <n v="473669.14"/>
  </r>
  <r>
    <x v="86"/>
    <x v="21"/>
    <n v="340.28"/>
    <n v="1.1000000000000001"/>
    <n v="918"/>
    <n v="149"/>
    <n v="0.04"/>
    <n v="58"/>
    <d v="2023-07-22T00:00:00"/>
    <n v="19736.239999999998"/>
  </r>
  <r>
    <x v="87"/>
    <x v="21"/>
    <n v="135.63999999999999"/>
    <n v="4.7"/>
    <n v="3815"/>
    <n v="246"/>
    <n v="0.4"/>
    <n v="1262"/>
    <d v="2023-12-25T00:00:00"/>
    <n v="171177.68"/>
  </r>
  <r>
    <x v="84"/>
    <x v="21"/>
    <n v="216.16"/>
    <n v="3"/>
    <n v="3799"/>
    <n v="688"/>
    <n v="0.36"/>
    <n v="1103"/>
    <d v="2023-12-08T00:00:00"/>
    <n v="238424.48"/>
  </r>
  <r>
    <x v="87"/>
    <x v="21"/>
    <n v="361.51"/>
    <n v="2.8"/>
    <n v="4573"/>
    <n v="925"/>
    <n v="0.48"/>
    <n v="1237"/>
    <d v="2023-07-04T00:00:00"/>
    <n v="447187.87"/>
  </r>
  <r>
    <x v="86"/>
    <x v="21"/>
    <n v="432.85"/>
    <n v="2.9"/>
    <n v="587"/>
    <n v="310"/>
    <n v="0.02"/>
    <n v="707"/>
    <d v="2023-06-25T00:00:00"/>
    <n v="306024.95"/>
  </r>
  <r>
    <x v="84"/>
    <x v="21"/>
    <n v="109.96"/>
    <n v="4.3"/>
    <n v="4020"/>
    <n v="83"/>
    <n v="0.03"/>
    <n v="667"/>
    <d v="2024-05-25T00:00:00"/>
    <n v="73343.319999999992"/>
  </r>
  <r>
    <x v="85"/>
    <x v="21"/>
    <n v="206.83"/>
    <n v="3"/>
    <n v="2084"/>
    <n v="332"/>
    <n v="0.33"/>
    <n v="44"/>
    <d v="2023-11-17T00:00:00"/>
    <n v="9100.52"/>
  </r>
  <r>
    <x v="86"/>
    <x v="21"/>
    <n v="261.45999999999998"/>
    <n v="3.9"/>
    <n v="18"/>
    <n v="364"/>
    <n v="0.1"/>
    <n v="1784"/>
    <d v="2024-02-14T00:00:00"/>
    <n v="466444.63999999996"/>
  </r>
  <r>
    <x v="84"/>
    <x v="21"/>
    <n v="194.17"/>
    <n v="4.3"/>
    <n v="4150"/>
    <n v="777"/>
    <n v="0.23"/>
    <n v="1320"/>
    <d v="2023-10-23T00:00:00"/>
    <n v="256304.4"/>
  </r>
  <r>
    <x v="85"/>
    <x v="21"/>
    <n v="230.62"/>
    <n v="2"/>
    <n v="1467"/>
    <n v="127"/>
    <n v="0.03"/>
    <n v="391"/>
    <d v="2023-11-30T00:00:00"/>
    <n v="90172.42"/>
  </r>
  <r>
    <x v="84"/>
    <x v="21"/>
    <n v="481.09"/>
    <n v="3.5"/>
    <n v="4144"/>
    <n v="776"/>
    <n v="0.02"/>
    <n v="1081"/>
    <d v="2023-12-08T00:00:00"/>
    <n v="520058.29"/>
  </r>
  <r>
    <x v="86"/>
    <x v="21"/>
    <n v="239.18"/>
    <n v="3.4"/>
    <n v="2194"/>
    <n v="483"/>
    <n v="0.28000000000000003"/>
    <n v="1676"/>
    <d v="2023-07-12T00:00:00"/>
    <n v="400865.68"/>
  </r>
  <r>
    <x v="84"/>
    <x v="21"/>
    <n v="447.72"/>
    <n v="2.7"/>
    <n v="4016"/>
    <n v="803"/>
    <n v="0.24"/>
    <n v="1289"/>
    <d v="2024-03-07T00:00:00"/>
    <n v="577111.08000000007"/>
  </r>
  <r>
    <x v="86"/>
    <x v="21"/>
    <n v="455.34"/>
    <n v="4.0999999999999996"/>
    <n v="2266"/>
    <n v="532"/>
    <n v="0.47"/>
    <n v="79"/>
    <d v="2023-08-03T00:00:00"/>
    <n v="35971.86"/>
  </r>
  <r>
    <x v="86"/>
    <x v="21"/>
    <n v="259.39"/>
    <n v="2.8"/>
    <n v="693"/>
    <n v="24"/>
    <n v="0.48"/>
    <n v="631"/>
    <d v="2023-09-07T00:00:00"/>
    <n v="163675.09"/>
  </r>
  <r>
    <x v="86"/>
    <x v="21"/>
    <n v="168.92"/>
    <n v="4.8"/>
    <n v="4114"/>
    <n v="383"/>
    <n v="0.35"/>
    <n v="236"/>
    <d v="2023-09-07T00:00:00"/>
    <n v="39865.119999999995"/>
  </r>
  <r>
    <x v="87"/>
    <x v="21"/>
    <n v="50.46"/>
    <n v="1.6"/>
    <n v="4734"/>
    <n v="236"/>
    <n v="0.26"/>
    <n v="54"/>
    <d v="2023-12-21T00:00:00"/>
    <n v="2724.84"/>
  </r>
  <r>
    <x v="85"/>
    <x v="21"/>
    <n v="436.14"/>
    <n v="2.9"/>
    <n v="372"/>
    <n v="972"/>
    <n v="0.17"/>
    <n v="200"/>
    <d v="2023-07-09T00:00:00"/>
    <n v="87228"/>
  </r>
  <r>
    <x v="85"/>
    <x v="21"/>
    <n v="407.23"/>
    <n v="4.8"/>
    <n v="3189"/>
    <n v="702"/>
    <n v="0.31"/>
    <n v="314"/>
    <d v="2023-09-08T00:00:00"/>
    <n v="127870.22"/>
  </r>
  <r>
    <x v="85"/>
    <x v="21"/>
    <n v="16.96"/>
    <n v="2"/>
    <n v="574"/>
    <n v="573"/>
    <n v="0.35"/>
    <n v="1552"/>
    <d v="2023-07-21T00:00:00"/>
    <n v="26321.920000000002"/>
  </r>
  <r>
    <x v="87"/>
    <x v="21"/>
    <n v="434.92"/>
    <n v="4.8"/>
    <n v="1104"/>
    <n v="550"/>
    <n v="0.2"/>
    <n v="428"/>
    <d v="2023-11-26T00:00:00"/>
    <n v="186145.76"/>
  </r>
  <r>
    <x v="88"/>
    <x v="22"/>
    <n v="254.18"/>
    <n v="3.4"/>
    <n v="1992"/>
    <n v="195"/>
    <n v="0.27"/>
    <n v="13"/>
    <d v="2023-07-21T00:00:00"/>
    <n v="3304.34"/>
  </r>
  <r>
    <x v="88"/>
    <x v="22"/>
    <n v="54.37"/>
    <n v="3.7"/>
    <n v="528"/>
    <n v="797"/>
    <n v="0.39"/>
    <n v="1634"/>
    <d v="2023-09-05T00:00:00"/>
    <n v="88840.58"/>
  </r>
  <r>
    <x v="89"/>
    <x v="22"/>
    <n v="448.91"/>
    <n v="1.1000000000000001"/>
    <n v="3336"/>
    <n v="270"/>
    <n v="0.02"/>
    <n v="1723"/>
    <d v="2023-11-09T00:00:00"/>
    <n v="773471.93"/>
  </r>
  <r>
    <x v="90"/>
    <x v="22"/>
    <n v="177.61"/>
    <n v="4.2"/>
    <n v="3392"/>
    <n v="724"/>
    <n v="0.11"/>
    <n v="640"/>
    <d v="2024-05-31T00:00:00"/>
    <n v="113670.40000000001"/>
  </r>
  <r>
    <x v="90"/>
    <x v="22"/>
    <n v="80.34"/>
    <n v="1.7"/>
    <n v="4198"/>
    <n v="891"/>
    <n v="0.26"/>
    <n v="1903"/>
    <d v="2024-05-14T00:00:00"/>
    <n v="152887.02000000002"/>
  </r>
  <r>
    <x v="91"/>
    <x v="22"/>
    <n v="433.08"/>
    <n v="1.6"/>
    <n v="988"/>
    <n v="81"/>
    <n v="0.43"/>
    <n v="821"/>
    <d v="2023-09-30T00:00:00"/>
    <n v="355558.68"/>
  </r>
  <r>
    <x v="88"/>
    <x v="22"/>
    <n v="192.3"/>
    <n v="1.4"/>
    <n v="2440"/>
    <n v="712"/>
    <n v="0.12"/>
    <n v="1278"/>
    <d v="2023-12-14T00:00:00"/>
    <n v="245759.40000000002"/>
  </r>
  <r>
    <x v="90"/>
    <x v="22"/>
    <n v="279.67"/>
    <n v="3.1"/>
    <n v="2205"/>
    <n v="3"/>
    <n v="0.42"/>
    <n v="959"/>
    <d v="2023-11-19T00:00:00"/>
    <n v="268203.53000000003"/>
  </r>
  <r>
    <x v="88"/>
    <x v="22"/>
    <n v="267.79000000000002"/>
    <n v="3.8"/>
    <n v="3350"/>
    <n v="815"/>
    <n v="0.37"/>
    <n v="677"/>
    <d v="2023-08-04T00:00:00"/>
    <n v="181293.83000000002"/>
  </r>
  <r>
    <x v="91"/>
    <x v="22"/>
    <n v="412.66"/>
    <n v="1.6"/>
    <n v="1158"/>
    <n v="696"/>
    <n v="0.02"/>
    <n v="617"/>
    <d v="2024-01-29T00:00:00"/>
    <n v="254611.22"/>
  </r>
  <r>
    <x v="91"/>
    <x v="22"/>
    <n v="104.21"/>
    <n v="2.2000000000000002"/>
    <n v="4681"/>
    <n v="462"/>
    <n v="0.28999999999999998"/>
    <n v="121"/>
    <d v="2024-05-24T00:00:00"/>
    <n v="12609.41"/>
  </r>
  <r>
    <x v="91"/>
    <x v="22"/>
    <n v="208.5"/>
    <n v="1"/>
    <n v="2042"/>
    <n v="502"/>
    <n v="0.25"/>
    <n v="1697"/>
    <d v="2023-11-25T00:00:00"/>
    <n v="353824.5"/>
  </r>
  <r>
    <x v="88"/>
    <x v="22"/>
    <n v="302.11"/>
    <n v="4"/>
    <n v="417"/>
    <n v="555"/>
    <n v="0.34"/>
    <n v="325"/>
    <d v="2023-12-15T00:00:00"/>
    <n v="98185.75"/>
  </r>
  <r>
    <x v="89"/>
    <x v="22"/>
    <n v="235.56"/>
    <n v="1.9"/>
    <n v="2261"/>
    <n v="853"/>
    <n v="0.48"/>
    <n v="1602"/>
    <d v="2023-07-14T00:00:00"/>
    <n v="377367.12"/>
  </r>
  <r>
    <x v="89"/>
    <x v="22"/>
    <n v="180.43"/>
    <n v="3.5"/>
    <n v="3905"/>
    <n v="3"/>
    <n v="0.04"/>
    <n v="599"/>
    <d v="2024-05-24T00:00:00"/>
    <n v="108077.57"/>
  </r>
  <r>
    <x v="91"/>
    <x v="22"/>
    <n v="114.64"/>
    <n v="2.6"/>
    <n v="1993"/>
    <n v="904"/>
    <n v="0.11"/>
    <n v="722"/>
    <d v="2023-09-07T00:00:00"/>
    <n v="82770.080000000002"/>
  </r>
  <r>
    <x v="91"/>
    <x v="22"/>
    <n v="434.45"/>
    <n v="4.5"/>
    <n v="4354"/>
    <n v="323"/>
    <n v="0.12"/>
    <n v="1191"/>
    <d v="2023-12-17T00:00:00"/>
    <n v="517429.95"/>
  </r>
  <r>
    <x v="88"/>
    <x v="22"/>
    <n v="185.74"/>
    <n v="2.1"/>
    <n v="4568"/>
    <n v="295"/>
    <n v="0.05"/>
    <n v="813"/>
    <d v="2023-07-12T00:00:00"/>
    <n v="151006.62"/>
  </r>
  <r>
    <x v="89"/>
    <x v="22"/>
    <n v="186.24"/>
    <n v="3.7"/>
    <n v="1767"/>
    <n v="240"/>
    <n v="0.03"/>
    <n v="769"/>
    <d v="2023-10-05T00:00:00"/>
    <n v="143218.56"/>
  </r>
  <r>
    <x v="89"/>
    <x v="22"/>
    <n v="210.5"/>
    <n v="2.2999999999999998"/>
    <n v="4266"/>
    <n v="473"/>
    <n v="0.22"/>
    <n v="1130"/>
    <d v="2023-07-23T00:00:00"/>
    <n v="237865"/>
  </r>
  <r>
    <x v="90"/>
    <x v="22"/>
    <n v="409.89"/>
    <n v="4.9000000000000004"/>
    <n v="3686"/>
    <n v="550"/>
    <n v="0.03"/>
    <n v="1848"/>
    <d v="2023-12-12T00:00:00"/>
    <n v="757476.72"/>
  </r>
  <r>
    <x v="89"/>
    <x v="22"/>
    <n v="308.74"/>
    <n v="4.7"/>
    <n v="3957"/>
    <n v="335"/>
    <n v="0.28000000000000003"/>
    <n v="1570"/>
    <d v="2023-09-25T00:00:00"/>
    <n v="484721.8"/>
  </r>
  <r>
    <x v="91"/>
    <x v="22"/>
    <n v="173.55"/>
    <n v="3.3"/>
    <n v="2886"/>
    <n v="116"/>
    <n v="0.28000000000000003"/>
    <n v="1897"/>
    <d v="2024-02-15T00:00:00"/>
    <n v="329224.35000000003"/>
  </r>
  <r>
    <x v="88"/>
    <x v="22"/>
    <n v="227.87"/>
    <n v="1.1000000000000001"/>
    <n v="4934"/>
    <n v="65"/>
    <n v="0.46"/>
    <n v="446"/>
    <d v="2024-05-21T00:00:00"/>
    <n v="101630.02"/>
  </r>
  <r>
    <x v="89"/>
    <x v="22"/>
    <n v="35.83"/>
    <n v="2.8"/>
    <n v="2758"/>
    <n v="550"/>
    <n v="0.46"/>
    <n v="394"/>
    <d v="2023-07-20T00:00:00"/>
    <n v="14117.019999999999"/>
  </r>
  <r>
    <x v="89"/>
    <x v="22"/>
    <n v="159.02000000000001"/>
    <n v="3.5"/>
    <n v="1189"/>
    <n v="641"/>
    <n v="0.45"/>
    <n v="1875"/>
    <d v="2024-03-13T00:00:00"/>
    <n v="298162.5"/>
  </r>
  <r>
    <x v="90"/>
    <x v="22"/>
    <n v="325.51"/>
    <n v="4.3"/>
    <n v="3748"/>
    <n v="48"/>
    <n v="0.32"/>
    <n v="1813"/>
    <d v="2024-02-17T00:00:00"/>
    <n v="590149.63"/>
  </r>
  <r>
    <x v="90"/>
    <x v="22"/>
    <n v="133.38999999999999"/>
    <n v="4.3"/>
    <n v="1397"/>
    <n v="372"/>
    <n v="0.43"/>
    <n v="1778"/>
    <d v="2023-07-26T00:00:00"/>
    <n v="237167.41999999998"/>
  </r>
  <r>
    <x v="88"/>
    <x v="22"/>
    <n v="139.91"/>
    <n v="2.7"/>
    <n v="81"/>
    <n v="86"/>
    <n v="0.08"/>
    <n v="821"/>
    <d v="2023-06-18T00:00:00"/>
    <n v="114866.11"/>
  </r>
  <r>
    <x v="90"/>
    <x v="22"/>
    <n v="249.39"/>
    <n v="3.1"/>
    <n v="1932"/>
    <n v="680"/>
    <n v="0.13"/>
    <n v="1860"/>
    <d v="2024-03-10T00:00:00"/>
    <n v="463865.39999999997"/>
  </r>
  <r>
    <x v="89"/>
    <x v="22"/>
    <n v="73.25"/>
    <n v="4"/>
    <n v="3933"/>
    <n v="313"/>
    <n v="0.31"/>
    <n v="1945"/>
    <d v="2024-02-03T00:00:00"/>
    <n v="142471.25"/>
  </r>
  <r>
    <x v="90"/>
    <x v="22"/>
    <n v="76.47"/>
    <n v="2"/>
    <n v="2597"/>
    <n v="452"/>
    <n v="0.47"/>
    <n v="737"/>
    <d v="2024-04-18T00:00:00"/>
    <n v="56358.39"/>
  </r>
  <r>
    <x v="90"/>
    <x v="22"/>
    <n v="232.42"/>
    <n v="3"/>
    <n v="1928"/>
    <n v="575"/>
    <n v="0.14000000000000001"/>
    <n v="636"/>
    <d v="2023-12-14T00:00:00"/>
    <n v="147819.12"/>
  </r>
  <r>
    <x v="90"/>
    <x v="22"/>
    <n v="498.86"/>
    <n v="2.1"/>
    <n v="4124"/>
    <n v="371"/>
    <n v="0.33"/>
    <n v="1893"/>
    <d v="2023-11-20T00:00:00"/>
    <n v="944341.98"/>
  </r>
  <r>
    <x v="90"/>
    <x v="22"/>
    <n v="119.27"/>
    <n v="2.6"/>
    <n v="1125"/>
    <n v="45"/>
    <n v="0.01"/>
    <n v="1187"/>
    <d v="2024-02-20T00:00:00"/>
    <n v="141573.49"/>
  </r>
  <r>
    <x v="88"/>
    <x v="22"/>
    <n v="440.87"/>
    <n v="3.1"/>
    <n v="3362"/>
    <n v="670"/>
    <n v="0.13"/>
    <n v="896"/>
    <d v="2023-09-03T00:00:00"/>
    <n v="395019.52000000002"/>
  </r>
  <r>
    <x v="90"/>
    <x v="22"/>
    <n v="225.17"/>
    <n v="1.2"/>
    <n v="1074"/>
    <n v="897"/>
    <n v="0.41"/>
    <n v="491"/>
    <d v="2024-04-02T00:00:00"/>
    <n v="110558.46999999999"/>
  </r>
  <r>
    <x v="89"/>
    <x v="22"/>
    <n v="219.18"/>
    <n v="2.9"/>
    <n v="4284"/>
    <n v="414"/>
    <n v="0.32"/>
    <n v="1099"/>
    <d v="2023-12-29T00:00:00"/>
    <n v="240878.82"/>
  </r>
  <r>
    <x v="88"/>
    <x v="22"/>
    <n v="466.42"/>
    <n v="2.4"/>
    <n v="3055"/>
    <n v="688"/>
    <n v="0.49"/>
    <n v="1412"/>
    <d v="2023-11-05T00:00:00"/>
    <n v="658585.04"/>
  </r>
  <r>
    <x v="89"/>
    <x v="22"/>
    <n v="377.28"/>
    <n v="3.8"/>
    <n v="2302"/>
    <n v="235"/>
    <n v="0.03"/>
    <n v="1284"/>
    <d v="2023-09-30T00:00:00"/>
    <n v="484427.51999999996"/>
  </r>
  <r>
    <x v="92"/>
    <x v="23"/>
    <n v="331.2"/>
    <n v="1.2"/>
    <n v="258"/>
    <n v="947"/>
    <n v="0.36"/>
    <n v="524"/>
    <d v="2023-11-15T00:00:00"/>
    <n v="173548.79999999999"/>
  </r>
  <r>
    <x v="92"/>
    <x v="23"/>
    <n v="252.05"/>
    <n v="4.5"/>
    <n v="2202"/>
    <n v="677"/>
    <n v="0.25"/>
    <n v="1853"/>
    <d v="2023-06-18T00:00:00"/>
    <n v="467048.65"/>
  </r>
  <r>
    <x v="93"/>
    <x v="23"/>
    <n v="469.45"/>
    <n v="2.4"/>
    <n v="4724"/>
    <n v="198"/>
    <n v="0.1"/>
    <n v="532"/>
    <d v="2023-11-23T00:00:00"/>
    <n v="249747.4"/>
  </r>
  <r>
    <x v="92"/>
    <x v="23"/>
    <n v="319.20999999999998"/>
    <n v="1.1000000000000001"/>
    <n v="4343"/>
    <n v="787"/>
    <n v="0.26"/>
    <n v="1325"/>
    <d v="2024-05-10T00:00:00"/>
    <n v="422953.25"/>
  </r>
  <r>
    <x v="93"/>
    <x v="23"/>
    <n v="177.77"/>
    <n v="3.2"/>
    <n v="3342"/>
    <n v="605"/>
    <n v="0.38"/>
    <n v="1820"/>
    <d v="2024-03-22T00:00:00"/>
    <n v="323541.40000000002"/>
  </r>
  <r>
    <x v="94"/>
    <x v="23"/>
    <n v="102.23"/>
    <n v="1.7"/>
    <n v="838"/>
    <n v="406"/>
    <n v="0.2"/>
    <n v="1116"/>
    <d v="2023-07-10T00:00:00"/>
    <n v="114088.68000000001"/>
  </r>
  <r>
    <x v="93"/>
    <x v="23"/>
    <n v="34.01"/>
    <n v="3.3"/>
    <n v="4468"/>
    <n v="224"/>
    <n v="0.27"/>
    <n v="1272"/>
    <d v="2024-03-11T00:00:00"/>
    <n v="43260.719999999994"/>
  </r>
  <r>
    <x v="94"/>
    <x v="23"/>
    <n v="483.61"/>
    <n v="2.8"/>
    <n v="1840"/>
    <n v="938"/>
    <n v="0.42"/>
    <n v="839"/>
    <d v="2023-11-08T00:00:00"/>
    <n v="405748.79000000004"/>
  </r>
  <r>
    <x v="95"/>
    <x v="23"/>
    <n v="340.86"/>
    <n v="1.8"/>
    <n v="4771"/>
    <n v="872"/>
    <n v="0.06"/>
    <n v="1837"/>
    <d v="2023-07-24T00:00:00"/>
    <n v="626159.82000000007"/>
  </r>
  <r>
    <x v="95"/>
    <x v="23"/>
    <n v="382.03"/>
    <n v="3.5"/>
    <n v="3497"/>
    <n v="947"/>
    <n v="0.17"/>
    <n v="1148"/>
    <d v="2024-04-04T00:00:00"/>
    <n v="438570.43999999994"/>
  </r>
  <r>
    <x v="93"/>
    <x v="23"/>
    <n v="293.58999999999997"/>
    <n v="3.5"/>
    <n v="1601"/>
    <n v="825"/>
    <n v="0.35"/>
    <n v="1622"/>
    <d v="2024-06-08T00:00:00"/>
    <n v="476202.98"/>
  </r>
  <r>
    <x v="94"/>
    <x v="23"/>
    <n v="339.69"/>
    <n v="3"/>
    <n v="4631"/>
    <n v="367"/>
    <n v="0.15"/>
    <n v="1984"/>
    <d v="2023-11-14T00:00:00"/>
    <n v="673944.96"/>
  </r>
  <r>
    <x v="92"/>
    <x v="23"/>
    <n v="479.41"/>
    <n v="1.1000000000000001"/>
    <n v="3549"/>
    <n v="104"/>
    <n v="0.08"/>
    <n v="45"/>
    <d v="2023-08-04T00:00:00"/>
    <n v="21573.45"/>
  </r>
  <r>
    <x v="92"/>
    <x v="23"/>
    <n v="116.69"/>
    <n v="3.5"/>
    <n v="1836"/>
    <n v="921"/>
    <n v="0.24"/>
    <n v="535"/>
    <d v="2024-05-06T00:00:00"/>
    <n v="62429.15"/>
  </r>
  <r>
    <x v="94"/>
    <x v="23"/>
    <n v="255.3"/>
    <n v="4.5999999999999996"/>
    <n v="2063"/>
    <n v="570"/>
    <n v="0.32"/>
    <n v="1973"/>
    <d v="2023-11-16T00:00:00"/>
    <n v="503706.9"/>
  </r>
  <r>
    <x v="94"/>
    <x v="23"/>
    <n v="291.23"/>
    <n v="2.4"/>
    <n v="2752"/>
    <n v="846"/>
    <n v="0.25"/>
    <n v="1603"/>
    <d v="2023-08-16T00:00:00"/>
    <n v="466841.69"/>
  </r>
  <r>
    <x v="95"/>
    <x v="23"/>
    <n v="208.68"/>
    <n v="4.9000000000000004"/>
    <n v="1505"/>
    <n v="102"/>
    <n v="0.45"/>
    <n v="177"/>
    <d v="2023-11-08T00:00:00"/>
    <n v="36936.36"/>
  </r>
  <r>
    <x v="92"/>
    <x v="23"/>
    <n v="133.63999999999999"/>
    <n v="4.7"/>
    <n v="2096"/>
    <n v="537"/>
    <n v="0.1"/>
    <n v="175"/>
    <d v="2024-03-23T00:00:00"/>
    <n v="23386.999999999996"/>
  </r>
  <r>
    <x v="93"/>
    <x v="23"/>
    <n v="454.42"/>
    <n v="1.7"/>
    <n v="1667"/>
    <n v="275"/>
    <n v="0.23"/>
    <n v="675"/>
    <d v="2023-08-27T00:00:00"/>
    <n v="306733.5"/>
  </r>
  <r>
    <x v="94"/>
    <x v="23"/>
    <n v="265.23"/>
    <n v="2.9"/>
    <n v="546"/>
    <n v="111"/>
    <n v="0.41"/>
    <n v="35"/>
    <d v="2023-11-06T00:00:00"/>
    <n v="9283.0500000000011"/>
  </r>
  <r>
    <x v="94"/>
    <x v="23"/>
    <n v="217.24"/>
    <n v="4.2"/>
    <n v="4402"/>
    <n v="533"/>
    <n v="0.23"/>
    <n v="1132"/>
    <d v="2023-06-19T00:00:00"/>
    <n v="245915.68000000002"/>
  </r>
  <r>
    <x v="95"/>
    <x v="23"/>
    <n v="277.04000000000002"/>
    <n v="1.3"/>
    <n v="2739"/>
    <n v="180"/>
    <n v="0.08"/>
    <n v="1487"/>
    <d v="2023-12-24T00:00:00"/>
    <n v="411958.48000000004"/>
  </r>
  <r>
    <x v="93"/>
    <x v="23"/>
    <n v="273.27"/>
    <n v="3.7"/>
    <n v="2431"/>
    <n v="811"/>
    <n v="0.31"/>
    <n v="38"/>
    <d v="2023-08-30T00:00:00"/>
    <n v="10384.259999999998"/>
  </r>
  <r>
    <x v="93"/>
    <x v="23"/>
    <n v="94.38"/>
    <n v="2.7"/>
    <n v="4766"/>
    <n v="242"/>
    <n v="0.42"/>
    <n v="1997"/>
    <d v="2024-04-22T00:00:00"/>
    <n v="188476.86"/>
  </r>
  <r>
    <x v="95"/>
    <x v="23"/>
    <n v="99.88"/>
    <n v="1"/>
    <n v="4025"/>
    <n v="870"/>
    <n v="7.0000000000000007E-2"/>
    <n v="946"/>
    <d v="2024-06-08T00:00:00"/>
    <n v="94486.48"/>
  </r>
  <r>
    <x v="92"/>
    <x v="23"/>
    <n v="119.57"/>
    <n v="4.4000000000000004"/>
    <n v="3665"/>
    <n v="655"/>
    <n v="0.22"/>
    <n v="540"/>
    <d v="2023-09-14T00:00:00"/>
    <n v="64567.799999999996"/>
  </r>
  <r>
    <x v="92"/>
    <x v="23"/>
    <n v="48.37"/>
    <n v="3.3"/>
    <n v="505"/>
    <n v="105"/>
    <n v="0.22"/>
    <n v="1194"/>
    <d v="2023-07-09T00:00:00"/>
    <n v="57753.78"/>
  </r>
  <r>
    <x v="95"/>
    <x v="23"/>
    <n v="438.62"/>
    <n v="3.9"/>
    <n v="4067"/>
    <n v="99"/>
    <n v="0.44"/>
    <n v="1597"/>
    <d v="2023-12-08T00:00:00"/>
    <n v="700476.14"/>
  </r>
  <r>
    <x v="95"/>
    <x v="23"/>
    <n v="320.26"/>
    <n v="3.9"/>
    <n v="4727"/>
    <n v="681"/>
    <n v="0.01"/>
    <n v="1884"/>
    <d v="2023-09-24T00:00:00"/>
    <n v="603369.84"/>
  </r>
  <r>
    <x v="93"/>
    <x v="23"/>
    <n v="234.29"/>
    <n v="1.4"/>
    <n v="3302"/>
    <n v="719"/>
    <n v="0.47"/>
    <n v="1922"/>
    <d v="2024-02-17T00:00:00"/>
    <n v="450305.38"/>
  </r>
  <r>
    <x v="93"/>
    <x v="23"/>
    <n v="95.24"/>
    <n v="1.2"/>
    <n v="4969"/>
    <n v="721"/>
    <n v="0.46"/>
    <n v="1555"/>
    <d v="2024-04-13T00:00:00"/>
    <n v="148098.19999999998"/>
  </r>
  <r>
    <x v="94"/>
    <x v="23"/>
    <n v="499.68"/>
    <n v="1.8"/>
    <n v="886"/>
    <n v="461"/>
    <n v="0.34"/>
    <n v="1075"/>
    <d v="2023-08-22T00:00:00"/>
    <n v="537156"/>
  </r>
  <r>
    <x v="94"/>
    <x v="23"/>
    <n v="256.41000000000003"/>
    <n v="4.2"/>
    <n v="926"/>
    <n v="556"/>
    <n v="0.48"/>
    <n v="1055"/>
    <d v="2023-08-26T00:00:00"/>
    <n v="270512.55000000005"/>
  </r>
  <r>
    <x v="93"/>
    <x v="23"/>
    <n v="265.64999999999998"/>
    <n v="1.9"/>
    <n v="1052"/>
    <n v="642"/>
    <n v="0.1"/>
    <n v="252"/>
    <d v="2023-08-29T00:00:00"/>
    <n v="66943.799999999988"/>
  </r>
  <r>
    <x v="95"/>
    <x v="23"/>
    <n v="177.69"/>
    <n v="4.9000000000000004"/>
    <n v="4525"/>
    <n v="579"/>
    <n v="0.21"/>
    <n v="1164"/>
    <d v="2023-10-23T00:00:00"/>
    <n v="206831.16"/>
  </r>
  <r>
    <x v="94"/>
    <x v="23"/>
    <n v="77.489999999999995"/>
    <n v="1.2"/>
    <n v="1468"/>
    <n v="757"/>
    <n v="0.03"/>
    <n v="575"/>
    <d v="2024-05-10T00:00:00"/>
    <n v="44556.75"/>
  </r>
  <r>
    <x v="94"/>
    <x v="23"/>
    <n v="395.39"/>
    <n v="2"/>
    <n v="1645"/>
    <n v="580"/>
    <n v="0.22"/>
    <n v="811"/>
    <d v="2023-07-16T00:00:00"/>
    <n v="320661.28999999998"/>
  </r>
  <r>
    <x v="94"/>
    <x v="23"/>
    <n v="492.03"/>
    <n v="2.4"/>
    <n v="3142"/>
    <n v="766"/>
    <n v="0.18"/>
    <n v="1590"/>
    <d v="2023-07-23T00:00:00"/>
    <n v="782327.7"/>
  </r>
  <r>
    <x v="95"/>
    <x v="23"/>
    <n v="26.86"/>
    <n v="3.5"/>
    <n v="810"/>
    <n v="187"/>
    <n v="0.3"/>
    <n v="809"/>
    <d v="2023-11-19T00:00:00"/>
    <n v="21729.739999999998"/>
  </r>
  <r>
    <x v="95"/>
    <x v="23"/>
    <n v="360.33"/>
    <n v="2"/>
    <n v="2705"/>
    <n v="596"/>
    <n v="0.31"/>
    <n v="947"/>
    <d v="2024-04-25T00:00:00"/>
    <n v="341232.51"/>
  </r>
  <r>
    <x v="96"/>
    <x v="24"/>
    <n v="438.03"/>
    <n v="1.9"/>
    <n v="3697"/>
    <n v="490"/>
    <n v="0.37"/>
    <n v="891"/>
    <d v="2024-05-11T00:00:00"/>
    <n v="390284.73"/>
  </r>
  <r>
    <x v="96"/>
    <x v="24"/>
    <n v="442.17"/>
    <n v="4.8"/>
    <n v="4376"/>
    <n v="274"/>
    <n v="0.2"/>
    <n v="718"/>
    <d v="2023-07-18T00:00:00"/>
    <n v="317478.06"/>
  </r>
  <r>
    <x v="97"/>
    <x v="24"/>
    <n v="14.22"/>
    <n v="1.1000000000000001"/>
    <n v="2073"/>
    <n v="26"/>
    <n v="0.23"/>
    <n v="1919"/>
    <d v="2023-12-23T00:00:00"/>
    <n v="27288.18"/>
  </r>
  <r>
    <x v="98"/>
    <x v="24"/>
    <n v="217.12"/>
    <n v="3.9"/>
    <n v="4324"/>
    <n v="978"/>
    <n v="0.13"/>
    <n v="527"/>
    <d v="2023-09-05T00:00:00"/>
    <n v="114422.24"/>
  </r>
  <r>
    <x v="97"/>
    <x v="24"/>
    <n v="298.33"/>
    <n v="1.8"/>
    <n v="2153"/>
    <n v="731"/>
    <n v="0.03"/>
    <n v="1712"/>
    <d v="2023-09-02T00:00:00"/>
    <n v="510740.95999999996"/>
  </r>
  <r>
    <x v="98"/>
    <x v="24"/>
    <n v="136.57"/>
    <n v="4.5"/>
    <n v="2720"/>
    <n v="618"/>
    <n v="0.22"/>
    <n v="1770"/>
    <d v="2024-05-23T00:00:00"/>
    <n v="241728.9"/>
  </r>
  <r>
    <x v="99"/>
    <x v="24"/>
    <n v="37.31"/>
    <n v="4.5999999999999996"/>
    <n v="3788"/>
    <n v="550"/>
    <n v="0.25"/>
    <n v="1711"/>
    <d v="2023-10-13T00:00:00"/>
    <n v="63837.41"/>
  </r>
  <r>
    <x v="99"/>
    <x v="24"/>
    <n v="152.59"/>
    <n v="4.5"/>
    <n v="677"/>
    <n v="105"/>
    <n v="0.36"/>
    <n v="1946"/>
    <d v="2024-03-30T00:00:00"/>
    <n v="296940.14"/>
  </r>
  <r>
    <x v="96"/>
    <x v="24"/>
    <n v="104.23"/>
    <n v="2.9"/>
    <n v="3257"/>
    <n v="69"/>
    <n v="0.42"/>
    <n v="1269"/>
    <d v="2023-09-22T00:00:00"/>
    <n v="132267.87"/>
  </r>
  <r>
    <x v="99"/>
    <x v="24"/>
    <n v="271.2"/>
    <n v="3.5"/>
    <n v="1301"/>
    <n v="562"/>
    <n v="0.06"/>
    <n v="454"/>
    <d v="2024-02-27T00:00:00"/>
    <n v="123124.79999999999"/>
  </r>
  <r>
    <x v="99"/>
    <x v="24"/>
    <n v="465.67"/>
    <n v="2.8"/>
    <n v="1417"/>
    <n v="500"/>
    <n v="0.15"/>
    <n v="1544"/>
    <d v="2024-03-23T00:00:00"/>
    <n v="718994.48"/>
  </r>
  <r>
    <x v="96"/>
    <x v="24"/>
    <n v="209.1"/>
    <n v="4.7"/>
    <n v="1209"/>
    <n v="33"/>
    <n v="0.06"/>
    <n v="130"/>
    <d v="2024-02-11T00:00:00"/>
    <n v="27183"/>
  </r>
  <r>
    <x v="97"/>
    <x v="24"/>
    <n v="336.54"/>
    <n v="2.1"/>
    <n v="2544"/>
    <n v="402"/>
    <n v="0.05"/>
    <n v="614"/>
    <d v="2023-07-17T00:00:00"/>
    <n v="206635.56000000003"/>
  </r>
  <r>
    <x v="96"/>
    <x v="24"/>
    <n v="481.48"/>
    <n v="4.9000000000000004"/>
    <n v="120"/>
    <n v="605"/>
    <n v="0.24"/>
    <n v="128"/>
    <d v="2024-03-11T00:00:00"/>
    <n v="61629.440000000002"/>
  </r>
  <r>
    <x v="96"/>
    <x v="24"/>
    <n v="311.10000000000002"/>
    <n v="4.5999999999999996"/>
    <n v="332"/>
    <n v="296"/>
    <n v="0.17"/>
    <n v="1196"/>
    <d v="2023-11-15T00:00:00"/>
    <n v="372075.60000000003"/>
  </r>
  <r>
    <x v="96"/>
    <x v="24"/>
    <n v="118.14"/>
    <n v="3.1"/>
    <n v="4234"/>
    <n v="502"/>
    <n v="0.4"/>
    <n v="28"/>
    <d v="2024-01-19T00:00:00"/>
    <n v="3307.92"/>
  </r>
  <r>
    <x v="96"/>
    <x v="24"/>
    <n v="111.33"/>
    <n v="4.7"/>
    <n v="1865"/>
    <n v="944"/>
    <n v="0.48"/>
    <n v="63"/>
    <d v="2023-10-11T00:00:00"/>
    <n v="7013.79"/>
  </r>
  <r>
    <x v="99"/>
    <x v="24"/>
    <n v="141.74"/>
    <n v="5"/>
    <n v="1906"/>
    <n v="231"/>
    <n v="7.0000000000000007E-2"/>
    <n v="1218"/>
    <d v="2023-07-12T00:00:00"/>
    <n v="172639.32"/>
  </r>
  <r>
    <x v="96"/>
    <x v="24"/>
    <n v="311.98"/>
    <n v="1.2"/>
    <n v="3985"/>
    <n v="392"/>
    <n v="0.31"/>
    <n v="1172"/>
    <d v="2023-10-05T00:00:00"/>
    <n v="365640.56"/>
  </r>
  <r>
    <x v="98"/>
    <x v="24"/>
    <n v="206.17"/>
    <n v="4.8"/>
    <n v="4293"/>
    <n v="555"/>
    <n v="0.24"/>
    <n v="1452"/>
    <d v="2024-05-24T00:00:00"/>
    <n v="299358.83999999997"/>
  </r>
  <r>
    <x v="97"/>
    <x v="24"/>
    <n v="347.7"/>
    <n v="2.4"/>
    <n v="4994"/>
    <n v="75"/>
    <n v="0.41"/>
    <n v="961"/>
    <d v="2023-10-06T00:00:00"/>
    <n v="334139.7"/>
  </r>
  <r>
    <x v="99"/>
    <x v="24"/>
    <n v="404.51"/>
    <n v="4.4000000000000004"/>
    <n v="392"/>
    <n v="84"/>
    <n v="0.48"/>
    <n v="610"/>
    <d v="2023-06-29T00:00:00"/>
    <n v="246751.1"/>
  </r>
  <r>
    <x v="98"/>
    <x v="24"/>
    <n v="194.73"/>
    <n v="4.9000000000000004"/>
    <n v="3677"/>
    <n v="173"/>
    <n v="0.01"/>
    <n v="219"/>
    <d v="2024-05-10T00:00:00"/>
    <n v="42645.869999999995"/>
  </r>
  <r>
    <x v="97"/>
    <x v="24"/>
    <n v="80.099999999999994"/>
    <n v="1.1000000000000001"/>
    <n v="616"/>
    <n v="538"/>
    <n v="0.47"/>
    <n v="870"/>
    <d v="2024-03-01T00:00:00"/>
    <n v="69687"/>
  </r>
  <r>
    <x v="98"/>
    <x v="24"/>
    <n v="177.42"/>
    <n v="4.8"/>
    <n v="340"/>
    <n v="860"/>
    <n v="0.36"/>
    <n v="1340"/>
    <d v="2024-05-03T00:00:00"/>
    <n v="237742.8"/>
  </r>
  <r>
    <x v="96"/>
    <x v="24"/>
    <n v="345.37"/>
    <n v="3"/>
    <n v="2975"/>
    <n v="25"/>
    <n v="0.24"/>
    <n v="1346"/>
    <d v="2023-10-29T00:00:00"/>
    <n v="464868.02"/>
  </r>
  <r>
    <x v="98"/>
    <x v="24"/>
    <n v="94.47"/>
    <n v="4.5"/>
    <n v="3979"/>
    <n v="559"/>
    <n v="0.08"/>
    <n v="370"/>
    <d v="2023-08-24T00:00:00"/>
    <n v="34953.9"/>
  </r>
  <r>
    <x v="96"/>
    <x v="24"/>
    <n v="383.64"/>
    <n v="3.3"/>
    <n v="1228"/>
    <n v="696"/>
    <n v="0.4"/>
    <n v="386"/>
    <d v="2023-08-06T00:00:00"/>
    <n v="148085.04"/>
  </r>
  <r>
    <x v="96"/>
    <x v="24"/>
    <n v="255.92"/>
    <n v="2.8"/>
    <n v="1781"/>
    <n v="160"/>
    <n v="7.0000000000000007E-2"/>
    <n v="1969"/>
    <d v="2023-11-11T00:00:00"/>
    <n v="503906.48"/>
  </r>
  <r>
    <x v="96"/>
    <x v="24"/>
    <n v="409.36"/>
    <n v="2"/>
    <n v="550"/>
    <n v="600"/>
    <n v="0.05"/>
    <n v="991"/>
    <d v="2023-09-30T00:00:00"/>
    <n v="405675.76"/>
  </r>
  <r>
    <x v="96"/>
    <x v="24"/>
    <n v="48.75"/>
    <n v="2.8"/>
    <n v="2737"/>
    <n v="588"/>
    <n v="0.48"/>
    <n v="991"/>
    <d v="2024-05-26T00:00:00"/>
    <n v="48311.25"/>
  </r>
  <r>
    <x v="96"/>
    <x v="24"/>
    <n v="57.35"/>
    <n v="2.1"/>
    <n v="4264"/>
    <n v="329"/>
    <n v="0.44"/>
    <n v="1328"/>
    <d v="2024-01-16T00:00:00"/>
    <n v="76160.800000000003"/>
  </r>
  <r>
    <x v="97"/>
    <x v="24"/>
    <n v="214.76"/>
    <n v="1.2"/>
    <n v="527"/>
    <n v="226"/>
    <n v="0.08"/>
    <n v="1564"/>
    <d v="2024-01-11T00:00:00"/>
    <n v="335884.64"/>
  </r>
  <r>
    <x v="98"/>
    <x v="24"/>
    <n v="61.84"/>
    <n v="3"/>
    <n v="1176"/>
    <n v="788"/>
    <n v="0.47"/>
    <n v="56"/>
    <d v="2023-12-07T00:00:00"/>
    <n v="3463.04"/>
  </r>
  <r>
    <x v="99"/>
    <x v="24"/>
    <n v="269.33999999999997"/>
    <n v="3.3"/>
    <n v="2513"/>
    <n v="662"/>
    <n v="0.17"/>
    <n v="800"/>
    <d v="2023-10-23T00:00:00"/>
    <n v="215471.99999999997"/>
  </r>
  <r>
    <x v="96"/>
    <x v="24"/>
    <n v="207.72"/>
    <n v="2.2999999999999998"/>
    <n v="1973"/>
    <n v="16"/>
    <n v="0.46"/>
    <n v="325"/>
    <d v="2024-02-11T00:00:00"/>
    <n v="67509"/>
  </r>
  <r>
    <x v="98"/>
    <x v="24"/>
    <n v="268.60000000000002"/>
    <n v="3.2"/>
    <n v="841"/>
    <n v="201"/>
    <n v="0.39"/>
    <n v="1546"/>
    <d v="2023-06-29T00:00:00"/>
    <n v="415255.60000000003"/>
  </r>
  <r>
    <x v="96"/>
    <x v="24"/>
    <n v="92.74"/>
    <n v="2.8"/>
    <n v="3454"/>
    <n v="880"/>
    <n v="0.02"/>
    <n v="1295"/>
    <d v="2023-10-27T00:00:00"/>
    <n v="120098.29999999999"/>
  </r>
  <r>
    <x v="99"/>
    <x v="24"/>
    <n v="152.28"/>
    <n v="1.3"/>
    <n v="2850"/>
    <n v="752"/>
    <n v="0.34"/>
    <n v="1962"/>
    <d v="2023-10-26T00:00:00"/>
    <n v="298773.36"/>
  </r>
  <r>
    <x v="96"/>
    <x v="24"/>
    <n v="136.53"/>
    <n v="2"/>
    <n v="4055"/>
    <n v="282"/>
    <n v="0.38"/>
    <n v="1089"/>
    <d v="2024-01-25T00:00:00"/>
    <n v="148681.17000000001"/>
  </r>
  <r>
    <x v="100"/>
    <x v="25"/>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31"/>
    <n v="1.7"/>
    <n v="3772"/>
    <n v="20"/>
    <x v="0"/>
    <n v="466"/>
    <d v="2023-11-08T00:00:00"/>
    <n v="186544.46"/>
    <x v="0"/>
    <x v="0"/>
  </r>
  <r>
    <x v="0"/>
    <x v="0"/>
    <n v="235.03"/>
    <n v="2.2999999999999998"/>
    <n v="2919"/>
    <n v="663"/>
    <x v="1"/>
    <n v="1332"/>
    <d v="2023-09-26T00:00:00"/>
    <n v="313059.96000000002"/>
    <x v="1"/>
    <x v="1"/>
  </r>
  <r>
    <x v="1"/>
    <x v="0"/>
    <n v="417.9"/>
    <n v="1.8"/>
    <n v="1184"/>
    <n v="459"/>
    <x v="2"/>
    <n v="252"/>
    <d v="2023-10-18T00:00:00"/>
    <n v="105310.79999999999"/>
    <x v="2"/>
    <x v="1"/>
  </r>
  <r>
    <x v="2"/>
    <x v="0"/>
    <n v="152.69999999999999"/>
    <n v="3.4"/>
    <n v="2047"/>
    <n v="475"/>
    <x v="3"/>
    <n v="1806"/>
    <d v="2023-12-03T00:00:00"/>
    <n v="275776.19999999995"/>
    <x v="3"/>
    <x v="1"/>
  </r>
  <r>
    <x v="3"/>
    <x v="0"/>
    <n v="394.74"/>
    <n v="1.8"/>
    <n v="1267"/>
    <n v="831"/>
    <x v="4"/>
    <n v="1508"/>
    <d v="2023-08-08T00:00:00"/>
    <n v="595267.92000000004"/>
    <x v="4"/>
    <x v="1"/>
  </r>
  <r>
    <x v="0"/>
    <x v="0"/>
    <n v="93.56"/>
    <n v="1.3"/>
    <n v="2435"/>
    <n v="600"/>
    <x v="5"/>
    <n v="241"/>
    <d v="2023-09-19T00:00:00"/>
    <n v="22547.96"/>
    <x v="1"/>
    <x v="1"/>
  </r>
  <r>
    <x v="3"/>
    <x v="0"/>
    <n v="57.86"/>
    <n v="3.7"/>
    <n v="1478"/>
    <n v="427"/>
    <x v="6"/>
    <n v="1966"/>
    <d v="2024-05-06T00:00:00"/>
    <n v="113752.76"/>
    <x v="5"/>
    <x v="1"/>
  </r>
  <r>
    <x v="3"/>
    <x v="0"/>
    <n v="201.62"/>
    <n v="1.7"/>
    <n v="3073"/>
    <n v="389"/>
    <x v="7"/>
    <n v="1795"/>
    <d v="2023-08-05T00:00:00"/>
    <n v="361907.9"/>
    <x v="4"/>
    <x v="0"/>
  </r>
  <r>
    <x v="2"/>
    <x v="0"/>
    <n v="485.1"/>
    <n v="4.0999999999999996"/>
    <n v="161"/>
    <n v="201"/>
    <x v="8"/>
    <n v="269"/>
    <d v="2023-06-25T00:00:00"/>
    <n v="130491.90000000001"/>
    <x v="6"/>
    <x v="1"/>
  </r>
  <r>
    <x v="1"/>
    <x v="0"/>
    <n v="170"/>
    <n v="3.3"/>
    <n v="1275"/>
    <n v="701"/>
    <x v="9"/>
    <n v="719"/>
    <d v="2023-10-17T00:00:00"/>
    <n v="122230"/>
    <x v="2"/>
    <x v="0"/>
  </r>
  <r>
    <x v="3"/>
    <x v="0"/>
    <n v="274.45"/>
    <n v="3.3"/>
    <n v="4859"/>
    <n v="187"/>
    <x v="10"/>
    <n v="1064"/>
    <d v="2024-01-05T00:00:00"/>
    <n v="292014.8"/>
    <x v="7"/>
    <x v="1"/>
  </r>
  <r>
    <x v="0"/>
    <x v="0"/>
    <n v="90.98"/>
    <n v="1.1000000000000001"/>
    <n v="2568"/>
    <n v="343"/>
    <x v="11"/>
    <n v="647"/>
    <d v="2024-04-08T00:00:00"/>
    <n v="58864.060000000005"/>
    <x v="8"/>
    <x v="0"/>
  </r>
  <r>
    <x v="0"/>
    <x v="0"/>
    <n v="107.43"/>
    <n v="3.8"/>
    <n v="4514"/>
    <n v="288"/>
    <x v="12"/>
    <n v="1513"/>
    <d v="2023-10-23T00:00:00"/>
    <n v="162541.59"/>
    <x v="2"/>
    <x v="1"/>
  </r>
  <r>
    <x v="3"/>
    <x v="0"/>
    <n v="66.78"/>
    <n v="4.5"/>
    <n v="4875"/>
    <n v="929"/>
    <x v="13"/>
    <n v="502"/>
    <d v="2024-04-09T00:00:00"/>
    <n v="33523.56"/>
    <x v="8"/>
    <x v="0"/>
  </r>
  <r>
    <x v="1"/>
    <x v="0"/>
    <n v="336.3"/>
    <n v="3.4"/>
    <n v="2773"/>
    <n v="986"/>
    <x v="14"/>
    <n v="1762"/>
    <d v="2024-03-01T00:00:00"/>
    <n v="592560.6"/>
    <x v="9"/>
    <x v="1"/>
  </r>
  <r>
    <x v="0"/>
    <x v="0"/>
    <n v="359.49"/>
    <n v="4"/>
    <n v="502"/>
    <n v="766"/>
    <x v="15"/>
    <n v="794"/>
    <d v="2023-11-16T00:00:00"/>
    <n v="285435.06"/>
    <x v="0"/>
    <x v="0"/>
  </r>
  <r>
    <x v="0"/>
    <x v="0"/>
    <n v="64.34"/>
    <n v="2.8"/>
    <n v="863"/>
    <n v="742"/>
    <x v="16"/>
    <n v="1020"/>
    <d v="2024-03-06T00:00:00"/>
    <n v="65626.8"/>
    <x v="9"/>
    <x v="1"/>
  </r>
  <r>
    <x v="1"/>
    <x v="0"/>
    <n v="454.71"/>
    <n v="2"/>
    <n v="1678"/>
    <n v="170"/>
    <x v="7"/>
    <n v="524"/>
    <d v="2024-01-02T00:00:00"/>
    <n v="238268.03999999998"/>
    <x v="7"/>
    <x v="0"/>
  </r>
  <r>
    <x v="0"/>
    <x v="0"/>
    <n v="151.97999999999999"/>
    <n v="1.6"/>
    <n v="2625"/>
    <n v="681"/>
    <x v="17"/>
    <n v="1976"/>
    <d v="2024-01-28T00:00:00"/>
    <n v="300312.48"/>
    <x v="7"/>
    <x v="1"/>
  </r>
  <r>
    <x v="1"/>
    <x v="0"/>
    <n v="403.8"/>
    <n v="1.7"/>
    <n v="1981"/>
    <n v="330"/>
    <x v="9"/>
    <n v="1371"/>
    <d v="2023-10-23T00:00:00"/>
    <n v="553609.80000000005"/>
    <x v="2"/>
    <x v="0"/>
  </r>
  <r>
    <x v="3"/>
    <x v="0"/>
    <n v="63.93"/>
    <n v="1.9"/>
    <n v="4029"/>
    <n v="632"/>
    <x v="18"/>
    <n v="1768"/>
    <d v="2023-09-25T00:00:00"/>
    <n v="113028.24"/>
    <x v="1"/>
    <x v="1"/>
  </r>
  <r>
    <x v="0"/>
    <x v="0"/>
    <n v="90.68"/>
    <n v="3.1"/>
    <n v="4413"/>
    <n v="676"/>
    <x v="19"/>
    <n v="1257"/>
    <d v="2023-12-21T00:00:00"/>
    <n v="113984.76000000001"/>
    <x v="3"/>
    <x v="1"/>
  </r>
  <r>
    <x v="1"/>
    <x v="0"/>
    <n v="472.03"/>
    <n v="2.2999999999999998"/>
    <n v="1495"/>
    <n v="232"/>
    <x v="11"/>
    <n v="1853"/>
    <d v="2024-04-19T00:00:00"/>
    <n v="874671.59"/>
    <x v="8"/>
    <x v="0"/>
  </r>
  <r>
    <x v="1"/>
    <x v="0"/>
    <n v="133.37"/>
    <n v="3"/>
    <n v="1636"/>
    <n v="624"/>
    <x v="20"/>
    <n v="698"/>
    <d v="2024-02-18T00:00:00"/>
    <n v="93092.260000000009"/>
    <x v="10"/>
    <x v="1"/>
  </r>
  <r>
    <x v="3"/>
    <x v="0"/>
    <n v="256.31"/>
    <n v="1.2"/>
    <n v="3474"/>
    <n v="637"/>
    <x v="21"/>
    <n v="1707"/>
    <d v="2023-11-05T00:00:00"/>
    <n v="437521.17"/>
    <x v="0"/>
    <x v="0"/>
  </r>
  <r>
    <x v="1"/>
    <x v="0"/>
    <n v="280.92"/>
    <n v="3.4"/>
    <n v="3510"/>
    <n v="202"/>
    <x v="22"/>
    <n v="400"/>
    <d v="2023-09-29T00:00:00"/>
    <n v="112368"/>
    <x v="1"/>
    <x v="0"/>
  </r>
  <r>
    <x v="3"/>
    <x v="0"/>
    <n v="190.21"/>
    <n v="3.5"/>
    <n v="197"/>
    <n v="981"/>
    <x v="10"/>
    <n v="751"/>
    <d v="2024-01-18T00:00:00"/>
    <n v="142847.71"/>
    <x v="7"/>
    <x v="1"/>
  </r>
  <r>
    <x v="2"/>
    <x v="0"/>
    <n v="83.85"/>
    <n v="3"/>
    <n v="2511"/>
    <n v="348"/>
    <x v="23"/>
    <n v="763"/>
    <d v="2023-06-30T00:00:00"/>
    <n v="63977.549999999996"/>
    <x v="6"/>
    <x v="1"/>
  </r>
  <r>
    <x v="0"/>
    <x v="0"/>
    <n v="406.66"/>
    <n v="2.4"/>
    <n v="1734"/>
    <n v="819"/>
    <x v="24"/>
    <n v="1959"/>
    <d v="2024-02-03T00:00:00"/>
    <n v="796646.94000000006"/>
    <x v="10"/>
    <x v="1"/>
  </r>
  <r>
    <x v="0"/>
    <x v="0"/>
    <n v="469"/>
    <n v="1.6"/>
    <n v="4061"/>
    <n v="297"/>
    <x v="15"/>
    <n v="1787"/>
    <d v="2024-01-18T00:00:00"/>
    <n v="838103"/>
    <x v="7"/>
    <x v="0"/>
  </r>
  <r>
    <x v="3"/>
    <x v="0"/>
    <n v="491.26"/>
    <n v="3.1"/>
    <n v="4976"/>
    <n v="1"/>
    <x v="20"/>
    <n v="253"/>
    <d v="2024-01-22T00:00:00"/>
    <n v="124288.78"/>
    <x v="7"/>
    <x v="1"/>
  </r>
  <r>
    <x v="2"/>
    <x v="0"/>
    <n v="451.2"/>
    <n v="3.5"/>
    <n v="2056"/>
    <n v="232"/>
    <x v="25"/>
    <n v="815"/>
    <d v="2023-11-15T00:00:00"/>
    <n v="367728"/>
    <x v="0"/>
    <x v="0"/>
  </r>
  <r>
    <x v="0"/>
    <x v="0"/>
    <n v="429.6"/>
    <n v="2.6"/>
    <n v="1696"/>
    <n v="919"/>
    <x v="23"/>
    <n v="1648"/>
    <d v="2024-02-27T00:00:00"/>
    <n v="707980.80000000005"/>
    <x v="10"/>
    <x v="1"/>
  </r>
  <r>
    <x v="1"/>
    <x v="0"/>
    <n v="294.54000000000002"/>
    <n v="2.5"/>
    <n v="98"/>
    <n v="152"/>
    <x v="26"/>
    <n v="1919"/>
    <d v="2023-07-08T00:00:00"/>
    <n v="565222.26"/>
    <x v="11"/>
    <x v="0"/>
  </r>
  <r>
    <x v="3"/>
    <x v="0"/>
    <n v="349.03"/>
    <n v="3.6"/>
    <n v="4067"/>
    <n v="160"/>
    <x v="27"/>
    <n v="397"/>
    <d v="2023-09-07T00:00:00"/>
    <n v="138564.91"/>
    <x v="1"/>
    <x v="0"/>
  </r>
  <r>
    <x v="1"/>
    <x v="0"/>
    <n v="375.78"/>
    <n v="3.6"/>
    <n v="1218"/>
    <n v="400"/>
    <x v="28"/>
    <n v="687"/>
    <d v="2024-05-19T00:00:00"/>
    <n v="258160.86"/>
    <x v="5"/>
    <x v="0"/>
  </r>
  <r>
    <x v="3"/>
    <x v="0"/>
    <n v="299.04000000000002"/>
    <n v="4.9000000000000004"/>
    <n v="562"/>
    <n v="437"/>
    <x v="8"/>
    <n v="26"/>
    <d v="2023-10-28T00:00:00"/>
    <n v="7775.0400000000009"/>
    <x v="2"/>
    <x v="1"/>
  </r>
  <r>
    <x v="2"/>
    <x v="0"/>
    <n v="256.29000000000002"/>
    <n v="3.3"/>
    <n v="959"/>
    <n v="480"/>
    <x v="7"/>
    <n v="1852"/>
    <d v="2023-08-11T00:00:00"/>
    <n v="474649.08"/>
    <x v="4"/>
    <x v="0"/>
  </r>
  <r>
    <x v="0"/>
    <x v="0"/>
    <n v="290.27999999999997"/>
    <n v="4.0999999999999996"/>
    <n v="16"/>
    <n v="171"/>
    <x v="24"/>
    <n v="476"/>
    <d v="2024-04-25T00:00:00"/>
    <n v="138173.28"/>
    <x v="8"/>
    <x v="1"/>
  </r>
  <r>
    <x v="2"/>
    <x v="0"/>
    <n v="442.91"/>
    <n v="4"/>
    <n v="1060"/>
    <n v="279"/>
    <x v="25"/>
    <n v="301"/>
    <d v="2023-12-12T00:00:00"/>
    <n v="133315.91"/>
    <x v="3"/>
    <x v="0"/>
  </r>
  <r>
    <x v="4"/>
    <x v="1"/>
    <n v="482.17"/>
    <n v="4.4000000000000004"/>
    <n v="190"/>
    <n v="252"/>
    <x v="29"/>
    <n v="1184"/>
    <d v="2023-09-28T00:00:00"/>
    <n v="570889.28"/>
    <x v="1"/>
    <x v="0"/>
  </r>
  <r>
    <x v="4"/>
    <x v="1"/>
    <n v="93.05"/>
    <n v="3.2"/>
    <n v="569"/>
    <n v="322"/>
    <x v="30"/>
    <n v="1815"/>
    <d v="2024-02-17T00:00:00"/>
    <n v="168885.75"/>
    <x v="10"/>
    <x v="1"/>
  </r>
  <r>
    <x v="5"/>
    <x v="1"/>
    <n v="338.86"/>
    <n v="2.4"/>
    <n v="154"/>
    <n v="489"/>
    <x v="31"/>
    <n v="784"/>
    <d v="2024-02-27T00:00:00"/>
    <n v="265666.24"/>
    <x v="10"/>
    <x v="1"/>
  </r>
  <r>
    <x v="6"/>
    <x v="1"/>
    <n v="76.94"/>
    <n v="3.8"/>
    <n v="2806"/>
    <n v="537"/>
    <x v="18"/>
    <n v="920"/>
    <d v="2024-05-28T00:00:00"/>
    <n v="70784.800000000003"/>
    <x v="5"/>
    <x v="1"/>
  </r>
  <r>
    <x v="5"/>
    <x v="1"/>
    <n v="260.56"/>
    <n v="3"/>
    <n v="4780"/>
    <n v="19"/>
    <x v="32"/>
    <n v="511"/>
    <d v="2024-01-20T00:00:00"/>
    <n v="133146.16"/>
    <x v="7"/>
    <x v="1"/>
  </r>
  <r>
    <x v="5"/>
    <x v="1"/>
    <n v="444.44"/>
    <n v="1.1000000000000001"/>
    <n v="4929"/>
    <n v="799"/>
    <x v="30"/>
    <n v="853"/>
    <d v="2024-04-20T00:00:00"/>
    <n v="379107.32"/>
    <x v="8"/>
    <x v="1"/>
  </r>
  <r>
    <x v="6"/>
    <x v="1"/>
    <n v="85.97"/>
    <n v="4.9000000000000004"/>
    <n v="1715"/>
    <n v="681"/>
    <x v="18"/>
    <n v="1077"/>
    <d v="2024-03-01T00:00:00"/>
    <n v="92589.69"/>
    <x v="9"/>
    <x v="1"/>
  </r>
  <r>
    <x v="6"/>
    <x v="1"/>
    <n v="415.66"/>
    <n v="2.1"/>
    <n v="4"/>
    <n v="102"/>
    <x v="33"/>
    <n v="876"/>
    <d v="2023-06-26T00:00:00"/>
    <n v="364118.16000000003"/>
    <x v="6"/>
    <x v="0"/>
  </r>
  <r>
    <x v="4"/>
    <x v="1"/>
    <n v="352.76"/>
    <n v="1.6"/>
    <n v="4364"/>
    <n v="369"/>
    <x v="34"/>
    <n v="1693"/>
    <d v="2024-01-15T00:00:00"/>
    <n v="597222.67999999993"/>
    <x v="7"/>
    <x v="1"/>
  </r>
  <r>
    <x v="6"/>
    <x v="1"/>
    <n v="205.42"/>
    <n v="2.7"/>
    <n v="1369"/>
    <n v="740"/>
    <x v="35"/>
    <n v="1853"/>
    <d v="2023-09-05T00:00:00"/>
    <n v="380643.25999999995"/>
    <x v="1"/>
    <x v="0"/>
  </r>
  <r>
    <x v="4"/>
    <x v="1"/>
    <n v="351.03"/>
    <n v="2.6"/>
    <n v="1081"/>
    <n v="633"/>
    <x v="0"/>
    <n v="801"/>
    <d v="2024-03-06T00:00:00"/>
    <n v="281175.02999999997"/>
    <x v="9"/>
    <x v="0"/>
  </r>
  <r>
    <x v="7"/>
    <x v="1"/>
    <n v="56"/>
    <n v="1.7"/>
    <n v="4992"/>
    <n v="271"/>
    <x v="34"/>
    <n v="703"/>
    <d v="2024-04-02T00:00:00"/>
    <n v="39368"/>
    <x v="8"/>
    <x v="1"/>
  </r>
  <r>
    <x v="7"/>
    <x v="1"/>
    <n v="367.72"/>
    <n v="1.2"/>
    <n v="4249"/>
    <n v="655"/>
    <x v="0"/>
    <n v="1109"/>
    <d v="2023-12-08T00:00:00"/>
    <n v="407801.48000000004"/>
    <x v="3"/>
    <x v="0"/>
  </r>
  <r>
    <x v="6"/>
    <x v="1"/>
    <n v="66.88"/>
    <n v="1.2"/>
    <n v="2141"/>
    <n v="749"/>
    <x v="3"/>
    <n v="452"/>
    <d v="2023-11-19T00:00:00"/>
    <n v="30229.759999999998"/>
    <x v="0"/>
    <x v="1"/>
  </r>
  <r>
    <x v="5"/>
    <x v="1"/>
    <n v="57.94"/>
    <n v="3"/>
    <n v="4646"/>
    <n v="611"/>
    <x v="35"/>
    <n v="1757"/>
    <d v="2023-06-19T00:00:00"/>
    <n v="101800.58"/>
    <x v="6"/>
    <x v="0"/>
  </r>
  <r>
    <x v="4"/>
    <x v="1"/>
    <n v="33.549999999999997"/>
    <n v="4.8"/>
    <n v="2849"/>
    <n v="179"/>
    <x v="29"/>
    <n v="761"/>
    <d v="2024-01-15T00:00:00"/>
    <n v="25531.55"/>
    <x v="7"/>
    <x v="0"/>
  </r>
  <r>
    <x v="7"/>
    <x v="1"/>
    <n v="255.51"/>
    <n v="3.2"/>
    <n v="4611"/>
    <n v="15"/>
    <x v="33"/>
    <n v="1782"/>
    <d v="2023-09-26T00:00:00"/>
    <n v="455318.82"/>
    <x v="1"/>
    <x v="0"/>
  </r>
  <r>
    <x v="6"/>
    <x v="1"/>
    <n v="434.93"/>
    <n v="3.5"/>
    <n v="851"/>
    <n v="663"/>
    <x v="36"/>
    <n v="1698"/>
    <d v="2024-05-08T00:00:00"/>
    <n v="738511.14"/>
    <x v="5"/>
    <x v="1"/>
  </r>
  <r>
    <x v="6"/>
    <x v="1"/>
    <n v="407.49"/>
    <n v="4.3"/>
    <n v="3913"/>
    <n v="42"/>
    <x v="7"/>
    <n v="396"/>
    <d v="2024-05-29T00:00:00"/>
    <n v="161366.04"/>
    <x v="5"/>
    <x v="0"/>
  </r>
  <r>
    <x v="4"/>
    <x v="1"/>
    <n v="194.86"/>
    <n v="1.2"/>
    <n v="753"/>
    <n v="34"/>
    <x v="25"/>
    <n v="89"/>
    <d v="2023-09-20T00:00:00"/>
    <n v="17342.54"/>
    <x v="1"/>
    <x v="0"/>
  </r>
  <r>
    <x v="6"/>
    <x v="1"/>
    <n v="423.99"/>
    <n v="1.1000000000000001"/>
    <n v="417"/>
    <n v="114"/>
    <x v="37"/>
    <n v="1219"/>
    <d v="2023-08-01T00:00:00"/>
    <n v="516843.81"/>
    <x v="4"/>
    <x v="0"/>
  </r>
  <r>
    <x v="6"/>
    <x v="1"/>
    <n v="180.68"/>
    <n v="4.7"/>
    <n v="728"/>
    <n v="276"/>
    <x v="5"/>
    <n v="675"/>
    <d v="2023-06-19T00:00:00"/>
    <n v="121959"/>
    <x v="6"/>
    <x v="1"/>
  </r>
  <r>
    <x v="6"/>
    <x v="1"/>
    <n v="288.57"/>
    <n v="3.3"/>
    <n v="1122"/>
    <n v="547"/>
    <x v="29"/>
    <n v="95"/>
    <d v="2024-01-10T00:00:00"/>
    <n v="27414.149999999998"/>
    <x v="7"/>
    <x v="0"/>
  </r>
  <r>
    <x v="4"/>
    <x v="1"/>
    <n v="466.07"/>
    <n v="4.4000000000000004"/>
    <n v="3440"/>
    <n v="694"/>
    <x v="38"/>
    <n v="216"/>
    <d v="2023-06-21T00:00:00"/>
    <n v="100671.12"/>
    <x v="6"/>
    <x v="1"/>
  </r>
  <r>
    <x v="6"/>
    <x v="1"/>
    <n v="195.09"/>
    <n v="3.1"/>
    <n v="595"/>
    <n v="879"/>
    <x v="29"/>
    <n v="396"/>
    <d v="2023-12-06T00:00:00"/>
    <n v="77255.64"/>
    <x v="3"/>
    <x v="0"/>
  </r>
  <r>
    <x v="4"/>
    <x v="1"/>
    <n v="200.71"/>
    <n v="1"/>
    <n v="4171"/>
    <n v="264"/>
    <x v="9"/>
    <n v="717"/>
    <d v="2023-10-31T00:00:00"/>
    <n v="143909.07"/>
    <x v="2"/>
    <x v="0"/>
  </r>
  <r>
    <x v="5"/>
    <x v="1"/>
    <n v="246.44"/>
    <n v="3"/>
    <n v="143"/>
    <n v="884"/>
    <x v="13"/>
    <n v="395"/>
    <d v="2024-05-16T00:00:00"/>
    <n v="97343.8"/>
    <x v="5"/>
    <x v="0"/>
  </r>
  <r>
    <x v="5"/>
    <x v="1"/>
    <n v="339.53"/>
    <n v="4"/>
    <n v="3222"/>
    <n v="143"/>
    <x v="39"/>
    <n v="108"/>
    <d v="2023-12-12T00:00:00"/>
    <n v="36669.24"/>
    <x v="3"/>
    <x v="1"/>
  </r>
  <r>
    <x v="7"/>
    <x v="1"/>
    <n v="487.38"/>
    <n v="5"/>
    <n v="4729"/>
    <n v="132"/>
    <x v="40"/>
    <n v="732"/>
    <d v="2023-10-19T00:00:00"/>
    <n v="356762.16"/>
    <x v="2"/>
    <x v="1"/>
  </r>
  <r>
    <x v="4"/>
    <x v="1"/>
    <n v="67.36"/>
    <n v="1.6"/>
    <n v="953"/>
    <n v="491"/>
    <x v="23"/>
    <n v="1253"/>
    <d v="2024-06-03T00:00:00"/>
    <n v="84402.08"/>
    <x v="12"/>
    <x v="1"/>
  </r>
  <r>
    <x v="7"/>
    <x v="1"/>
    <n v="353.47"/>
    <n v="1.3"/>
    <n v="2993"/>
    <n v="794"/>
    <x v="19"/>
    <n v="1540"/>
    <d v="2024-05-12T00:00:00"/>
    <n v="544343.80000000005"/>
    <x v="5"/>
    <x v="1"/>
  </r>
  <r>
    <x v="6"/>
    <x v="1"/>
    <n v="124.28"/>
    <n v="3.3"/>
    <n v="1388"/>
    <n v="832"/>
    <x v="31"/>
    <n v="1680"/>
    <d v="2023-07-19T00:00:00"/>
    <n v="208790.39999999999"/>
    <x v="11"/>
    <x v="1"/>
  </r>
  <r>
    <x v="6"/>
    <x v="1"/>
    <n v="300.02999999999997"/>
    <n v="2.4"/>
    <n v="3486"/>
    <n v="786"/>
    <x v="39"/>
    <n v="1205"/>
    <d v="2023-12-26T00:00:00"/>
    <n v="361536.14999999997"/>
    <x v="3"/>
    <x v="1"/>
  </r>
  <r>
    <x v="4"/>
    <x v="1"/>
    <n v="131.87"/>
    <n v="2.2999999999999998"/>
    <n v="3522"/>
    <n v="172"/>
    <x v="27"/>
    <n v="1243"/>
    <d v="2024-02-05T00:00:00"/>
    <n v="163914.41"/>
    <x v="10"/>
    <x v="0"/>
  </r>
  <r>
    <x v="7"/>
    <x v="1"/>
    <n v="373.08"/>
    <n v="4.0999999999999996"/>
    <n v="894"/>
    <n v="360"/>
    <x v="40"/>
    <n v="386"/>
    <d v="2023-06-28T00:00:00"/>
    <n v="144008.88"/>
    <x v="6"/>
    <x v="1"/>
  </r>
  <r>
    <x v="7"/>
    <x v="1"/>
    <n v="206.11"/>
    <n v="2.9"/>
    <n v="823"/>
    <n v="928"/>
    <x v="41"/>
    <n v="133"/>
    <d v="2024-04-13T00:00:00"/>
    <n v="27412.63"/>
    <x v="8"/>
    <x v="0"/>
  </r>
  <r>
    <x v="5"/>
    <x v="1"/>
    <n v="489.17"/>
    <n v="3.2"/>
    <n v="4910"/>
    <n v="148"/>
    <x v="42"/>
    <n v="1236"/>
    <d v="2023-11-20T00:00:00"/>
    <n v="604614.12"/>
    <x v="0"/>
    <x v="0"/>
  </r>
  <r>
    <x v="5"/>
    <x v="1"/>
    <n v="46.16"/>
    <n v="3.2"/>
    <n v="3512"/>
    <n v="401"/>
    <x v="0"/>
    <n v="1328"/>
    <d v="2024-05-27T00:00:00"/>
    <n v="61300.479999999996"/>
    <x v="5"/>
    <x v="0"/>
  </r>
  <r>
    <x v="4"/>
    <x v="1"/>
    <n v="232.73"/>
    <n v="3.5"/>
    <n v="3330"/>
    <n v="655"/>
    <x v="40"/>
    <n v="970"/>
    <d v="2024-05-29T00:00:00"/>
    <n v="225748.09999999998"/>
    <x v="5"/>
    <x v="1"/>
  </r>
  <r>
    <x v="7"/>
    <x v="1"/>
    <n v="475.7"/>
    <n v="4.5999999999999996"/>
    <n v="3019"/>
    <n v="407"/>
    <x v="2"/>
    <n v="1031"/>
    <d v="2024-02-09T00:00:00"/>
    <n v="490446.7"/>
    <x v="10"/>
    <x v="1"/>
  </r>
  <r>
    <x v="8"/>
    <x v="2"/>
    <n v="326.95999999999998"/>
    <n v="2.6"/>
    <n v="539"/>
    <n v="731"/>
    <x v="22"/>
    <n v="739"/>
    <d v="2023-12-01T00:00:00"/>
    <n v="241623.43999999997"/>
    <x v="3"/>
    <x v="0"/>
  </r>
  <r>
    <x v="9"/>
    <x v="2"/>
    <n v="352.1"/>
    <n v="3.1"/>
    <n v="2508"/>
    <n v="731"/>
    <x v="37"/>
    <n v="908"/>
    <d v="2024-04-25T00:00:00"/>
    <n v="319706.80000000005"/>
    <x v="8"/>
    <x v="0"/>
  </r>
  <r>
    <x v="9"/>
    <x v="2"/>
    <n v="413.04"/>
    <n v="4.8"/>
    <n v="255"/>
    <n v="708"/>
    <x v="2"/>
    <n v="449"/>
    <d v="2024-05-31T00:00:00"/>
    <n v="185454.96000000002"/>
    <x v="5"/>
    <x v="1"/>
  </r>
  <r>
    <x v="8"/>
    <x v="2"/>
    <n v="439.56"/>
    <n v="3.2"/>
    <n v="1015"/>
    <n v="800"/>
    <x v="39"/>
    <n v="145"/>
    <d v="2023-10-30T00:00:00"/>
    <n v="63736.2"/>
    <x v="2"/>
    <x v="1"/>
  </r>
  <r>
    <x v="9"/>
    <x v="2"/>
    <n v="83.7"/>
    <n v="3.4"/>
    <n v="4158"/>
    <n v="216"/>
    <x v="5"/>
    <n v="794"/>
    <d v="2023-12-16T00:00:00"/>
    <n v="66457.8"/>
    <x v="3"/>
    <x v="1"/>
  </r>
  <r>
    <x v="10"/>
    <x v="2"/>
    <n v="41.12"/>
    <n v="1.1000000000000001"/>
    <n v="510"/>
    <n v="384"/>
    <x v="27"/>
    <n v="822"/>
    <d v="2024-06-04T00:00:00"/>
    <n v="33800.639999999999"/>
    <x v="12"/>
    <x v="0"/>
  </r>
  <r>
    <x v="8"/>
    <x v="2"/>
    <n v="408.32"/>
    <n v="5"/>
    <n v="1460"/>
    <n v="22"/>
    <x v="38"/>
    <n v="676"/>
    <d v="2023-11-21T00:00:00"/>
    <n v="276024.32000000001"/>
    <x v="0"/>
    <x v="1"/>
  </r>
  <r>
    <x v="11"/>
    <x v="2"/>
    <n v="195.15"/>
    <n v="2"/>
    <n v="2048"/>
    <n v="50"/>
    <x v="37"/>
    <n v="1795"/>
    <d v="2023-08-27T00:00:00"/>
    <n v="350294.25"/>
    <x v="4"/>
    <x v="0"/>
  </r>
  <r>
    <x v="11"/>
    <x v="2"/>
    <n v="185.5"/>
    <n v="1.5"/>
    <n v="249"/>
    <n v="673"/>
    <x v="16"/>
    <n v="770"/>
    <d v="2023-08-09T00:00:00"/>
    <n v="142835"/>
    <x v="4"/>
    <x v="1"/>
  </r>
  <r>
    <x v="8"/>
    <x v="2"/>
    <n v="410.03"/>
    <n v="4.9000000000000004"/>
    <n v="3037"/>
    <n v="733"/>
    <x v="17"/>
    <n v="400"/>
    <d v="2024-02-19T00:00:00"/>
    <n v="164012"/>
    <x v="10"/>
    <x v="1"/>
  </r>
  <r>
    <x v="9"/>
    <x v="2"/>
    <n v="24.1"/>
    <n v="4"/>
    <n v="3981"/>
    <n v="577"/>
    <x v="17"/>
    <n v="102"/>
    <d v="2023-12-01T00:00:00"/>
    <n v="2458.2000000000003"/>
    <x v="3"/>
    <x v="1"/>
  </r>
  <r>
    <x v="8"/>
    <x v="2"/>
    <n v="490.43"/>
    <n v="3.4"/>
    <n v="1358"/>
    <n v="858"/>
    <x v="13"/>
    <n v="1331"/>
    <d v="2023-10-05T00:00:00"/>
    <n v="652762.32999999996"/>
    <x v="2"/>
    <x v="0"/>
  </r>
  <r>
    <x v="11"/>
    <x v="2"/>
    <n v="230.95"/>
    <n v="4.5999999999999996"/>
    <n v="4637"/>
    <n v="758"/>
    <x v="34"/>
    <n v="80"/>
    <d v="2024-01-29T00:00:00"/>
    <n v="18476"/>
    <x v="7"/>
    <x v="1"/>
  </r>
  <r>
    <x v="10"/>
    <x v="2"/>
    <n v="82.07"/>
    <n v="4.7"/>
    <n v="2832"/>
    <n v="507"/>
    <x v="43"/>
    <n v="68"/>
    <d v="2024-05-07T00:00:00"/>
    <n v="5580.7599999999993"/>
    <x v="5"/>
    <x v="0"/>
  </r>
  <r>
    <x v="11"/>
    <x v="2"/>
    <n v="251.38"/>
    <n v="2.2999999999999998"/>
    <n v="3818"/>
    <n v="42"/>
    <x v="44"/>
    <n v="1906"/>
    <d v="2024-02-20T00:00:00"/>
    <n v="479130.27999999997"/>
    <x v="10"/>
    <x v="0"/>
  </r>
  <r>
    <x v="10"/>
    <x v="2"/>
    <n v="235.46"/>
    <n v="3.3"/>
    <n v="3445"/>
    <n v="911"/>
    <x v="32"/>
    <n v="359"/>
    <d v="2023-12-09T00:00:00"/>
    <n v="84530.14"/>
    <x v="3"/>
    <x v="1"/>
  </r>
  <r>
    <x v="10"/>
    <x v="2"/>
    <n v="449.43"/>
    <n v="2.9"/>
    <n v="4188"/>
    <n v="671"/>
    <x v="35"/>
    <n v="633"/>
    <d v="2024-04-20T00:00:00"/>
    <n v="284489.19"/>
    <x v="8"/>
    <x v="0"/>
  </r>
  <r>
    <x v="9"/>
    <x v="2"/>
    <n v="412.68"/>
    <n v="2.4"/>
    <n v="4777"/>
    <n v="828"/>
    <x v="42"/>
    <n v="837"/>
    <d v="2024-06-09T00:00:00"/>
    <n v="345413.16000000003"/>
    <x v="12"/>
    <x v="0"/>
  </r>
  <r>
    <x v="10"/>
    <x v="2"/>
    <n v="235.78"/>
    <n v="1.8"/>
    <n v="2593"/>
    <n v="944"/>
    <x v="6"/>
    <n v="1836"/>
    <d v="2024-03-29T00:00:00"/>
    <n v="432892.08"/>
    <x v="9"/>
    <x v="1"/>
  </r>
  <r>
    <x v="11"/>
    <x v="2"/>
    <n v="401.71"/>
    <n v="3.5"/>
    <n v="2286"/>
    <n v="55"/>
    <x v="31"/>
    <n v="830"/>
    <d v="2024-04-23T00:00:00"/>
    <n v="333419.3"/>
    <x v="8"/>
    <x v="1"/>
  </r>
  <r>
    <x v="10"/>
    <x v="2"/>
    <n v="11.27"/>
    <n v="4.5"/>
    <n v="2055"/>
    <n v="624"/>
    <x v="12"/>
    <n v="1715"/>
    <d v="2023-11-16T00:00:00"/>
    <n v="19328.05"/>
    <x v="0"/>
    <x v="1"/>
  </r>
  <r>
    <x v="9"/>
    <x v="2"/>
    <n v="191.53"/>
    <n v="2.9"/>
    <n v="4569"/>
    <n v="27"/>
    <x v="22"/>
    <n v="1239"/>
    <d v="2024-01-08T00:00:00"/>
    <n v="237305.67"/>
    <x v="7"/>
    <x v="0"/>
  </r>
  <r>
    <x v="11"/>
    <x v="2"/>
    <n v="82.39"/>
    <n v="1.5"/>
    <n v="1646"/>
    <n v="918"/>
    <x v="34"/>
    <n v="1774"/>
    <d v="2023-09-10T00:00:00"/>
    <n v="146159.86000000002"/>
    <x v="1"/>
    <x v="1"/>
  </r>
  <r>
    <x v="11"/>
    <x v="2"/>
    <n v="183.53"/>
    <n v="2.6"/>
    <n v="4580"/>
    <n v="27"/>
    <x v="27"/>
    <n v="1976"/>
    <d v="2023-09-11T00:00:00"/>
    <n v="362655.28"/>
    <x v="1"/>
    <x v="0"/>
  </r>
  <r>
    <x v="9"/>
    <x v="2"/>
    <n v="53.71"/>
    <n v="3.1"/>
    <n v="4632"/>
    <n v="144"/>
    <x v="25"/>
    <n v="24"/>
    <d v="2024-04-03T00:00:00"/>
    <n v="1289.04"/>
    <x v="8"/>
    <x v="0"/>
  </r>
  <r>
    <x v="11"/>
    <x v="2"/>
    <n v="396.69"/>
    <n v="3"/>
    <n v="2158"/>
    <n v="227"/>
    <x v="10"/>
    <n v="33"/>
    <d v="2024-02-20T00:00:00"/>
    <n v="13090.77"/>
    <x v="10"/>
    <x v="1"/>
  </r>
  <r>
    <x v="8"/>
    <x v="2"/>
    <n v="297.39999999999998"/>
    <n v="3.3"/>
    <n v="2472"/>
    <n v="612"/>
    <x v="22"/>
    <n v="1305"/>
    <d v="2023-07-26T00:00:00"/>
    <n v="388106.99999999994"/>
    <x v="11"/>
    <x v="0"/>
  </r>
  <r>
    <x v="11"/>
    <x v="2"/>
    <n v="129.72999999999999"/>
    <n v="3"/>
    <n v="3812"/>
    <n v="376"/>
    <x v="44"/>
    <n v="661"/>
    <d v="2023-09-07T00:00:00"/>
    <n v="85751.53"/>
    <x v="1"/>
    <x v="0"/>
  </r>
  <r>
    <x v="11"/>
    <x v="2"/>
    <n v="189.02"/>
    <n v="3"/>
    <n v="3421"/>
    <n v="842"/>
    <x v="33"/>
    <n v="349"/>
    <d v="2024-03-07T00:00:00"/>
    <n v="65967.98000000001"/>
    <x v="9"/>
    <x v="0"/>
  </r>
  <r>
    <x v="8"/>
    <x v="2"/>
    <n v="449.42"/>
    <n v="1.3"/>
    <n v="242"/>
    <n v="542"/>
    <x v="45"/>
    <n v="547"/>
    <d v="2023-10-31T00:00:00"/>
    <n v="245832.74000000002"/>
    <x v="2"/>
    <x v="1"/>
  </r>
  <r>
    <x v="11"/>
    <x v="2"/>
    <n v="204.95"/>
    <n v="4.9000000000000004"/>
    <n v="3"/>
    <n v="846"/>
    <x v="18"/>
    <n v="880"/>
    <d v="2024-03-08T00:00:00"/>
    <n v="180356"/>
    <x v="9"/>
    <x v="1"/>
  </r>
  <r>
    <x v="8"/>
    <x v="2"/>
    <n v="364.22"/>
    <n v="4.3"/>
    <n v="4289"/>
    <n v="846"/>
    <x v="10"/>
    <n v="1049"/>
    <d v="2023-12-20T00:00:00"/>
    <n v="382066.78"/>
    <x v="3"/>
    <x v="1"/>
  </r>
  <r>
    <x v="8"/>
    <x v="2"/>
    <n v="110.49"/>
    <n v="4.9000000000000004"/>
    <n v="1810"/>
    <n v="723"/>
    <x v="6"/>
    <n v="112"/>
    <d v="2024-01-22T00:00:00"/>
    <n v="12374.88"/>
    <x v="7"/>
    <x v="1"/>
  </r>
  <r>
    <x v="9"/>
    <x v="2"/>
    <n v="356.54"/>
    <n v="4.0999999999999996"/>
    <n v="1573"/>
    <n v="804"/>
    <x v="6"/>
    <n v="1534"/>
    <d v="2023-06-20T00:00:00"/>
    <n v="546932.36"/>
    <x v="6"/>
    <x v="1"/>
  </r>
  <r>
    <x v="10"/>
    <x v="2"/>
    <n v="270.97000000000003"/>
    <n v="1.2"/>
    <n v="4785"/>
    <n v="9"/>
    <x v="10"/>
    <n v="1673"/>
    <d v="2023-12-21T00:00:00"/>
    <n v="453332.81000000006"/>
    <x v="3"/>
    <x v="1"/>
  </r>
  <r>
    <x v="11"/>
    <x v="2"/>
    <n v="167.95"/>
    <n v="4.2"/>
    <n v="320"/>
    <n v="318"/>
    <x v="36"/>
    <n v="784"/>
    <d v="2023-09-19T00:00:00"/>
    <n v="131672.79999999999"/>
    <x v="1"/>
    <x v="1"/>
  </r>
  <r>
    <x v="9"/>
    <x v="2"/>
    <n v="241.85"/>
    <n v="3.4"/>
    <n v="3490"/>
    <n v="605"/>
    <x v="13"/>
    <n v="1604"/>
    <d v="2023-07-28T00:00:00"/>
    <n v="387927.39999999997"/>
    <x v="11"/>
    <x v="0"/>
  </r>
  <r>
    <x v="8"/>
    <x v="2"/>
    <n v="482.86"/>
    <n v="1.5"/>
    <n v="375"/>
    <n v="458"/>
    <x v="24"/>
    <n v="587"/>
    <d v="2024-05-06T00:00:00"/>
    <n v="283438.82"/>
    <x v="5"/>
    <x v="1"/>
  </r>
  <r>
    <x v="10"/>
    <x v="2"/>
    <n v="373.15"/>
    <n v="3.3"/>
    <n v="3850"/>
    <n v="872"/>
    <x v="38"/>
    <n v="1851"/>
    <d v="2023-08-29T00:00:00"/>
    <n v="690700.64999999991"/>
    <x v="4"/>
    <x v="1"/>
  </r>
  <r>
    <x v="9"/>
    <x v="2"/>
    <n v="90.49"/>
    <n v="4.3"/>
    <n v="77"/>
    <n v="409"/>
    <x v="8"/>
    <n v="600"/>
    <d v="2023-10-17T00:00:00"/>
    <n v="54294"/>
    <x v="2"/>
    <x v="1"/>
  </r>
  <r>
    <x v="12"/>
    <x v="3"/>
    <n v="202.3"/>
    <n v="4.3"/>
    <n v="1318"/>
    <n v="615"/>
    <x v="29"/>
    <n v="1714"/>
    <d v="2024-02-06T00:00:00"/>
    <n v="346742.2"/>
    <x v="10"/>
    <x v="0"/>
  </r>
  <r>
    <x v="12"/>
    <x v="3"/>
    <n v="274.49"/>
    <n v="2.8"/>
    <n v="992"/>
    <n v="664"/>
    <x v="22"/>
    <n v="1006"/>
    <d v="2023-08-06T00:00:00"/>
    <n v="276136.94"/>
    <x v="4"/>
    <x v="0"/>
  </r>
  <r>
    <x v="13"/>
    <x v="3"/>
    <n v="122.22"/>
    <n v="3.2"/>
    <n v="197"/>
    <n v="645"/>
    <x v="25"/>
    <n v="1202"/>
    <d v="2024-04-29T00:00:00"/>
    <n v="146908.44"/>
    <x v="8"/>
    <x v="0"/>
  </r>
  <r>
    <x v="13"/>
    <x v="3"/>
    <n v="91.7"/>
    <n v="4.5"/>
    <n v="2035"/>
    <n v="477"/>
    <x v="8"/>
    <n v="419"/>
    <d v="2024-01-05T00:00:00"/>
    <n v="38422.300000000003"/>
    <x v="7"/>
    <x v="1"/>
  </r>
  <r>
    <x v="12"/>
    <x v="3"/>
    <n v="378.68"/>
    <n v="3.8"/>
    <n v="950"/>
    <n v="288"/>
    <x v="42"/>
    <n v="597"/>
    <d v="2023-07-24T00:00:00"/>
    <n v="226071.96"/>
    <x v="11"/>
    <x v="0"/>
  </r>
  <r>
    <x v="12"/>
    <x v="3"/>
    <n v="252.05"/>
    <n v="4"/>
    <n v="2853"/>
    <n v="908"/>
    <x v="46"/>
    <n v="227"/>
    <d v="2023-11-07T00:00:00"/>
    <n v="57215.350000000006"/>
    <x v="0"/>
    <x v="0"/>
  </r>
  <r>
    <x v="13"/>
    <x v="3"/>
    <n v="204.67"/>
    <n v="4.2"/>
    <n v="3228"/>
    <n v="46"/>
    <x v="11"/>
    <n v="1708"/>
    <d v="2024-02-01T00:00:00"/>
    <n v="349576.36"/>
    <x v="10"/>
    <x v="0"/>
  </r>
  <r>
    <x v="14"/>
    <x v="3"/>
    <n v="324.16000000000003"/>
    <n v="3.8"/>
    <n v="793"/>
    <n v="810"/>
    <x v="12"/>
    <n v="1683"/>
    <d v="2024-05-30T00:00:00"/>
    <n v="545561.28"/>
    <x v="5"/>
    <x v="1"/>
  </r>
  <r>
    <x v="12"/>
    <x v="3"/>
    <n v="455.14"/>
    <n v="3.3"/>
    <n v="4807"/>
    <n v="22"/>
    <x v="4"/>
    <n v="301"/>
    <d v="2023-06-13T00:00:00"/>
    <n v="136997.13999999998"/>
    <x v="6"/>
    <x v="1"/>
  </r>
  <r>
    <x v="13"/>
    <x v="3"/>
    <n v="456.81"/>
    <n v="1.6"/>
    <n v="3281"/>
    <n v="984"/>
    <x v="15"/>
    <n v="1639"/>
    <d v="2023-07-30T00:00:00"/>
    <n v="748711.59"/>
    <x v="11"/>
    <x v="0"/>
  </r>
  <r>
    <x v="14"/>
    <x v="3"/>
    <n v="466.74"/>
    <n v="3.3"/>
    <n v="2935"/>
    <n v="804"/>
    <x v="19"/>
    <n v="1129"/>
    <d v="2024-03-10T00:00:00"/>
    <n v="526949.46"/>
    <x v="9"/>
    <x v="1"/>
  </r>
  <r>
    <x v="14"/>
    <x v="3"/>
    <n v="307.29000000000002"/>
    <n v="2.7"/>
    <n v="3533"/>
    <n v="295"/>
    <x v="47"/>
    <n v="778"/>
    <d v="2023-09-27T00:00:00"/>
    <n v="239071.62000000002"/>
    <x v="1"/>
    <x v="1"/>
  </r>
  <r>
    <x v="12"/>
    <x v="3"/>
    <n v="125.59"/>
    <n v="1.7"/>
    <n v="1205"/>
    <n v="982"/>
    <x v="48"/>
    <n v="1854"/>
    <d v="2024-04-16T00:00:00"/>
    <n v="232843.86000000002"/>
    <x v="8"/>
    <x v="1"/>
  </r>
  <r>
    <x v="14"/>
    <x v="3"/>
    <n v="299.72000000000003"/>
    <n v="2.6"/>
    <n v="1332"/>
    <n v="136"/>
    <x v="7"/>
    <n v="312"/>
    <d v="2024-02-14T00:00:00"/>
    <n v="93512.640000000014"/>
    <x v="10"/>
    <x v="0"/>
  </r>
  <r>
    <x v="12"/>
    <x v="3"/>
    <n v="173.41"/>
    <n v="2.6"/>
    <n v="536"/>
    <n v="601"/>
    <x v="48"/>
    <n v="385"/>
    <d v="2023-11-13T00:00:00"/>
    <n v="66762.850000000006"/>
    <x v="0"/>
    <x v="1"/>
  </r>
  <r>
    <x v="14"/>
    <x v="3"/>
    <n v="371.38"/>
    <n v="2.8"/>
    <n v="954"/>
    <n v="875"/>
    <x v="48"/>
    <n v="1205"/>
    <d v="2024-01-10T00:00:00"/>
    <n v="447512.9"/>
    <x v="7"/>
    <x v="1"/>
  </r>
  <r>
    <x v="15"/>
    <x v="3"/>
    <n v="254.2"/>
    <n v="2.7"/>
    <n v="4380"/>
    <n v="62"/>
    <x v="37"/>
    <n v="665"/>
    <d v="2024-01-06T00:00:00"/>
    <n v="169043"/>
    <x v="7"/>
    <x v="0"/>
  </r>
  <r>
    <x v="12"/>
    <x v="3"/>
    <n v="335.13"/>
    <n v="1.7"/>
    <n v="3432"/>
    <n v="688"/>
    <x v="14"/>
    <n v="341"/>
    <d v="2024-04-08T00:00:00"/>
    <n v="114279.33"/>
    <x v="8"/>
    <x v="1"/>
  </r>
  <r>
    <x v="15"/>
    <x v="3"/>
    <n v="100.39"/>
    <n v="2.2000000000000002"/>
    <n v="1759"/>
    <n v="140"/>
    <x v="11"/>
    <n v="434"/>
    <d v="2023-11-12T00:00:00"/>
    <n v="43569.26"/>
    <x v="0"/>
    <x v="0"/>
  </r>
  <r>
    <x v="12"/>
    <x v="3"/>
    <n v="110.52"/>
    <n v="1.8"/>
    <n v="4524"/>
    <n v="476"/>
    <x v="16"/>
    <n v="1447"/>
    <d v="2024-05-22T00:00:00"/>
    <n v="159922.44"/>
    <x v="5"/>
    <x v="1"/>
  </r>
  <r>
    <x v="12"/>
    <x v="3"/>
    <n v="154.08000000000001"/>
    <n v="3.9"/>
    <n v="3057"/>
    <n v="193"/>
    <x v="10"/>
    <n v="1136"/>
    <d v="2024-02-17T00:00:00"/>
    <n v="175034.88"/>
    <x v="10"/>
    <x v="1"/>
  </r>
  <r>
    <x v="12"/>
    <x v="3"/>
    <n v="284.22000000000003"/>
    <n v="1.6"/>
    <n v="3335"/>
    <n v="924"/>
    <x v="33"/>
    <n v="1666"/>
    <d v="2023-08-27T00:00:00"/>
    <n v="473510.52"/>
    <x v="4"/>
    <x v="0"/>
  </r>
  <r>
    <x v="12"/>
    <x v="3"/>
    <n v="142.66"/>
    <n v="3.6"/>
    <n v="3451"/>
    <n v="992"/>
    <x v="27"/>
    <n v="1499"/>
    <d v="2023-08-27T00:00:00"/>
    <n v="213847.34"/>
    <x v="4"/>
    <x v="0"/>
  </r>
  <r>
    <x v="12"/>
    <x v="3"/>
    <n v="434.83"/>
    <n v="2.6"/>
    <n v="4408"/>
    <n v="758"/>
    <x v="15"/>
    <n v="442"/>
    <d v="2023-09-29T00:00:00"/>
    <n v="192194.86"/>
    <x v="1"/>
    <x v="0"/>
  </r>
  <r>
    <x v="15"/>
    <x v="3"/>
    <n v="301.57"/>
    <n v="2.4"/>
    <n v="3300"/>
    <n v="578"/>
    <x v="31"/>
    <n v="1627"/>
    <d v="2023-09-20T00:00:00"/>
    <n v="490654.39"/>
    <x v="1"/>
    <x v="1"/>
  </r>
  <r>
    <x v="12"/>
    <x v="3"/>
    <n v="404.6"/>
    <n v="5"/>
    <n v="1311"/>
    <n v="119"/>
    <x v="17"/>
    <n v="1935"/>
    <d v="2023-12-28T00:00:00"/>
    <n v="782901"/>
    <x v="3"/>
    <x v="1"/>
  </r>
  <r>
    <x v="12"/>
    <x v="3"/>
    <n v="110.44"/>
    <n v="2.2000000000000002"/>
    <n v="943"/>
    <n v="977"/>
    <x v="27"/>
    <n v="774"/>
    <d v="2024-01-01T00:00:00"/>
    <n v="85480.56"/>
    <x v="7"/>
    <x v="0"/>
  </r>
  <r>
    <x v="14"/>
    <x v="3"/>
    <n v="425.58"/>
    <n v="1.5"/>
    <n v="914"/>
    <n v="547"/>
    <x v="32"/>
    <n v="81"/>
    <d v="2024-06-08T00:00:00"/>
    <n v="34471.979999999996"/>
    <x v="12"/>
    <x v="1"/>
  </r>
  <r>
    <x v="15"/>
    <x v="3"/>
    <n v="410.55"/>
    <n v="2.4"/>
    <n v="4841"/>
    <n v="385"/>
    <x v="22"/>
    <n v="1142"/>
    <d v="2024-05-21T00:00:00"/>
    <n v="468848.10000000003"/>
    <x v="5"/>
    <x v="0"/>
  </r>
  <r>
    <x v="15"/>
    <x v="3"/>
    <n v="179.14"/>
    <n v="4.0999999999999996"/>
    <n v="3577"/>
    <n v="853"/>
    <x v="39"/>
    <n v="592"/>
    <d v="2023-11-21T00:00:00"/>
    <n v="106050.87999999999"/>
    <x v="0"/>
    <x v="1"/>
  </r>
  <r>
    <x v="12"/>
    <x v="3"/>
    <n v="248.84"/>
    <n v="4.5999999999999996"/>
    <n v="4223"/>
    <n v="735"/>
    <x v="45"/>
    <n v="1138"/>
    <d v="2023-11-14T00:00:00"/>
    <n v="283179.92"/>
    <x v="0"/>
    <x v="1"/>
  </r>
  <r>
    <x v="12"/>
    <x v="3"/>
    <n v="373.43"/>
    <n v="3.8"/>
    <n v="1304"/>
    <n v="358"/>
    <x v="41"/>
    <n v="1301"/>
    <d v="2023-10-19T00:00:00"/>
    <n v="485832.43"/>
    <x v="2"/>
    <x v="0"/>
  </r>
  <r>
    <x v="12"/>
    <x v="3"/>
    <n v="492.36"/>
    <n v="3.1"/>
    <n v="3180"/>
    <n v="609"/>
    <x v="37"/>
    <n v="74"/>
    <d v="2023-07-20T00:00:00"/>
    <n v="36434.639999999999"/>
    <x v="11"/>
    <x v="0"/>
  </r>
  <r>
    <x v="12"/>
    <x v="3"/>
    <n v="269.52999999999997"/>
    <n v="4.3"/>
    <n v="40"/>
    <n v="933"/>
    <x v="43"/>
    <n v="1700"/>
    <d v="2024-01-09T00:00:00"/>
    <n v="458200.99999999994"/>
    <x v="7"/>
    <x v="0"/>
  </r>
  <r>
    <x v="12"/>
    <x v="3"/>
    <n v="416.57"/>
    <n v="1.8"/>
    <n v="341"/>
    <n v="980"/>
    <x v="15"/>
    <n v="1310"/>
    <d v="2024-01-28T00:00:00"/>
    <n v="545706.69999999995"/>
    <x v="7"/>
    <x v="0"/>
  </r>
  <r>
    <x v="14"/>
    <x v="3"/>
    <n v="302.73"/>
    <n v="3.4"/>
    <n v="454"/>
    <n v="905"/>
    <x v="48"/>
    <n v="921"/>
    <d v="2023-12-03T00:00:00"/>
    <n v="278814.33"/>
    <x v="3"/>
    <x v="1"/>
  </r>
  <r>
    <x v="12"/>
    <x v="3"/>
    <n v="216.8"/>
    <n v="2.4"/>
    <n v="1386"/>
    <n v="704"/>
    <x v="33"/>
    <n v="1315"/>
    <d v="2023-09-02T00:00:00"/>
    <n v="285092"/>
    <x v="1"/>
    <x v="0"/>
  </r>
  <r>
    <x v="15"/>
    <x v="3"/>
    <n v="200.75"/>
    <n v="2.2000000000000002"/>
    <n v="1136"/>
    <n v="186"/>
    <x v="28"/>
    <n v="1250"/>
    <d v="2023-08-05T00:00:00"/>
    <n v="250937.5"/>
    <x v="4"/>
    <x v="0"/>
  </r>
  <r>
    <x v="12"/>
    <x v="3"/>
    <n v="204.36"/>
    <n v="4.8"/>
    <n v="4501"/>
    <n v="68"/>
    <x v="16"/>
    <n v="1785"/>
    <d v="2024-05-05T00:00:00"/>
    <n v="364782.60000000003"/>
    <x v="5"/>
    <x v="1"/>
  </r>
  <r>
    <x v="14"/>
    <x v="3"/>
    <n v="138.51"/>
    <n v="3.4"/>
    <n v="3920"/>
    <n v="957"/>
    <x v="5"/>
    <n v="481"/>
    <d v="2023-11-22T00:00:00"/>
    <n v="66623.31"/>
    <x v="0"/>
    <x v="1"/>
  </r>
  <r>
    <x v="16"/>
    <x v="4"/>
    <n v="242.38"/>
    <n v="2.4"/>
    <n v="2343"/>
    <n v="16"/>
    <x v="45"/>
    <n v="60"/>
    <d v="2024-02-27T00:00:00"/>
    <n v="14542.8"/>
    <x v="10"/>
    <x v="1"/>
  </r>
  <r>
    <x v="16"/>
    <x v="4"/>
    <n v="235.24"/>
    <n v="1.3"/>
    <n v="3569"/>
    <n v="228"/>
    <x v="26"/>
    <n v="1458"/>
    <d v="2024-02-29T00:00:00"/>
    <n v="342979.92000000004"/>
    <x v="10"/>
    <x v="0"/>
  </r>
  <r>
    <x v="16"/>
    <x v="4"/>
    <n v="60.52"/>
    <n v="2.2999999999999998"/>
    <n v="4090"/>
    <n v="816"/>
    <x v="21"/>
    <n v="329"/>
    <d v="2024-04-14T00:00:00"/>
    <n v="19911.080000000002"/>
    <x v="8"/>
    <x v="0"/>
  </r>
  <r>
    <x v="17"/>
    <x v="4"/>
    <n v="265.44"/>
    <n v="1.3"/>
    <n v="3663"/>
    <n v="215"/>
    <x v="38"/>
    <n v="660"/>
    <d v="2024-03-21T00:00:00"/>
    <n v="175190.39999999999"/>
    <x v="9"/>
    <x v="1"/>
  </r>
  <r>
    <x v="17"/>
    <x v="4"/>
    <n v="364.81"/>
    <n v="3.5"/>
    <n v="3726"/>
    <n v="570"/>
    <x v="3"/>
    <n v="1900"/>
    <d v="2024-05-15T00:00:00"/>
    <n v="693139"/>
    <x v="5"/>
    <x v="1"/>
  </r>
  <r>
    <x v="17"/>
    <x v="4"/>
    <n v="31.64"/>
    <n v="3.4"/>
    <n v="400"/>
    <n v="918"/>
    <x v="14"/>
    <n v="1109"/>
    <d v="2023-10-04T00:00:00"/>
    <n v="35088.76"/>
    <x v="2"/>
    <x v="1"/>
  </r>
  <r>
    <x v="17"/>
    <x v="4"/>
    <n v="26.63"/>
    <n v="3.8"/>
    <n v="4232"/>
    <n v="882"/>
    <x v="48"/>
    <n v="1521"/>
    <d v="2023-07-31T00:00:00"/>
    <n v="40504.229999999996"/>
    <x v="11"/>
    <x v="1"/>
  </r>
  <r>
    <x v="17"/>
    <x v="4"/>
    <n v="399.72"/>
    <n v="4"/>
    <n v="2419"/>
    <n v="934"/>
    <x v="4"/>
    <n v="1466"/>
    <d v="2024-02-28T00:00:00"/>
    <n v="585989.52"/>
    <x v="10"/>
    <x v="1"/>
  </r>
  <r>
    <x v="18"/>
    <x v="4"/>
    <n v="328.58"/>
    <n v="2.5"/>
    <n v="2667"/>
    <n v="187"/>
    <x v="16"/>
    <n v="130"/>
    <d v="2023-08-22T00:00:00"/>
    <n v="42715.4"/>
    <x v="4"/>
    <x v="1"/>
  </r>
  <r>
    <x v="17"/>
    <x v="4"/>
    <n v="176.54"/>
    <n v="3.9"/>
    <n v="4459"/>
    <n v="38"/>
    <x v="9"/>
    <n v="496"/>
    <d v="2024-06-06T00:00:00"/>
    <n v="87563.839999999997"/>
    <x v="12"/>
    <x v="0"/>
  </r>
  <r>
    <x v="18"/>
    <x v="4"/>
    <n v="334.21"/>
    <n v="4"/>
    <n v="4111"/>
    <n v="492"/>
    <x v="2"/>
    <n v="893"/>
    <d v="2023-08-04T00:00:00"/>
    <n v="298449.52999999997"/>
    <x v="4"/>
    <x v="1"/>
  </r>
  <r>
    <x v="17"/>
    <x v="4"/>
    <n v="436.35"/>
    <n v="1.1000000000000001"/>
    <n v="4854"/>
    <n v="780"/>
    <x v="34"/>
    <n v="1439"/>
    <d v="2024-03-06T00:00:00"/>
    <n v="627907.65"/>
    <x v="9"/>
    <x v="1"/>
  </r>
  <r>
    <x v="17"/>
    <x v="4"/>
    <n v="44.31"/>
    <n v="1"/>
    <n v="4124"/>
    <n v="957"/>
    <x v="33"/>
    <n v="317"/>
    <d v="2023-10-09T00:00:00"/>
    <n v="14046.27"/>
    <x v="2"/>
    <x v="0"/>
  </r>
  <r>
    <x v="19"/>
    <x v="4"/>
    <n v="317.48"/>
    <n v="4.5"/>
    <n v="1262"/>
    <n v="376"/>
    <x v="38"/>
    <n v="920"/>
    <d v="2023-06-17T00:00:00"/>
    <n v="292081.60000000003"/>
    <x v="6"/>
    <x v="1"/>
  </r>
  <r>
    <x v="19"/>
    <x v="4"/>
    <n v="371.42"/>
    <n v="2"/>
    <n v="2050"/>
    <n v="428"/>
    <x v="22"/>
    <n v="1693"/>
    <d v="2023-07-22T00:00:00"/>
    <n v="628814.06000000006"/>
    <x v="11"/>
    <x v="0"/>
  </r>
  <r>
    <x v="16"/>
    <x v="4"/>
    <n v="124.47"/>
    <n v="1.2"/>
    <n v="704"/>
    <n v="948"/>
    <x v="3"/>
    <n v="584"/>
    <d v="2023-08-10T00:00:00"/>
    <n v="72690.48"/>
    <x v="4"/>
    <x v="1"/>
  </r>
  <r>
    <x v="18"/>
    <x v="4"/>
    <n v="343.03"/>
    <n v="1.9"/>
    <n v="2041"/>
    <n v="804"/>
    <x v="39"/>
    <n v="938"/>
    <d v="2023-11-25T00:00:00"/>
    <n v="321762.13999999996"/>
    <x v="0"/>
    <x v="1"/>
  </r>
  <r>
    <x v="17"/>
    <x v="4"/>
    <n v="440.77"/>
    <n v="4.8"/>
    <n v="10"/>
    <n v="61"/>
    <x v="2"/>
    <n v="1176"/>
    <d v="2023-11-24T00:00:00"/>
    <n v="518345.51999999996"/>
    <x v="0"/>
    <x v="1"/>
  </r>
  <r>
    <x v="19"/>
    <x v="4"/>
    <n v="41.84"/>
    <n v="2.6"/>
    <n v="884"/>
    <n v="242"/>
    <x v="34"/>
    <n v="1353"/>
    <d v="2024-02-24T00:00:00"/>
    <n v="56609.520000000004"/>
    <x v="10"/>
    <x v="1"/>
  </r>
  <r>
    <x v="16"/>
    <x v="4"/>
    <n v="198.2"/>
    <n v="1.1000000000000001"/>
    <n v="2553"/>
    <n v="258"/>
    <x v="18"/>
    <n v="1540"/>
    <d v="2023-09-23T00:00:00"/>
    <n v="305228"/>
    <x v="1"/>
    <x v="1"/>
  </r>
  <r>
    <x v="16"/>
    <x v="4"/>
    <n v="484.86"/>
    <n v="4.5"/>
    <n v="3170"/>
    <n v="19"/>
    <x v="20"/>
    <n v="1596"/>
    <d v="2023-12-15T00:00:00"/>
    <n v="773836.56"/>
    <x v="3"/>
    <x v="1"/>
  </r>
  <r>
    <x v="16"/>
    <x v="4"/>
    <n v="351.05"/>
    <n v="1.6"/>
    <n v="4255"/>
    <n v="738"/>
    <x v="41"/>
    <n v="1143"/>
    <d v="2024-03-13T00:00:00"/>
    <n v="401250.15"/>
    <x v="9"/>
    <x v="0"/>
  </r>
  <r>
    <x v="18"/>
    <x v="4"/>
    <n v="448.51"/>
    <n v="4.4000000000000004"/>
    <n v="1290"/>
    <n v="616"/>
    <x v="11"/>
    <n v="634"/>
    <d v="2024-05-12T00:00:00"/>
    <n v="284355.33999999997"/>
    <x v="5"/>
    <x v="0"/>
  </r>
  <r>
    <x v="18"/>
    <x v="4"/>
    <n v="31.74"/>
    <n v="4.4000000000000004"/>
    <n v="4265"/>
    <n v="520"/>
    <x v="9"/>
    <n v="1560"/>
    <d v="2023-09-23T00:00:00"/>
    <n v="49514.399999999994"/>
    <x v="1"/>
    <x v="0"/>
  </r>
  <r>
    <x v="17"/>
    <x v="4"/>
    <n v="52.62"/>
    <n v="2.6"/>
    <n v="974"/>
    <n v="37"/>
    <x v="15"/>
    <n v="1924"/>
    <d v="2023-12-17T00:00:00"/>
    <n v="101240.87999999999"/>
    <x v="3"/>
    <x v="0"/>
  </r>
  <r>
    <x v="16"/>
    <x v="4"/>
    <n v="270.98"/>
    <n v="4.8"/>
    <n v="1711"/>
    <n v="972"/>
    <x v="8"/>
    <n v="972"/>
    <d v="2024-03-21T00:00:00"/>
    <n v="263392.56"/>
    <x v="9"/>
    <x v="1"/>
  </r>
  <r>
    <x v="16"/>
    <x v="4"/>
    <n v="252.62"/>
    <n v="2.9"/>
    <n v="2396"/>
    <n v="114"/>
    <x v="18"/>
    <n v="1591"/>
    <d v="2024-05-01T00:00:00"/>
    <n v="401918.42"/>
    <x v="5"/>
    <x v="1"/>
  </r>
  <r>
    <x v="16"/>
    <x v="4"/>
    <n v="276.45"/>
    <n v="4.5"/>
    <n v="1312"/>
    <n v="261"/>
    <x v="34"/>
    <n v="335"/>
    <d v="2023-12-25T00:00:00"/>
    <n v="92610.75"/>
    <x v="3"/>
    <x v="1"/>
  </r>
  <r>
    <x v="19"/>
    <x v="4"/>
    <n v="426.79"/>
    <n v="4.5"/>
    <n v="1704"/>
    <n v="780"/>
    <x v="47"/>
    <n v="1368"/>
    <d v="2023-12-12T00:00:00"/>
    <n v="583848.72"/>
    <x v="3"/>
    <x v="1"/>
  </r>
  <r>
    <x v="16"/>
    <x v="4"/>
    <n v="61.86"/>
    <n v="3.8"/>
    <n v="4795"/>
    <n v="6"/>
    <x v="31"/>
    <n v="556"/>
    <d v="2023-08-01T00:00:00"/>
    <n v="34394.159999999996"/>
    <x v="4"/>
    <x v="1"/>
  </r>
  <r>
    <x v="18"/>
    <x v="4"/>
    <n v="24.33"/>
    <n v="4.3"/>
    <n v="2719"/>
    <n v="362"/>
    <x v="41"/>
    <n v="1574"/>
    <d v="2024-03-20T00:00:00"/>
    <n v="38295.42"/>
    <x v="9"/>
    <x v="0"/>
  </r>
  <r>
    <x v="19"/>
    <x v="4"/>
    <n v="282.52999999999997"/>
    <n v="4"/>
    <n v="1547"/>
    <n v="294"/>
    <x v="7"/>
    <n v="1548"/>
    <d v="2024-04-25T00:00:00"/>
    <n v="437356.43999999994"/>
    <x v="8"/>
    <x v="0"/>
  </r>
  <r>
    <x v="17"/>
    <x v="4"/>
    <n v="490.78"/>
    <n v="3.5"/>
    <n v="4795"/>
    <n v="447"/>
    <x v="10"/>
    <n v="674"/>
    <d v="2023-07-20T00:00:00"/>
    <n v="330785.71999999997"/>
    <x v="11"/>
    <x v="1"/>
  </r>
  <r>
    <x v="17"/>
    <x v="4"/>
    <n v="382.9"/>
    <n v="3.2"/>
    <n v="1247"/>
    <n v="993"/>
    <x v="25"/>
    <n v="571"/>
    <d v="2023-07-11T00:00:00"/>
    <n v="218635.9"/>
    <x v="11"/>
    <x v="0"/>
  </r>
  <r>
    <x v="16"/>
    <x v="4"/>
    <n v="379.31"/>
    <n v="4.2"/>
    <n v="1887"/>
    <n v="483"/>
    <x v="43"/>
    <n v="730"/>
    <d v="2023-12-01T00:00:00"/>
    <n v="276896.3"/>
    <x v="3"/>
    <x v="0"/>
  </r>
  <r>
    <x v="18"/>
    <x v="4"/>
    <n v="387.78"/>
    <n v="3.8"/>
    <n v="885"/>
    <n v="704"/>
    <x v="43"/>
    <n v="1143"/>
    <d v="2023-11-13T00:00:00"/>
    <n v="443232.54"/>
    <x v="0"/>
    <x v="0"/>
  </r>
  <r>
    <x v="16"/>
    <x v="4"/>
    <n v="495.17"/>
    <n v="3.7"/>
    <n v="4811"/>
    <n v="675"/>
    <x v="32"/>
    <n v="947"/>
    <d v="2024-06-03T00:00:00"/>
    <n v="468925.99"/>
    <x v="12"/>
    <x v="1"/>
  </r>
  <r>
    <x v="18"/>
    <x v="4"/>
    <n v="20.84"/>
    <n v="2.2999999999999998"/>
    <n v="3999"/>
    <n v="946"/>
    <x v="15"/>
    <n v="1561"/>
    <d v="2023-10-28T00:00:00"/>
    <n v="32531.239999999998"/>
    <x v="2"/>
    <x v="0"/>
  </r>
  <r>
    <x v="18"/>
    <x v="4"/>
    <n v="472.71"/>
    <n v="1.4"/>
    <n v="38"/>
    <n v="270"/>
    <x v="17"/>
    <n v="156"/>
    <d v="2024-03-27T00:00:00"/>
    <n v="73742.759999999995"/>
    <x v="9"/>
    <x v="1"/>
  </r>
  <r>
    <x v="19"/>
    <x v="4"/>
    <n v="421.57"/>
    <n v="4.0999999999999996"/>
    <n v="3155"/>
    <n v="21"/>
    <x v="21"/>
    <n v="1730"/>
    <d v="2023-07-09T00:00:00"/>
    <n v="729316.1"/>
    <x v="11"/>
    <x v="0"/>
  </r>
  <r>
    <x v="20"/>
    <x v="5"/>
    <n v="84.02"/>
    <n v="2.7"/>
    <n v="4116"/>
    <n v="302"/>
    <x v="45"/>
    <n v="1978"/>
    <d v="2024-03-18T00:00:00"/>
    <n v="166191.56"/>
    <x v="9"/>
    <x v="1"/>
  </r>
  <r>
    <x v="20"/>
    <x v="5"/>
    <n v="382.45"/>
    <n v="2.8"/>
    <n v="4665"/>
    <n v="891"/>
    <x v="49"/>
    <n v="1185"/>
    <d v="2023-12-30T00:00:00"/>
    <n v="453203.25"/>
    <x v="3"/>
    <x v="1"/>
  </r>
  <r>
    <x v="21"/>
    <x v="5"/>
    <n v="435.38"/>
    <n v="3.9"/>
    <n v="1809"/>
    <n v="270"/>
    <x v="16"/>
    <n v="1562"/>
    <d v="2024-03-30T00:00:00"/>
    <n v="680063.55999999994"/>
    <x v="9"/>
    <x v="1"/>
  </r>
  <r>
    <x v="21"/>
    <x v="5"/>
    <n v="100.91"/>
    <n v="4.5"/>
    <n v="3380"/>
    <n v="519"/>
    <x v="39"/>
    <n v="1709"/>
    <d v="2024-04-21T00:00:00"/>
    <n v="172455.19"/>
    <x v="8"/>
    <x v="1"/>
  </r>
  <r>
    <x v="21"/>
    <x v="5"/>
    <n v="18.75"/>
    <n v="4.2"/>
    <n v="692"/>
    <n v="535"/>
    <x v="48"/>
    <n v="898"/>
    <d v="2024-04-25T00:00:00"/>
    <n v="16837.5"/>
    <x v="8"/>
    <x v="1"/>
  </r>
  <r>
    <x v="22"/>
    <x v="5"/>
    <n v="245.95"/>
    <n v="1.5"/>
    <n v="3344"/>
    <n v="893"/>
    <x v="36"/>
    <n v="1763"/>
    <d v="2024-06-01T00:00:00"/>
    <n v="433609.85"/>
    <x v="12"/>
    <x v="1"/>
  </r>
  <r>
    <x v="20"/>
    <x v="5"/>
    <n v="120.51"/>
    <n v="1.6"/>
    <n v="116"/>
    <n v="385"/>
    <x v="17"/>
    <n v="394"/>
    <d v="2024-04-07T00:00:00"/>
    <n v="47480.94"/>
    <x v="8"/>
    <x v="1"/>
  </r>
  <r>
    <x v="23"/>
    <x v="5"/>
    <n v="83.29"/>
    <n v="2.9"/>
    <n v="2013"/>
    <n v="319"/>
    <x v="11"/>
    <n v="1518"/>
    <d v="2024-03-07T00:00:00"/>
    <n v="126434.22000000002"/>
    <x v="9"/>
    <x v="0"/>
  </r>
  <r>
    <x v="20"/>
    <x v="5"/>
    <n v="152.91"/>
    <n v="3.8"/>
    <n v="2043"/>
    <n v="101"/>
    <x v="8"/>
    <n v="778"/>
    <d v="2023-11-09T00:00:00"/>
    <n v="118963.98"/>
    <x v="0"/>
    <x v="1"/>
  </r>
  <r>
    <x v="22"/>
    <x v="5"/>
    <n v="61.42"/>
    <n v="2"/>
    <n v="2936"/>
    <n v="45"/>
    <x v="21"/>
    <n v="591"/>
    <d v="2023-08-05T00:00:00"/>
    <n v="36299.22"/>
    <x v="4"/>
    <x v="0"/>
  </r>
  <r>
    <x v="20"/>
    <x v="5"/>
    <n v="113.07"/>
    <n v="2.4"/>
    <n v="935"/>
    <n v="927"/>
    <x v="24"/>
    <n v="1888"/>
    <d v="2024-06-08T00:00:00"/>
    <n v="213476.15999999997"/>
    <x v="12"/>
    <x v="1"/>
  </r>
  <r>
    <x v="23"/>
    <x v="5"/>
    <n v="53.05"/>
    <n v="2.4"/>
    <n v="917"/>
    <n v="102"/>
    <x v="21"/>
    <n v="870"/>
    <d v="2024-03-12T00:00:00"/>
    <n v="46153.5"/>
    <x v="9"/>
    <x v="0"/>
  </r>
  <r>
    <x v="20"/>
    <x v="5"/>
    <n v="349.67"/>
    <n v="4.3"/>
    <n v="105"/>
    <n v="886"/>
    <x v="36"/>
    <n v="1895"/>
    <d v="2023-07-29T00:00:00"/>
    <n v="662624.65"/>
    <x v="11"/>
    <x v="1"/>
  </r>
  <r>
    <x v="22"/>
    <x v="5"/>
    <n v="449.15"/>
    <n v="3.4"/>
    <n v="3144"/>
    <n v="358"/>
    <x v="2"/>
    <n v="552"/>
    <d v="2023-11-19T00:00:00"/>
    <n v="247930.8"/>
    <x v="0"/>
    <x v="1"/>
  </r>
  <r>
    <x v="21"/>
    <x v="5"/>
    <n v="474.2"/>
    <n v="3.5"/>
    <n v="1107"/>
    <n v="317"/>
    <x v="2"/>
    <n v="382"/>
    <d v="2024-06-03T00:00:00"/>
    <n v="181144.4"/>
    <x v="12"/>
    <x v="1"/>
  </r>
  <r>
    <x v="22"/>
    <x v="5"/>
    <n v="448.46"/>
    <n v="3.2"/>
    <n v="3385"/>
    <n v="21"/>
    <x v="4"/>
    <n v="514"/>
    <d v="2024-02-04T00:00:00"/>
    <n v="230508.44"/>
    <x v="10"/>
    <x v="1"/>
  </r>
  <r>
    <x v="23"/>
    <x v="5"/>
    <n v="90.36"/>
    <n v="2.8"/>
    <n v="2134"/>
    <n v="523"/>
    <x v="0"/>
    <n v="1324"/>
    <d v="2023-10-11T00:00:00"/>
    <n v="119636.64"/>
    <x v="2"/>
    <x v="0"/>
  </r>
  <r>
    <x v="20"/>
    <x v="5"/>
    <n v="171.22"/>
    <n v="2.9"/>
    <n v="4780"/>
    <n v="903"/>
    <x v="31"/>
    <n v="308"/>
    <d v="2023-12-10T00:00:00"/>
    <n v="52735.76"/>
    <x v="3"/>
    <x v="1"/>
  </r>
  <r>
    <x v="21"/>
    <x v="5"/>
    <n v="254.12"/>
    <n v="3.2"/>
    <n v="661"/>
    <n v="548"/>
    <x v="20"/>
    <n v="872"/>
    <d v="2024-04-12T00:00:00"/>
    <n v="221592.64"/>
    <x v="8"/>
    <x v="1"/>
  </r>
  <r>
    <x v="22"/>
    <x v="5"/>
    <n v="49.95"/>
    <n v="2.6"/>
    <n v="4540"/>
    <n v="92"/>
    <x v="45"/>
    <n v="1230"/>
    <d v="2023-06-23T00:00:00"/>
    <n v="61438.5"/>
    <x v="6"/>
    <x v="1"/>
  </r>
  <r>
    <x v="22"/>
    <x v="5"/>
    <n v="236.69"/>
    <n v="4.5"/>
    <n v="158"/>
    <n v="953"/>
    <x v="40"/>
    <n v="403"/>
    <d v="2023-08-22T00:00:00"/>
    <n v="95386.069999999992"/>
    <x v="4"/>
    <x v="1"/>
  </r>
  <r>
    <x v="21"/>
    <x v="5"/>
    <n v="370.32"/>
    <n v="4.0999999999999996"/>
    <n v="955"/>
    <n v="151"/>
    <x v="10"/>
    <n v="946"/>
    <d v="2024-03-06T00:00:00"/>
    <n v="350322.72"/>
    <x v="9"/>
    <x v="1"/>
  </r>
  <r>
    <x v="23"/>
    <x v="5"/>
    <n v="224.92"/>
    <n v="3.9"/>
    <n v="3811"/>
    <n v="577"/>
    <x v="12"/>
    <n v="931"/>
    <d v="2023-09-22T00:00:00"/>
    <n v="209400.52"/>
    <x v="1"/>
    <x v="1"/>
  </r>
  <r>
    <x v="22"/>
    <x v="5"/>
    <n v="145.65"/>
    <n v="3.4"/>
    <n v="1269"/>
    <n v="636"/>
    <x v="41"/>
    <n v="1260"/>
    <d v="2024-05-23T00:00:00"/>
    <n v="183519"/>
    <x v="5"/>
    <x v="0"/>
  </r>
  <r>
    <x v="21"/>
    <x v="5"/>
    <n v="419.64"/>
    <n v="1.9"/>
    <n v="4889"/>
    <n v="519"/>
    <x v="11"/>
    <n v="477"/>
    <d v="2024-03-15T00:00:00"/>
    <n v="200168.28"/>
    <x v="9"/>
    <x v="0"/>
  </r>
  <r>
    <x v="20"/>
    <x v="5"/>
    <n v="126.4"/>
    <n v="4.9000000000000004"/>
    <n v="374"/>
    <n v="292"/>
    <x v="23"/>
    <n v="1004"/>
    <d v="2024-04-30T00:00:00"/>
    <n v="126905.60000000001"/>
    <x v="8"/>
    <x v="1"/>
  </r>
  <r>
    <x v="20"/>
    <x v="5"/>
    <n v="57.72"/>
    <n v="2.6"/>
    <n v="13"/>
    <n v="503"/>
    <x v="30"/>
    <n v="1107"/>
    <d v="2024-02-01T00:00:00"/>
    <n v="63896.04"/>
    <x v="10"/>
    <x v="1"/>
  </r>
  <r>
    <x v="22"/>
    <x v="5"/>
    <n v="90.13"/>
    <n v="2.6"/>
    <n v="2040"/>
    <n v="27"/>
    <x v="15"/>
    <n v="1252"/>
    <d v="2023-09-23T00:00:00"/>
    <n v="112842.76"/>
    <x v="1"/>
    <x v="0"/>
  </r>
  <r>
    <x v="22"/>
    <x v="5"/>
    <n v="298.32"/>
    <n v="3.4"/>
    <n v="4396"/>
    <n v="918"/>
    <x v="4"/>
    <n v="1418"/>
    <d v="2024-05-31T00:00:00"/>
    <n v="423017.76"/>
    <x v="5"/>
    <x v="1"/>
  </r>
  <r>
    <x v="22"/>
    <x v="5"/>
    <n v="226.59"/>
    <n v="2.2999999999999998"/>
    <n v="2891"/>
    <n v="861"/>
    <x v="21"/>
    <n v="132"/>
    <d v="2023-09-08T00:00:00"/>
    <n v="29909.88"/>
    <x v="1"/>
    <x v="0"/>
  </r>
  <r>
    <x v="21"/>
    <x v="5"/>
    <n v="312.39999999999998"/>
    <n v="3.8"/>
    <n v="575"/>
    <n v="885"/>
    <x v="0"/>
    <n v="1144"/>
    <d v="2024-02-24T00:00:00"/>
    <n v="357385.6"/>
    <x v="10"/>
    <x v="0"/>
  </r>
  <r>
    <x v="23"/>
    <x v="5"/>
    <n v="184.8"/>
    <n v="3.1"/>
    <n v="2352"/>
    <n v="496"/>
    <x v="19"/>
    <n v="1847"/>
    <d v="2024-01-06T00:00:00"/>
    <n v="341325.60000000003"/>
    <x v="7"/>
    <x v="1"/>
  </r>
  <r>
    <x v="22"/>
    <x v="5"/>
    <n v="435.45"/>
    <n v="1.8"/>
    <n v="956"/>
    <n v="915"/>
    <x v="15"/>
    <n v="1665"/>
    <d v="2023-08-22T00:00:00"/>
    <n v="725024.25"/>
    <x v="4"/>
    <x v="0"/>
  </r>
  <r>
    <x v="21"/>
    <x v="5"/>
    <n v="35.33"/>
    <n v="3.6"/>
    <n v="1058"/>
    <n v="197"/>
    <x v="35"/>
    <n v="1082"/>
    <d v="2023-07-21T00:00:00"/>
    <n v="38227.06"/>
    <x v="11"/>
    <x v="0"/>
  </r>
  <r>
    <x v="23"/>
    <x v="5"/>
    <n v="258.55"/>
    <n v="1.2"/>
    <n v="4585"/>
    <n v="275"/>
    <x v="3"/>
    <n v="1239"/>
    <d v="2023-10-03T00:00:00"/>
    <n v="320343.45"/>
    <x v="2"/>
    <x v="1"/>
  </r>
  <r>
    <x v="22"/>
    <x v="5"/>
    <n v="18.52"/>
    <n v="2.2999999999999998"/>
    <n v="3868"/>
    <n v="184"/>
    <x v="30"/>
    <n v="1207"/>
    <d v="2023-12-15T00:00:00"/>
    <n v="22353.64"/>
    <x v="3"/>
    <x v="1"/>
  </r>
  <r>
    <x v="22"/>
    <x v="5"/>
    <n v="336.76"/>
    <n v="1.6"/>
    <n v="4403"/>
    <n v="335"/>
    <x v="24"/>
    <n v="891"/>
    <d v="2024-06-02T00:00:00"/>
    <n v="300053.15999999997"/>
    <x v="12"/>
    <x v="1"/>
  </r>
  <r>
    <x v="20"/>
    <x v="5"/>
    <n v="102.29"/>
    <n v="3.9"/>
    <n v="4612"/>
    <n v="494"/>
    <x v="35"/>
    <n v="1825"/>
    <d v="2023-11-30T00:00:00"/>
    <n v="186679.25"/>
    <x v="0"/>
    <x v="0"/>
  </r>
  <r>
    <x v="22"/>
    <x v="5"/>
    <n v="489.53"/>
    <n v="2.5"/>
    <n v="3485"/>
    <n v="113"/>
    <x v="44"/>
    <n v="1561"/>
    <d v="2024-01-26T00:00:00"/>
    <n v="764156.33"/>
    <x v="7"/>
    <x v="0"/>
  </r>
  <r>
    <x v="22"/>
    <x v="5"/>
    <n v="289.60000000000002"/>
    <n v="1.1000000000000001"/>
    <n v="1863"/>
    <n v="344"/>
    <x v="36"/>
    <n v="800"/>
    <d v="2024-06-09T00:00:00"/>
    <n v="231680.00000000003"/>
    <x v="12"/>
    <x v="1"/>
  </r>
  <r>
    <x v="24"/>
    <x v="6"/>
    <n v="471.03"/>
    <n v="4.3"/>
    <n v="1327"/>
    <n v="68"/>
    <x v="30"/>
    <n v="1981"/>
    <d v="2023-11-03T00:00:00"/>
    <n v="933110.42999999993"/>
    <x v="0"/>
    <x v="1"/>
  </r>
  <r>
    <x v="25"/>
    <x v="6"/>
    <n v="499.71"/>
    <n v="1.2"/>
    <n v="3232"/>
    <n v="680"/>
    <x v="20"/>
    <n v="780"/>
    <d v="2024-03-29T00:00:00"/>
    <n v="389773.8"/>
    <x v="9"/>
    <x v="1"/>
  </r>
  <r>
    <x v="26"/>
    <x v="6"/>
    <n v="287.83999999999997"/>
    <n v="4"/>
    <n v="1347"/>
    <n v="609"/>
    <x v="11"/>
    <n v="493"/>
    <d v="2024-01-30T00:00:00"/>
    <n v="141905.12"/>
    <x v="7"/>
    <x v="0"/>
  </r>
  <r>
    <x v="25"/>
    <x v="6"/>
    <n v="224.7"/>
    <n v="4.5999999999999996"/>
    <n v="1000"/>
    <n v="278"/>
    <x v="50"/>
    <n v="1354"/>
    <d v="2024-02-02T00:00:00"/>
    <n v="304243.8"/>
    <x v="10"/>
    <x v="1"/>
  </r>
  <r>
    <x v="27"/>
    <x v="6"/>
    <n v="155.47"/>
    <n v="3.6"/>
    <n v="2772"/>
    <n v="654"/>
    <x v="32"/>
    <n v="710"/>
    <d v="2024-01-19T00:00:00"/>
    <n v="110383.7"/>
    <x v="7"/>
    <x v="1"/>
  </r>
  <r>
    <x v="26"/>
    <x v="6"/>
    <n v="196.41"/>
    <n v="3.2"/>
    <n v="1440"/>
    <n v="304"/>
    <x v="10"/>
    <n v="290"/>
    <d v="2024-02-29T00:00:00"/>
    <n v="56958.9"/>
    <x v="10"/>
    <x v="1"/>
  </r>
  <r>
    <x v="25"/>
    <x v="6"/>
    <n v="297.66000000000003"/>
    <n v="1.7"/>
    <n v="2889"/>
    <n v="961"/>
    <x v="4"/>
    <n v="1026"/>
    <d v="2024-03-17T00:00:00"/>
    <n v="305399.16000000003"/>
    <x v="9"/>
    <x v="1"/>
  </r>
  <r>
    <x v="25"/>
    <x v="6"/>
    <n v="476.22"/>
    <n v="4.4000000000000004"/>
    <n v="1947"/>
    <n v="628"/>
    <x v="18"/>
    <n v="664"/>
    <d v="2024-05-29T00:00:00"/>
    <n v="316210.08"/>
    <x v="5"/>
    <x v="1"/>
  </r>
  <r>
    <x v="26"/>
    <x v="6"/>
    <n v="205.42"/>
    <n v="3.3"/>
    <n v="3371"/>
    <n v="739"/>
    <x v="12"/>
    <n v="943"/>
    <d v="2023-07-03T00:00:00"/>
    <n v="193711.06"/>
    <x v="11"/>
    <x v="1"/>
  </r>
  <r>
    <x v="25"/>
    <x v="6"/>
    <n v="375.97"/>
    <n v="3.9"/>
    <n v="1004"/>
    <n v="20"/>
    <x v="7"/>
    <n v="1014"/>
    <d v="2023-07-10T00:00:00"/>
    <n v="381233.58"/>
    <x v="11"/>
    <x v="0"/>
  </r>
  <r>
    <x v="24"/>
    <x v="6"/>
    <n v="44.93"/>
    <n v="4.8"/>
    <n v="714"/>
    <n v="50"/>
    <x v="43"/>
    <n v="788"/>
    <d v="2024-01-21T00:00:00"/>
    <n v="35404.839999999997"/>
    <x v="7"/>
    <x v="0"/>
  </r>
  <r>
    <x v="25"/>
    <x v="6"/>
    <n v="105.33"/>
    <n v="1.7"/>
    <n v="963"/>
    <n v="372"/>
    <x v="37"/>
    <n v="1562"/>
    <d v="2024-01-05T00:00:00"/>
    <n v="164525.46"/>
    <x v="7"/>
    <x v="0"/>
  </r>
  <r>
    <x v="24"/>
    <x v="6"/>
    <n v="270.81"/>
    <n v="3.3"/>
    <n v="105"/>
    <n v="419"/>
    <x v="49"/>
    <n v="1"/>
    <d v="2024-03-25T00:00:00"/>
    <n v="270.81"/>
    <x v="9"/>
    <x v="1"/>
  </r>
  <r>
    <x v="27"/>
    <x v="6"/>
    <n v="413.36"/>
    <n v="3.1"/>
    <n v="1286"/>
    <n v="350"/>
    <x v="23"/>
    <n v="1062"/>
    <d v="2024-01-03T00:00:00"/>
    <n v="438988.32"/>
    <x v="7"/>
    <x v="1"/>
  </r>
  <r>
    <x v="24"/>
    <x v="6"/>
    <n v="154.69"/>
    <n v="4.2"/>
    <n v="444"/>
    <n v="297"/>
    <x v="48"/>
    <n v="1107"/>
    <d v="2023-09-21T00:00:00"/>
    <n v="171241.83"/>
    <x v="1"/>
    <x v="1"/>
  </r>
  <r>
    <x v="25"/>
    <x v="6"/>
    <n v="279.61"/>
    <n v="1.2"/>
    <n v="2938"/>
    <n v="140"/>
    <x v="12"/>
    <n v="1141"/>
    <d v="2023-09-07T00:00:00"/>
    <n v="319035.01"/>
    <x v="1"/>
    <x v="1"/>
  </r>
  <r>
    <x v="25"/>
    <x v="6"/>
    <n v="300.83"/>
    <n v="4.2"/>
    <n v="9"/>
    <n v="983"/>
    <x v="45"/>
    <n v="1660"/>
    <d v="2023-12-23T00:00:00"/>
    <n v="499377.8"/>
    <x v="3"/>
    <x v="1"/>
  </r>
  <r>
    <x v="27"/>
    <x v="6"/>
    <n v="387.27"/>
    <n v="3.2"/>
    <n v="4954"/>
    <n v="292"/>
    <x v="28"/>
    <n v="663"/>
    <d v="2024-05-22T00:00:00"/>
    <n v="256760.00999999998"/>
    <x v="5"/>
    <x v="0"/>
  </r>
  <r>
    <x v="27"/>
    <x v="6"/>
    <n v="217.63"/>
    <n v="3.7"/>
    <n v="145"/>
    <n v="914"/>
    <x v="2"/>
    <n v="992"/>
    <d v="2023-10-12T00:00:00"/>
    <n v="215888.96"/>
    <x v="2"/>
    <x v="1"/>
  </r>
  <r>
    <x v="26"/>
    <x v="6"/>
    <n v="92.33"/>
    <n v="3.9"/>
    <n v="1249"/>
    <n v="672"/>
    <x v="41"/>
    <n v="661"/>
    <d v="2023-08-22T00:00:00"/>
    <n v="61030.13"/>
    <x v="4"/>
    <x v="0"/>
  </r>
  <r>
    <x v="24"/>
    <x v="6"/>
    <n v="122.82"/>
    <n v="1.8"/>
    <n v="1546"/>
    <n v="649"/>
    <x v="15"/>
    <n v="1100"/>
    <d v="2023-09-30T00:00:00"/>
    <n v="135102"/>
    <x v="1"/>
    <x v="0"/>
  </r>
  <r>
    <x v="26"/>
    <x v="6"/>
    <n v="494.01"/>
    <n v="1.5"/>
    <n v="3729"/>
    <n v="834"/>
    <x v="50"/>
    <n v="636"/>
    <d v="2023-12-26T00:00:00"/>
    <n v="314190.36"/>
    <x v="3"/>
    <x v="1"/>
  </r>
  <r>
    <x v="26"/>
    <x v="6"/>
    <n v="349.29"/>
    <n v="5"/>
    <n v="4795"/>
    <n v="301"/>
    <x v="13"/>
    <n v="1241"/>
    <d v="2024-02-29T00:00:00"/>
    <n v="433468.89"/>
    <x v="10"/>
    <x v="0"/>
  </r>
  <r>
    <x v="25"/>
    <x v="6"/>
    <n v="453.71"/>
    <n v="4.0999999999999996"/>
    <n v="4131"/>
    <n v="743"/>
    <x v="32"/>
    <n v="1699"/>
    <d v="2024-03-29T00:00:00"/>
    <n v="770853.28999999992"/>
    <x v="9"/>
    <x v="1"/>
  </r>
  <r>
    <x v="27"/>
    <x v="6"/>
    <n v="189.81"/>
    <n v="2.4"/>
    <n v="3046"/>
    <n v="707"/>
    <x v="50"/>
    <n v="827"/>
    <d v="2024-02-01T00:00:00"/>
    <n v="156972.87"/>
    <x v="10"/>
    <x v="1"/>
  </r>
  <r>
    <x v="27"/>
    <x v="6"/>
    <n v="402.17"/>
    <n v="1.9"/>
    <n v="2823"/>
    <n v="229"/>
    <x v="12"/>
    <n v="66"/>
    <d v="2023-08-15T00:00:00"/>
    <n v="26543.22"/>
    <x v="4"/>
    <x v="1"/>
  </r>
  <r>
    <x v="26"/>
    <x v="6"/>
    <n v="233.86"/>
    <n v="1.8"/>
    <n v="2774"/>
    <n v="171"/>
    <x v="1"/>
    <n v="1232"/>
    <d v="2023-08-24T00:00:00"/>
    <n v="288115.52"/>
    <x v="4"/>
    <x v="1"/>
  </r>
  <r>
    <x v="25"/>
    <x v="6"/>
    <n v="228.71"/>
    <n v="2.2999999999999998"/>
    <n v="661"/>
    <n v="811"/>
    <x v="33"/>
    <n v="452"/>
    <d v="2023-07-13T00:00:00"/>
    <n v="103376.92"/>
    <x v="11"/>
    <x v="0"/>
  </r>
  <r>
    <x v="26"/>
    <x v="6"/>
    <n v="348.1"/>
    <n v="1.8"/>
    <n v="207"/>
    <n v="617"/>
    <x v="13"/>
    <n v="632"/>
    <d v="2024-04-16T00:00:00"/>
    <n v="219999.2"/>
    <x v="8"/>
    <x v="0"/>
  </r>
  <r>
    <x v="27"/>
    <x v="6"/>
    <n v="10.61"/>
    <n v="2.2000000000000002"/>
    <n v="3719"/>
    <n v="979"/>
    <x v="16"/>
    <n v="1565"/>
    <d v="2023-10-17T00:00:00"/>
    <n v="16604.649999999998"/>
    <x v="2"/>
    <x v="1"/>
  </r>
  <r>
    <x v="24"/>
    <x v="6"/>
    <n v="205.66"/>
    <n v="1.6"/>
    <n v="1540"/>
    <n v="979"/>
    <x v="48"/>
    <n v="363"/>
    <d v="2023-07-25T00:00:00"/>
    <n v="74654.58"/>
    <x v="11"/>
    <x v="1"/>
  </r>
  <r>
    <x v="26"/>
    <x v="6"/>
    <n v="339.06"/>
    <n v="1.4"/>
    <n v="4551"/>
    <n v="742"/>
    <x v="23"/>
    <n v="1012"/>
    <d v="2023-09-12T00:00:00"/>
    <n v="343128.72000000003"/>
    <x v="1"/>
    <x v="1"/>
  </r>
  <r>
    <x v="27"/>
    <x v="6"/>
    <n v="393.19"/>
    <n v="3.8"/>
    <n v="3725"/>
    <n v="803"/>
    <x v="28"/>
    <n v="113"/>
    <d v="2023-10-17T00:00:00"/>
    <n v="44430.47"/>
    <x v="2"/>
    <x v="0"/>
  </r>
  <r>
    <x v="25"/>
    <x v="6"/>
    <n v="196.65"/>
    <n v="2.4"/>
    <n v="2496"/>
    <n v="842"/>
    <x v="18"/>
    <n v="1725"/>
    <d v="2024-01-08T00:00:00"/>
    <n v="339221.25"/>
    <x v="7"/>
    <x v="1"/>
  </r>
  <r>
    <x v="27"/>
    <x v="6"/>
    <n v="437.93"/>
    <n v="1.6"/>
    <n v="405"/>
    <n v="938"/>
    <x v="30"/>
    <n v="1339"/>
    <d v="2024-03-01T00:00:00"/>
    <n v="586388.27"/>
    <x v="9"/>
    <x v="1"/>
  </r>
  <r>
    <x v="27"/>
    <x v="6"/>
    <n v="112.17"/>
    <n v="4.7"/>
    <n v="4137"/>
    <n v="677"/>
    <x v="18"/>
    <n v="1826"/>
    <d v="2024-01-04T00:00:00"/>
    <n v="204822.42"/>
    <x v="7"/>
    <x v="1"/>
  </r>
  <r>
    <x v="27"/>
    <x v="6"/>
    <n v="270.92"/>
    <n v="3.9"/>
    <n v="3138"/>
    <n v="847"/>
    <x v="41"/>
    <n v="1549"/>
    <d v="2024-03-29T00:00:00"/>
    <n v="419655.08"/>
    <x v="9"/>
    <x v="0"/>
  </r>
  <r>
    <x v="24"/>
    <x v="6"/>
    <n v="207.46"/>
    <n v="1.7"/>
    <n v="4225"/>
    <n v="930"/>
    <x v="25"/>
    <n v="1811"/>
    <d v="2023-09-28T00:00:00"/>
    <n v="375710.06"/>
    <x v="1"/>
    <x v="0"/>
  </r>
  <r>
    <x v="25"/>
    <x v="6"/>
    <n v="413.02"/>
    <n v="1.5"/>
    <n v="4259"/>
    <n v="94"/>
    <x v="16"/>
    <n v="1133"/>
    <d v="2023-07-10T00:00:00"/>
    <n v="467951.66"/>
    <x v="11"/>
    <x v="1"/>
  </r>
  <r>
    <x v="25"/>
    <x v="6"/>
    <n v="416.37"/>
    <n v="2.2999999999999998"/>
    <n v="2530"/>
    <n v="936"/>
    <x v="18"/>
    <n v="1676"/>
    <d v="2024-02-14T00:00:00"/>
    <n v="697836.12"/>
    <x v="10"/>
    <x v="1"/>
  </r>
  <r>
    <x v="28"/>
    <x v="7"/>
    <n v="43.4"/>
    <n v="1.1000000000000001"/>
    <n v="536"/>
    <n v="78"/>
    <x v="5"/>
    <n v="1979"/>
    <d v="2024-05-29T00:00:00"/>
    <n v="85888.599999999991"/>
    <x v="5"/>
    <x v="1"/>
  </r>
  <r>
    <x v="29"/>
    <x v="7"/>
    <n v="69.8"/>
    <n v="3.4"/>
    <n v="542"/>
    <n v="845"/>
    <x v="31"/>
    <n v="988"/>
    <d v="2023-07-30T00:00:00"/>
    <n v="68962.399999999994"/>
    <x v="11"/>
    <x v="1"/>
  </r>
  <r>
    <x v="30"/>
    <x v="7"/>
    <n v="324"/>
    <n v="1.9"/>
    <n v="4349"/>
    <n v="129"/>
    <x v="1"/>
    <n v="466"/>
    <d v="2023-08-28T00:00:00"/>
    <n v="150984"/>
    <x v="4"/>
    <x v="1"/>
  </r>
  <r>
    <x v="30"/>
    <x v="7"/>
    <n v="286.58"/>
    <n v="1.8"/>
    <n v="4737"/>
    <n v="381"/>
    <x v="20"/>
    <n v="1276"/>
    <d v="2024-04-15T00:00:00"/>
    <n v="365676.07999999996"/>
    <x v="8"/>
    <x v="1"/>
  </r>
  <r>
    <x v="30"/>
    <x v="7"/>
    <n v="492"/>
    <n v="2"/>
    <n v="4244"/>
    <n v="328"/>
    <x v="39"/>
    <n v="1517"/>
    <d v="2023-09-21T00:00:00"/>
    <n v="746364"/>
    <x v="1"/>
    <x v="1"/>
  </r>
  <r>
    <x v="29"/>
    <x v="7"/>
    <n v="348.89"/>
    <n v="3.5"/>
    <n v="1638"/>
    <n v="551"/>
    <x v="18"/>
    <n v="1382"/>
    <d v="2023-08-07T00:00:00"/>
    <n v="482165.98"/>
    <x v="4"/>
    <x v="1"/>
  </r>
  <r>
    <x v="31"/>
    <x v="7"/>
    <n v="315.70999999999998"/>
    <n v="3.1"/>
    <n v="3302"/>
    <n v="689"/>
    <x v="21"/>
    <n v="1651"/>
    <d v="2023-12-02T00:00:00"/>
    <n v="521237.20999999996"/>
    <x v="3"/>
    <x v="0"/>
  </r>
  <r>
    <x v="28"/>
    <x v="7"/>
    <n v="330.5"/>
    <n v="2.4"/>
    <n v="2139"/>
    <n v="981"/>
    <x v="18"/>
    <n v="1764"/>
    <d v="2024-03-16T00:00:00"/>
    <n v="583002"/>
    <x v="9"/>
    <x v="1"/>
  </r>
  <r>
    <x v="31"/>
    <x v="7"/>
    <n v="15.41"/>
    <n v="2.7"/>
    <n v="2293"/>
    <n v="741"/>
    <x v="15"/>
    <n v="649"/>
    <d v="2023-08-01T00:00:00"/>
    <n v="10001.09"/>
    <x v="4"/>
    <x v="0"/>
  </r>
  <r>
    <x v="29"/>
    <x v="7"/>
    <n v="272.3"/>
    <n v="1.9"/>
    <n v="2009"/>
    <n v="241"/>
    <x v="2"/>
    <n v="1716"/>
    <d v="2023-07-08T00:00:00"/>
    <n v="467266.80000000005"/>
    <x v="11"/>
    <x v="1"/>
  </r>
  <r>
    <x v="31"/>
    <x v="7"/>
    <n v="480.19"/>
    <n v="3"/>
    <n v="3042"/>
    <n v="496"/>
    <x v="10"/>
    <n v="702"/>
    <d v="2023-08-07T00:00:00"/>
    <n v="337093.38"/>
    <x v="4"/>
    <x v="1"/>
  </r>
  <r>
    <x v="29"/>
    <x v="7"/>
    <n v="58.06"/>
    <n v="3"/>
    <n v="545"/>
    <n v="563"/>
    <x v="44"/>
    <n v="593"/>
    <d v="2023-10-22T00:00:00"/>
    <n v="34429.58"/>
    <x v="2"/>
    <x v="0"/>
  </r>
  <r>
    <x v="30"/>
    <x v="7"/>
    <n v="194.19"/>
    <n v="2.6"/>
    <n v="3493"/>
    <n v="553"/>
    <x v="39"/>
    <n v="396"/>
    <d v="2024-02-18T00:00:00"/>
    <n v="76899.240000000005"/>
    <x v="10"/>
    <x v="1"/>
  </r>
  <r>
    <x v="31"/>
    <x v="7"/>
    <n v="60.05"/>
    <n v="3.6"/>
    <n v="424"/>
    <n v="128"/>
    <x v="17"/>
    <n v="1583"/>
    <d v="2024-05-12T00:00:00"/>
    <n v="95059.15"/>
    <x v="5"/>
    <x v="1"/>
  </r>
  <r>
    <x v="31"/>
    <x v="7"/>
    <n v="422.03"/>
    <n v="1.2"/>
    <n v="2279"/>
    <n v="788"/>
    <x v="18"/>
    <n v="758"/>
    <d v="2023-08-25T00:00:00"/>
    <n v="319898.74"/>
    <x v="4"/>
    <x v="1"/>
  </r>
  <r>
    <x v="29"/>
    <x v="7"/>
    <n v="448.61"/>
    <n v="3.5"/>
    <n v="78"/>
    <n v="912"/>
    <x v="43"/>
    <n v="855"/>
    <d v="2023-12-20T00:00:00"/>
    <n v="383561.55"/>
    <x v="3"/>
    <x v="0"/>
  </r>
  <r>
    <x v="30"/>
    <x v="7"/>
    <n v="61.79"/>
    <n v="5"/>
    <n v="2148"/>
    <n v="7"/>
    <x v="42"/>
    <n v="1528"/>
    <d v="2024-03-15T00:00:00"/>
    <n v="94415.12"/>
    <x v="9"/>
    <x v="0"/>
  </r>
  <r>
    <x v="30"/>
    <x v="7"/>
    <n v="332.93"/>
    <n v="4.2"/>
    <n v="2711"/>
    <n v="16"/>
    <x v="5"/>
    <n v="276"/>
    <d v="2023-10-22T00:00:00"/>
    <n v="91888.680000000008"/>
    <x v="2"/>
    <x v="1"/>
  </r>
  <r>
    <x v="28"/>
    <x v="7"/>
    <n v="236.35"/>
    <n v="5"/>
    <n v="4531"/>
    <n v="398"/>
    <x v="24"/>
    <n v="498"/>
    <d v="2024-05-13T00:00:00"/>
    <n v="117702.3"/>
    <x v="5"/>
    <x v="1"/>
  </r>
  <r>
    <x v="30"/>
    <x v="7"/>
    <n v="95.31"/>
    <n v="1.4"/>
    <n v="2037"/>
    <n v="351"/>
    <x v="43"/>
    <n v="137"/>
    <d v="2024-05-03T00:00:00"/>
    <n v="13057.470000000001"/>
    <x v="5"/>
    <x v="0"/>
  </r>
  <r>
    <x v="30"/>
    <x v="7"/>
    <n v="50.26"/>
    <n v="4.9000000000000004"/>
    <n v="1246"/>
    <n v="647"/>
    <x v="38"/>
    <n v="920"/>
    <d v="2023-07-17T00:00:00"/>
    <n v="46239.199999999997"/>
    <x v="11"/>
    <x v="1"/>
  </r>
  <r>
    <x v="28"/>
    <x v="7"/>
    <n v="337"/>
    <n v="1"/>
    <n v="1827"/>
    <n v="381"/>
    <x v="15"/>
    <n v="1640"/>
    <d v="2023-12-24T00:00:00"/>
    <n v="552680"/>
    <x v="3"/>
    <x v="0"/>
  </r>
  <r>
    <x v="31"/>
    <x v="7"/>
    <n v="269.85000000000002"/>
    <n v="1.2"/>
    <n v="369"/>
    <n v="777"/>
    <x v="17"/>
    <n v="651"/>
    <d v="2023-06-29T00:00:00"/>
    <n v="175672.35"/>
    <x v="6"/>
    <x v="1"/>
  </r>
  <r>
    <x v="29"/>
    <x v="7"/>
    <n v="65.84"/>
    <n v="2.9"/>
    <n v="3983"/>
    <n v="287"/>
    <x v="2"/>
    <n v="1249"/>
    <d v="2024-05-30T00:00:00"/>
    <n v="82234.16"/>
    <x v="5"/>
    <x v="1"/>
  </r>
  <r>
    <x v="28"/>
    <x v="7"/>
    <n v="175.75"/>
    <n v="4.7"/>
    <n v="2230"/>
    <n v="968"/>
    <x v="29"/>
    <n v="1850"/>
    <d v="2023-07-12T00:00:00"/>
    <n v="325137.5"/>
    <x v="11"/>
    <x v="0"/>
  </r>
  <r>
    <x v="29"/>
    <x v="7"/>
    <n v="200.44"/>
    <n v="1.7"/>
    <n v="4083"/>
    <n v="413"/>
    <x v="48"/>
    <n v="1195"/>
    <d v="2023-08-27T00:00:00"/>
    <n v="239525.8"/>
    <x v="4"/>
    <x v="1"/>
  </r>
  <r>
    <x v="30"/>
    <x v="7"/>
    <n v="444.59"/>
    <n v="3.6"/>
    <n v="4066"/>
    <n v="121"/>
    <x v="18"/>
    <n v="1654"/>
    <d v="2024-05-02T00:00:00"/>
    <n v="735351.86"/>
    <x v="5"/>
    <x v="1"/>
  </r>
  <r>
    <x v="31"/>
    <x v="7"/>
    <n v="136.63"/>
    <n v="3.2"/>
    <n v="2196"/>
    <n v="396"/>
    <x v="41"/>
    <n v="1661"/>
    <d v="2023-08-13T00:00:00"/>
    <n v="226942.43"/>
    <x v="4"/>
    <x v="0"/>
  </r>
  <r>
    <x v="29"/>
    <x v="7"/>
    <n v="283.33"/>
    <n v="1.7"/>
    <n v="1759"/>
    <n v="202"/>
    <x v="9"/>
    <n v="661"/>
    <d v="2023-10-19T00:00:00"/>
    <n v="187281.12999999998"/>
    <x v="2"/>
    <x v="0"/>
  </r>
  <r>
    <x v="31"/>
    <x v="7"/>
    <n v="469.32"/>
    <n v="1.2"/>
    <n v="3537"/>
    <n v="769"/>
    <x v="21"/>
    <n v="462"/>
    <d v="2023-09-01T00:00:00"/>
    <n v="216825.84"/>
    <x v="1"/>
    <x v="0"/>
  </r>
  <r>
    <x v="28"/>
    <x v="7"/>
    <n v="114.62"/>
    <n v="3"/>
    <n v="4183"/>
    <n v="43"/>
    <x v="40"/>
    <n v="1706"/>
    <d v="2023-12-04T00:00:00"/>
    <n v="195541.72"/>
    <x v="3"/>
    <x v="1"/>
  </r>
  <r>
    <x v="31"/>
    <x v="7"/>
    <n v="259.10000000000002"/>
    <n v="2.2000000000000002"/>
    <n v="2066"/>
    <n v="22"/>
    <x v="36"/>
    <n v="1830"/>
    <d v="2024-02-23T00:00:00"/>
    <n v="474153.00000000006"/>
    <x v="10"/>
    <x v="1"/>
  </r>
  <r>
    <x v="30"/>
    <x v="7"/>
    <n v="439.8"/>
    <n v="2.7"/>
    <n v="361"/>
    <n v="185"/>
    <x v="26"/>
    <n v="128"/>
    <d v="2023-06-12T00:00:00"/>
    <n v="56294.400000000001"/>
    <x v="6"/>
    <x v="0"/>
  </r>
  <r>
    <x v="31"/>
    <x v="7"/>
    <n v="441.91"/>
    <n v="2.1"/>
    <n v="1855"/>
    <n v="873"/>
    <x v="1"/>
    <n v="472"/>
    <d v="2024-05-31T00:00:00"/>
    <n v="208581.52000000002"/>
    <x v="5"/>
    <x v="1"/>
  </r>
  <r>
    <x v="31"/>
    <x v="7"/>
    <n v="369.2"/>
    <n v="3.5"/>
    <n v="922"/>
    <n v="65"/>
    <x v="22"/>
    <n v="1036"/>
    <d v="2024-03-16T00:00:00"/>
    <n v="382491.2"/>
    <x v="9"/>
    <x v="0"/>
  </r>
  <r>
    <x v="28"/>
    <x v="7"/>
    <n v="382.89"/>
    <n v="1.1000000000000001"/>
    <n v="2256"/>
    <n v="973"/>
    <x v="7"/>
    <n v="1441"/>
    <d v="2024-05-21T00:00:00"/>
    <n v="551744.49"/>
    <x v="5"/>
    <x v="0"/>
  </r>
  <r>
    <x v="30"/>
    <x v="7"/>
    <n v="380.57"/>
    <n v="4.4000000000000004"/>
    <n v="3895"/>
    <n v="210"/>
    <x v="20"/>
    <n v="131"/>
    <d v="2024-02-20T00:00:00"/>
    <n v="49854.67"/>
    <x v="10"/>
    <x v="1"/>
  </r>
  <r>
    <x v="31"/>
    <x v="7"/>
    <n v="325.25"/>
    <n v="4.0999999999999996"/>
    <n v="1013"/>
    <n v="226"/>
    <x v="21"/>
    <n v="1765"/>
    <d v="2023-08-05T00:00:00"/>
    <n v="574066.25"/>
    <x v="4"/>
    <x v="0"/>
  </r>
  <r>
    <x v="29"/>
    <x v="7"/>
    <n v="97.4"/>
    <n v="1.1000000000000001"/>
    <n v="4283"/>
    <n v="56"/>
    <x v="29"/>
    <n v="272"/>
    <d v="2024-02-12T00:00:00"/>
    <n v="26492.800000000003"/>
    <x v="10"/>
    <x v="0"/>
  </r>
  <r>
    <x v="30"/>
    <x v="7"/>
    <n v="245.68"/>
    <n v="3.6"/>
    <n v="4431"/>
    <n v="697"/>
    <x v="14"/>
    <n v="899"/>
    <d v="2023-09-30T00:00:00"/>
    <n v="220866.32"/>
    <x v="1"/>
    <x v="1"/>
  </r>
  <r>
    <x v="32"/>
    <x v="8"/>
    <n v="341.47"/>
    <n v="4.2"/>
    <n v="3259"/>
    <n v="59"/>
    <x v="9"/>
    <n v="1342"/>
    <d v="2023-11-12T00:00:00"/>
    <n v="458252.74000000005"/>
    <x v="0"/>
    <x v="0"/>
  </r>
  <r>
    <x v="33"/>
    <x v="8"/>
    <n v="350.75"/>
    <n v="4"/>
    <n v="2974"/>
    <n v="867"/>
    <x v="34"/>
    <n v="431"/>
    <d v="2023-12-20T00:00:00"/>
    <n v="151173.25"/>
    <x v="3"/>
    <x v="1"/>
  </r>
  <r>
    <x v="32"/>
    <x v="8"/>
    <n v="69.959999999999994"/>
    <n v="3.9"/>
    <n v="2528"/>
    <n v="145"/>
    <x v="29"/>
    <n v="1136"/>
    <d v="2023-10-03T00:00:00"/>
    <n v="79474.559999999998"/>
    <x v="2"/>
    <x v="0"/>
  </r>
  <r>
    <x v="32"/>
    <x v="8"/>
    <n v="370.47"/>
    <n v="5"/>
    <n v="1019"/>
    <n v="117"/>
    <x v="32"/>
    <n v="400"/>
    <d v="2023-11-25T00:00:00"/>
    <n v="148188"/>
    <x v="0"/>
    <x v="1"/>
  </r>
  <r>
    <x v="32"/>
    <x v="8"/>
    <n v="253.12"/>
    <n v="1.7"/>
    <n v="398"/>
    <n v="709"/>
    <x v="20"/>
    <n v="123"/>
    <d v="2024-03-27T00:00:00"/>
    <n v="31133.760000000002"/>
    <x v="9"/>
    <x v="1"/>
  </r>
  <r>
    <x v="34"/>
    <x v="8"/>
    <n v="290.22000000000003"/>
    <n v="3.4"/>
    <n v="499"/>
    <n v="572"/>
    <x v="3"/>
    <n v="1794"/>
    <d v="2024-02-24T00:00:00"/>
    <n v="520654.68000000005"/>
    <x v="10"/>
    <x v="1"/>
  </r>
  <r>
    <x v="35"/>
    <x v="8"/>
    <n v="297.05"/>
    <n v="3.3"/>
    <n v="2757"/>
    <n v="848"/>
    <x v="48"/>
    <n v="562"/>
    <d v="2023-10-09T00:00:00"/>
    <n v="166942.1"/>
    <x v="2"/>
    <x v="1"/>
  </r>
  <r>
    <x v="34"/>
    <x v="8"/>
    <n v="137.06"/>
    <n v="2.7"/>
    <n v="4676"/>
    <n v="348"/>
    <x v="4"/>
    <n v="48"/>
    <d v="2024-03-28T00:00:00"/>
    <n v="6578.88"/>
    <x v="9"/>
    <x v="1"/>
  </r>
  <r>
    <x v="32"/>
    <x v="8"/>
    <n v="246.65"/>
    <n v="1.5"/>
    <n v="3331"/>
    <n v="637"/>
    <x v="49"/>
    <n v="1009"/>
    <d v="2024-02-02T00:00:00"/>
    <n v="248869.85"/>
    <x v="10"/>
    <x v="1"/>
  </r>
  <r>
    <x v="32"/>
    <x v="8"/>
    <n v="367.46"/>
    <n v="4.0999999999999996"/>
    <n v="685"/>
    <n v="827"/>
    <x v="21"/>
    <n v="1592"/>
    <d v="2024-05-10T00:00:00"/>
    <n v="584996.31999999995"/>
    <x v="5"/>
    <x v="0"/>
  </r>
  <r>
    <x v="32"/>
    <x v="8"/>
    <n v="331.91"/>
    <n v="4.8"/>
    <n v="1431"/>
    <n v="875"/>
    <x v="42"/>
    <n v="1365"/>
    <d v="2023-11-03T00:00:00"/>
    <n v="453057.15"/>
    <x v="0"/>
    <x v="0"/>
  </r>
  <r>
    <x v="34"/>
    <x v="8"/>
    <n v="131.02000000000001"/>
    <n v="4.5999999999999996"/>
    <n v="631"/>
    <n v="905"/>
    <x v="37"/>
    <n v="1205"/>
    <d v="2024-02-25T00:00:00"/>
    <n v="157879.1"/>
    <x v="10"/>
    <x v="0"/>
  </r>
  <r>
    <x v="35"/>
    <x v="8"/>
    <n v="390.59"/>
    <n v="1.3"/>
    <n v="1719"/>
    <n v="618"/>
    <x v="43"/>
    <n v="249"/>
    <d v="2023-06-13T00:00:00"/>
    <n v="97256.909999999989"/>
    <x v="6"/>
    <x v="0"/>
  </r>
  <r>
    <x v="35"/>
    <x v="8"/>
    <n v="179.5"/>
    <n v="2.2999999999999998"/>
    <n v="3141"/>
    <n v="638"/>
    <x v="44"/>
    <n v="671"/>
    <d v="2023-10-06T00:00:00"/>
    <n v="120444.5"/>
    <x v="2"/>
    <x v="0"/>
  </r>
  <r>
    <x v="34"/>
    <x v="8"/>
    <n v="482.06"/>
    <n v="3.2"/>
    <n v="1449"/>
    <n v="665"/>
    <x v="45"/>
    <n v="895"/>
    <d v="2024-01-20T00:00:00"/>
    <n v="431443.7"/>
    <x v="7"/>
    <x v="1"/>
  </r>
  <r>
    <x v="35"/>
    <x v="8"/>
    <n v="252.3"/>
    <n v="4.9000000000000004"/>
    <n v="3652"/>
    <n v="130"/>
    <x v="49"/>
    <n v="1956"/>
    <d v="2023-08-10T00:00:00"/>
    <n v="493498.80000000005"/>
    <x v="4"/>
    <x v="1"/>
  </r>
  <r>
    <x v="34"/>
    <x v="8"/>
    <n v="161.26"/>
    <n v="4.8"/>
    <n v="1931"/>
    <n v="444"/>
    <x v="46"/>
    <n v="1201"/>
    <d v="2024-02-14T00:00:00"/>
    <n v="193673.25999999998"/>
    <x v="10"/>
    <x v="0"/>
  </r>
  <r>
    <x v="32"/>
    <x v="8"/>
    <n v="214.82"/>
    <n v="1.4"/>
    <n v="597"/>
    <n v="288"/>
    <x v="34"/>
    <n v="1596"/>
    <d v="2024-04-10T00:00:00"/>
    <n v="342852.72"/>
    <x v="8"/>
    <x v="1"/>
  </r>
  <r>
    <x v="33"/>
    <x v="8"/>
    <n v="207.95"/>
    <n v="3.2"/>
    <n v="3669"/>
    <n v="176"/>
    <x v="10"/>
    <n v="965"/>
    <d v="2023-11-25T00:00:00"/>
    <n v="200671.75"/>
    <x v="0"/>
    <x v="1"/>
  </r>
  <r>
    <x v="33"/>
    <x v="8"/>
    <n v="247.5"/>
    <n v="1.7"/>
    <n v="1537"/>
    <n v="21"/>
    <x v="47"/>
    <n v="1089"/>
    <d v="2023-07-16T00:00:00"/>
    <n v="269527.5"/>
    <x v="11"/>
    <x v="1"/>
  </r>
  <r>
    <x v="33"/>
    <x v="8"/>
    <n v="432.37"/>
    <n v="2.8"/>
    <n v="3750"/>
    <n v="85"/>
    <x v="28"/>
    <n v="1959"/>
    <d v="2023-08-21T00:00:00"/>
    <n v="847012.83"/>
    <x v="4"/>
    <x v="0"/>
  </r>
  <r>
    <x v="32"/>
    <x v="8"/>
    <n v="184.43"/>
    <n v="4.9000000000000004"/>
    <n v="2290"/>
    <n v="830"/>
    <x v="6"/>
    <n v="31"/>
    <d v="2023-09-07T00:00:00"/>
    <n v="5717.33"/>
    <x v="1"/>
    <x v="1"/>
  </r>
  <r>
    <x v="32"/>
    <x v="8"/>
    <n v="276.98"/>
    <n v="4"/>
    <n v="4979"/>
    <n v="213"/>
    <x v="27"/>
    <n v="743"/>
    <d v="2023-11-10T00:00:00"/>
    <n v="205796.14"/>
    <x v="0"/>
    <x v="0"/>
  </r>
  <r>
    <x v="34"/>
    <x v="8"/>
    <n v="441"/>
    <n v="4.5"/>
    <n v="3048"/>
    <n v="679"/>
    <x v="3"/>
    <n v="1049"/>
    <d v="2024-04-05T00:00:00"/>
    <n v="462609"/>
    <x v="8"/>
    <x v="1"/>
  </r>
  <r>
    <x v="35"/>
    <x v="8"/>
    <n v="56.13"/>
    <n v="2.4"/>
    <n v="1067"/>
    <n v="96"/>
    <x v="11"/>
    <n v="226"/>
    <d v="2023-09-22T00:00:00"/>
    <n v="12685.380000000001"/>
    <x v="1"/>
    <x v="0"/>
  </r>
  <r>
    <x v="34"/>
    <x v="8"/>
    <n v="331.82"/>
    <n v="4.3"/>
    <n v="4402"/>
    <n v="778"/>
    <x v="7"/>
    <n v="1609"/>
    <d v="2024-06-02T00:00:00"/>
    <n v="533898.38"/>
    <x v="12"/>
    <x v="0"/>
  </r>
  <r>
    <x v="32"/>
    <x v="8"/>
    <n v="184.77"/>
    <n v="4"/>
    <n v="484"/>
    <n v="596"/>
    <x v="9"/>
    <n v="904"/>
    <d v="2024-04-24T00:00:00"/>
    <n v="167032.08000000002"/>
    <x v="8"/>
    <x v="0"/>
  </r>
  <r>
    <x v="34"/>
    <x v="8"/>
    <n v="458.39"/>
    <n v="3.1"/>
    <n v="4563"/>
    <n v="453"/>
    <x v="17"/>
    <n v="774"/>
    <d v="2023-07-10T00:00:00"/>
    <n v="354793.86"/>
    <x v="11"/>
    <x v="1"/>
  </r>
  <r>
    <x v="34"/>
    <x v="8"/>
    <n v="187.92"/>
    <n v="4.5999999999999996"/>
    <n v="1898"/>
    <n v="39"/>
    <x v="6"/>
    <n v="219"/>
    <d v="2024-02-02T00:00:00"/>
    <n v="41154.479999999996"/>
    <x v="10"/>
    <x v="1"/>
  </r>
  <r>
    <x v="34"/>
    <x v="8"/>
    <n v="100.27"/>
    <n v="4.5999999999999996"/>
    <n v="687"/>
    <n v="618"/>
    <x v="9"/>
    <n v="989"/>
    <d v="2023-10-08T00:00:00"/>
    <n v="99167.03"/>
    <x v="2"/>
    <x v="0"/>
  </r>
  <r>
    <x v="34"/>
    <x v="8"/>
    <n v="442.38"/>
    <n v="4.2"/>
    <n v="3958"/>
    <n v="15"/>
    <x v="3"/>
    <n v="1132"/>
    <d v="2024-05-20T00:00:00"/>
    <n v="500774.16"/>
    <x v="5"/>
    <x v="1"/>
  </r>
  <r>
    <x v="33"/>
    <x v="8"/>
    <n v="320.99"/>
    <n v="1.7"/>
    <n v="1125"/>
    <n v="505"/>
    <x v="45"/>
    <n v="246"/>
    <d v="2024-02-03T00:00:00"/>
    <n v="78963.540000000008"/>
    <x v="10"/>
    <x v="1"/>
  </r>
  <r>
    <x v="34"/>
    <x v="8"/>
    <n v="346.56"/>
    <n v="1.4"/>
    <n v="2243"/>
    <n v="792"/>
    <x v="18"/>
    <n v="1689"/>
    <d v="2024-01-29T00:00:00"/>
    <n v="585339.84"/>
    <x v="7"/>
    <x v="1"/>
  </r>
  <r>
    <x v="34"/>
    <x v="8"/>
    <n v="101.83"/>
    <n v="4.4000000000000004"/>
    <n v="1395"/>
    <n v="485"/>
    <x v="10"/>
    <n v="210"/>
    <d v="2024-04-11T00:00:00"/>
    <n v="21384.3"/>
    <x v="8"/>
    <x v="1"/>
  </r>
  <r>
    <x v="32"/>
    <x v="8"/>
    <n v="494.15"/>
    <n v="4.5999999999999996"/>
    <n v="1899"/>
    <n v="456"/>
    <x v="22"/>
    <n v="1249"/>
    <d v="2024-01-31T00:00:00"/>
    <n v="617193.35"/>
    <x v="7"/>
    <x v="0"/>
  </r>
  <r>
    <x v="32"/>
    <x v="8"/>
    <n v="174.25"/>
    <n v="1.7"/>
    <n v="3348"/>
    <n v="155"/>
    <x v="18"/>
    <n v="189"/>
    <d v="2023-12-30T00:00:00"/>
    <n v="32933.25"/>
    <x v="3"/>
    <x v="1"/>
  </r>
  <r>
    <x v="32"/>
    <x v="8"/>
    <n v="453.63"/>
    <n v="4"/>
    <n v="4433"/>
    <n v="313"/>
    <x v="2"/>
    <n v="278"/>
    <d v="2023-12-17T00:00:00"/>
    <n v="126109.14"/>
    <x v="3"/>
    <x v="1"/>
  </r>
  <r>
    <x v="32"/>
    <x v="8"/>
    <n v="182.66"/>
    <n v="4.4000000000000004"/>
    <n v="1674"/>
    <n v="861"/>
    <x v="3"/>
    <n v="930"/>
    <d v="2023-08-26T00:00:00"/>
    <n v="169873.8"/>
    <x v="4"/>
    <x v="1"/>
  </r>
  <r>
    <x v="32"/>
    <x v="8"/>
    <n v="372.25"/>
    <n v="1.4"/>
    <n v="4578"/>
    <n v="935"/>
    <x v="26"/>
    <n v="1070"/>
    <d v="2023-11-22T00:00:00"/>
    <n v="398307.5"/>
    <x v="0"/>
    <x v="0"/>
  </r>
  <r>
    <x v="32"/>
    <x v="8"/>
    <n v="121.32"/>
    <n v="4.3"/>
    <n v="854"/>
    <n v="639"/>
    <x v="32"/>
    <n v="515"/>
    <d v="2023-08-12T00:00:00"/>
    <n v="62479.799999999996"/>
    <x v="4"/>
    <x v="1"/>
  </r>
  <r>
    <x v="36"/>
    <x v="9"/>
    <n v="186.59"/>
    <n v="1.3"/>
    <n v="1336"/>
    <n v="628"/>
    <x v="11"/>
    <n v="1677"/>
    <d v="2024-05-02T00:00:00"/>
    <n v="312911.43"/>
    <x v="5"/>
    <x v="0"/>
  </r>
  <r>
    <x v="37"/>
    <x v="9"/>
    <n v="396.34"/>
    <n v="3.7"/>
    <n v="2257"/>
    <n v="114"/>
    <x v="8"/>
    <n v="1274"/>
    <d v="2023-11-04T00:00:00"/>
    <n v="504937.16"/>
    <x v="0"/>
    <x v="1"/>
  </r>
  <r>
    <x v="38"/>
    <x v="9"/>
    <n v="92.85"/>
    <n v="2.6"/>
    <n v="2597"/>
    <n v="141"/>
    <x v="23"/>
    <n v="839"/>
    <d v="2023-12-03T00:00:00"/>
    <n v="77901.149999999994"/>
    <x v="3"/>
    <x v="1"/>
  </r>
  <r>
    <x v="38"/>
    <x v="9"/>
    <n v="212.25"/>
    <n v="4.2"/>
    <n v="595"/>
    <n v="880"/>
    <x v="42"/>
    <n v="855"/>
    <d v="2023-09-14T00:00:00"/>
    <n v="181473.75"/>
    <x v="1"/>
    <x v="0"/>
  </r>
  <r>
    <x v="36"/>
    <x v="9"/>
    <n v="483.46"/>
    <n v="1.5"/>
    <n v="4088"/>
    <n v="82"/>
    <x v="3"/>
    <n v="898"/>
    <d v="2023-09-09T00:00:00"/>
    <n v="434147.07999999996"/>
    <x v="1"/>
    <x v="1"/>
  </r>
  <r>
    <x v="37"/>
    <x v="9"/>
    <n v="421.34"/>
    <n v="4.9000000000000004"/>
    <n v="3789"/>
    <n v="62"/>
    <x v="14"/>
    <n v="1659"/>
    <d v="2024-02-10T00:00:00"/>
    <n v="699003.05999999994"/>
    <x v="10"/>
    <x v="1"/>
  </r>
  <r>
    <x v="39"/>
    <x v="9"/>
    <n v="321.19"/>
    <n v="2.8"/>
    <n v="1143"/>
    <n v="933"/>
    <x v="46"/>
    <n v="675"/>
    <d v="2023-08-29T00:00:00"/>
    <n v="216803.25"/>
    <x v="4"/>
    <x v="0"/>
  </r>
  <r>
    <x v="37"/>
    <x v="9"/>
    <n v="16.079999999999998"/>
    <n v="2.9"/>
    <n v="4916"/>
    <n v="738"/>
    <x v="41"/>
    <n v="333"/>
    <d v="2023-11-01T00:00:00"/>
    <n v="5354.6399999999994"/>
    <x v="0"/>
    <x v="0"/>
  </r>
  <r>
    <x v="37"/>
    <x v="9"/>
    <n v="33.590000000000003"/>
    <n v="4.5999999999999996"/>
    <n v="4008"/>
    <n v="631"/>
    <x v="35"/>
    <n v="694"/>
    <d v="2024-05-25T00:00:00"/>
    <n v="23311.460000000003"/>
    <x v="5"/>
    <x v="0"/>
  </r>
  <r>
    <x v="37"/>
    <x v="9"/>
    <n v="420.69"/>
    <n v="2.1"/>
    <n v="2315"/>
    <n v="34"/>
    <x v="15"/>
    <n v="493"/>
    <d v="2024-04-21T00:00:00"/>
    <n v="207400.17"/>
    <x v="8"/>
    <x v="0"/>
  </r>
  <r>
    <x v="37"/>
    <x v="9"/>
    <n v="265.51"/>
    <n v="1.3"/>
    <n v="1299"/>
    <n v="868"/>
    <x v="12"/>
    <n v="1952"/>
    <d v="2023-11-22T00:00:00"/>
    <n v="518275.51999999996"/>
    <x v="0"/>
    <x v="1"/>
  </r>
  <r>
    <x v="37"/>
    <x v="9"/>
    <n v="26"/>
    <n v="4.5"/>
    <n v="4577"/>
    <n v="727"/>
    <x v="5"/>
    <n v="1031"/>
    <d v="2023-08-14T00:00:00"/>
    <n v="26806"/>
    <x v="4"/>
    <x v="1"/>
  </r>
  <r>
    <x v="38"/>
    <x v="9"/>
    <n v="220.91"/>
    <n v="2.2999999999999998"/>
    <n v="3659"/>
    <n v="173"/>
    <x v="39"/>
    <n v="1896"/>
    <d v="2024-01-15T00:00:00"/>
    <n v="418845.36"/>
    <x v="7"/>
    <x v="1"/>
  </r>
  <r>
    <x v="36"/>
    <x v="9"/>
    <n v="90.76"/>
    <n v="1.7"/>
    <n v="1573"/>
    <n v="787"/>
    <x v="39"/>
    <n v="178"/>
    <d v="2024-01-30T00:00:00"/>
    <n v="16155.28"/>
    <x v="7"/>
    <x v="1"/>
  </r>
  <r>
    <x v="38"/>
    <x v="9"/>
    <n v="261.06"/>
    <n v="1.4"/>
    <n v="578"/>
    <n v="853"/>
    <x v="15"/>
    <n v="1185"/>
    <d v="2023-06-29T00:00:00"/>
    <n v="309356.09999999998"/>
    <x v="6"/>
    <x v="0"/>
  </r>
  <r>
    <x v="38"/>
    <x v="9"/>
    <n v="492.08"/>
    <n v="2.1"/>
    <n v="4005"/>
    <n v="261"/>
    <x v="8"/>
    <n v="1745"/>
    <d v="2024-04-10T00:00:00"/>
    <n v="858679.6"/>
    <x v="8"/>
    <x v="1"/>
  </r>
  <r>
    <x v="39"/>
    <x v="9"/>
    <n v="306"/>
    <n v="4.5999999999999996"/>
    <n v="3451"/>
    <n v="361"/>
    <x v="3"/>
    <n v="92"/>
    <d v="2024-02-22T00:00:00"/>
    <n v="28152"/>
    <x v="10"/>
    <x v="1"/>
  </r>
  <r>
    <x v="37"/>
    <x v="9"/>
    <n v="315.02999999999997"/>
    <n v="2.9"/>
    <n v="1455"/>
    <n v="748"/>
    <x v="16"/>
    <n v="1712"/>
    <d v="2024-01-21T00:00:00"/>
    <n v="539331.36"/>
    <x v="7"/>
    <x v="1"/>
  </r>
  <r>
    <x v="37"/>
    <x v="9"/>
    <n v="12.7"/>
    <n v="1"/>
    <n v="1213"/>
    <n v="135"/>
    <x v="42"/>
    <n v="891"/>
    <d v="2023-06-23T00:00:00"/>
    <n v="11315.699999999999"/>
    <x v="6"/>
    <x v="0"/>
  </r>
  <r>
    <x v="36"/>
    <x v="9"/>
    <n v="236.8"/>
    <n v="2.8"/>
    <n v="703"/>
    <n v="317"/>
    <x v="11"/>
    <n v="1845"/>
    <d v="2023-10-21T00:00:00"/>
    <n v="436896"/>
    <x v="2"/>
    <x v="0"/>
  </r>
  <r>
    <x v="37"/>
    <x v="9"/>
    <n v="410.17"/>
    <n v="2.1"/>
    <n v="855"/>
    <n v="788"/>
    <x v="25"/>
    <n v="1958"/>
    <d v="2023-12-10T00:00:00"/>
    <n v="803112.86"/>
    <x v="3"/>
    <x v="0"/>
  </r>
  <r>
    <x v="37"/>
    <x v="9"/>
    <n v="24.54"/>
    <n v="3.7"/>
    <n v="1517"/>
    <n v="658"/>
    <x v="4"/>
    <n v="126"/>
    <d v="2024-04-25T00:00:00"/>
    <n v="3092.04"/>
    <x v="8"/>
    <x v="1"/>
  </r>
  <r>
    <x v="37"/>
    <x v="9"/>
    <n v="203.34"/>
    <n v="2.7"/>
    <n v="3403"/>
    <n v="583"/>
    <x v="8"/>
    <n v="1132"/>
    <d v="2023-09-16T00:00:00"/>
    <n v="230180.88"/>
    <x v="1"/>
    <x v="1"/>
  </r>
  <r>
    <x v="37"/>
    <x v="9"/>
    <n v="161.59"/>
    <n v="4.3"/>
    <n v="987"/>
    <n v="249"/>
    <x v="49"/>
    <n v="1176"/>
    <d v="2023-06-29T00:00:00"/>
    <n v="190029.84"/>
    <x v="6"/>
    <x v="1"/>
  </r>
  <r>
    <x v="36"/>
    <x v="9"/>
    <n v="35.06"/>
    <n v="2"/>
    <n v="726"/>
    <n v="688"/>
    <x v="12"/>
    <n v="849"/>
    <d v="2024-01-16T00:00:00"/>
    <n v="29765.940000000002"/>
    <x v="7"/>
    <x v="1"/>
  </r>
  <r>
    <x v="36"/>
    <x v="9"/>
    <n v="335.99"/>
    <n v="4.2"/>
    <n v="419"/>
    <n v="593"/>
    <x v="13"/>
    <n v="1774"/>
    <d v="2024-03-18T00:00:00"/>
    <n v="596046.26"/>
    <x v="9"/>
    <x v="0"/>
  </r>
  <r>
    <x v="37"/>
    <x v="9"/>
    <n v="44.79"/>
    <n v="1.3"/>
    <n v="2702"/>
    <n v="40"/>
    <x v="24"/>
    <n v="958"/>
    <d v="2023-08-30T00:00:00"/>
    <n v="42908.82"/>
    <x v="4"/>
    <x v="1"/>
  </r>
  <r>
    <x v="37"/>
    <x v="9"/>
    <n v="326.76"/>
    <n v="4.5999999999999996"/>
    <n v="1996"/>
    <n v="265"/>
    <x v="6"/>
    <n v="562"/>
    <d v="2024-02-13T00:00:00"/>
    <n v="183639.12"/>
    <x v="10"/>
    <x v="1"/>
  </r>
  <r>
    <x v="37"/>
    <x v="9"/>
    <n v="310.16000000000003"/>
    <n v="4.5"/>
    <n v="3155"/>
    <n v="453"/>
    <x v="46"/>
    <n v="1537"/>
    <d v="2024-03-09T00:00:00"/>
    <n v="476715.92000000004"/>
    <x v="9"/>
    <x v="0"/>
  </r>
  <r>
    <x v="36"/>
    <x v="9"/>
    <n v="416.22"/>
    <n v="5"/>
    <n v="4008"/>
    <n v="267"/>
    <x v="28"/>
    <n v="1856"/>
    <d v="2023-08-04T00:00:00"/>
    <n v="772504.32000000007"/>
    <x v="4"/>
    <x v="0"/>
  </r>
  <r>
    <x v="37"/>
    <x v="9"/>
    <n v="205.69"/>
    <n v="4.5999999999999996"/>
    <n v="4669"/>
    <n v="48"/>
    <x v="41"/>
    <n v="920"/>
    <d v="2023-09-05T00:00:00"/>
    <n v="189234.8"/>
    <x v="1"/>
    <x v="0"/>
  </r>
  <r>
    <x v="39"/>
    <x v="9"/>
    <n v="329.62"/>
    <n v="4.4000000000000004"/>
    <n v="1130"/>
    <n v="657"/>
    <x v="11"/>
    <n v="1452"/>
    <d v="2024-03-29T00:00:00"/>
    <n v="478608.24"/>
    <x v="9"/>
    <x v="0"/>
  </r>
  <r>
    <x v="37"/>
    <x v="9"/>
    <n v="432.25"/>
    <n v="3.4"/>
    <n v="3435"/>
    <n v="865"/>
    <x v="29"/>
    <n v="194"/>
    <d v="2024-01-06T00:00:00"/>
    <n v="83856.5"/>
    <x v="7"/>
    <x v="0"/>
  </r>
  <r>
    <x v="39"/>
    <x v="9"/>
    <n v="459.15"/>
    <n v="2.7"/>
    <n v="359"/>
    <n v="74"/>
    <x v="30"/>
    <n v="1848"/>
    <d v="2024-02-13T00:00:00"/>
    <n v="848509.2"/>
    <x v="10"/>
    <x v="1"/>
  </r>
  <r>
    <x v="39"/>
    <x v="9"/>
    <n v="202.56"/>
    <n v="3.1"/>
    <n v="3361"/>
    <n v="439"/>
    <x v="0"/>
    <n v="6"/>
    <d v="2023-11-27T00:00:00"/>
    <n v="1215.3600000000001"/>
    <x v="0"/>
    <x v="0"/>
  </r>
  <r>
    <x v="37"/>
    <x v="9"/>
    <n v="446.15"/>
    <n v="2.4"/>
    <n v="3219"/>
    <n v="786"/>
    <x v="27"/>
    <n v="1467"/>
    <d v="2024-02-05T00:00:00"/>
    <n v="654502.04999999993"/>
    <x v="10"/>
    <x v="0"/>
  </r>
  <r>
    <x v="38"/>
    <x v="9"/>
    <n v="162.5"/>
    <n v="3.7"/>
    <n v="929"/>
    <n v="687"/>
    <x v="41"/>
    <n v="1227"/>
    <d v="2023-07-25T00:00:00"/>
    <n v="199387.5"/>
    <x v="11"/>
    <x v="0"/>
  </r>
  <r>
    <x v="38"/>
    <x v="9"/>
    <n v="347.25"/>
    <n v="1.6"/>
    <n v="1399"/>
    <n v="343"/>
    <x v="6"/>
    <n v="74"/>
    <d v="2024-04-26T00:00:00"/>
    <n v="25696.5"/>
    <x v="8"/>
    <x v="1"/>
  </r>
  <r>
    <x v="39"/>
    <x v="9"/>
    <n v="58.66"/>
    <n v="1.8"/>
    <n v="4458"/>
    <n v="447"/>
    <x v="45"/>
    <n v="1586"/>
    <d v="2023-08-09T00:00:00"/>
    <n v="93034.76"/>
    <x v="4"/>
    <x v="1"/>
  </r>
  <r>
    <x v="36"/>
    <x v="9"/>
    <n v="380.54"/>
    <n v="2.8"/>
    <n v="4637"/>
    <n v="937"/>
    <x v="8"/>
    <n v="124"/>
    <d v="2024-05-04T00:00:00"/>
    <n v="47186.96"/>
    <x v="5"/>
    <x v="1"/>
  </r>
  <r>
    <x v="40"/>
    <x v="10"/>
    <n v="193.65"/>
    <n v="2.9"/>
    <n v="785"/>
    <n v="200"/>
    <x v="3"/>
    <n v="76"/>
    <d v="2024-04-12T00:00:00"/>
    <n v="14717.4"/>
    <x v="8"/>
    <x v="1"/>
  </r>
  <r>
    <x v="41"/>
    <x v="10"/>
    <n v="84.28"/>
    <n v="1.1000000000000001"/>
    <n v="3807"/>
    <n v="277"/>
    <x v="10"/>
    <n v="1188"/>
    <d v="2023-08-10T00:00:00"/>
    <n v="100124.64"/>
    <x v="4"/>
    <x v="1"/>
  </r>
  <r>
    <x v="42"/>
    <x v="10"/>
    <n v="275.44"/>
    <n v="4"/>
    <n v="2390"/>
    <n v="946"/>
    <x v="22"/>
    <n v="1377"/>
    <d v="2024-02-22T00:00:00"/>
    <n v="379280.88"/>
    <x v="10"/>
    <x v="0"/>
  </r>
  <r>
    <x v="41"/>
    <x v="10"/>
    <n v="96.81"/>
    <n v="3"/>
    <n v="382"/>
    <n v="532"/>
    <x v="5"/>
    <n v="358"/>
    <d v="2023-07-22T00:00:00"/>
    <n v="34657.980000000003"/>
    <x v="11"/>
    <x v="1"/>
  </r>
  <r>
    <x v="41"/>
    <x v="10"/>
    <n v="90.97"/>
    <n v="3.3"/>
    <n v="1134"/>
    <n v="865"/>
    <x v="16"/>
    <n v="434"/>
    <d v="2023-09-11T00:00:00"/>
    <n v="39480.979999999996"/>
    <x v="1"/>
    <x v="1"/>
  </r>
  <r>
    <x v="41"/>
    <x v="10"/>
    <n v="441.35"/>
    <n v="3.5"/>
    <n v="3735"/>
    <n v="761"/>
    <x v="4"/>
    <n v="998"/>
    <d v="2023-07-05T00:00:00"/>
    <n v="440467.30000000005"/>
    <x v="11"/>
    <x v="1"/>
  </r>
  <r>
    <x v="43"/>
    <x v="10"/>
    <n v="29.34"/>
    <n v="2.9"/>
    <n v="2211"/>
    <n v="885"/>
    <x v="41"/>
    <n v="63"/>
    <d v="2024-03-11T00:00:00"/>
    <n v="1848.42"/>
    <x v="9"/>
    <x v="0"/>
  </r>
  <r>
    <x v="42"/>
    <x v="10"/>
    <n v="303.57"/>
    <n v="2.4"/>
    <n v="3630"/>
    <n v="139"/>
    <x v="42"/>
    <n v="1781"/>
    <d v="2024-06-05T00:00:00"/>
    <n v="540658.17000000004"/>
    <x v="12"/>
    <x v="0"/>
  </r>
  <r>
    <x v="42"/>
    <x v="10"/>
    <n v="343.57"/>
    <n v="2.9"/>
    <n v="882"/>
    <n v="146"/>
    <x v="34"/>
    <n v="619"/>
    <d v="2023-10-18T00:00:00"/>
    <n v="212669.83"/>
    <x v="2"/>
    <x v="1"/>
  </r>
  <r>
    <x v="43"/>
    <x v="10"/>
    <n v="433.14"/>
    <n v="3.4"/>
    <n v="1610"/>
    <n v="416"/>
    <x v="14"/>
    <n v="406"/>
    <d v="2023-11-20T00:00:00"/>
    <n v="175854.84"/>
    <x v="0"/>
    <x v="1"/>
  </r>
  <r>
    <x v="43"/>
    <x v="10"/>
    <n v="251.24"/>
    <n v="3.3"/>
    <n v="3802"/>
    <n v="81"/>
    <x v="50"/>
    <n v="1710"/>
    <d v="2023-10-15T00:00:00"/>
    <n v="429620.4"/>
    <x v="2"/>
    <x v="1"/>
  </r>
  <r>
    <x v="43"/>
    <x v="10"/>
    <n v="405.23"/>
    <n v="2.9"/>
    <n v="2558"/>
    <n v="328"/>
    <x v="43"/>
    <n v="940"/>
    <d v="2023-07-09T00:00:00"/>
    <n v="380916.2"/>
    <x v="11"/>
    <x v="0"/>
  </r>
  <r>
    <x v="42"/>
    <x v="10"/>
    <n v="425.01"/>
    <n v="4.5999999999999996"/>
    <n v="2490"/>
    <n v="836"/>
    <x v="34"/>
    <n v="1517"/>
    <d v="2023-12-04T00:00:00"/>
    <n v="644740.17000000004"/>
    <x v="3"/>
    <x v="1"/>
  </r>
  <r>
    <x v="41"/>
    <x v="10"/>
    <n v="369.67"/>
    <n v="4.0999999999999996"/>
    <n v="4117"/>
    <n v="348"/>
    <x v="42"/>
    <n v="1858"/>
    <d v="2024-04-17T00:00:00"/>
    <n v="686846.86"/>
    <x v="8"/>
    <x v="0"/>
  </r>
  <r>
    <x v="40"/>
    <x v="10"/>
    <n v="75.87"/>
    <n v="2.2000000000000002"/>
    <n v="1999"/>
    <n v="203"/>
    <x v="17"/>
    <n v="1687"/>
    <d v="2024-05-06T00:00:00"/>
    <n v="127992.69"/>
    <x v="5"/>
    <x v="1"/>
  </r>
  <r>
    <x v="43"/>
    <x v="10"/>
    <n v="269"/>
    <n v="4.2"/>
    <n v="3234"/>
    <n v="18"/>
    <x v="7"/>
    <n v="793"/>
    <d v="2024-02-18T00:00:00"/>
    <n v="213317"/>
    <x v="10"/>
    <x v="0"/>
  </r>
  <r>
    <x v="43"/>
    <x v="10"/>
    <n v="154.36000000000001"/>
    <n v="1.1000000000000001"/>
    <n v="1088"/>
    <n v="291"/>
    <x v="47"/>
    <n v="0"/>
    <d v="2024-05-04T00:00:00"/>
    <n v="0"/>
    <x v="5"/>
    <x v="1"/>
  </r>
  <r>
    <x v="42"/>
    <x v="10"/>
    <n v="379.18"/>
    <n v="4.0999999999999996"/>
    <n v="200"/>
    <n v="126"/>
    <x v="31"/>
    <n v="546"/>
    <d v="2023-11-29T00:00:00"/>
    <n v="207032.28"/>
    <x v="0"/>
    <x v="1"/>
  </r>
  <r>
    <x v="41"/>
    <x v="10"/>
    <n v="53.42"/>
    <n v="3"/>
    <n v="413"/>
    <n v="990"/>
    <x v="43"/>
    <n v="1378"/>
    <d v="2024-03-30T00:00:00"/>
    <n v="73612.760000000009"/>
    <x v="9"/>
    <x v="0"/>
  </r>
  <r>
    <x v="41"/>
    <x v="10"/>
    <n v="319.72000000000003"/>
    <n v="3.3"/>
    <n v="2015"/>
    <n v="289"/>
    <x v="26"/>
    <n v="82"/>
    <d v="2024-02-08T00:00:00"/>
    <n v="26217.040000000001"/>
    <x v="10"/>
    <x v="0"/>
  </r>
  <r>
    <x v="40"/>
    <x v="10"/>
    <n v="156.79"/>
    <n v="1.3"/>
    <n v="2422"/>
    <n v="161"/>
    <x v="17"/>
    <n v="1679"/>
    <d v="2023-06-18T00:00:00"/>
    <n v="263250.40999999997"/>
    <x v="6"/>
    <x v="1"/>
  </r>
  <r>
    <x v="43"/>
    <x v="10"/>
    <n v="81.150000000000006"/>
    <n v="3.8"/>
    <n v="2158"/>
    <n v="926"/>
    <x v="44"/>
    <n v="294"/>
    <d v="2023-11-08T00:00:00"/>
    <n v="23858.100000000002"/>
    <x v="0"/>
    <x v="0"/>
  </r>
  <r>
    <x v="40"/>
    <x v="10"/>
    <n v="84.64"/>
    <n v="2.1"/>
    <n v="3701"/>
    <n v="732"/>
    <x v="30"/>
    <n v="1830"/>
    <d v="2023-07-25T00:00:00"/>
    <n v="154891.20000000001"/>
    <x v="11"/>
    <x v="1"/>
  </r>
  <r>
    <x v="42"/>
    <x v="10"/>
    <n v="323.83"/>
    <n v="4.9000000000000004"/>
    <n v="1556"/>
    <n v="402"/>
    <x v="22"/>
    <n v="1336"/>
    <d v="2023-09-03T00:00:00"/>
    <n v="432636.88"/>
    <x v="1"/>
    <x v="0"/>
  </r>
  <r>
    <x v="40"/>
    <x v="10"/>
    <n v="102.04"/>
    <n v="3.9"/>
    <n v="1589"/>
    <n v="563"/>
    <x v="32"/>
    <n v="1905"/>
    <d v="2024-05-27T00:00:00"/>
    <n v="194386.2"/>
    <x v="5"/>
    <x v="1"/>
  </r>
  <r>
    <x v="40"/>
    <x v="10"/>
    <n v="359.84"/>
    <n v="4.3"/>
    <n v="2307"/>
    <n v="204"/>
    <x v="48"/>
    <n v="775"/>
    <d v="2024-05-29T00:00:00"/>
    <n v="278876"/>
    <x v="5"/>
    <x v="1"/>
  </r>
  <r>
    <x v="41"/>
    <x v="10"/>
    <n v="87.73"/>
    <n v="4.5"/>
    <n v="4449"/>
    <n v="638"/>
    <x v="43"/>
    <n v="1739"/>
    <d v="2024-04-22T00:00:00"/>
    <n v="152562.47"/>
    <x v="8"/>
    <x v="0"/>
  </r>
  <r>
    <x v="41"/>
    <x v="10"/>
    <n v="60.35"/>
    <n v="1.8"/>
    <n v="1884"/>
    <n v="153"/>
    <x v="49"/>
    <n v="1749"/>
    <d v="2023-08-21T00:00:00"/>
    <n v="105552.15000000001"/>
    <x v="4"/>
    <x v="1"/>
  </r>
  <r>
    <x v="42"/>
    <x v="10"/>
    <n v="40.72"/>
    <n v="4.4000000000000004"/>
    <n v="2437"/>
    <n v="324"/>
    <x v="24"/>
    <n v="1855"/>
    <d v="2024-01-05T00:00:00"/>
    <n v="75535.599999999991"/>
    <x v="7"/>
    <x v="1"/>
  </r>
  <r>
    <x v="43"/>
    <x v="10"/>
    <n v="59.93"/>
    <n v="2.4"/>
    <n v="4232"/>
    <n v="922"/>
    <x v="23"/>
    <n v="1475"/>
    <d v="2024-03-02T00:00:00"/>
    <n v="88396.75"/>
    <x v="9"/>
    <x v="1"/>
  </r>
  <r>
    <x v="40"/>
    <x v="10"/>
    <n v="447.02"/>
    <n v="2.7"/>
    <n v="2224"/>
    <n v="197"/>
    <x v="29"/>
    <n v="1995"/>
    <d v="2023-12-14T00:00:00"/>
    <n v="891804.89999999991"/>
    <x v="3"/>
    <x v="0"/>
  </r>
  <r>
    <x v="42"/>
    <x v="10"/>
    <n v="66.849999999999994"/>
    <n v="1.2"/>
    <n v="1948"/>
    <n v="928"/>
    <x v="24"/>
    <n v="1752"/>
    <d v="2024-02-11T00:00:00"/>
    <n v="117121.2"/>
    <x v="10"/>
    <x v="1"/>
  </r>
  <r>
    <x v="41"/>
    <x v="10"/>
    <n v="12.14"/>
    <n v="1.7"/>
    <n v="3988"/>
    <n v="234"/>
    <x v="1"/>
    <n v="928"/>
    <d v="2024-05-17T00:00:00"/>
    <n v="11265.92"/>
    <x v="5"/>
    <x v="1"/>
  </r>
  <r>
    <x v="43"/>
    <x v="10"/>
    <n v="73.5"/>
    <n v="3.7"/>
    <n v="4888"/>
    <n v="605"/>
    <x v="15"/>
    <n v="1875"/>
    <d v="2023-11-12T00:00:00"/>
    <n v="137812.5"/>
    <x v="0"/>
    <x v="0"/>
  </r>
  <r>
    <x v="43"/>
    <x v="10"/>
    <n v="499.74"/>
    <n v="1.4"/>
    <n v="2587"/>
    <n v="552"/>
    <x v="16"/>
    <n v="1519"/>
    <d v="2024-01-16T00:00:00"/>
    <n v="759105.06"/>
    <x v="7"/>
    <x v="1"/>
  </r>
  <r>
    <x v="43"/>
    <x v="10"/>
    <n v="190.67"/>
    <n v="2.5"/>
    <n v="891"/>
    <n v="454"/>
    <x v="38"/>
    <n v="209"/>
    <d v="2023-10-25T00:00:00"/>
    <n v="39850.03"/>
    <x v="2"/>
    <x v="1"/>
  </r>
  <r>
    <x v="42"/>
    <x v="10"/>
    <n v="213.74"/>
    <n v="3.9"/>
    <n v="4744"/>
    <n v="328"/>
    <x v="23"/>
    <n v="1845"/>
    <d v="2024-03-02T00:00:00"/>
    <n v="394350.3"/>
    <x v="9"/>
    <x v="1"/>
  </r>
  <r>
    <x v="42"/>
    <x v="10"/>
    <n v="379.47"/>
    <n v="1.1000000000000001"/>
    <n v="3976"/>
    <n v="727"/>
    <x v="24"/>
    <n v="1827"/>
    <d v="2023-09-10T00:00:00"/>
    <n v="693291.69000000006"/>
    <x v="1"/>
    <x v="1"/>
  </r>
  <r>
    <x v="41"/>
    <x v="10"/>
    <n v="164.66"/>
    <n v="3.6"/>
    <n v="3220"/>
    <n v="539"/>
    <x v="49"/>
    <n v="1461"/>
    <d v="2024-04-06T00:00:00"/>
    <n v="240568.26"/>
    <x v="8"/>
    <x v="1"/>
  </r>
  <r>
    <x v="43"/>
    <x v="10"/>
    <n v="51.82"/>
    <n v="1.2"/>
    <n v="1548"/>
    <n v="312"/>
    <x v="18"/>
    <n v="53"/>
    <d v="2024-01-24T00:00:00"/>
    <n v="2746.46"/>
    <x v="7"/>
    <x v="1"/>
  </r>
  <r>
    <x v="44"/>
    <x v="11"/>
    <n v="141.12"/>
    <n v="4.3"/>
    <n v="4653"/>
    <n v="524"/>
    <x v="29"/>
    <n v="1815"/>
    <d v="2023-09-26T00:00:00"/>
    <n v="256132.80000000002"/>
    <x v="1"/>
    <x v="0"/>
  </r>
  <r>
    <x v="45"/>
    <x v="11"/>
    <n v="357.6"/>
    <n v="4.8"/>
    <n v="674"/>
    <n v="920"/>
    <x v="40"/>
    <n v="613"/>
    <d v="2024-05-24T00:00:00"/>
    <n v="219208.80000000002"/>
    <x v="5"/>
    <x v="1"/>
  </r>
  <r>
    <x v="46"/>
    <x v="11"/>
    <n v="301.61"/>
    <n v="1"/>
    <n v="4266"/>
    <n v="408"/>
    <x v="5"/>
    <n v="1211"/>
    <d v="2023-06-30T00:00:00"/>
    <n v="365249.71"/>
    <x v="6"/>
    <x v="1"/>
  </r>
  <r>
    <x v="45"/>
    <x v="11"/>
    <n v="383.53"/>
    <n v="2.8"/>
    <n v="2831"/>
    <n v="686"/>
    <x v="41"/>
    <n v="1627"/>
    <d v="2023-12-07T00:00:00"/>
    <n v="624003.30999999994"/>
    <x v="3"/>
    <x v="0"/>
  </r>
  <r>
    <x v="46"/>
    <x v="11"/>
    <n v="71.52"/>
    <n v="1.1000000000000001"/>
    <n v="2222"/>
    <n v="733"/>
    <x v="22"/>
    <n v="1444"/>
    <d v="2024-01-28T00:00:00"/>
    <n v="103274.87999999999"/>
    <x v="7"/>
    <x v="0"/>
  </r>
  <r>
    <x v="47"/>
    <x v="11"/>
    <n v="18.600000000000001"/>
    <n v="2.2000000000000002"/>
    <n v="32"/>
    <n v="54"/>
    <x v="34"/>
    <n v="755"/>
    <d v="2023-08-02T00:00:00"/>
    <n v="14043.000000000002"/>
    <x v="4"/>
    <x v="1"/>
  </r>
  <r>
    <x v="45"/>
    <x v="11"/>
    <n v="289.62"/>
    <n v="3.3"/>
    <n v="4579"/>
    <n v="972"/>
    <x v="3"/>
    <n v="622"/>
    <d v="2023-08-08T00:00:00"/>
    <n v="180143.64"/>
    <x v="4"/>
    <x v="1"/>
  </r>
  <r>
    <x v="44"/>
    <x v="11"/>
    <n v="278.01"/>
    <n v="4.3"/>
    <n v="3030"/>
    <n v="728"/>
    <x v="28"/>
    <n v="1068"/>
    <d v="2023-11-09T00:00:00"/>
    <n v="296914.68"/>
    <x v="0"/>
    <x v="0"/>
  </r>
  <r>
    <x v="47"/>
    <x v="11"/>
    <n v="158.43"/>
    <n v="1.3"/>
    <n v="488"/>
    <n v="156"/>
    <x v="44"/>
    <n v="411"/>
    <d v="2023-11-18T00:00:00"/>
    <n v="65114.73"/>
    <x v="0"/>
    <x v="0"/>
  </r>
  <r>
    <x v="47"/>
    <x v="11"/>
    <n v="39.26"/>
    <n v="3.7"/>
    <n v="515"/>
    <n v="601"/>
    <x v="20"/>
    <n v="630"/>
    <d v="2024-01-29T00:00:00"/>
    <n v="24733.8"/>
    <x v="7"/>
    <x v="1"/>
  </r>
  <r>
    <x v="46"/>
    <x v="11"/>
    <n v="495.75"/>
    <n v="3.2"/>
    <n v="3871"/>
    <n v="539"/>
    <x v="39"/>
    <n v="1552"/>
    <d v="2024-04-12T00:00:00"/>
    <n v="769404"/>
    <x v="8"/>
    <x v="1"/>
  </r>
  <r>
    <x v="45"/>
    <x v="11"/>
    <n v="105.96"/>
    <n v="1.6"/>
    <n v="25"/>
    <n v="24"/>
    <x v="39"/>
    <n v="1324"/>
    <d v="2023-07-07T00:00:00"/>
    <n v="140291.03999999998"/>
    <x v="11"/>
    <x v="1"/>
  </r>
  <r>
    <x v="47"/>
    <x v="11"/>
    <n v="491.01"/>
    <n v="3.1"/>
    <n v="3483"/>
    <n v="970"/>
    <x v="15"/>
    <n v="1072"/>
    <d v="2023-12-18T00:00:00"/>
    <n v="526362.72"/>
    <x v="3"/>
    <x v="0"/>
  </r>
  <r>
    <x v="46"/>
    <x v="11"/>
    <n v="175.3"/>
    <n v="3.9"/>
    <n v="1592"/>
    <n v="558"/>
    <x v="43"/>
    <n v="685"/>
    <d v="2023-10-12T00:00:00"/>
    <n v="120080.50000000001"/>
    <x v="2"/>
    <x v="0"/>
  </r>
  <r>
    <x v="45"/>
    <x v="11"/>
    <n v="82.18"/>
    <n v="1"/>
    <n v="2295"/>
    <n v="565"/>
    <x v="45"/>
    <n v="421"/>
    <d v="2023-10-28T00:00:00"/>
    <n v="34597.780000000006"/>
    <x v="2"/>
    <x v="1"/>
  </r>
  <r>
    <x v="47"/>
    <x v="11"/>
    <n v="183.59"/>
    <n v="4.8"/>
    <n v="2500"/>
    <n v="389"/>
    <x v="37"/>
    <n v="597"/>
    <d v="2023-11-13T00:00:00"/>
    <n v="109603.23"/>
    <x v="0"/>
    <x v="0"/>
  </r>
  <r>
    <x v="45"/>
    <x v="11"/>
    <n v="277.82"/>
    <n v="2.7"/>
    <n v="1757"/>
    <n v="2"/>
    <x v="0"/>
    <n v="1116"/>
    <d v="2024-06-02T00:00:00"/>
    <n v="310047.12"/>
    <x v="12"/>
    <x v="0"/>
  </r>
  <r>
    <x v="46"/>
    <x v="11"/>
    <n v="449.86"/>
    <n v="3.7"/>
    <n v="3823"/>
    <n v="330"/>
    <x v="17"/>
    <n v="1546"/>
    <d v="2023-06-25T00:00:00"/>
    <n v="695483.56"/>
    <x v="6"/>
    <x v="1"/>
  </r>
  <r>
    <x v="46"/>
    <x v="11"/>
    <n v="332.97"/>
    <n v="1.4"/>
    <n v="4675"/>
    <n v="866"/>
    <x v="6"/>
    <n v="695"/>
    <d v="2023-07-26T00:00:00"/>
    <n v="231414.15000000002"/>
    <x v="11"/>
    <x v="1"/>
  </r>
  <r>
    <x v="47"/>
    <x v="11"/>
    <n v="490.76"/>
    <n v="3.3"/>
    <n v="356"/>
    <n v="600"/>
    <x v="48"/>
    <n v="310"/>
    <d v="2023-06-18T00:00:00"/>
    <n v="152135.6"/>
    <x v="6"/>
    <x v="1"/>
  </r>
  <r>
    <x v="45"/>
    <x v="11"/>
    <n v="16.38"/>
    <n v="1.1000000000000001"/>
    <n v="619"/>
    <n v="882"/>
    <x v="40"/>
    <n v="124"/>
    <d v="2023-06-22T00:00:00"/>
    <n v="2031.12"/>
    <x v="6"/>
    <x v="1"/>
  </r>
  <r>
    <x v="44"/>
    <x v="11"/>
    <n v="480.47"/>
    <n v="3.1"/>
    <n v="929"/>
    <n v="246"/>
    <x v="11"/>
    <n v="361"/>
    <d v="2024-06-02T00:00:00"/>
    <n v="173449.67"/>
    <x v="12"/>
    <x v="0"/>
  </r>
  <r>
    <x v="45"/>
    <x v="11"/>
    <n v="361.98"/>
    <n v="2"/>
    <n v="4282"/>
    <n v="595"/>
    <x v="14"/>
    <n v="1877"/>
    <d v="2024-03-09T00:00:00"/>
    <n v="679436.46000000008"/>
    <x v="9"/>
    <x v="1"/>
  </r>
  <r>
    <x v="45"/>
    <x v="11"/>
    <n v="305.5"/>
    <n v="4.3"/>
    <n v="3619"/>
    <n v="612"/>
    <x v="29"/>
    <n v="1179"/>
    <d v="2023-09-29T00:00:00"/>
    <n v="360184.5"/>
    <x v="1"/>
    <x v="0"/>
  </r>
  <r>
    <x v="47"/>
    <x v="11"/>
    <n v="32.57"/>
    <n v="4.2"/>
    <n v="4967"/>
    <n v="321"/>
    <x v="34"/>
    <n v="943"/>
    <d v="2024-03-11T00:00:00"/>
    <n v="30713.510000000002"/>
    <x v="9"/>
    <x v="1"/>
  </r>
  <r>
    <x v="45"/>
    <x v="11"/>
    <n v="220.06"/>
    <n v="1.1000000000000001"/>
    <n v="3947"/>
    <n v="652"/>
    <x v="26"/>
    <n v="739"/>
    <d v="2023-09-19T00:00:00"/>
    <n v="162624.34"/>
    <x v="1"/>
    <x v="0"/>
  </r>
  <r>
    <x v="45"/>
    <x v="11"/>
    <n v="204.94"/>
    <n v="4.7"/>
    <n v="2176"/>
    <n v="671"/>
    <x v="34"/>
    <n v="326"/>
    <d v="2023-10-13T00:00:00"/>
    <n v="66810.44"/>
    <x v="2"/>
    <x v="1"/>
  </r>
  <r>
    <x v="47"/>
    <x v="11"/>
    <n v="202.3"/>
    <n v="4"/>
    <n v="3696"/>
    <n v="358"/>
    <x v="30"/>
    <n v="717"/>
    <d v="2024-05-24T00:00:00"/>
    <n v="145049.1"/>
    <x v="5"/>
    <x v="1"/>
  </r>
  <r>
    <x v="45"/>
    <x v="11"/>
    <n v="496.3"/>
    <n v="2.5"/>
    <n v="692"/>
    <n v="90"/>
    <x v="45"/>
    <n v="960"/>
    <d v="2024-02-17T00:00:00"/>
    <n v="476448"/>
    <x v="10"/>
    <x v="1"/>
  </r>
  <r>
    <x v="44"/>
    <x v="11"/>
    <n v="103.88"/>
    <n v="4.7"/>
    <n v="3699"/>
    <n v="854"/>
    <x v="6"/>
    <n v="1738"/>
    <d v="2024-04-30T00:00:00"/>
    <n v="180543.44"/>
    <x v="8"/>
    <x v="1"/>
  </r>
  <r>
    <x v="44"/>
    <x v="11"/>
    <n v="122.06"/>
    <n v="4.8"/>
    <n v="2401"/>
    <n v="748"/>
    <x v="41"/>
    <n v="1603"/>
    <d v="2023-11-26T00:00:00"/>
    <n v="195662.18"/>
    <x v="0"/>
    <x v="0"/>
  </r>
  <r>
    <x v="46"/>
    <x v="11"/>
    <n v="223.94"/>
    <n v="3.3"/>
    <n v="2635"/>
    <n v="281"/>
    <x v="47"/>
    <n v="1132"/>
    <d v="2023-12-05T00:00:00"/>
    <n v="253500.08"/>
    <x v="3"/>
    <x v="1"/>
  </r>
  <r>
    <x v="47"/>
    <x v="11"/>
    <n v="448.11"/>
    <n v="4.8"/>
    <n v="4647"/>
    <n v="644"/>
    <x v="45"/>
    <n v="131"/>
    <d v="2023-09-05T00:00:00"/>
    <n v="58702.41"/>
    <x v="1"/>
    <x v="1"/>
  </r>
  <r>
    <x v="45"/>
    <x v="11"/>
    <n v="445.55"/>
    <n v="3.2"/>
    <n v="3180"/>
    <n v="220"/>
    <x v="15"/>
    <n v="1391"/>
    <d v="2024-01-15T00:00:00"/>
    <n v="619760.05000000005"/>
    <x v="7"/>
    <x v="0"/>
  </r>
  <r>
    <x v="46"/>
    <x v="11"/>
    <n v="428.96"/>
    <n v="1.8"/>
    <n v="3576"/>
    <n v="474"/>
    <x v="43"/>
    <n v="270"/>
    <d v="2023-11-28T00:00:00"/>
    <n v="115819.2"/>
    <x v="0"/>
    <x v="0"/>
  </r>
  <r>
    <x v="47"/>
    <x v="11"/>
    <n v="407.33"/>
    <n v="4.3"/>
    <n v="3607"/>
    <n v="535"/>
    <x v="1"/>
    <n v="1858"/>
    <d v="2023-08-25T00:00:00"/>
    <n v="756819.14"/>
    <x v="4"/>
    <x v="1"/>
  </r>
  <r>
    <x v="44"/>
    <x v="11"/>
    <n v="237.01"/>
    <n v="1.2"/>
    <n v="278"/>
    <n v="876"/>
    <x v="42"/>
    <n v="253"/>
    <d v="2023-12-12T00:00:00"/>
    <n v="59963.53"/>
    <x v="3"/>
    <x v="0"/>
  </r>
  <r>
    <x v="45"/>
    <x v="11"/>
    <n v="270.69"/>
    <n v="3.4"/>
    <n v="699"/>
    <n v="565"/>
    <x v="22"/>
    <n v="1848"/>
    <d v="2024-01-24T00:00:00"/>
    <n v="500235.12"/>
    <x v="7"/>
    <x v="0"/>
  </r>
  <r>
    <x v="46"/>
    <x v="11"/>
    <n v="120.8"/>
    <n v="2.2000000000000002"/>
    <n v="3388"/>
    <n v="211"/>
    <x v="44"/>
    <n v="1714"/>
    <d v="2023-07-04T00:00:00"/>
    <n v="207051.19999999998"/>
    <x v="11"/>
    <x v="0"/>
  </r>
  <r>
    <x v="47"/>
    <x v="11"/>
    <n v="103.65"/>
    <n v="2.2000000000000002"/>
    <n v="4082"/>
    <n v="510"/>
    <x v="32"/>
    <n v="1192"/>
    <d v="2023-07-03T00:00:00"/>
    <n v="123550.8"/>
    <x v="11"/>
    <x v="1"/>
  </r>
  <r>
    <x v="48"/>
    <x v="12"/>
    <n v="158.44"/>
    <n v="2.2999999999999998"/>
    <n v="1135"/>
    <n v="410"/>
    <x v="37"/>
    <n v="1208"/>
    <d v="2024-04-24T00:00:00"/>
    <n v="191395.52"/>
    <x v="8"/>
    <x v="0"/>
  </r>
  <r>
    <x v="48"/>
    <x v="12"/>
    <n v="208.82"/>
    <n v="1.9"/>
    <n v="4308"/>
    <n v="309"/>
    <x v="12"/>
    <n v="752"/>
    <d v="2023-09-12T00:00:00"/>
    <n v="157032.63999999998"/>
    <x v="1"/>
    <x v="1"/>
  </r>
  <r>
    <x v="49"/>
    <x v="12"/>
    <n v="213.09"/>
    <n v="4"/>
    <n v="4538"/>
    <n v="161"/>
    <x v="39"/>
    <n v="520"/>
    <d v="2024-01-23T00:00:00"/>
    <n v="110806.8"/>
    <x v="7"/>
    <x v="1"/>
  </r>
  <r>
    <x v="50"/>
    <x v="12"/>
    <n v="30.79"/>
    <n v="2.1"/>
    <n v="3907"/>
    <n v="559"/>
    <x v="28"/>
    <n v="152"/>
    <d v="2024-02-08T00:00:00"/>
    <n v="4680.08"/>
    <x v="10"/>
    <x v="0"/>
  </r>
  <r>
    <x v="51"/>
    <x v="12"/>
    <n v="284.44"/>
    <n v="4.0999999999999996"/>
    <n v="1752"/>
    <n v="562"/>
    <x v="22"/>
    <n v="488"/>
    <d v="2024-03-14T00:00:00"/>
    <n v="138806.72"/>
    <x v="9"/>
    <x v="0"/>
  </r>
  <r>
    <x v="48"/>
    <x v="12"/>
    <n v="351.63"/>
    <n v="3.9"/>
    <n v="1914"/>
    <n v="197"/>
    <x v="48"/>
    <n v="406"/>
    <d v="2023-12-26T00:00:00"/>
    <n v="142761.78"/>
    <x v="3"/>
    <x v="1"/>
  </r>
  <r>
    <x v="51"/>
    <x v="12"/>
    <n v="432.23"/>
    <n v="2.1"/>
    <n v="4858"/>
    <n v="680"/>
    <x v="7"/>
    <n v="1164"/>
    <d v="2024-04-01T00:00:00"/>
    <n v="503115.72000000003"/>
    <x v="8"/>
    <x v="0"/>
  </r>
  <r>
    <x v="48"/>
    <x v="12"/>
    <n v="335.92"/>
    <n v="1.6"/>
    <n v="3408"/>
    <n v="574"/>
    <x v="38"/>
    <n v="1903"/>
    <d v="2023-12-18T00:00:00"/>
    <n v="639255.76"/>
    <x v="3"/>
    <x v="1"/>
  </r>
  <r>
    <x v="51"/>
    <x v="12"/>
    <n v="474.07"/>
    <n v="3"/>
    <n v="1497"/>
    <n v="782"/>
    <x v="6"/>
    <n v="863"/>
    <d v="2024-02-03T00:00:00"/>
    <n v="409122.41"/>
    <x v="10"/>
    <x v="1"/>
  </r>
  <r>
    <x v="50"/>
    <x v="12"/>
    <n v="198.33"/>
    <n v="1.1000000000000001"/>
    <n v="1907"/>
    <n v="418"/>
    <x v="27"/>
    <n v="825"/>
    <d v="2023-08-26T00:00:00"/>
    <n v="163622.25"/>
    <x v="4"/>
    <x v="0"/>
  </r>
  <r>
    <x v="48"/>
    <x v="12"/>
    <n v="423.21"/>
    <n v="1.4"/>
    <n v="3386"/>
    <n v="924"/>
    <x v="18"/>
    <n v="888"/>
    <d v="2023-12-25T00:00:00"/>
    <n v="375810.48"/>
    <x v="3"/>
    <x v="1"/>
  </r>
  <r>
    <x v="49"/>
    <x v="12"/>
    <n v="220.5"/>
    <n v="2.2000000000000002"/>
    <n v="3407"/>
    <n v="389"/>
    <x v="46"/>
    <n v="1263"/>
    <d v="2023-07-26T00:00:00"/>
    <n v="278491.5"/>
    <x v="11"/>
    <x v="0"/>
  </r>
  <r>
    <x v="48"/>
    <x v="12"/>
    <n v="280.83"/>
    <n v="2.6"/>
    <n v="4986"/>
    <n v="554"/>
    <x v="23"/>
    <n v="1683"/>
    <d v="2024-03-07T00:00:00"/>
    <n v="472636.88999999996"/>
    <x v="9"/>
    <x v="1"/>
  </r>
  <r>
    <x v="50"/>
    <x v="12"/>
    <n v="316.26"/>
    <n v="2.2999999999999998"/>
    <n v="3093"/>
    <n v="882"/>
    <x v="6"/>
    <n v="839"/>
    <d v="2024-06-03T00:00:00"/>
    <n v="265342.14"/>
    <x v="12"/>
    <x v="1"/>
  </r>
  <r>
    <x v="48"/>
    <x v="12"/>
    <n v="316.19"/>
    <n v="3.3"/>
    <n v="3062"/>
    <n v="594"/>
    <x v="2"/>
    <n v="499"/>
    <d v="2023-07-18T00:00:00"/>
    <n v="157778.81"/>
    <x v="11"/>
    <x v="1"/>
  </r>
  <r>
    <x v="50"/>
    <x v="12"/>
    <n v="101.59"/>
    <n v="1.1000000000000001"/>
    <n v="2378"/>
    <n v="900"/>
    <x v="22"/>
    <n v="1424"/>
    <d v="2024-03-05T00:00:00"/>
    <n v="144664.16"/>
    <x v="9"/>
    <x v="0"/>
  </r>
  <r>
    <x v="51"/>
    <x v="12"/>
    <n v="369.02"/>
    <n v="2.6"/>
    <n v="887"/>
    <n v="58"/>
    <x v="22"/>
    <n v="49"/>
    <d v="2024-05-22T00:00:00"/>
    <n v="18081.98"/>
    <x v="5"/>
    <x v="0"/>
  </r>
  <r>
    <x v="48"/>
    <x v="12"/>
    <n v="172.9"/>
    <n v="1.2"/>
    <n v="2606"/>
    <n v="678"/>
    <x v="24"/>
    <n v="1164"/>
    <d v="2024-03-18T00:00:00"/>
    <n v="201255.6"/>
    <x v="9"/>
    <x v="1"/>
  </r>
  <r>
    <x v="48"/>
    <x v="12"/>
    <n v="369.41"/>
    <n v="1.5"/>
    <n v="3474"/>
    <n v="127"/>
    <x v="38"/>
    <n v="759"/>
    <d v="2024-05-12T00:00:00"/>
    <n v="280382.19"/>
    <x v="5"/>
    <x v="1"/>
  </r>
  <r>
    <x v="50"/>
    <x v="12"/>
    <n v="145.4"/>
    <n v="2.7"/>
    <n v="4664"/>
    <n v="391"/>
    <x v="43"/>
    <n v="1692"/>
    <d v="2023-11-21T00:00:00"/>
    <n v="246016.80000000002"/>
    <x v="0"/>
    <x v="0"/>
  </r>
  <r>
    <x v="51"/>
    <x v="12"/>
    <n v="60.53"/>
    <n v="3.2"/>
    <n v="1341"/>
    <n v="680"/>
    <x v="40"/>
    <n v="1497"/>
    <d v="2023-11-04T00:00:00"/>
    <n v="90613.41"/>
    <x v="0"/>
    <x v="1"/>
  </r>
  <r>
    <x v="51"/>
    <x v="12"/>
    <n v="204.83"/>
    <n v="2.1"/>
    <n v="4873"/>
    <n v="97"/>
    <x v="16"/>
    <n v="207"/>
    <d v="2024-06-08T00:00:00"/>
    <n v="42399.810000000005"/>
    <x v="12"/>
    <x v="1"/>
  </r>
  <r>
    <x v="50"/>
    <x v="12"/>
    <n v="279.31"/>
    <n v="3.8"/>
    <n v="153"/>
    <n v="938"/>
    <x v="12"/>
    <n v="218"/>
    <d v="2024-01-05T00:00:00"/>
    <n v="60889.58"/>
    <x v="7"/>
    <x v="1"/>
  </r>
  <r>
    <x v="49"/>
    <x v="12"/>
    <n v="476.2"/>
    <n v="2.2000000000000002"/>
    <n v="2195"/>
    <n v="107"/>
    <x v="4"/>
    <n v="1506"/>
    <d v="2023-07-24T00:00:00"/>
    <n v="717157.2"/>
    <x v="11"/>
    <x v="1"/>
  </r>
  <r>
    <x v="48"/>
    <x v="12"/>
    <n v="324.39999999999998"/>
    <n v="3.8"/>
    <n v="1742"/>
    <n v="282"/>
    <x v="36"/>
    <n v="480"/>
    <d v="2023-06-24T00:00:00"/>
    <n v="155712"/>
    <x v="6"/>
    <x v="1"/>
  </r>
  <r>
    <x v="50"/>
    <x v="12"/>
    <n v="295.94"/>
    <n v="3.1"/>
    <n v="2555"/>
    <n v="257"/>
    <x v="23"/>
    <n v="1088"/>
    <d v="2024-03-19T00:00:00"/>
    <n v="321982.71999999997"/>
    <x v="9"/>
    <x v="1"/>
  </r>
  <r>
    <x v="48"/>
    <x v="12"/>
    <n v="230.05"/>
    <n v="3.4"/>
    <n v="4757"/>
    <n v="946"/>
    <x v="31"/>
    <n v="890"/>
    <d v="2023-10-06T00:00:00"/>
    <n v="204744.5"/>
    <x v="2"/>
    <x v="1"/>
  </r>
  <r>
    <x v="48"/>
    <x v="12"/>
    <n v="316.35000000000002"/>
    <n v="2.5"/>
    <n v="283"/>
    <n v="448"/>
    <x v="27"/>
    <n v="1091"/>
    <d v="2024-06-03T00:00:00"/>
    <n v="345137.85000000003"/>
    <x v="12"/>
    <x v="0"/>
  </r>
  <r>
    <x v="51"/>
    <x v="12"/>
    <n v="275.58"/>
    <n v="4.8"/>
    <n v="3491"/>
    <n v="72"/>
    <x v="47"/>
    <n v="617"/>
    <d v="2023-08-27T00:00:00"/>
    <n v="170032.86"/>
    <x v="4"/>
    <x v="1"/>
  </r>
  <r>
    <x v="48"/>
    <x v="12"/>
    <n v="488.73"/>
    <n v="1.4"/>
    <n v="369"/>
    <n v="794"/>
    <x v="50"/>
    <n v="1442"/>
    <d v="2023-10-10T00:00:00"/>
    <n v="704748.66"/>
    <x v="2"/>
    <x v="1"/>
  </r>
  <r>
    <x v="49"/>
    <x v="12"/>
    <n v="51.31"/>
    <n v="4.2"/>
    <n v="4462"/>
    <n v="270"/>
    <x v="18"/>
    <n v="378"/>
    <d v="2024-03-29T00:00:00"/>
    <n v="19395.18"/>
    <x v="9"/>
    <x v="1"/>
  </r>
  <r>
    <x v="49"/>
    <x v="12"/>
    <n v="14.44"/>
    <n v="3.4"/>
    <n v="3856"/>
    <n v="42"/>
    <x v="32"/>
    <n v="169"/>
    <d v="2023-11-11T00:00:00"/>
    <n v="2440.36"/>
    <x v="0"/>
    <x v="1"/>
  </r>
  <r>
    <x v="51"/>
    <x v="12"/>
    <n v="54.78"/>
    <n v="1.8"/>
    <n v="150"/>
    <n v="110"/>
    <x v="40"/>
    <n v="1070"/>
    <d v="2024-04-08T00:00:00"/>
    <n v="58614.6"/>
    <x v="8"/>
    <x v="1"/>
  </r>
  <r>
    <x v="51"/>
    <x v="12"/>
    <n v="115.06"/>
    <n v="2.1"/>
    <n v="4897"/>
    <n v="295"/>
    <x v="22"/>
    <n v="945"/>
    <d v="2023-07-28T00:00:00"/>
    <n v="108731.7"/>
    <x v="11"/>
    <x v="0"/>
  </r>
  <r>
    <x v="48"/>
    <x v="12"/>
    <n v="302.58"/>
    <n v="3.4"/>
    <n v="1629"/>
    <n v="303"/>
    <x v="25"/>
    <n v="1361"/>
    <d v="2024-05-03T00:00:00"/>
    <n v="411811.38"/>
    <x v="5"/>
    <x v="0"/>
  </r>
  <r>
    <x v="49"/>
    <x v="12"/>
    <n v="413.26"/>
    <n v="4.7"/>
    <n v="3757"/>
    <n v="386"/>
    <x v="2"/>
    <n v="832"/>
    <d v="2024-03-11T00:00:00"/>
    <n v="343832.32000000001"/>
    <x v="9"/>
    <x v="1"/>
  </r>
  <r>
    <x v="48"/>
    <x v="12"/>
    <n v="152.83000000000001"/>
    <n v="4.0999999999999996"/>
    <n v="2556"/>
    <n v="389"/>
    <x v="17"/>
    <n v="294"/>
    <d v="2023-08-31T00:00:00"/>
    <n v="44932.020000000004"/>
    <x v="4"/>
    <x v="1"/>
  </r>
  <r>
    <x v="51"/>
    <x v="12"/>
    <n v="448.72"/>
    <n v="3.7"/>
    <n v="4663"/>
    <n v="186"/>
    <x v="4"/>
    <n v="444"/>
    <d v="2024-04-13T00:00:00"/>
    <n v="199231.68000000002"/>
    <x v="8"/>
    <x v="1"/>
  </r>
  <r>
    <x v="49"/>
    <x v="12"/>
    <n v="322.60000000000002"/>
    <n v="4.3"/>
    <n v="679"/>
    <n v="419"/>
    <x v="10"/>
    <n v="1642"/>
    <d v="2024-05-04T00:00:00"/>
    <n v="529709.20000000007"/>
    <x v="5"/>
    <x v="1"/>
  </r>
  <r>
    <x v="49"/>
    <x v="12"/>
    <n v="41.36"/>
    <n v="4.3"/>
    <n v="2559"/>
    <n v="138"/>
    <x v="12"/>
    <n v="1228"/>
    <d v="2023-09-24T00:00:00"/>
    <n v="50790.080000000002"/>
    <x v="1"/>
    <x v="1"/>
  </r>
  <r>
    <x v="52"/>
    <x v="13"/>
    <n v="256.29000000000002"/>
    <n v="1.2"/>
    <n v="4917"/>
    <n v="87"/>
    <x v="48"/>
    <n v="1230"/>
    <d v="2024-02-02T00:00:00"/>
    <n v="315236.7"/>
    <x v="10"/>
    <x v="1"/>
  </r>
  <r>
    <x v="53"/>
    <x v="13"/>
    <n v="359.35"/>
    <n v="1"/>
    <n v="120"/>
    <n v="384"/>
    <x v="48"/>
    <n v="1364"/>
    <d v="2024-01-29T00:00:00"/>
    <n v="490153.4"/>
    <x v="7"/>
    <x v="1"/>
  </r>
  <r>
    <x v="54"/>
    <x v="13"/>
    <n v="100.97"/>
    <n v="3.7"/>
    <n v="2668"/>
    <n v="302"/>
    <x v="36"/>
    <n v="802"/>
    <d v="2024-04-02T00:00:00"/>
    <n v="80977.94"/>
    <x v="8"/>
    <x v="1"/>
  </r>
  <r>
    <x v="54"/>
    <x v="13"/>
    <n v="161.81"/>
    <n v="2"/>
    <n v="2359"/>
    <n v="745"/>
    <x v="10"/>
    <n v="276"/>
    <d v="2024-04-10T00:00:00"/>
    <n v="44659.56"/>
    <x v="8"/>
    <x v="1"/>
  </r>
  <r>
    <x v="53"/>
    <x v="13"/>
    <n v="47.55"/>
    <n v="4.5"/>
    <n v="2591"/>
    <n v="566"/>
    <x v="5"/>
    <n v="1571"/>
    <d v="2024-02-21T00:00:00"/>
    <n v="74701.049999999988"/>
    <x v="10"/>
    <x v="1"/>
  </r>
  <r>
    <x v="52"/>
    <x v="13"/>
    <n v="193.02"/>
    <n v="2.1"/>
    <n v="2895"/>
    <n v="96"/>
    <x v="9"/>
    <n v="828"/>
    <d v="2024-01-25T00:00:00"/>
    <n v="159820.56"/>
    <x v="7"/>
    <x v="0"/>
  </r>
  <r>
    <x v="52"/>
    <x v="13"/>
    <n v="281.14999999999998"/>
    <n v="3"/>
    <n v="661"/>
    <n v="424"/>
    <x v="23"/>
    <n v="1449"/>
    <d v="2024-03-15T00:00:00"/>
    <n v="407386.35"/>
    <x v="9"/>
    <x v="1"/>
  </r>
  <r>
    <x v="54"/>
    <x v="13"/>
    <n v="178.94"/>
    <n v="2.8"/>
    <n v="2942"/>
    <n v="725"/>
    <x v="28"/>
    <n v="1262"/>
    <d v="2023-12-28T00:00:00"/>
    <n v="225822.28"/>
    <x v="3"/>
    <x v="0"/>
  </r>
  <r>
    <x v="53"/>
    <x v="13"/>
    <n v="97.83"/>
    <n v="3.8"/>
    <n v="4590"/>
    <n v="623"/>
    <x v="46"/>
    <n v="1424"/>
    <d v="2023-10-07T00:00:00"/>
    <n v="139309.91999999998"/>
    <x v="2"/>
    <x v="0"/>
  </r>
  <r>
    <x v="55"/>
    <x v="13"/>
    <n v="432.86"/>
    <n v="3.1"/>
    <n v="3089"/>
    <n v="605"/>
    <x v="0"/>
    <n v="288"/>
    <d v="2023-11-14T00:00:00"/>
    <n v="124663.68000000001"/>
    <x v="0"/>
    <x v="0"/>
  </r>
  <r>
    <x v="52"/>
    <x v="13"/>
    <n v="91.22"/>
    <n v="4.5999999999999996"/>
    <n v="4729"/>
    <n v="649"/>
    <x v="32"/>
    <n v="114"/>
    <d v="2023-12-31T00:00:00"/>
    <n v="10399.08"/>
    <x v="3"/>
    <x v="1"/>
  </r>
  <r>
    <x v="54"/>
    <x v="13"/>
    <n v="113.83"/>
    <n v="2.2000000000000002"/>
    <n v="2294"/>
    <n v="558"/>
    <x v="11"/>
    <n v="146"/>
    <d v="2024-02-13T00:00:00"/>
    <n v="16619.18"/>
    <x v="10"/>
    <x v="0"/>
  </r>
  <r>
    <x v="53"/>
    <x v="13"/>
    <n v="377.2"/>
    <n v="3.3"/>
    <n v="2410"/>
    <n v="508"/>
    <x v="45"/>
    <n v="1312"/>
    <d v="2024-05-22T00:00:00"/>
    <n v="494886.39999999997"/>
    <x v="5"/>
    <x v="1"/>
  </r>
  <r>
    <x v="53"/>
    <x v="13"/>
    <n v="351.25"/>
    <n v="3.8"/>
    <n v="448"/>
    <n v="924"/>
    <x v="6"/>
    <n v="1522"/>
    <d v="2024-01-21T00:00:00"/>
    <n v="534602.5"/>
    <x v="7"/>
    <x v="1"/>
  </r>
  <r>
    <x v="52"/>
    <x v="13"/>
    <n v="291.95"/>
    <n v="1.1000000000000001"/>
    <n v="238"/>
    <n v="204"/>
    <x v="19"/>
    <n v="244"/>
    <d v="2023-07-26T00:00:00"/>
    <n v="71235.8"/>
    <x v="11"/>
    <x v="1"/>
  </r>
  <r>
    <x v="54"/>
    <x v="13"/>
    <n v="175.23"/>
    <n v="1.6"/>
    <n v="4166"/>
    <n v="268"/>
    <x v="11"/>
    <n v="304"/>
    <d v="2024-06-03T00:00:00"/>
    <n v="53269.919999999998"/>
    <x v="12"/>
    <x v="0"/>
  </r>
  <r>
    <x v="52"/>
    <x v="13"/>
    <n v="258.82"/>
    <n v="2.7"/>
    <n v="1776"/>
    <n v="573"/>
    <x v="17"/>
    <n v="1560"/>
    <d v="2023-10-03T00:00:00"/>
    <n v="403759.2"/>
    <x v="2"/>
    <x v="1"/>
  </r>
  <r>
    <x v="54"/>
    <x v="13"/>
    <n v="209.98"/>
    <n v="4.5"/>
    <n v="2463"/>
    <n v="793"/>
    <x v="15"/>
    <n v="24"/>
    <d v="2023-08-05T00:00:00"/>
    <n v="5039.5199999999995"/>
    <x v="4"/>
    <x v="0"/>
  </r>
  <r>
    <x v="55"/>
    <x v="13"/>
    <n v="351.66"/>
    <n v="4"/>
    <n v="504"/>
    <n v="597"/>
    <x v="47"/>
    <n v="498"/>
    <d v="2023-06-12T00:00:00"/>
    <n v="175126.68000000002"/>
    <x v="6"/>
    <x v="1"/>
  </r>
  <r>
    <x v="53"/>
    <x v="13"/>
    <n v="149.9"/>
    <n v="3.1"/>
    <n v="3484"/>
    <n v="338"/>
    <x v="18"/>
    <n v="1960"/>
    <d v="2023-09-13T00:00:00"/>
    <n v="293804"/>
    <x v="1"/>
    <x v="1"/>
  </r>
  <r>
    <x v="53"/>
    <x v="13"/>
    <n v="16.55"/>
    <n v="2.6"/>
    <n v="2104"/>
    <n v="231"/>
    <x v="27"/>
    <n v="383"/>
    <d v="2024-04-23T00:00:00"/>
    <n v="6338.6500000000005"/>
    <x v="8"/>
    <x v="0"/>
  </r>
  <r>
    <x v="52"/>
    <x v="13"/>
    <n v="42.82"/>
    <n v="4.5"/>
    <n v="2763"/>
    <n v="750"/>
    <x v="10"/>
    <n v="291"/>
    <d v="2023-07-11T00:00:00"/>
    <n v="12460.62"/>
    <x v="11"/>
    <x v="1"/>
  </r>
  <r>
    <x v="55"/>
    <x v="13"/>
    <n v="277.33999999999997"/>
    <n v="4.9000000000000004"/>
    <n v="4177"/>
    <n v="833"/>
    <x v="34"/>
    <n v="334"/>
    <d v="2024-05-21T00:00:00"/>
    <n v="92631.56"/>
    <x v="5"/>
    <x v="1"/>
  </r>
  <r>
    <x v="55"/>
    <x v="13"/>
    <n v="471.85"/>
    <n v="1.2"/>
    <n v="2370"/>
    <n v="850"/>
    <x v="33"/>
    <n v="205"/>
    <d v="2023-07-26T00:00:00"/>
    <n v="96729.25"/>
    <x v="11"/>
    <x v="0"/>
  </r>
  <r>
    <x v="55"/>
    <x v="13"/>
    <n v="43.67"/>
    <n v="2.5"/>
    <n v="2890"/>
    <n v="121"/>
    <x v="25"/>
    <n v="95"/>
    <d v="2023-06-29T00:00:00"/>
    <n v="4148.6500000000005"/>
    <x v="6"/>
    <x v="0"/>
  </r>
  <r>
    <x v="52"/>
    <x v="13"/>
    <n v="116.66"/>
    <n v="3.6"/>
    <n v="670"/>
    <n v="123"/>
    <x v="13"/>
    <n v="1527"/>
    <d v="2023-11-16T00:00:00"/>
    <n v="178139.82"/>
    <x v="0"/>
    <x v="0"/>
  </r>
  <r>
    <x v="55"/>
    <x v="13"/>
    <n v="42.57"/>
    <n v="4.0999999999999996"/>
    <n v="249"/>
    <n v="313"/>
    <x v="39"/>
    <n v="1452"/>
    <d v="2023-07-28T00:00:00"/>
    <n v="61811.64"/>
    <x v="11"/>
    <x v="1"/>
  </r>
  <r>
    <x v="53"/>
    <x v="13"/>
    <n v="341.96"/>
    <n v="4"/>
    <n v="3426"/>
    <n v="484"/>
    <x v="7"/>
    <n v="43"/>
    <d v="2024-05-12T00:00:00"/>
    <n v="14704.279999999999"/>
    <x v="5"/>
    <x v="0"/>
  </r>
  <r>
    <x v="53"/>
    <x v="13"/>
    <n v="93.24"/>
    <n v="1.8"/>
    <n v="219"/>
    <n v="901"/>
    <x v="40"/>
    <n v="400"/>
    <d v="2023-11-08T00:00:00"/>
    <n v="37296"/>
    <x v="0"/>
    <x v="1"/>
  </r>
  <r>
    <x v="53"/>
    <x v="13"/>
    <n v="302.61"/>
    <n v="3.6"/>
    <n v="803"/>
    <n v="489"/>
    <x v="30"/>
    <n v="1493"/>
    <d v="2024-04-09T00:00:00"/>
    <n v="451796.73000000004"/>
    <x v="8"/>
    <x v="1"/>
  </r>
  <r>
    <x v="52"/>
    <x v="13"/>
    <n v="160.38"/>
    <n v="2.7"/>
    <n v="53"/>
    <n v="527"/>
    <x v="7"/>
    <n v="1082"/>
    <d v="2023-08-02T00:00:00"/>
    <n v="173531.16"/>
    <x v="4"/>
    <x v="0"/>
  </r>
  <r>
    <x v="55"/>
    <x v="13"/>
    <n v="303.89"/>
    <n v="4.4000000000000004"/>
    <n v="2781"/>
    <n v="715"/>
    <x v="49"/>
    <n v="394"/>
    <d v="2023-11-16T00:00:00"/>
    <n v="119732.65999999999"/>
    <x v="0"/>
    <x v="1"/>
  </r>
  <r>
    <x v="55"/>
    <x v="13"/>
    <n v="47.72"/>
    <n v="3.8"/>
    <n v="370"/>
    <n v="857"/>
    <x v="4"/>
    <n v="1341"/>
    <d v="2023-10-30T00:00:00"/>
    <n v="63992.52"/>
    <x v="2"/>
    <x v="1"/>
  </r>
  <r>
    <x v="54"/>
    <x v="13"/>
    <n v="143.25"/>
    <n v="3.8"/>
    <n v="4334"/>
    <n v="194"/>
    <x v="24"/>
    <n v="1245"/>
    <d v="2024-04-10T00:00:00"/>
    <n v="178346.25"/>
    <x v="8"/>
    <x v="1"/>
  </r>
  <r>
    <x v="54"/>
    <x v="13"/>
    <n v="269.07"/>
    <n v="4.3"/>
    <n v="3988"/>
    <n v="377"/>
    <x v="37"/>
    <n v="922"/>
    <d v="2023-06-20T00:00:00"/>
    <n v="248082.54"/>
    <x v="6"/>
    <x v="0"/>
  </r>
  <r>
    <x v="53"/>
    <x v="13"/>
    <n v="139.66999999999999"/>
    <n v="3.6"/>
    <n v="974"/>
    <n v="206"/>
    <x v="39"/>
    <n v="1814"/>
    <d v="2023-07-20T00:00:00"/>
    <n v="253361.37999999998"/>
    <x v="11"/>
    <x v="1"/>
  </r>
  <r>
    <x v="55"/>
    <x v="13"/>
    <n v="53.31"/>
    <n v="3.8"/>
    <n v="203"/>
    <n v="160"/>
    <x v="50"/>
    <n v="768"/>
    <d v="2023-12-28T00:00:00"/>
    <n v="40942.080000000002"/>
    <x v="3"/>
    <x v="1"/>
  </r>
  <r>
    <x v="53"/>
    <x v="13"/>
    <n v="139.36000000000001"/>
    <n v="2.7"/>
    <n v="607"/>
    <n v="674"/>
    <x v="18"/>
    <n v="827"/>
    <d v="2024-02-11T00:00:00"/>
    <n v="115250.72000000002"/>
    <x v="10"/>
    <x v="1"/>
  </r>
  <r>
    <x v="52"/>
    <x v="13"/>
    <n v="336.76"/>
    <n v="2.2999999999999998"/>
    <n v="2103"/>
    <n v="365"/>
    <x v="31"/>
    <n v="1767"/>
    <d v="2023-09-29T00:00:00"/>
    <n v="595054.92000000004"/>
    <x v="1"/>
    <x v="1"/>
  </r>
  <r>
    <x v="54"/>
    <x v="13"/>
    <n v="223.85"/>
    <n v="3.7"/>
    <n v="2378"/>
    <n v="992"/>
    <x v="30"/>
    <n v="1791"/>
    <d v="2024-05-03T00:00:00"/>
    <n v="400915.35"/>
    <x v="5"/>
    <x v="1"/>
  </r>
  <r>
    <x v="56"/>
    <x v="14"/>
    <n v="415.06"/>
    <n v="4.5999999999999996"/>
    <n v="956"/>
    <n v="798"/>
    <x v="17"/>
    <n v="572"/>
    <d v="2023-06-29T00:00:00"/>
    <n v="237414.32"/>
    <x v="6"/>
    <x v="1"/>
  </r>
  <r>
    <x v="57"/>
    <x v="14"/>
    <n v="289.87"/>
    <n v="2.2000000000000002"/>
    <n v="2828"/>
    <n v="880"/>
    <x v="5"/>
    <n v="458"/>
    <d v="2023-12-06T00:00:00"/>
    <n v="132760.46"/>
    <x v="3"/>
    <x v="1"/>
  </r>
  <r>
    <x v="58"/>
    <x v="14"/>
    <n v="394.03"/>
    <n v="3.3"/>
    <n v="4603"/>
    <n v="303"/>
    <x v="9"/>
    <n v="597"/>
    <d v="2023-12-27T00:00:00"/>
    <n v="235235.90999999997"/>
    <x v="3"/>
    <x v="0"/>
  </r>
  <r>
    <x v="57"/>
    <x v="14"/>
    <n v="384.53"/>
    <n v="3.5"/>
    <n v="991"/>
    <n v="355"/>
    <x v="42"/>
    <n v="206"/>
    <d v="2023-09-28T00:00:00"/>
    <n v="79213.179999999993"/>
    <x v="1"/>
    <x v="0"/>
  </r>
  <r>
    <x v="57"/>
    <x v="14"/>
    <n v="12.62"/>
    <n v="4.8"/>
    <n v="4804"/>
    <n v="852"/>
    <x v="11"/>
    <n v="338"/>
    <d v="2024-05-16T00:00:00"/>
    <n v="4265.5599999999995"/>
    <x v="5"/>
    <x v="0"/>
  </r>
  <r>
    <x v="56"/>
    <x v="14"/>
    <n v="495.43"/>
    <n v="4"/>
    <n v="2730"/>
    <n v="449"/>
    <x v="19"/>
    <n v="938"/>
    <d v="2024-01-09T00:00:00"/>
    <n v="464713.34"/>
    <x v="7"/>
    <x v="1"/>
  </r>
  <r>
    <x v="56"/>
    <x v="14"/>
    <n v="289.05"/>
    <n v="4.5"/>
    <n v="650"/>
    <n v="621"/>
    <x v="29"/>
    <n v="539"/>
    <d v="2023-11-26T00:00:00"/>
    <n v="155797.95000000001"/>
    <x v="0"/>
    <x v="0"/>
  </r>
  <r>
    <x v="57"/>
    <x v="14"/>
    <n v="113.7"/>
    <n v="5"/>
    <n v="2827"/>
    <n v="561"/>
    <x v="32"/>
    <n v="1136"/>
    <d v="2023-12-23T00:00:00"/>
    <n v="129163.2"/>
    <x v="3"/>
    <x v="1"/>
  </r>
  <r>
    <x v="56"/>
    <x v="14"/>
    <n v="470.57"/>
    <n v="3"/>
    <n v="4383"/>
    <n v="906"/>
    <x v="47"/>
    <n v="1178"/>
    <d v="2024-04-16T00:00:00"/>
    <n v="554331.46"/>
    <x v="8"/>
    <x v="1"/>
  </r>
  <r>
    <x v="59"/>
    <x v="14"/>
    <n v="192.83"/>
    <n v="4.8"/>
    <n v="2324"/>
    <n v="939"/>
    <x v="6"/>
    <n v="1448"/>
    <d v="2024-04-12T00:00:00"/>
    <n v="279217.84000000003"/>
    <x v="8"/>
    <x v="1"/>
  </r>
  <r>
    <x v="57"/>
    <x v="14"/>
    <n v="487.38"/>
    <n v="1.3"/>
    <n v="917"/>
    <n v="850"/>
    <x v="40"/>
    <n v="838"/>
    <d v="2023-09-24T00:00:00"/>
    <n v="408424.44"/>
    <x v="1"/>
    <x v="1"/>
  </r>
  <r>
    <x v="58"/>
    <x v="14"/>
    <n v="97.88"/>
    <n v="3.8"/>
    <n v="1749"/>
    <n v="753"/>
    <x v="1"/>
    <n v="92"/>
    <d v="2024-01-20T00:00:00"/>
    <n v="9004.9599999999991"/>
    <x v="7"/>
    <x v="1"/>
  </r>
  <r>
    <x v="59"/>
    <x v="14"/>
    <n v="19.38"/>
    <n v="4.0999999999999996"/>
    <n v="374"/>
    <n v="58"/>
    <x v="19"/>
    <n v="779"/>
    <d v="2023-08-19T00:00:00"/>
    <n v="15097.019999999999"/>
    <x v="4"/>
    <x v="1"/>
  </r>
  <r>
    <x v="59"/>
    <x v="14"/>
    <n v="345.99"/>
    <n v="4.5999999999999996"/>
    <n v="3255"/>
    <n v="89"/>
    <x v="11"/>
    <n v="972"/>
    <d v="2023-07-24T00:00:00"/>
    <n v="336302.28"/>
    <x v="11"/>
    <x v="0"/>
  </r>
  <r>
    <x v="58"/>
    <x v="14"/>
    <n v="418.56"/>
    <n v="3.6"/>
    <n v="1610"/>
    <n v="967"/>
    <x v="13"/>
    <n v="1834"/>
    <d v="2024-01-12T00:00:00"/>
    <n v="767639.04000000004"/>
    <x v="7"/>
    <x v="0"/>
  </r>
  <r>
    <x v="56"/>
    <x v="14"/>
    <n v="25.55"/>
    <n v="2.7"/>
    <n v="4735"/>
    <n v="339"/>
    <x v="31"/>
    <n v="1167"/>
    <d v="2023-07-28T00:00:00"/>
    <n v="29816.850000000002"/>
    <x v="11"/>
    <x v="1"/>
  </r>
  <r>
    <x v="57"/>
    <x v="14"/>
    <n v="113.5"/>
    <n v="4.5"/>
    <n v="1262"/>
    <n v="951"/>
    <x v="7"/>
    <n v="1204"/>
    <d v="2023-11-08T00:00:00"/>
    <n v="136654"/>
    <x v="0"/>
    <x v="0"/>
  </r>
  <r>
    <x v="56"/>
    <x v="14"/>
    <n v="443.45"/>
    <n v="1.5"/>
    <n v="4274"/>
    <n v="211"/>
    <x v="41"/>
    <n v="464"/>
    <d v="2023-10-15T00:00:00"/>
    <n v="205760.8"/>
    <x v="2"/>
    <x v="0"/>
  </r>
  <r>
    <x v="57"/>
    <x v="14"/>
    <n v="486.96"/>
    <n v="2.9"/>
    <n v="2654"/>
    <n v="884"/>
    <x v="43"/>
    <n v="275"/>
    <d v="2023-10-23T00:00:00"/>
    <n v="133914"/>
    <x v="2"/>
    <x v="0"/>
  </r>
  <r>
    <x v="58"/>
    <x v="14"/>
    <n v="487.92"/>
    <n v="4.3"/>
    <n v="3135"/>
    <n v="809"/>
    <x v="24"/>
    <n v="1938"/>
    <d v="2024-05-30T00:00:00"/>
    <n v="945588.96000000008"/>
    <x v="5"/>
    <x v="1"/>
  </r>
  <r>
    <x v="59"/>
    <x v="14"/>
    <n v="44.81"/>
    <n v="1.8"/>
    <n v="762"/>
    <n v="275"/>
    <x v="43"/>
    <n v="727"/>
    <d v="2024-04-19T00:00:00"/>
    <n v="32576.870000000003"/>
    <x v="8"/>
    <x v="0"/>
  </r>
  <r>
    <x v="57"/>
    <x v="14"/>
    <n v="82.17"/>
    <n v="4.9000000000000004"/>
    <n v="2040"/>
    <n v="807"/>
    <x v="46"/>
    <n v="235"/>
    <d v="2024-04-15T00:00:00"/>
    <n v="19309.95"/>
    <x v="8"/>
    <x v="0"/>
  </r>
  <r>
    <x v="57"/>
    <x v="14"/>
    <n v="401.16"/>
    <n v="2.2999999999999998"/>
    <n v="903"/>
    <n v="92"/>
    <x v="44"/>
    <n v="1083"/>
    <d v="2024-01-24T00:00:00"/>
    <n v="434456.28"/>
    <x v="7"/>
    <x v="0"/>
  </r>
  <r>
    <x v="57"/>
    <x v="14"/>
    <n v="189.14"/>
    <n v="2.4"/>
    <n v="1036"/>
    <n v="991"/>
    <x v="3"/>
    <n v="1817"/>
    <d v="2024-03-16T00:00:00"/>
    <n v="343667.37999999995"/>
    <x v="9"/>
    <x v="1"/>
  </r>
  <r>
    <x v="56"/>
    <x v="14"/>
    <n v="81.99"/>
    <n v="2.4"/>
    <n v="2430"/>
    <n v="855"/>
    <x v="0"/>
    <n v="1494"/>
    <d v="2023-09-06T00:00:00"/>
    <n v="122493.06"/>
    <x v="1"/>
    <x v="0"/>
  </r>
  <r>
    <x v="59"/>
    <x v="14"/>
    <n v="416.36"/>
    <n v="3.8"/>
    <n v="3373"/>
    <n v="95"/>
    <x v="0"/>
    <n v="191"/>
    <d v="2023-09-18T00:00:00"/>
    <n v="79524.760000000009"/>
    <x v="1"/>
    <x v="0"/>
  </r>
  <r>
    <x v="56"/>
    <x v="14"/>
    <n v="158.78"/>
    <n v="2.2000000000000002"/>
    <n v="3183"/>
    <n v="827"/>
    <x v="16"/>
    <n v="1168"/>
    <d v="2024-04-06T00:00:00"/>
    <n v="185455.04"/>
    <x v="8"/>
    <x v="1"/>
  </r>
  <r>
    <x v="57"/>
    <x v="14"/>
    <n v="492.27"/>
    <n v="2.6"/>
    <n v="2153"/>
    <n v="180"/>
    <x v="45"/>
    <n v="776"/>
    <d v="2023-09-06T00:00:00"/>
    <n v="382001.51999999996"/>
    <x v="1"/>
    <x v="1"/>
  </r>
  <r>
    <x v="58"/>
    <x v="14"/>
    <n v="180.06"/>
    <n v="3.2"/>
    <n v="2153"/>
    <n v="270"/>
    <x v="42"/>
    <n v="1526"/>
    <d v="2023-12-26T00:00:00"/>
    <n v="274771.56"/>
    <x v="3"/>
    <x v="0"/>
  </r>
  <r>
    <x v="58"/>
    <x v="14"/>
    <n v="494.83"/>
    <n v="4.5999999999999996"/>
    <n v="3802"/>
    <n v="980"/>
    <x v="16"/>
    <n v="1743"/>
    <d v="2023-11-22T00:00:00"/>
    <n v="862488.69"/>
    <x v="0"/>
    <x v="1"/>
  </r>
  <r>
    <x v="57"/>
    <x v="14"/>
    <n v="284.19"/>
    <n v="3.7"/>
    <n v="226"/>
    <n v="47"/>
    <x v="11"/>
    <n v="1462"/>
    <d v="2023-08-20T00:00:00"/>
    <n v="415485.77999999997"/>
    <x v="4"/>
    <x v="0"/>
  </r>
  <r>
    <x v="56"/>
    <x v="14"/>
    <n v="213.91"/>
    <n v="3.1"/>
    <n v="2535"/>
    <n v="908"/>
    <x v="31"/>
    <n v="1252"/>
    <d v="2024-03-25T00:00:00"/>
    <n v="267815.32"/>
    <x v="9"/>
    <x v="1"/>
  </r>
  <r>
    <x v="58"/>
    <x v="14"/>
    <n v="261.32"/>
    <n v="4.5"/>
    <n v="4405"/>
    <n v="131"/>
    <x v="3"/>
    <n v="1095"/>
    <d v="2023-09-03T00:00:00"/>
    <n v="286145.39999999997"/>
    <x v="1"/>
    <x v="1"/>
  </r>
  <r>
    <x v="58"/>
    <x v="14"/>
    <n v="334.22"/>
    <n v="1.6"/>
    <n v="1445"/>
    <n v="119"/>
    <x v="35"/>
    <n v="1757"/>
    <d v="2024-01-31T00:00:00"/>
    <n v="587224.54"/>
    <x v="7"/>
    <x v="0"/>
  </r>
  <r>
    <x v="58"/>
    <x v="14"/>
    <n v="209.21"/>
    <n v="4.5999999999999996"/>
    <n v="2294"/>
    <n v="71"/>
    <x v="29"/>
    <n v="5"/>
    <d v="2023-11-17T00:00:00"/>
    <n v="1046.05"/>
    <x v="0"/>
    <x v="0"/>
  </r>
  <r>
    <x v="56"/>
    <x v="14"/>
    <n v="400.89"/>
    <n v="2.5"/>
    <n v="698"/>
    <n v="75"/>
    <x v="14"/>
    <n v="1822"/>
    <d v="2023-06-27T00:00:00"/>
    <n v="730421.58"/>
    <x v="6"/>
    <x v="1"/>
  </r>
  <r>
    <x v="57"/>
    <x v="14"/>
    <n v="175.45"/>
    <n v="5"/>
    <n v="2334"/>
    <n v="765"/>
    <x v="34"/>
    <n v="1619"/>
    <d v="2024-05-28T00:00:00"/>
    <n v="284053.55"/>
    <x v="5"/>
    <x v="1"/>
  </r>
  <r>
    <x v="58"/>
    <x v="14"/>
    <n v="436.63"/>
    <n v="4.2"/>
    <n v="275"/>
    <n v="499"/>
    <x v="38"/>
    <n v="1973"/>
    <d v="2023-09-11T00:00:00"/>
    <n v="861470.99"/>
    <x v="1"/>
    <x v="1"/>
  </r>
  <r>
    <x v="56"/>
    <x v="14"/>
    <n v="248.2"/>
    <n v="4.7"/>
    <n v="4204"/>
    <n v="278"/>
    <x v="28"/>
    <n v="1799"/>
    <d v="2023-07-31T00:00:00"/>
    <n v="446511.8"/>
    <x v="11"/>
    <x v="0"/>
  </r>
  <r>
    <x v="59"/>
    <x v="14"/>
    <n v="395.05"/>
    <n v="3.4"/>
    <n v="1520"/>
    <n v="155"/>
    <x v="38"/>
    <n v="1295"/>
    <d v="2024-06-08T00:00:00"/>
    <n v="511589.75"/>
    <x v="12"/>
    <x v="1"/>
  </r>
  <r>
    <x v="60"/>
    <x v="15"/>
    <n v="220.69"/>
    <n v="3.4"/>
    <n v="870"/>
    <n v="12"/>
    <x v="38"/>
    <n v="1756"/>
    <d v="2023-10-16T00:00:00"/>
    <n v="387531.64"/>
    <x v="2"/>
    <x v="1"/>
  </r>
  <r>
    <x v="60"/>
    <x v="15"/>
    <n v="243.09"/>
    <n v="3.7"/>
    <n v="1647"/>
    <n v="566"/>
    <x v="32"/>
    <n v="1490"/>
    <d v="2024-02-15T00:00:00"/>
    <n v="362204.1"/>
    <x v="10"/>
    <x v="1"/>
  </r>
  <r>
    <x v="61"/>
    <x v="15"/>
    <n v="456.2"/>
    <n v="3"/>
    <n v="4660"/>
    <n v="470"/>
    <x v="2"/>
    <n v="925"/>
    <d v="2023-08-02T00:00:00"/>
    <n v="421985"/>
    <x v="4"/>
    <x v="1"/>
  </r>
  <r>
    <x v="62"/>
    <x v="15"/>
    <n v="464.91"/>
    <n v="5"/>
    <n v="1067"/>
    <n v="738"/>
    <x v="38"/>
    <n v="1743"/>
    <d v="2023-09-19T00:00:00"/>
    <n v="810338.13"/>
    <x v="1"/>
    <x v="1"/>
  </r>
  <r>
    <x v="62"/>
    <x v="15"/>
    <n v="34.31"/>
    <n v="3.9"/>
    <n v="2951"/>
    <n v="71"/>
    <x v="48"/>
    <n v="1291"/>
    <d v="2023-07-25T00:00:00"/>
    <n v="44294.210000000006"/>
    <x v="11"/>
    <x v="1"/>
  </r>
  <r>
    <x v="61"/>
    <x v="15"/>
    <n v="402.71"/>
    <n v="2.6"/>
    <n v="4234"/>
    <n v="614"/>
    <x v="46"/>
    <n v="272"/>
    <d v="2023-11-02T00:00:00"/>
    <n v="109537.12"/>
    <x v="0"/>
    <x v="0"/>
  </r>
  <r>
    <x v="63"/>
    <x v="15"/>
    <n v="287.23"/>
    <n v="4.7"/>
    <n v="4485"/>
    <n v="341"/>
    <x v="43"/>
    <n v="1956"/>
    <d v="2023-12-01T00:00:00"/>
    <n v="561821.88"/>
    <x v="3"/>
    <x v="0"/>
  </r>
  <r>
    <x v="61"/>
    <x v="15"/>
    <n v="267.12"/>
    <n v="4.0999999999999996"/>
    <n v="4322"/>
    <n v="370"/>
    <x v="25"/>
    <n v="816"/>
    <d v="2024-01-13T00:00:00"/>
    <n v="217969.92000000001"/>
    <x v="7"/>
    <x v="0"/>
  </r>
  <r>
    <x v="61"/>
    <x v="15"/>
    <n v="153.94999999999999"/>
    <n v="1.2"/>
    <n v="870"/>
    <n v="667"/>
    <x v="12"/>
    <n v="1029"/>
    <d v="2024-01-15T00:00:00"/>
    <n v="158414.54999999999"/>
    <x v="7"/>
    <x v="1"/>
  </r>
  <r>
    <x v="62"/>
    <x v="15"/>
    <n v="165.6"/>
    <n v="4.4000000000000004"/>
    <n v="3190"/>
    <n v="292"/>
    <x v="31"/>
    <n v="1603"/>
    <d v="2023-11-09T00:00:00"/>
    <n v="265456.8"/>
    <x v="0"/>
    <x v="1"/>
  </r>
  <r>
    <x v="60"/>
    <x v="15"/>
    <n v="457.34"/>
    <n v="2.4"/>
    <n v="307"/>
    <n v="569"/>
    <x v="49"/>
    <n v="1128"/>
    <d v="2023-10-26T00:00:00"/>
    <n v="515879.51999999996"/>
    <x v="2"/>
    <x v="1"/>
  </r>
  <r>
    <x v="61"/>
    <x v="15"/>
    <n v="223.47"/>
    <n v="4.2"/>
    <n v="1378"/>
    <n v="749"/>
    <x v="33"/>
    <n v="795"/>
    <d v="2023-11-13T00:00:00"/>
    <n v="177658.65"/>
    <x v="0"/>
    <x v="0"/>
  </r>
  <r>
    <x v="62"/>
    <x v="15"/>
    <n v="418.94"/>
    <n v="4.7"/>
    <n v="4567"/>
    <n v="719"/>
    <x v="4"/>
    <n v="1957"/>
    <d v="2024-01-25T00:00:00"/>
    <n v="819865.58"/>
    <x v="7"/>
    <x v="1"/>
  </r>
  <r>
    <x v="61"/>
    <x v="15"/>
    <n v="89.77"/>
    <n v="3.4"/>
    <n v="1398"/>
    <n v="653"/>
    <x v="50"/>
    <n v="1534"/>
    <d v="2023-08-25T00:00:00"/>
    <n v="137707.18"/>
    <x v="4"/>
    <x v="1"/>
  </r>
  <r>
    <x v="61"/>
    <x v="15"/>
    <n v="130.86000000000001"/>
    <n v="2.9"/>
    <n v="3049"/>
    <n v="72"/>
    <x v="38"/>
    <n v="1983"/>
    <d v="2023-06-16T00:00:00"/>
    <n v="259495.38000000003"/>
    <x v="6"/>
    <x v="1"/>
  </r>
  <r>
    <x v="60"/>
    <x v="15"/>
    <n v="96.82"/>
    <n v="2.2000000000000002"/>
    <n v="1977"/>
    <n v="282"/>
    <x v="43"/>
    <n v="270"/>
    <d v="2023-12-30T00:00:00"/>
    <n v="26141.399999999998"/>
    <x v="3"/>
    <x v="0"/>
  </r>
  <r>
    <x v="62"/>
    <x v="15"/>
    <n v="433.83"/>
    <n v="2"/>
    <n v="2398"/>
    <n v="433"/>
    <x v="8"/>
    <n v="1494"/>
    <d v="2024-01-30T00:00:00"/>
    <n v="648142.02"/>
    <x v="7"/>
    <x v="1"/>
  </r>
  <r>
    <x v="61"/>
    <x v="15"/>
    <n v="156.44"/>
    <n v="1.4"/>
    <n v="1269"/>
    <n v="600"/>
    <x v="49"/>
    <n v="1922"/>
    <d v="2024-01-13T00:00:00"/>
    <n v="300677.68"/>
    <x v="7"/>
    <x v="1"/>
  </r>
  <r>
    <x v="63"/>
    <x v="15"/>
    <n v="432.94"/>
    <n v="4.3"/>
    <n v="2044"/>
    <n v="480"/>
    <x v="46"/>
    <n v="1788"/>
    <d v="2024-01-19T00:00:00"/>
    <n v="774096.72"/>
    <x v="7"/>
    <x v="0"/>
  </r>
  <r>
    <x v="60"/>
    <x v="15"/>
    <n v="156.97"/>
    <n v="3.4"/>
    <n v="1325"/>
    <n v="24"/>
    <x v="0"/>
    <n v="888"/>
    <d v="2024-04-01T00:00:00"/>
    <n v="139389.35999999999"/>
    <x v="8"/>
    <x v="0"/>
  </r>
  <r>
    <x v="63"/>
    <x v="15"/>
    <n v="32.17"/>
    <n v="1.9"/>
    <n v="470"/>
    <n v="963"/>
    <x v="30"/>
    <n v="660"/>
    <d v="2023-10-27T00:00:00"/>
    <n v="21232.2"/>
    <x v="2"/>
    <x v="1"/>
  </r>
  <r>
    <x v="60"/>
    <x v="15"/>
    <n v="266.33999999999997"/>
    <n v="3.8"/>
    <n v="3623"/>
    <n v="241"/>
    <x v="14"/>
    <n v="1203"/>
    <d v="2023-11-23T00:00:00"/>
    <n v="320407.01999999996"/>
    <x v="0"/>
    <x v="1"/>
  </r>
  <r>
    <x v="61"/>
    <x v="15"/>
    <n v="134.43"/>
    <n v="4.0999999999999996"/>
    <n v="3308"/>
    <n v="692"/>
    <x v="4"/>
    <n v="55"/>
    <d v="2023-10-17T00:00:00"/>
    <n v="7393.6500000000005"/>
    <x v="2"/>
    <x v="1"/>
  </r>
  <r>
    <x v="60"/>
    <x v="15"/>
    <n v="115.2"/>
    <n v="1.3"/>
    <n v="2799"/>
    <n v="513"/>
    <x v="40"/>
    <n v="1723"/>
    <d v="2023-08-08T00:00:00"/>
    <n v="198489.60000000001"/>
    <x v="4"/>
    <x v="1"/>
  </r>
  <r>
    <x v="60"/>
    <x v="15"/>
    <n v="433.1"/>
    <n v="1.9"/>
    <n v="4006"/>
    <n v="601"/>
    <x v="39"/>
    <n v="1991"/>
    <d v="2023-11-03T00:00:00"/>
    <n v="862302.10000000009"/>
    <x v="0"/>
    <x v="1"/>
  </r>
  <r>
    <x v="60"/>
    <x v="15"/>
    <n v="398.85"/>
    <n v="1.1000000000000001"/>
    <n v="1719"/>
    <n v="494"/>
    <x v="21"/>
    <n v="542"/>
    <d v="2024-04-19T00:00:00"/>
    <n v="216176.7"/>
    <x v="8"/>
    <x v="0"/>
  </r>
  <r>
    <x v="63"/>
    <x v="15"/>
    <n v="349.09"/>
    <n v="2.8"/>
    <n v="4647"/>
    <n v="612"/>
    <x v="2"/>
    <n v="1856"/>
    <d v="2023-10-05T00:00:00"/>
    <n v="647911.03999999992"/>
    <x v="2"/>
    <x v="1"/>
  </r>
  <r>
    <x v="61"/>
    <x v="15"/>
    <n v="347.49"/>
    <n v="4.5999999999999996"/>
    <n v="1232"/>
    <n v="21"/>
    <x v="16"/>
    <n v="1231"/>
    <d v="2024-06-02T00:00:00"/>
    <n v="427760.19"/>
    <x v="12"/>
    <x v="1"/>
  </r>
  <r>
    <x v="60"/>
    <x v="15"/>
    <n v="404.8"/>
    <n v="2.2999999999999998"/>
    <n v="2649"/>
    <n v="652"/>
    <x v="33"/>
    <n v="848"/>
    <d v="2024-03-24T00:00:00"/>
    <n v="343270.40000000002"/>
    <x v="9"/>
    <x v="0"/>
  </r>
  <r>
    <x v="63"/>
    <x v="15"/>
    <n v="422.05"/>
    <n v="1.9"/>
    <n v="1262"/>
    <n v="71"/>
    <x v="17"/>
    <n v="1845"/>
    <d v="2023-09-01T00:00:00"/>
    <n v="778682.25"/>
    <x v="1"/>
    <x v="1"/>
  </r>
  <r>
    <x v="63"/>
    <x v="15"/>
    <n v="234.97"/>
    <n v="2.2000000000000002"/>
    <n v="2722"/>
    <n v="59"/>
    <x v="46"/>
    <n v="981"/>
    <d v="2024-04-13T00:00:00"/>
    <n v="230505.57"/>
    <x v="8"/>
    <x v="0"/>
  </r>
  <r>
    <x v="63"/>
    <x v="15"/>
    <n v="216.17"/>
    <n v="3.4"/>
    <n v="3076"/>
    <n v="985"/>
    <x v="11"/>
    <n v="709"/>
    <d v="2024-04-12T00:00:00"/>
    <n v="153264.53"/>
    <x v="8"/>
    <x v="0"/>
  </r>
  <r>
    <x v="62"/>
    <x v="15"/>
    <n v="313.43"/>
    <n v="2.2999999999999998"/>
    <n v="4621"/>
    <n v="461"/>
    <x v="43"/>
    <n v="383"/>
    <d v="2024-04-27T00:00:00"/>
    <n v="120043.69"/>
    <x v="8"/>
    <x v="0"/>
  </r>
  <r>
    <x v="61"/>
    <x v="15"/>
    <n v="261.02999999999997"/>
    <n v="4.0999999999999996"/>
    <n v="1003"/>
    <n v="418"/>
    <x v="33"/>
    <n v="1938"/>
    <d v="2024-03-02T00:00:00"/>
    <n v="505876.13999999996"/>
    <x v="9"/>
    <x v="0"/>
  </r>
  <r>
    <x v="61"/>
    <x v="15"/>
    <n v="207.57"/>
    <n v="4.3"/>
    <n v="1895"/>
    <n v="919"/>
    <x v="2"/>
    <n v="144"/>
    <d v="2023-07-19T00:00:00"/>
    <n v="29890.079999999998"/>
    <x v="11"/>
    <x v="1"/>
  </r>
  <r>
    <x v="61"/>
    <x v="15"/>
    <n v="481.51"/>
    <n v="2.8"/>
    <n v="3212"/>
    <n v="965"/>
    <x v="36"/>
    <n v="397"/>
    <d v="2023-10-15T00:00:00"/>
    <n v="191159.47"/>
    <x v="2"/>
    <x v="1"/>
  </r>
  <r>
    <x v="60"/>
    <x v="15"/>
    <n v="99.07"/>
    <n v="1.6"/>
    <n v="4827"/>
    <n v="911"/>
    <x v="42"/>
    <n v="428"/>
    <d v="2023-06-30T00:00:00"/>
    <n v="42401.96"/>
    <x v="6"/>
    <x v="0"/>
  </r>
  <r>
    <x v="62"/>
    <x v="15"/>
    <n v="263.95999999999998"/>
    <n v="3.8"/>
    <n v="4866"/>
    <n v="757"/>
    <x v="9"/>
    <n v="1806"/>
    <d v="2023-12-22T00:00:00"/>
    <n v="476711.75999999995"/>
    <x v="3"/>
    <x v="0"/>
  </r>
  <r>
    <x v="61"/>
    <x v="15"/>
    <n v="479.48"/>
    <n v="1.9"/>
    <n v="3847"/>
    <n v="582"/>
    <x v="24"/>
    <n v="370"/>
    <d v="2024-02-28T00:00:00"/>
    <n v="177407.6"/>
    <x v="10"/>
    <x v="1"/>
  </r>
  <r>
    <x v="60"/>
    <x v="15"/>
    <n v="165.13"/>
    <n v="2.1"/>
    <n v="2845"/>
    <n v="457"/>
    <x v="9"/>
    <n v="881"/>
    <d v="2023-11-26T00:00:00"/>
    <n v="145479.53"/>
    <x v="0"/>
    <x v="0"/>
  </r>
  <r>
    <x v="64"/>
    <x v="16"/>
    <n v="219.94"/>
    <n v="3.9"/>
    <n v="4266"/>
    <n v="381"/>
    <x v="21"/>
    <n v="452"/>
    <d v="2023-06-26T00:00:00"/>
    <n v="99412.88"/>
    <x v="6"/>
    <x v="0"/>
  </r>
  <r>
    <x v="65"/>
    <x v="16"/>
    <n v="472.16"/>
    <n v="1.9"/>
    <n v="3075"/>
    <n v="92"/>
    <x v="48"/>
    <n v="287"/>
    <d v="2024-02-25T00:00:00"/>
    <n v="135509.92000000001"/>
    <x v="10"/>
    <x v="1"/>
  </r>
  <r>
    <x v="65"/>
    <x v="16"/>
    <n v="132.26"/>
    <n v="3.2"/>
    <n v="4552"/>
    <n v="740"/>
    <x v="8"/>
    <n v="1029"/>
    <d v="2024-02-19T00:00:00"/>
    <n v="136095.53999999998"/>
    <x v="10"/>
    <x v="1"/>
  </r>
  <r>
    <x v="66"/>
    <x v="16"/>
    <n v="29.24"/>
    <n v="2.1"/>
    <n v="3722"/>
    <n v="810"/>
    <x v="3"/>
    <n v="1411"/>
    <d v="2023-07-09T00:00:00"/>
    <n v="41257.64"/>
    <x v="11"/>
    <x v="1"/>
  </r>
  <r>
    <x v="64"/>
    <x v="16"/>
    <n v="113.33"/>
    <n v="4.4000000000000004"/>
    <n v="2501"/>
    <n v="290"/>
    <x v="24"/>
    <n v="149"/>
    <d v="2023-10-07T00:00:00"/>
    <n v="16886.169999999998"/>
    <x v="2"/>
    <x v="1"/>
  </r>
  <r>
    <x v="67"/>
    <x v="16"/>
    <n v="232.66"/>
    <n v="4.0999999999999996"/>
    <n v="2123"/>
    <n v="598"/>
    <x v="4"/>
    <n v="1553"/>
    <d v="2024-02-18T00:00:00"/>
    <n v="361320.98"/>
    <x v="10"/>
    <x v="1"/>
  </r>
  <r>
    <x v="67"/>
    <x v="16"/>
    <n v="469.88"/>
    <n v="1.7"/>
    <n v="1106"/>
    <n v="124"/>
    <x v="41"/>
    <n v="1070"/>
    <d v="2023-09-28T00:00:00"/>
    <n v="502771.6"/>
    <x v="1"/>
    <x v="0"/>
  </r>
  <r>
    <x v="67"/>
    <x v="16"/>
    <n v="214.42"/>
    <n v="1.6"/>
    <n v="2415"/>
    <n v="494"/>
    <x v="38"/>
    <n v="717"/>
    <d v="2023-08-01T00:00:00"/>
    <n v="153739.13999999998"/>
    <x v="4"/>
    <x v="1"/>
  </r>
  <r>
    <x v="65"/>
    <x v="16"/>
    <n v="59.12"/>
    <n v="1.1000000000000001"/>
    <n v="1357"/>
    <n v="354"/>
    <x v="12"/>
    <n v="1761"/>
    <d v="2023-09-18T00:00:00"/>
    <n v="104110.31999999999"/>
    <x v="1"/>
    <x v="1"/>
  </r>
  <r>
    <x v="67"/>
    <x v="16"/>
    <n v="125.15"/>
    <n v="4.3"/>
    <n v="4780"/>
    <n v="902"/>
    <x v="21"/>
    <n v="1471"/>
    <d v="2024-04-07T00:00:00"/>
    <n v="184095.65"/>
    <x v="8"/>
    <x v="0"/>
  </r>
  <r>
    <x v="65"/>
    <x v="16"/>
    <n v="463.97"/>
    <n v="2.7"/>
    <n v="3066"/>
    <n v="330"/>
    <x v="45"/>
    <n v="1778"/>
    <d v="2024-05-23T00:00:00"/>
    <n v="824938.66"/>
    <x v="5"/>
    <x v="1"/>
  </r>
  <r>
    <x v="67"/>
    <x v="16"/>
    <n v="24.04"/>
    <n v="3.3"/>
    <n v="4586"/>
    <n v="430"/>
    <x v="44"/>
    <n v="297"/>
    <d v="2024-03-26T00:00:00"/>
    <n v="7139.88"/>
    <x v="9"/>
    <x v="0"/>
  </r>
  <r>
    <x v="66"/>
    <x v="16"/>
    <n v="204.87"/>
    <n v="4.9000000000000004"/>
    <n v="4922"/>
    <n v="922"/>
    <x v="19"/>
    <n v="71"/>
    <d v="2023-09-21T00:00:00"/>
    <n v="14545.77"/>
    <x v="1"/>
    <x v="1"/>
  </r>
  <r>
    <x v="67"/>
    <x v="16"/>
    <n v="193.61"/>
    <n v="3.2"/>
    <n v="4987"/>
    <n v="11"/>
    <x v="45"/>
    <n v="1578"/>
    <d v="2024-05-24T00:00:00"/>
    <n v="305516.58"/>
    <x v="5"/>
    <x v="1"/>
  </r>
  <r>
    <x v="67"/>
    <x v="16"/>
    <n v="119.92"/>
    <n v="1.9"/>
    <n v="3028"/>
    <n v="519"/>
    <x v="24"/>
    <n v="719"/>
    <d v="2023-08-23T00:00:00"/>
    <n v="86222.48"/>
    <x v="4"/>
    <x v="1"/>
  </r>
  <r>
    <x v="66"/>
    <x v="16"/>
    <n v="34.770000000000003"/>
    <n v="3.5"/>
    <n v="925"/>
    <n v="662"/>
    <x v="41"/>
    <n v="969"/>
    <d v="2024-03-31T00:00:00"/>
    <n v="33692.130000000005"/>
    <x v="9"/>
    <x v="0"/>
  </r>
  <r>
    <x v="64"/>
    <x v="16"/>
    <n v="436.61"/>
    <n v="4"/>
    <n v="4290"/>
    <n v="910"/>
    <x v="11"/>
    <n v="1965"/>
    <d v="2023-09-09T00:00:00"/>
    <n v="857938.65"/>
    <x v="1"/>
    <x v="0"/>
  </r>
  <r>
    <x v="64"/>
    <x v="16"/>
    <n v="290.27999999999997"/>
    <n v="4.2"/>
    <n v="2074"/>
    <n v="310"/>
    <x v="0"/>
    <n v="1683"/>
    <d v="2023-09-03T00:00:00"/>
    <n v="488541.23999999993"/>
    <x v="1"/>
    <x v="0"/>
  </r>
  <r>
    <x v="65"/>
    <x v="16"/>
    <n v="179.81"/>
    <n v="2.6"/>
    <n v="4319"/>
    <n v="783"/>
    <x v="35"/>
    <n v="949"/>
    <d v="2023-06-20T00:00:00"/>
    <n v="170639.69"/>
    <x v="6"/>
    <x v="0"/>
  </r>
  <r>
    <x v="65"/>
    <x v="16"/>
    <n v="202.04"/>
    <n v="3.8"/>
    <n v="3498"/>
    <n v="829"/>
    <x v="3"/>
    <n v="1891"/>
    <d v="2024-05-19T00:00:00"/>
    <n v="382057.64"/>
    <x v="5"/>
    <x v="1"/>
  </r>
  <r>
    <x v="66"/>
    <x v="16"/>
    <n v="448.89"/>
    <n v="2.2000000000000002"/>
    <n v="3406"/>
    <n v="440"/>
    <x v="21"/>
    <n v="1311"/>
    <d v="2024-04-21T00:00:00"/>
    <n v="588494.79"/>
    <x v="8"/>
    <x v="0"/>
  </r>
  <r>
    <x v="65"/>
    <x v="16"/>
    <n v="32.19"/>
    <n v="3.6"/>
    <n v="3748"/>
    <n v="277"/>
    <x v="36"/>
    <n v="988"/>
    <d v="2023-08-15T00:00:00"/>
    <n v="31803.719999999998"/>
    <x v="4"/>
    <x v="1"/>
  </r>
  <r>
    <x v="65"/>
    <x v="16"/>
    <n v="24.71"/>
    <n v="2.8"/>
    <n v="2182"/>
    <n v="579"/>
    <x v="3"/>
    <n v="477"/>
    <d v="2024-01-03T00:00:00"/>
    <n v="11786.67"/>
    <x v="7"/>
    <x v="1"/>
  </r>
  <r>
    <x v="66"/>
    <x v="16"/>
    <n v="383.22"/>
    <n v="3"/>
    <n v="2462"/>
    <n v="338"/>
    <x v="3"/>
    <n v="287"/>
    <d v="2023-07-24T00:00:00"/>
    <n v="109984.14000000001"/>
    <x v="11"/>
    <x v="1"/>
  </r>
  <r>
    <x v="67"/>
    <x v="16"/>
    <n v="211.48"/>
    <n v="2.7"/>
    <n v="2363"/>
    <n v="983"/>
    <x v="14"/>
    <n v="143"/>
    <d v="2024-05-25T00:00:00"/>
    <n v="30241.64"/>
    <x v="5"/>
    <x v="1"/>
  </r>
  <r>
    <x v="65"/>
    <x v="16"/>
    <n v="21.53"/>
    <n v="2.7"/>
    <n v="2176"/>
    <n v="906"/>
    <x v="14"/>
    <n v="3"/>
    <d v="2023-07-19T00:00:00"/>
    <n v="64.59"/>
    <x v="11"/>
    <x v="1"/>
  </r>
  <r>
    <x v="65"/>
    <x v="16"/>
    <n v="266.56"/>
    <n v="2"/>
    <n v="3792"/>
    <n v="224"/>
    <x v="6"/>
    <n v="991"/>
    <d v="2023-07-25T00:00:00"/>
    <n v="264160.96000000002"/>
    <x v="11"/>
    <x v="1"/>
  </r>
  <r>
    <x v="67"/>
    <x v="16"/>
    <n v="113.06"/>
    <n v="4.0999999999999996"/>
    <n v="1131"/>
    <n v="530"/>
    <x v="46"/>
    <n v="1319"/>
    <d v="2023-08-09T00:00:00"/>
    <n v="149126.14000000001"/>
    <x v="4"/>
    <x v="0"/>
  </r>
  <r>
    <x v="67"/>
    <x v="16"/>
    <n v="482.27"/>
    <n v="1.5"/>
    <n v="194"/>
    <n v="489"/>
    <x v="31"/>
    <n v="181"/>
    <d v="2023-08-10T00:00:00"/>
    <n v="87290.87"/>
    <x v="4"/>
    <x v="1"/>
  </r>
  <r>
    <x v="66"/>
    <x v="16"/>
    <n v="12.65"/>
    <n v="1"/>
    <n v="3867"/>
    <n v="792"/>
    <x v="27"/>
    <n v="777"/>
    <d v="2023-08-17T00:00:00"/>
    <n v="9829.0500000000011"/>
    <x v="4"/>
    <x v="0"/>
  </r>
  <r>
    <x v="66"/>
    <x v="16"/>
    <n v="168.67"/>
    <n v="3.6"/>
    <n v="1397"/>
    <n v="553"/>
    <x v="15"/>
    <n v="1269"/>
    <d v="2023-11-15T00:00:00"/>
    <n v="214042.22999999998"/>
    <x v="0"/>
    <x v="0"/>
  </r>
  <r>
    <x v="64"/>
    <x v="16"/>
    <n v="306.94"/>
    <n v="4.4000000000000004"/>
    <n v="2410"/>
    <n v="282"/>
    <x v="40"/>
    <n v="161"/>
    <d v="2024-01-02T00:00:00"/>
    <n v="49417.34"/>
    <x v="7"/>
    <x v="1"/>
  </r>
  <r>
    <x v="65"/>
    <x v="16"/>
    <n v="301.13"/>
    <n v="2.6"/>
    <n v="4683"/>
    <n v="857"/>
    <x v="27"/>
    <n v="1887"/>
    <d v="2023-10-28T00:00:00"/>
    <n v="568232.30999999994"/>
    <x v="2"/>
    <x v="0"/>
  </r>
  <r>
    <x v="66"/>
    <x v="16"/>
    <n v="23.65"/>
    <n v="3.5"/>
    <n v="4416"/>
    <n v="434"/>
    <x v="10"/>
    <n v="1431"/>
    <d v="2024-01-03T00:00:00"/>
    <n v="33843.15"/>
    <x v="7"/>
    <x v="1"/>
  </r>
  <r>
    <x v="64"/>
    <x v="16"/>
    <n v="483"/>
    <n v="1.2"/>
    <n v="2660"/>
    <n v="155"/>
    <x v="0"/>
    <n v="870"/>
    <d v="2023-09-04T00:00:00"/>
    <n v="420210"/>
    <x v="1"/>
    <x v="0"/>
  </r>
  <r>
    <x v="64"/>
    <x v="16"/>
    <n v="44"/>
    <n v="1.4"/>
    <n v="1751"/>
    <n v="909"/>
    <x v="17"/>
    <n v="313"/>
    <d v="2023-07-14T00:00:00"/>
    <n v="13772"/>
    <x v="11"/>
    <x v="1"/>
  </r>
  <r>
    <x v="65"/>
    <x v="16"/>
    <n v="80.209999999999994"/>
    <n v="3.9"/>
    <n v="2686"/>
    <n v="847"/>
    <x v="20"/>
    <n v="439"/>
    <d v="2023-11-06T00:00:00"/>
    <n v="35212.189999999995"/>
    <x v="0"/>
    <x v="1"/>
  </r>
  <r>
    <x v="66"/>
    <x v="16"/>
    <n v="341.42"/>
    <n v="3.7"/>
    <n v="194"/>
    <n v="662"/>
    <x v="26"/>
    <n v="122"/>
    <d v="2023-12-06T00:00:00"/>
    <n v="41653.240000000005"/>
    <x v="3"/>
    <x v="0"/>
  </r>
  <r>
    <x v="64"/>
    <x v="16"/>
    <n v="334.3"/>
    <n v="3.5"/>
    <n v="3814"/>
    <n v="990"/>
    <x v="42"/>
    <n v="395"/>
    <d v="2023-07-09T00:00:00"/>
    <n v="132048.5"/>
    <x v="11"/>
    <x v="0"/>
  </r>
  <r>
    <x v="64"/>
    <x v="16"/>
    <n v="420.26"/>
    <n v="1.5"/>
    <n v="3629"/>
    <n v="799"/>
    <x v="18"/>
    <n v="1424"/>
    <d v="2023-12-24T00:00:00"/>
    <n v="598450.24"/>
    <x v="3"/>
    <x v="1"/>
  </r>
  <r>
    <x v="68"/>
    <x v="17"/>
    <n v="460.01"/>
    <n v="3.6"/>
    <n v="2156"/>
    <n v="794"/>
    <x v="11"/>
    <n v="615"/>
    <d v="2023-09-28T00:00:00"/>
    <n v="282906.15000000002"/>
    <x v="1"/>
    <x v="0"/>
  </r>
  <r>
    <x v="69"/>
    <x v="17"/>
    <n v="156.4"/>
    <n v="4.5999999999999996"/>
    <n v="1268"/>
    <n v="286"/>
    <x v="9"/>
    <n v="475"/>
    <d v="2024-03-19T00:00:00"/>
    <n v="74290"/>
    <x v="9"/>
    <x v="0"/>
  </r>
  <r>
    <x v="68"/>
    <x v="17"/>
    <n v="16.32"/>
    <n v="3.2"/>
    <n v="935"/>
    <n v="908"/>
    <x v="5"/>
    <n v="290"/>
    <d v="2024-01-29T00:00:00"/>
    <n v="4732.8"/>
    <x v="7"/>
    <x v="1"/>
  </r>
  <r>
    <x v="70"/>
    <x v="17"/>
    <n v="281.02"/>
    <n v="4.2"/>
    <n v="3861"/>
    <n v="961"/>
    <x v="12"/>
    <n v="507"/>
    <d v="2023-11-04T00:00:00"/>
    <n v="142477.13999999998"/>
    <x v="0"/>
    <x v="1"/>
  </r>
  <r>
    <x v="70"/>
    <x v="17"/>
    <n v="201.05"/>
    <n v="2.9"/>
    <n v="4703"/>
    <n v="586"/>
    <x v="18"/>
    <n v="565"/>
    <d v="2023-07-02T00:00:00"/>
    <n v="113593.25"/>
    <x v="11"/>
    <x v="1"/>
  </r>
  <r>
    <x v="69"/>
    <x v="17"/>
    <n v="270.62"/>
    <n v="4.5"/>
    <n v="3603"/>
    <n v="557"/>
    <x v="4"/>
    <n v="1918"/>
    <d v="2024-04-13T00:00:00"/>
    <n v="519049.16000000003"/>
    <x v="8"/>
    <x v="1"/>
  </r>
  <r>
    <x v="70"/>
    <x v="17"/>
    <n v="159.81"/>
    <n v="2.6"/>
    <n v="3996"/>
    <n v="851"/>
    <x v="36"/>
    <n v="28"/>
    <d v="2024-02-19T00:00:00"/>
    <n v="4474.68"/>
    <x v="10"/>
    <x v="1"/>
  </r>
  <r>
    <x v="69"/>
    <x v="17"/>
    <n v="188.69"/>
    <n v="4"/>
    <n v="2756"/>
    <n v="474"/>
    <x v="46"/>
    <n v="211"/>
    <d v="2024-02-22T00:00:00"/>
    <n v="39813.589999999997"/>
    <x v="10"/>
    <x v="0"/>
  </r>
  <r>
    <x v="71"/>
    <x v="17"/>
    <n v="379.2"/>
    <n v="4.5"/>
    <n v="4085"/>
    <n v="786"/>
    <x v="40"/>
    <n v="684"/>
    <d v="2023-12-22T00:00:00"/>
    <n v="259372.79999999999"/>
    <x v="3"/>
    <x v="1"/>
  </r>
  <r>
    <x v="70"/>
    <x v="17"/>
    <n v="340.11"/>
    <n v="4.0999999999999996"/>
    <n v="1499"/>
    <n v="51"/>
    <x v="6"/>
    <n v="876"/>
    <d v="2023-07-04T00:00:00"/>
    <n v="297936.36"/>
    <x v="11"/>
    <x v="1"/>
  </r>
  <r>
    <x v="69"/>
    <x v="17"/>
    <n v="106.16"/>
    <n v="1.5"/>
    <n v="857"/>
    <n v="751"/>
    <x v="37"/>
    <n v="1942"/>
    <d v="2023-08-16T00:00:00"/>
    <n v="206162.72"/>
    <x v="4"/>
    <x v="0"/>
  </r>
  <r>
    <x v="70"/>
    <x v="17"/>
    <n v="275.27"/>
    <n v="1.3"/>
    <n v="4306"/>
    <n v="751"/>
    <x v="13"/>
    <n v="779"/>
    <d v="2023-11-16T00:00:00"/>
    <n v="214435.33"/>
    <x v="0"/>
    <x v="0"/>
  </r>
  <r>
    <x v="69"/>
    <x v="17"/>
    <n v="42.68"/>
    <n v="1.2"/>
    <n v="4506"/>
    <n v="522"/>
    <x v="42"/>
    <n v="426"/>
    <d v="2023-09-09T00:00:00"/>
    <n v="18181.68"/>
    <x v="1"/>
    <x v="0"/>
  </r>
  <r>
    <x v="71"/>
    <x v="17"/>
    <n v="205.59"/>
    <n v="3.4"/>
    <n v="1243"/>
    <n v="576"/>
    <x v="3"/>
    <n v="327"/>
    <d v="2024-04-19T00:00:00"/>
    <n v="67227.930000000008"/>
    <x v="8"/>
    <x v="1"/>
  </r>
  <r>
    <x v="68"/>
    <x v="17"/>
    <n v="447.88"/>
    <n v="1.3"/>
    <n v="3388"/>
    <n v="323"/>
    <x v="35"/>
    <n v="1689"/>
    <d v="2023-06-18T00:00:00"/>
    <n v="756469.32"/>
    <x v="6"/>
    <x v="0"/>
  </r>
  <r>
    <x v="68"/>
    <x v="17"/>
    <n v="175.28"/>
    <n v="4.8"/>
    <n v="4141"/>
    <n v="820"/>
    <x v="9"/>
    <n v="1912"/>
    <d v="2023-09-15T00:00:00"/>
    <n v="335135.35999999999"/>
    <x v="1"/>
    <x v="0"/>
  </r>
  <r>
    <x v="70"/>
    <x v="17"/>
    <n v="418.27"/>
    <n v="2.2000000000000002"/>
    <n v="2163"/>
    <n v="629"/>
    <x v="2"/>
    <n v="1503"/>
    <d v="2023-08-10T00:00:00"/>
    <n v="628659.80999999994"/>
    <x v="4"/>
    <x v="1"/>
  </r>
  <r>
    <x v="69"/>
    <x v="17"/>
    <n v="232.55"/>
    <n v="2.6"/>
    <n v="2476"/>
    <n v="790"/>
    <x v="9"/>
    <n v="746"/>
    <d v="2023-08-02T00:00:00"/>
    <n v="173482.30000000002"/>
    <x v="4"/>
    <x v="0"/>
  </r>
  <r>
    <x v="68"/>
    <x v="17"/>
    <n v="409.73"/>
    <n v="2.9"/>
    <n v="2829"/>
    <n v="333"/>
    <x v="43"/>
    <n v="347"/>
    <d v="2023-09-11T00:00:00"/>
    <n v="142176.31"/>
    <x v="1"/>
    <x v="0"/>
  </r>
  <r>
    <x v="69"/>
    <x v="17"/>
    <n v="231.35"/>
    <n v="2.4"/>
    <n v="3164"/>
    <n v="684"/>
    <x v="46"/>
    <n v="1240"/>
    <d v="2023-06-18T00:00:00"/>
    <n v="286874"/>
    <x v="6"/>
    <x v="0"/>
  </r>
  <r>
    <x v="68"/>
    <x v="17"/>
    <n v="310.85000000000002"/>
    <n v="3.5"/>
    <n v="243"/>
    <n v="505"/>
    <x v="43"/>
    <n v="1110"/>
    <d v="2023-11-06T00:00:00"/>
    <n v="345043.5"/>
    <x v="0"/>
    <x v="0"/>
  </r>
  <r>
    <x v="68"/>
    <x v="17"/>
    <n v="367.94"/>
    <n v="1.5"/>
    <n v="1192"/>
    <n v="329"/>
    <x v="16"/>
    <n v="390"/>
    <d v="2023-08-09T00:00:00"/>
    <n v="143496.6"/>
    <x v="4"/>
    <x v="1"/>
  </r>
  <r>
    <x v="68"/>
    <x v="17"/>
    <n v="435.4"/>
    <n v="2.2000000000000002"/>
    <n v="1211"/>
    <n v="929"/>
    <x v="42"/>
    <n v="643"/>
    <d v="2023-11-05T00:00:00"/>
    <n v="279962.2"/>
    <x v="0"/>
    <x v="0"/>
  </r>
  <r>
    <x v="71"/>
    <x v="17"/>
    <n v="280.66000000000003"/>
    <n v="3.4"/>
    <n v="4552"/>
    <n v="188"/>
    <x v="30"/>
    <n v="1788"/>
    <d v="2023-08-23T00:00:00"/>
    <n v="501820.08"/>
    <x v="4"/>
    <x v="1"/>
  </r>
  <r>
    <x v="68"/>
    <x v="17"/>
    <n v="269.69"/>
    <n v="3.7"/>
    <n v="1869"/>
    <n v="376"/>
    <x v="11"/>
    <n v="507"/>
    <d v="2024-05-25T00:00:00"/>
    <n v="136732.82999999999"/>
    <x v="5"/>
    <x v="0"/>
  </r>
  <r>
    <x v="69"/>
    <x v="17"/>
    <n v="84.21"/>
    <n v="2.7"/>
    <n v="4516"/>
    <n v="528"/>
    <x v="34"/>
    <n v="941"/>
    <d v="2024-05-02T00:00:00"/>
    <n v="79241.61"/>
    <x v="5"/>
    <x v="1"/>
  </r>
  <r>
    <x v="70"/>
    <x v="17"/>
    <n v="415.93"/>
    <n v="1.3"/>
    <n v="2155"/>
    <n v="267"/>
    <x v="18"/>
    <n v="1553"/>
    <d v="2024-03-12T00:00:00"/>
    <n v="645939.29"/>
    <x v="9"/>
    <x v="1"/>
  </r>
  <r>
    <x v="70"/>
    <x v="17"/>
    <n v="105.65"/>
    <n v="3.7"/>
    <n v="2430"/>
    <n v="441"/>
    <x v="3"/>
    <n v="1113"/>
    <d v="2023-10-17T00:00:00"/>
    <n v="117588.45000000001"/>
    <x v="2"/>
    <x v="1"/>
  </r>
  <r>
    <x v="68"/>
    <x v="17"/>
    <n v="363.81"/>
    <n v="1.2"/>
    <n v="2645"/>
    <n v="18"/>
    <x v="34"/>
    <n v="606"/>
    <d v="2023-09-30T00:00:00"/>
    <n v="220468.86000000002"/>
    <x v="1"/>
    <x v="1"/>
  </r>
  <r>
    <x v="70"/>
    <x v="17"/>
    <n v="15.14"/>
    <n v="4.5999999999999996"/>
    <n v="1547"/>
    <n v="629"/>
    <x v="2"/>
    <n v="1446"/>
    <d v="2023-10-08T00:00:00"/>
    <n v="21892.440000000002"/>
    <x v="2"/>
    <x v="1"/>
  </r>
  <r>
    <x v="70"/>
    <x v="17"/>
    <n v="16.32"/>
    <n v="1.9"/>
    <n v="746"/>
    <n v="701"/>
    <x v="22"/>
    <n v="769"/>
    <d v="2023-12-13T00:00:00"/>
    <n v="12550.08"/>
    <x v="3"/>
    <x v="0"/>
  </r>
  <r>
    <x v="69"/>
    <x v="17"/>
    <n v="196.67"/>
    <n v="1.2"/>
    <n v="2306"/>
    <n v="134"/>
    <x v="8"/>
    <n v="1771"/>
    <d v="2023-12-07T00:00:00"/>
    <n v="348302.56999999995"/>
    <x v="3"/>
    <x v="1"/>
  </r>
  <r>
    <x v="70"/>
    <x v="17"/>
    <n v="419.33"/>
    <n v="1.8"/>
    <n v="4675"/>
    <n v="890"/>
    <x v="30"/>
    <n v="880"/>
    <d v="2024-03-04T00:00:00"/>
    <n v="369010.39999999997"/>
    <x v="9"/>
    <x v="1"/>
  </r>
  <r>
    <x v="70"/>
    <x v="17"/>
    <n v="43.37"/>
    <n v="1.9"/>
    <n v="4478"/>
    <n v="133"/>
    <x v="4"/>
    <n v="502"/>
    <d v="2023-12-08T00:00:00"/>
    <n v="21771.739999999998"/>
    <x v="3"/>
    <x v="1"/>
  </r>
  <r>
    <x v="70"/>
    <x v="17"/>
    <n v="212.93"/>
    <n v="4.8"/>
    <n v="3981"/>
    <n v="678"/>
    <x v="12"/>
    <n v="219"/>
    <d v="2023-12-14T00:00:00"/>
    <n v="46631.67"/>
    <x v="3"/>
    <x v="1"/>
  </r>
  <r>
    <x v="69"/>
    <x v="17"/>
    <n v="244.38"/>
    <n v="1.1000000000000001"/>
    <n v="3733"/>
    <n v="415"/>
    <x v="18"/>
    <n v="196"/>
    <d v="2024-04-29T00:00:00"/>
    <n v="47898.479999999996"/>
    <x v="8"/>
    <x v="1"/>
  </r>
  <r>
    <x v="70"/>
    <x v="17"/>
    <n v="266.47000000000003"/>
    <n v="1.9"/>
    <n v="3878"/>
    <n v="889"/>
    <x v="33"/>
    <n v="924"/>
    <d v="2024-02-08T00:00:00"/>
    <n v="246218.28000000003"/>
    <x v="10"/>
    <x v="0"/>
  </r>
  <r>
    <x v="69"/>
    <x v="17"/>
    <n v="80.05"/>
    <n v="4"/>
    <n v="28"/>
    <n v="974"/>
    <x v="12"/>
    <n v="1419"/>
    <d v="2024-02-20T00:00:00"/>
    <n v="113590.95"/>
    <x v="10"/>
    <x v="1"/>
  </r>
  <r>
    <x v="68"/>
    <x v="17"/>
    <n v="260.74"/>
    <n v="2.9"/>
    <n v="903"/>
    <n v="519"/>
    <x v="47"/>
    <n v="339"/>
    <d v="2023-12-18T00:00:00"/>
    <n v="88390.86"/>
    <x v="3"/>
    <x v="1"/>
  </r>
  <r>
    <x v="71"/>
    <x v="17"/>
    <n v="13.59"/>
    <n v="1.1000000000000001"/>
    <n v="3087"/>
    <n v="332"/>
    <x v="20"/>
    <n v="8"/>
    <d v="2023-07-30T00:00:00"/>
    <n v="108.72"/>
    <x v="11"/>
    <x v="1"/>
  </r>
  <r>
    <x v="72"/>
    <x v="18"/>
    <n v="480.3"/>
    <n v="1.2"/>
    <n v="2062"/>
    <n v="838"/>
    <x v="42"/>
    <n v="1448"/>
    <d v="2023-09-06T00:00:00"/>
    <n v="695474.4"/>
    <x v="1"/>
    <x v="0"/>
  </r>
  <r>
    <x v="73"/>
    <x v="18"/>
    <n v="267.2"/>
    <n v="2.8"/>
    <n v="2313"/>
    <n v="490"/>
    <x v="30"/>
    <n v="1735"/>
    <d v="2023-08-09T00:00:00"/>
    <n v="463592"/>
    <x v="4"/>
    <x v="1"/>
  </r>
  <r>
    <x v="73"/>
    <x v="18"/>
    <n v="492.18"/>
    <n v="4.2"/>
    <n v="1517"/>
    <n v="367"/>
    <x v="36"/>
    <n v="419"/>
    <d v="2023-09-05T00:00:00"/>
    <n v="206223.42"/>
    <x v="1"/>
    <x v="1"/>
  </r>
  <r>
    <x v="74"/>
    <x v="18"/>
    <n v="348.46"/>
    <n v="3.9"/>
    <n v="3096"/>
    <n v="529"/>
    <x v="48"/>
    <n v="1578"/>
    <d v="2023-07-12T00:00:00"/>
    <n v="549869.88"/>
    <x v="11"/>
    <x v="1"/>
  </r>
  <r>
    <x v="73"/>
    <x v="18"/>
    <n v="47.61"/>
    <n v="1"/>
    <n v="2226"/>
    <n v="55"/>
    <x v="45"/>
    <n v="110"/>
    <d v="2024-01-25T00:00:00"/>
    <n v="5237.1000000000004"/>
    <x v="7"/>
    <x v="1"/>
  </r>
  <r>
    <x v="73"/>
    <x v="18"/>
    <n v="329.96"/>
    <n v="3.3"/>
    <n v="813"/>
    <n v="248"/>
    <x v="13"/>
    <n v="322"/>
    <d v="2024-06-04T00:00:00"/>
    <n v="106247.12"/>
    <x v="12"/>
    <x v="0"/>
  </r>
  <r>
    <x v="73"/>
    <x v="18"/>
    <n v="481.95"/>
    <n v="1.5"/>
    <n v="2476"/>
    <n v="268"/>
    <x v="0"/>
    <n v="147"/>
    <d v="2024-02-13T00:00:00"/>
    <n v="70846.649999999994"/>
    <x v="10"/>
    <x v="0"/>
  </r>
  <r>
    <x v="72"/>
    <x v="18"/>
    <n v="400.78"/>
    <n v="3.7"/>
    <n v="2038"/>
    <n v="812"/>
    <x v="16"/>
    <n v="1854"/>
    <d v="2024-03-26T00:00:00"/>
    <n v="743046.12"/>
    <x v="9"/>
    <x v="1"/>
  </r>
  <r>
    <x v="74"/>
    <x v="18"/>
    <n v="224.16"/>
    <n v="3.5"/>
    <n v="3510"/>
    <n v="714"/>
    <x v="47"/>
    <n v="998"/>
    <d v="2023-08-06T00:00:00"/>
    <n v="223711.68"/>
    <x v="4"/>
    <x v="1"/>
  </r>
  <r>
    <x v="72"/>
    <x v="18"/>
    <n v="438.41"/>
    <n v="4.3"/>
    <n v="1451"/>
    <n v="727"/>
    <x v="11"/>
    <n v="562"/>
    <d v="2023-11-09T00:00:00"/>
    <n v="246386.42"/>
    <x v="0"/>
    <x v="0"/>
  </r>
  <r>
    <x v="74"/>
    <x v="18"/>
    <n v="18.170000000000002"/>
    <n v="1.8"/>
    <n v="4534"/>
    <n v="731"/>
    <x v="45"/>
    <n v="698"/>
    <d v="2023-08-26T00:00:00"/>
    <n v="12682.660000000002"/>
    <x v="4"/>
    <x v="1"/>
  </r>
  <r>
    <x v="74"/>
    <x v="18"/>
    <n v="265.72000000000003"/>
    <n v="1.3"/>
    <n v="3197"/>
    <n v="176"/>
    <x v="5"/>
    <n v="1634"/>
    <d v="2024-03-04T00:00:00"/>
    <n v="434186.48000000004"/>
    <x v="9"/>
    <x v="1"/>
  </r>
  <r>
    <x v="74"/>
    <x v="18"/>
    <n v="213.75"/>
    <n v="3.2"/>
    <n v="3916"/>
    <n v="637"/>
    <x v="34"/>
    <n v="309"/>
    <d v="2024-01-12T00:00:00"/>
    <n v="66048.75"/>
    <x v="7"/>
    <x v="1"/>
  </r>
  <r>
    <x v="73"/>
    <x v="18"/>
    <n v="320.07"/>
    <n v="4.0999999999999996"/>
    <n v="684"/>
    <n v="557"/>
    <x v="27"/>
    <n v="1462"/>
    <d v="2023-11-09T00:00:00"/>
    <n v="467942.33999999997"/>
    <x v="0"/>
    <x v="0"/>
  </r>
  <r>
    <x v="75"/>
    <x v="18"/>
    <n v="222.69"/>
    <n v="1.5"/>
    <n v="3560"/>
    <n v="64"/>
    <x v="22"/>
    <n v="626"/>
    <d v="2024-04-07T00:00:00"/>
    <n v="139403.94"/>
    <x v="8"/>
    <x v="0"/>
  </r>
  <r>
    <x v="74"/>
    <x v="18"/>
    <n v="247.06"/>
    <n v="2.7"/>
    <n v="1181"/>
    <n v="588"/>
    <x v="12"/>
    <n v="1878"/>
    <d v="2023-10-29T00:00:00"/>
    <n v="463978.68"/>
    <x v="2"/>
    <x v="1"/>
  </r>
  <r>
    <x v="75"/>
    <x v="18"/>
    <n v="241.15"/>
    <n v="3.2"/>
    <n v="4908"/>
    <n v="939"/>
    <x v="41"/>
    <n v="1906"/>
    <d v="2023-08-12T00:00:00"/>
    <n v="459631.9"/>
    <x v="4"/>
    <x v="0"/>
  </r>
  <r>
    <x v="73"/>
    <x v="18"/>
    <n v="134.72"/>
    <n v="2.9"/>
    <n v="2387"/>
    <n v="346"/>
    <x v="15"/>
    <n v="648"/>
    <d v="2023-10-09T00:00:00"/>
    <n v="87298.559999999998"/>
    <x v="2"/>
    <x v="0"/>
  </r>
  <r>
    <x v="75"/>
    <x v="18"/>
    <n v="212.08"/>
    <n v="1.8"/>
    <n v="4391"/>
    <n v="111"/>
    <x v="21"/>
    <n v="1200"/>
    <d v="2023-07-03T00:00:00"/>
    <n v="254496.00000000003"/>
    <x v="11"/>
    <x v="0"/>
  </r>
  <r>
    <x v="73"/>
    <x v="18"/>
    <n v="138.05000000000001"/>
    <n v="2.7"/>
    <n v="3472"/>
    <n v="27"/>
    <x v="34"/>
    <n v="1560"/>
    <d v="2024-04-13T00:00:00"/>
    <n v="215358.00000000003"/>
    <x v="8"/>
    <x v="1"/>
  </r>
  <r>
    <x v="72"/>
    <x v="18"/>
    <n v="213.6"/>
    <n v="4.5999999999999996"/>
    <n v="2597"/>
    <n v="901"/>
    <x v="27"/>
    <n v="1677"/>
    <d v="2023-07-24T00:00:00"/>
    <n v="358207.2"/>
    <x v="11"/>
    <x v="0"/>
  </r>
  <r>
    <x v="73"/>
    <x v="18"/>
    <n v="73.010000000000005"/>
    <n v="3.3"/>
    <n v="1248"/>
    <n v="663"/>
    <x v="42"/>
    <n v="1983"/>
    <d v="2023-10-13T00:00:00"/>
    <n v="144778.83000000002"/>
    <x v="2"/>
    <x v="0"/>
  </r>
  <r>
    <x v="73"/>
    <x v="18"/>
    <n v="209.61"/>
    <n v="3.1"/>
    <n v="2749"/>
    <n v="0"/>
    <x v="7"/>
    <n v="428"/>
    <d v="2024-02-05T00:00:00"/>
    <n v="89713.08"/>
    <x v="10"/>
    <x v="0"/>
  </r>
  <r>
    <x v="74"/>
    <x v="18"/>
    <n v="298.17"/>
    <n v="2.2999999999999998"/>
    <n v="220"/>
    <n v="914"/>
    <x v="17"/>
    <n v="1048"/>
    <d v="2024-05-25T00:00:00"/>
    <n v="312482.16000000003"/>
    <x v="5"/>
    <x v="1"/>
  </r>
  <r>
    <x v="72"/>
    <x v="18"/>
    <n v="457.39"/>
    <n v="3.3"/>
    <n v="3986"/>
    <n v="480"/>
    <x v="15"/>
    <n v="1771"/>
    <d v="2023-06-16T00:00:00"/>
    <n v="810037.69"/>
    <x v="6"/>
    <x v="0"/>
  </r>
  <r>
    <x v="74"/>
    <x v="18"/>
    <n v="198.52"/>
    <n v="2.7"/>
    <n v="44"/>
    <n v="645"/>
    <x v="30"/>
    <n v="1093"/>
    <d v="2023-06-24T00:00:00"/>
    <n v="216982.36000000002"/>
    <x v="6"/>
    <x v="1"/>
  </r>
  <r>
    <x v="75"/>
    <x v="18"/>
    <n v="49.97"/>
    <n v="1.4"/>
    <n v="1001"/>
    <n v="9"/>
    <x v="34"/>
    <n v="755"/>
    <d v="2023-09-10T00:00:00"/>
    <n v="37727.35"/>
    <x v="1"/>
    <x v="1"/>
  </r>
  <r>
    <x v="73"/>
    <x v="18"/>
    <n v="17.16"/>
    <n v="2.4"/>
    <n v="478"/>
    <n v="14"/>
    <x v="29"/>
    <n v="1191"/>
    <d v="2024-06-01T00:00:00"/>
    <n v="20437.560000000001"/>
    <x v="12"/>
    <x v="0"/>
  </r>
  <r>
    <x v="75"/>
    <x v="18"/>
    <n v="401.34"/>
    <n v="4.7"/>
    <n v="271"/>
    <n v="142"/>
    <x v="0"/>
    <n v="1843"/>
    <d v="2024-04-02T00:00:00"/>
    <n v="739669.62"/>
    <x v="8"/>
    <x v="0"/>
  </r>
  <r>
    <x v="74"/>
    <x v="18"/>
    <n v="334.66"/>
    <n v="4.2"/>
    <n v="622"/>
    <n v="769"/>
    <x v="18"/>
    <n v="771"/>
    <d v="2024-02-22T00:00:00"/>
    <n v="258022.86000000002"/>
    <x v="10"/>
    <x v="1"/>
  </r>
  <r>
    <x v="72"/>
    <x v="18"/>
    <n v="112.12"/>
    <n v="1.5"/>
    <n v="66"/>
    <n v="495"/>
    <x v="9"/>
    <n v="767"/>
    <d v="2024-06-01T00:00:00"/>
    <n v="85996.040000000008"/>
    <x v="12"/>
    <x v="0"/>
  </r>
  <r>
    <x v="72"/>
    <x v="18"/>
    <n v="135.53"/>
    <n v="1.9"/>
    <n v="3580"/>
    <n v="297"/>
    <x v="23"/>
    <n v="375"/>
    <d v="2024-01-21T00:00:00"/>
    <n v="50823.75"/>
    <x v="7"/>
    <x v="1"/>
  </r>
  <r>
    <x v="73"/>
    <x v="18"/>
    <n v="184.72"/>
    <n v="4.5999999999999996"/>
    <n v="72"/>
    <n v="307"/>
    <x v="34"/>
    <n v="1781"/>
    <d v="2023-08-03T00:00:00"/>
    <n v="328986.32"/>
    <x v="4"/>
    <x v="1"/>
  </r>
  <r>
    <x v="73"/>
    <x v="18"/>
    <n v="112.75"/>
    <n v="4.9000000000000004"/>
    <n v="1174"/>
    <n v="668"/>
    <x v="28"/>
    <n v="178"/>
    <d v="2023-11-26T00:00:00"/>
    <n v="20069.5"/>
    <x v="0"/>
    <x v="0"/>
  </r>
  <r>
    <x v="74"/>
    <x v="18"/>
    <n v="84.17"/>
    <n v="1.6"/>
    <n v="787"/>
    <n v="747"/>
    <x v="43"/>
    <n v="492"/>
    <d v="2024-02-01T00:00:00"/>
    <n v="41411.64"/>
    <x v="10"/>
    <x v="0"/>
  </r>
  <r>
    <x v="75"/>
    <x v="18"/>
    <n v="367.36"/>
    <n v="3.3"/>
    <n v="1129"/>
    <n v="374"/>
    <x v="6"/>
    <n v="697"/>
    <d v="2024-03-03T00:00:00"/>
    <n v="256049.92000000001"/>
    <x v="9"/>
    <x v="1"/>
  </r>
  <r>
    <x v="72"/>
    <x v="18"/>
    <n v="111.22"/>
    <n v="2.2999999999999998"/>
    <n v="324"/>
    <n v="978"/>
    <x v="11"/>
    <n v="955"/>
    <d v="2023-07-28T00:00:00"/>
    <n v="106215.1"/>
    <x v="11"/>
    <x v="0"/>
  </r>
  <r>
    <x v="73"/>
    <x v="18"/>
    <n v="407.92"/>
    <n v="4.3"/>
    <n v="3086"/>
    <n v="216"/>
    <x v="9"/>
    <n v="1570"/>
    <d v="2023-12-10T00:00:00"/>
    <n v="640434.4"/>
    <x v="3"/>
    <x v="0"/>
  </r>
  <r>
    <x v="72"/>
    <x v="18"/>
    <n v="99.58"/>
    <n v="4.8"/>
    <n v="2352"/>
    <n v="984"/>
    <x v="8"/>
    <n v="1013"/>
    <d v="2023-10-22T00:00:00"/>
    <n v="100874.54"/>
    <x v="2"/>
    <x v="1"/>
  </r>
  <r>
    <x v="74"/>
    <x v="18"/>
    <n v="131.78"/>
    <n v="2.2999999999999998"/>
    <n v="1577"/>
    <n v="272"/>
    <x v="28"/>
    <n v="972"/>
    <d v="2024-06-03T00:00:00"/>
    <n v="128090.16"/>
    <x v="12"/>
    <x v="0"/>
  </r>
  <r>
    <x v="76"/>
    <x v="19"/>
    <n v="394.69"/>
    <n v="2.1"/>
    <n v="4613"/>
    <n v="919"/>
    <x v="13"/>
    <n v="133"/>
    <d v="2023-08-30T00:00:00"/>
    <n v="52493.77"/>
    <x v="4"/>
    <x v="0"/>
  </r>
  <r>
    <x v="77"/>
    <x v="19"/>
    <n v="172.49"/>
    <n v="3"/>
    <n v="2378"/>
    <n v="537"/>
    <x v="44"/>
    <n v="893"/>
    <d v="2023-08-31T00:00:00"/>
    <n v="154033.57"/>
    <x v="4"/>
    <x v="0"/>
  </r>
  <r>
    <x v="76"/>
    <x v="19"/>
    <n v="96.79"/>
    <n v="1"/>
    <n v="687"/>
    <n v="20"/>
    <x v="36"/>
    <n v="1894"/>
    <d v="2023-11-01T00:00:00"/>
    <n v="183320.26"/>
    <x v="0"/>
    <x v="1"/>
  </r>
  <r>
    <x v="76"/>
    <x v="19"/>
    <n v="407.85"/>
    <n v="4.8"/>
    <n v="3797"/>
    <n v="58"/>
    <x v="17"/>
    <n v="1644"/>
    <d v="2024-01-05T00:00:00"/>
    <n v="670505.4"/>
    <x v="7"/>
    <x v="1"/>
  </r>
  <r>
    <x v="76"/>
    <x v="19"/>
    <n v="50.16"/>
    <n v="3.6"/>
    <n v="3106"/>
    <n v="378"/>
    <x v="32"/>
    <n v="236"/>
    <d v="2024-02-27T00:00:00"/>
    <n v="11837.759999999998"/>
    <x v="10"/>
    <x v="1"/>
  </r>
  <r>
    <x v="76"/>
    <x v="19"/>
    <n v="361.56"/>
    <n v="2.9"/>
    <n v="966"/>
    <n v="171"/>
    <x v="7"/>
    <n v="1146"/>
    <d v="2023-07-15T00:00:00"/>
    <n v="414347.76"/>
    <x v="11"/>
    <x v="0"/>
  </r>
  <r>
    <x v="77"/>
    <x v="19"/>
    <n v="278.97000000000003"/>
    <n v="1.8"/>
    <n v="2212"/>
    <n v="698"/>
    <x v="12"/>
    <n v="1762"/>
    <d v="2024-04-23T00:00:00"/>
    <n v="491545.14000000007"/>
    <x v="8"/>
    <x v="1"/>
  </r>
  <r>
    <x v="78"/>
    <x v="19"/>
    <n v="466.92"/>
    <n v="4.7"/>
    <n v="610"/>
    <n v="115"/>
    <x v="4"/>
    <n v="1391"/>
    <d v="2023-10-01T00:00:00"/>
    <n v="649485.72"/>
    <x v="2"/>
    <x v="1"/>
  </r>
  <r>
    <x v="79"/>
    <x v="19"/>
    <n v="187.86"/>
    <n v="4.5"/>
    <n v="3699"/>
    <n v="662"/>
    <x v="2"/>
    <n v="1525"/>
    <d v="2023-11-17T00:00:00"/>
    <n v="286486.5"/>
    <x v="0"/>
    <x v="1"/>
  </r>
  <r>
    <x v="77"/>
    <x v="19"/>
    <n v="33.130000000000003"/>
    <n v="4.8"/>
    <n v="4657"/>
    <n v="803"/>
    <x v="44"/>
    <n v="1614"/>
    <d v="2023-12-03T00:00:00"/>
    <n v="53471.820000000007"/>
    <x v="3"/>
    <x v="0"/>
  </r>
  <r>
    <x v="76"/>
    <x v="19"/>
    <n v="433.11"/>
    <n v="1.5"/>
    <n v="351"/>
    <n v="700"/>
    <x v="21"/>
    <n v="1245"/>
    <d v="2023-10-13T00:00:00"/>
    <n v="539221.95000000007"/>
    <x v="2"/>
    <x v="0"/>
  </r>
  <r>
    <x v="79"/>
    <x v="19"/>
    <n v="488.13"/>
    <n v="2.5"/>
    <n v="2381"/>
    <n v="888"/>
    <x v="35"/>
    <n v="1105"/>
    <d v="2023-12-01T00:00:00"/>
    <n v="539383.65"/>
    <x v="3"/>
    <x v="0"/>
  </r>
  <r>
    <x v="79"/>
    <x v="19"/>
    <n v="213.77"/>
    <n v="1.3"/>
    <n v="3639"/>
    <n v="93"/>
    <x v="45"/>
    <n v="596"/>
    <d v="2023-10-09T00:00:00"/>
    <n v="127406.92000000001"/>
    <x v="2"/>
    <x v="1"/>
  </r>
  <r>
    <x v="77"/>
    <x v="19"/>
    <n v="105.9"/>
    <n v="4.3"/>
    <n v="2681"/>
    <n v="127"/>
    <x v="45"/>
    <n v="1296"/>
    <d v="2023-07-10T00:00:00"/>
    <n v="137246.39999999999"/>
    <x v="11"/>
    <x v="1"/>
  </r>
  <r>
    <x v="77"/>
    <x v="19"/>
    <n v="32.57"/>
    <n v="4.7"/>
    <n v="1505"/>
    <n v="861"/>
    <x v="12"/>
    <n v="998"/>
    <d v="2023-07-21T00:00:00"/>
    <n v="32504.86"/>
    <x v="11"/>
    <x v="1"/>
  </r>
  <r>
    <x v="79"/>
    <x v="19"/>
    <n v="461.14"/>
    <n v="2.4"/>
    <n v="3236"/>
    <n v="487"/>
    <x v="16"/>
    <n v="1449"/>
    <d v="2023-12-08T00:00:00"/>
    <n v="668191.86"/>
    <x v="3"/>
    <x v="1"/>
  </r>
  <r>
    <x v="77"/>
    <x v="19"/>
    <n v="10.11"/>
    <n v="4.7"/>
    <n v="2721"/>
    <n v="438"/>
    <x v="38"/>
    <n v="250"/>
    <d v="2024-03-05T00:00:00"/>
    <n v="2527.5"/>
    <x v="9"/>
    <x v="1"/>
  </r>
  <r>
    <x v="77"/>
    <x v="19"/>
    <n v="364.16"/>
    <n v="1.9"/>
    <n v="512"/>
    <n v="215"/>
    <x v="28"/>
    <n v="124"/>
    <d v="2024-03-20T00:00:00"/>
    <n v="45155.840000000004"/>
    <x v="9"/>
    <x v="0"/>
  </r>
  <r>
    <x v="76"/>
    <x v="19"/>
    <n v="193.66"/>
    <n v="3.5"/>
    <n v="2331"/>
    <n v="105"/>
    <x v="46"/>
    <n v="227"/>
    <d v="2023-12-05T00:00:00"/>
    <n v="43960.82"/>
    <x v="3"/>
    <x v="0"/>
  </r>
  <r>
    <x v="77"/>
    <x v="19"/>
    <n v="62.93"/>
    <n v="1.9"/>
    <n v="2921"/>
    <n v="471"/>
    <x v="42"/>
    <n v="12"/>
    <d v="2024-05-23T00:00:00"/>
    <n v="755.16"/>
    <x v="5"/>
    <x v="0"/>
  </r>
  <r>
    <x v="77"/>
    <x v="19"/>
    <n v="177.21"/>
    <n v="2.8"/>
    <n v="294"/>
    <n v="188"/>
    <x v="6"/>
    <n v="1102"/>
    <d v="2024-01-16T00:00:00"/>
    <n v="195285.42"/>
    <x v="7"/>
    <x v="1"/>
  </r>
  <r>
    <x v="76"/>
    <x v="19"/>
    <n v="339.08"/>
    <n v="1.1000000000000001"/>
    <n v="4961"/>
    <n v="825"/>
    <x v="42"/>
    <n v="70"/>
    <d v="2023-10-06T00:00:00"/>
    <n v="23735.599999999999"/>
    <x v="2"/>
    <x v="0"/>
  </r>
  <r>
    <x v="77"/>
    <x v="19"/>
    <n v="493.58"/>
    <n v="4"/>
    <n v="4565"/>
    <n v="505"/>
    <x v="10"/>
    <n v="493"/>
    <d v="2023-08-10T00:00:00"/>
    <n v="243334.94"/>
    <x v="4"/>
    <x v="1"/>
  </r>
  <r>
    <x v="78"/>
    <x v="19"/>
    <n v="432.83"/>
    <n v="2.1"/>
    <n v="2521"/>
    <n v="845"/>
    <x v="23"/>
    <n v="1454"/>
    <d v="2023-07-14T00:00:00"/>
    <n v="629334.81999999995"/>
    <x v="11"/>
    <x v="1"/>
  </r>
  <r>
    <x v="77"/>
    <x v="19"/>
    <n v="125.03"/>
    <n v="4.3"/>
    <n v="3199"/>
    <n v="531"/>
    <x v="18"/>
    <n v="1957"/>
    <d v="2023-07-18T00:00:00"/>
    <n v="244683.71"/>
    <x v="11"/>
    <x v="1"/>
  </r>
  <r>
    <x v="79"/>
    <x v="19"/>
    <n v="476.18"/>
    <n v="1.5"/>
    <n v="1407"/>
    <n v="430"/>
    <x v="35"/>
    <n v="981"/>
    <d v="2023-07-27T00:00:00"/>
    <n v="467132.58"/>
    <x v="11"/>
    <x v="0"/>
  </r>
  <r>
    <x v="79"/>
    <x v="19"/>
    <n v="152.77000000000001"/>
    <n v="2.7"/>
    <n v="3605"/>
    <n v="458"/>
    <x v="8"/>
    <n v="1436"/>
    <d v="2024-04-29T00:00:00"/>
    <n v="219377.72"/>
    <x v="8"/>
    <x v="1"/>
  </r>
  <r>
    <x v="77"/>
    <x v="19"/>
    <n v="421.6"/>
    <n v="2.4"/>
    <n v="2449"/>
    <n v="758"/>
    <x v="20"/>
    <n v="1317"/>
    <d v="2023-11-16T00:00:00"/>
    <n v="555247.20000000007"/>
    <x v="0"/>
    <x v="1"/>
  </r>
  <r>
    <x v="77"/>
    <x v="19"/>
    <n v="458.75"/>
    <n v="3.9"/>
    <n v="1910"/>
    <n v="914"/>
    <x v="9"/>
    <n v="1505"/>
    <d v="2023-08-24T00:00:00"/>
    <n v="690418.75"/>
    <x v="4"/>
    <x v="0"/>
  </r>
  <r>
    <x v="77"/>
    <x v="19"/>
    <n v="103.16"/>
    <n v="4.3"/>
    <n v="3548"/>
    <n v="709"/>
    <x v="33"/>
    <n v="178"/>
    <d v="2023-11-04T00:00:00"/>
    <n v="18362.48"/>
    <x v="0"/>
    <x v="0"/>
  </r>
  <r>
    <x v="79"/>
    <x v="19"/>
    <n v="431.23"/>
    <n v="1.7"/>
    <n v="60"/>
    <n v="53"/>
    <x v="27"/>
    <n v="847"/>
    <d v="2024-04-06T00:00:00"/>
    <n v="365251.81"/>
    <x v="8"/>
    <x v="0"/>
  </r>
  <r>
    <x v="78"/>
    <x v="19"/>
    <n v="468.05"/>
    <n v="4.5999999999999996"/>
    <n v="3960"/>
    <n v="698"/>
    <x v="31"/>
    <n v="1963"/>
    <d v="2023-12-12T00:00:00"/>
    <n v="918782.15"/>
    <x v="3"/>
    <x v="1"/>
  </r>
  <r>
    <x v="76"/>
    <x v="19"/>
    <n v="256.82"/>
    <n v="4.5"/>
    <n v="1004"/>
    <n v="451"/>
    <x v="38"/>
    <n v="1039"/>
    <d v="2023-07-19T00:00:00"/>
    <n v="266835.98"/>
    <x v="11"/>
    <x v="1"/>
  </r>
  <r>
    <x v="78"/>
    <x v="19"/>
    <n v="348.71"/>
    <n v="1.7"/>
    <n v="124"/>
    <n v="80"/>
    <x v="6"/>
    <n v="1861"/>
    <d v="2024-01-12T00:00:00"/>
    <n v="648949.30999999994"/>
    <x v="7"/>
    <x v="1"/>
  </r>
  <r>
    <x v="78"/>
    <x v="19"/>
    <n v="211.49"/>
    <n v="3.7"/>
    <n v="4846"/>
    <n v="500"/>
    <x v="11"/>
    <n v="210"/>
    <d v="2024-04-26T00:00:00"/>
    <n v="44412.9"/>
    <x v="8"/>
    <x v="0"/>
  </r>
  <r>
    <x v="79"/>
    <x v="19"/>
    <n v="29.51"/>
    <n v="2.1"/>
    <n v="4486"/>
    <n v="846"/>
    <x v="5"/>
    <n v="793"/>
    <d v="2024-03-05T00:00:00"/>
    <n v="23401.43"/>
    <x v="9"/>
    <x v="1"/>
  </r>
  <r>
    <x v="76"/>
    <x v="19"/>
    <n v="352.8"/>
    <n v="4.4000000000000004"/>
    <n v="4280"/>
    <n v="68"/>
    <x v="21"/>
    <n v="1590"/>
    <d v="2024-03-05T00:00:00"/>
    <n v="560952"/>
    <x v="9"/>
    <x v="0"/>
  </r>
  <r>
    <x v="78"/>
    <x v="19"/>
    <n v="490.82"/>
    <n v="2.5"/>
    <n v="1357"/>
    <n v="924"/>
    <x v="25"/>
    <n v="78"/>
    <d v="2024-04-04T00:00:00"/>
    <n v="38283.96"/>
    <x v="8"/>
    <x v="0"/>
  </r>
  <r>
    <x v="76"/>
    <x v="19"/>
    <n v="320.3"/>
    <n v="2.8"/>
    <n v="2728"/>
    <n v="662"/>
    <x v="40"/>
    <n v="1337"/>
    <d v="2024-05-09T00:00:00"/>
    <n v="428241.10000000003"/>
    <x v="5"/>
    <x v="1"/>
  </r>
  <r>
    <x v="76"/>
    <x v="19"/>
    <n v="406.05"/>
    <n v="1.3"/>
    <n v="3644"/>
    <n v="269"/>
    <x v="36"/>
    <n v="517"/>
    <d v="2024-02-28T00:00:00"/>
    <n v="209927.85"/>
    <x v="10"/>
    <x v="1"/>
  </r>
  <r>
    <x v="80"/>
    <x v="20"/>
    <n v="82.77"/>
    <n v="3.4"/>
    <n v="3168"/>
    <n v="73"/>
    <x v="5"/>
    <n v="1705"/>
    <d v="2023-08-08T00:00:00"/>
    <n v="141122.85"/>
    <x v="4"/>
    <x v="1"/>
  </r>
  <r>
    <x v="81"/>
    <x v="20"/>
    <n v="467.15"/>
    <n v="3.3"/>
    <n v="3598"/>
    <n v="573"/>
    <x v="18"/>
    <n v="1744"/>
    <d v="2023-07-26T00:00:00"/>
    <n v="814709.6"/>
    <x v="11"/>
    <x v="1"/>
  </r>
  <r>
    <x v="80"/>
    <x v="20"/>
    <n v="240.94"/>
    <n v="2.9"/>
    <n v="4734"/>
    <n v="291"/>
    <x v="34"/>
    <n v="12"/>
    <d v="2023-09-13T00:00:00"/>
    <n v="2891.2799999999997"/>
    <x v="1"/>
    <x v="1"/>
  </r>
  <r>
    <x v="82"/>
    <x v="20"/>
    <n v="345.1"/>
    <n v="1.1000000000000001"/>
    <n v="2494"/>
    <n v="985"/>
    <x v="9"/>
    <n v="73"/>
    <d v="2024-05-16T00:00:00"/>
    <n v="25192.300000000003"/>
    <x v="5"/>
    <x v="0"/>
  </r>
  <r>
    <x v="82"/>
    <x v="20"/>
    <n v="186.59"/>
    <n v="1.3"/>
    <n v="4136"/>
    <n v="428"/>
    <x v="10"/>
    <n v="365"/>
    <d v="2024-02-11T00:00:00"/>
    <n v="68105.350000000006"/>
    <x v="10"/>
    <x v="1"/>
  </r>
  <r>
    <x v="82"/>
    <x v="20"/>
    <n v="53.98"/>
    <n v="4.5999999999999996"/>
    <n v="3201"/>
    <n v="351"/>
    <x v="16"/>
    <n v="1341"/>
    <d v="2024-01-25T00:00:00"/>
    <n v="72387.179999999993"/>
    <x v="7"/>
    <x v="1"/>
  </r>
  <r>
    <x v="81"/>
    <x v="20"/>
    <n v="463.77"/>
    <n v="1.6"/>
    <n v="2415"/>
    <n v="93"/>
    <x v="7"/>
    <n v="1738"/>
    <d v="2023-07-05T00:00:00"/>
    <n v="806032.26"/>
    <x v="11"/>
    <x v="0"/>
  </r>
  <r>
    <x v="82"/>
    <x v="20"/>
    <n v="227.45"/>
    <n v="2.1"/>
    <n v="585"/>
    <n v="876"/>
    <x v="31"/>
    <n v="1577"/>
    <d v="2023-11-11T00:00:00"/>
    <n v="358688.64999999997"/>
    <x v="0"/>
    <x v="1"/>
  </r>
  <r>
    <x v="82"/>
    <x v="20"/>
    <n v="303.69"/>
    <n v="1.8"/>
    <n v="3085"/>
    <n v="432"/>
    <x v="46"/>
    <n v="131"/>
    <d v="2023-07-08T00:00:00"/>
    <n v="39783.39"/>
    <x v="11"/>
    <x v="0"/>
  </r>
  <r>
    <x v="83"/>
    <x v="20"/>
    <n v="371.58"/>
    <n v="3.4"/>
    <n v="3276"/>
    <n v="78"/>
    <x v="6"/>
    <n v="987"/>
    <d v="2023-10-07T00:00:00"/>
    <n v="366749.45999999996"/>
    <x v="2"/>
    <x v="1"/>
  </r>
  <r>
    <x v="83"/>
    <x v="20"/>
    <n v="52.68"/>
    <n v="2.9"/>
    <n v="1177"/>
    <n v="153"/>
    <x v="15"/>
    <n v="1456"/>
    <d v="2023-07-08T00:00:00"/>
    <n v="76702.080000000002"/>
    <x v="11"/>
    <x v="0"/>
  </r>
  <r>
    <x v="81"/>
    <x v="20"/>
    <n v="249.63"/>
    <n v="2.4"/>
    <n v="2857"/>
    <n v="786"/>
    <x v="14"/>
    <n v="1952"/>
    <d v="2024-03-26T00:00:00"/>
    <n v="487277.76"/>
    <x v="9"/>
    <x v="1"/>
  </r>
  <r>
    <x v="82"/>
    <x v="20"/>
    <n v="162.97"/>
    <n v="3.9"/>
    <n v="4662"/>
    <n v="665"/>
    <x v="22"/>
    <n v="1331"/>
    <d v="2023-06-20T00:00:00"/>
    <n v="216913.07"/>
    <x v="6"/>
    <x v="0"/>
  </r>
  <r>
    <x v="82"/>
    <x v="20"/>
    <n v="304.68"/>
    <n v="2.4"/>
    <n v="4503"/>
    <n v="188"/>
    <x v="40"/>
    <n v="1152"/>
    <d v="2024-04-22T00:00:00"/>
    <n v="350991.35999999999"/>
    <x v="8"/>
    <x v="1"/>
  </r>
  <r>
    <x v="82"/>
    <x v="20"/>
    <n v="206.92"/>
    <n v="3.7"/>
    <n v="2489"/>
    <n v="199"/>
    <x v="40"/>
    <n v="859"/>
    <d v="2024-01-28T00:00:00"/>
    <n v="177744.28"/>
    <x v="7"/>
    <x v="1"/>
  </r>
  <r>
    <x v="81"/>
    <x v="20"/>
    <n v="245.34"/>
    <n v="3.6"/>
    <n v="1357"/>
    <n v="810"/>
    <x v="46"/>
    <n v="1357"/>
    <d v="2023-11-24T00:00:00"/>
    <n v="332926.38"/>
    <x v="0"/>
    <x v="0"/>
  </r>
  <r>
    <x v="82"/>
    <x v="20"/>
    <n v="376.82"/>
    <n v="2.9"/>
    <n v="3010"/>
    <n v="435"/>
    <x v="10"/>
    <n v="1945"/>
    <d v="2024-06-08T00:00:00"/>
    <n v="732914.9"/>
    <x v="12"/>
    <x v="1"/>
  </r>
  <r>
    <x v="80"/>
    <x v="20"/>
    <n v="404.75"/>
    <n v="2.2000000000000002"/>
    <n v="4825"/>
    <n v="555"/>
    <x v="10"/>
    <n v="1613"/>
    <d v="2023-11-07T00:00:00"/>
    <n v="652861.75"/>
    <x v="0"/>
    <x v="1"/>
  </r>
  <r>
    <x v="80"/>
    <x v="20"/>
    <n v="228.9"/>
    <n v="1.5"/>
    <n v="1959"/>
    <n v="577"/>
    <x v="27"/>
    <n v="86"/>
    <d v="2024-03-23T00:00:00"/>
    <n v="19685.400000000001"/>
    <x v="9"/>
    <x v="0"/>
  </r>
  <r>
    <x v="82"/>
    <x v="20"/>
    <n v="335.02"/>
    <n v="4.4000000000000004"/>
    <n v="1299"/>
    <n v="698"/>
    <x v="24"/>
    <n v="1206"/>
    <d v="2023-09-16T00:00:00"/>
    <n v="404034.12"/>
    <x v="1"/>
    <x v="1"/>
  </r>
  <r>
    <x v="81"/>
    <x v="20"/>
    <n v="387.18"/>
    <n v="4.9000000000000004"/>
    <n v="2831"/>
    <n v="338"/>
    <x v="25"/>
    <n v="1532"/>
    <d v="2023-10-16T00:00:00"/>
    <n v="593159.76"/>
    <x v="2"/>
    <x v="0"/>
  </r>
  <r>
    <x v="80"/>
    <x v="20"/>
    <n v="253.65"/>
    <n v="1.7"/>
    <n v="3089"/>
    <n v="523"/>
    <x v="47"/>
    <n v="1269"/>
    <d v="2023-11-01T00:00:00"/>
    <n v="321881.85000000003"/>
    <x v="0"/>
    <x v="1"/>
  </r>
  <r>
    <x v="82"/>
    <x v="20"/>
    <n v="202.88"/>
    <n v="2.9"/>
    <n v="1797"/>
    <n v="83"/>
    <x v="23"/>
    <n v="618"/>
    <d v="2023-06-19T00:00:00"/>
    <n v="125379.84"/>
    <x v="6"/>
    <x v="1"/>
  </r>
  <r>
    <x v="81"/>
    <x v="20"/>
    <n v="184.49"/>
    <n v="3.7"/>
    <n v="142"/>
    <n v="191"/>
    <x v="18"/>
    <n v="580"/>
    <d v="2024-05-18T00:00:00"/>
    <n v="107004.20000000001"/>
    <x v="5"/>
    <x v="1"/>
  </r>
  <r>
    <x v="82"/>
    <x v="20"/>
    <n v="272.32"/>
    <n v="3.5"/>
    <n v="4500"/>
    <n v="839"/>
    <x v="9"/>
    <n v="1290"/>
    <d v="2023-07-18T00:00:00"/>
    <n v="351292.8"/>
    <x v="11"/>
    <x v="0"/>
  </r>
  <r>
    <x v="80"/>
    <x v="20"/>
    <n v="336.79"/>
    <n v="2.7"/>
    <n v="3597"/>
    <n v="502"/>
    <x v="49"/>
    <n v="1675"/>
    <d v="2023-08-21T00:00:00"/>
    <n v="564123.25"/>
    <x v="4"/>
    <x v="1"/>
  </r>
  <r>
    <x v="81"/>
    <x v="20"/>
    <n v="55.43"/>
    <n v="3.1"/>
    <n v="4729"/>
    <n v="912"/>
    <x v="46"/>
    <n v="957"/>
    <d v="2023-10-31T00:00:00"/>
    <n v="53046.51"/>
    <x v="2"/>
    <x v="0"/>
  </r>
  <r>
    <x v="83"/>
    <x v="20"/>
    <n v="246.31"/>
    <n v="1.2"/>
    <n v="2985"/>
    <n v="396"/>
    <x v="19"/>
    <n v="1108"/>
    <d v="2023-11-09T00:00:00"/>
    <n v="272911.48"/>
    <x v="0"/>
    <x v="1"/>
  </r>
  <r>
    <x v="82"/>
    <x v="20"/>
    <n v="485.21"/>
    <n v="3.9"/>
    <n v="641"/>
    <n v="11"/>
    <x v="38"/>
    <n v="865"/>
    <d v="2023-09-22T00:00:00"/>
    <n v="419706.64999999997"/>
    <x v="1"/>
    <x v="1"/>
  </r>
  <r>
    <x v="81"/>
    <x v="20"/>
    <n v="170.91"/>
    <n v="2.9"/>
    <n v="2942"/>
    <n v="651"/>
    <x v="16"/>
    <n v="519"/>
    <d v="2023-10-04T00:00:00"/>
    <n v="88702.29"/>
    <x v="2"/>
    <x v="1"/>
  </r>
  <r>
    <x v="83"/>
    <x v="20"/>
    <n v="76.819999999999993"/>
    <n v="3.9"/>
    <n v="4564"/>
    <n v="211"/>
    <x v="15"/>
    <n v="803"/>
    <d v="2023-06-14T00:00:00"/>
    <n v="61686.459999999992"/>
    <x v="6"/>
    <x v="0"/>
  </r>
  <r>
    <x v="81"/>
    <x v="20"/>
    <n v="258.27999999999997"/>
    <n v="4.4000000000000004"/>
    <n v="853"/>
    <n v="660"/>
    <x v="21"/>
    <n v="477"/>
    <d v="2023-12-26T00:00:00"/>
    <n v="123199.55999999998"/>
    <x v="3"/>
    <x v="0"/>
  </r>
  <r>
    <x v="81"/>
    <x v="20"/>
    <n v="462.1"/>
    <n v="3"/>
    <n v="4505"/>
    <n v="421"/>
    <x v="47"/>
    <n v="1724"/>
    <d v="2024-04-27T00:00:00"/>
    <n v="796660.4"/>
    <x v="8"/>
    <x v="1"/>
  </r>
  <r>
    <x v="80"/>
    <x v="20"/>
    <n v="174.8"/>
    <n v="4.7"/>
    <n v="377"/>
    <n v="389"/>
    <x v="14"/>
    <n v="241"/>
    <d v="2023-08-21T00:00:00"/>
    <n v="42126.8"/>
    <x v="4"/>
    <x v="1"/>
  </r>
  <r>
    <x v="81"/>
    <x v="20"/>
    <n v="169.06"/>
    <n v="3.7"/>
    <n v="69"/>
    <n v="852"/>
    <x v="37"/>
    <n v="38"/>
    <d v="2023-08-26T00:00:00"/>
    <n v="6424.28"/>
    <x v="4"/>
    <x v="0"/>
  </r>
  <r>
    <x v="83"/>
    <x v="20"/>
    <n v="393.67"/>
    <n v="4"/>
    <n v="755"/>
    <n v="351"/>
    <x v="47"/>
    <n v="1321"/>
    <d v="2023-09-01T00:00:00"/>
    <n v="520038.07"/>
    <x v="1"/>
    <x v="1"/>
  </r>
  <r>
    <x v="80"/>
    <x v="20"/>
    <n v="257.41000000000003"/>
    <n v="4.0999999999999996"/>
    <n v="3865"/>
    <n v="24"/>
    <x v="46"/>
    <n v="737"/>
    <d v="2024-04-14T00:00:00"/>
    <n v="189711.17"/>
    <x v="8"/>
    <x v="0"/>
  </r>
  <r>
    <x v="81"/>
    <x v="20"/>
    <n v="218.23"/>
    <n v="2.5"/>
    <n v="2623"/>
    <n v="454"/>
    <x v="50"/>
    <n v="1236"/>
    <d v="2023-09-26T00:00:00"/>
    <n v="269732.27999999997"/>
    <x v="1"/>
    <x v="1"/>
  </r>
  <r>
    <x v="80"/>
    <x v="20"/>
    <n v="59.28"/>
    <n v="2.6"/>
    <n v="595"/>
    <n v="802"/>
    <x v="23"/>
    <n v="1020"/>
    <d v="2023-10-08T00:00:00"/>
    <n v="60465.599999999999"/>
    <x v="2"/>
    <x v="1"/>
  </r>
  <r>
    <x v="80"/>
    <x v="20"/>
    <n v="172.89"/>
    <n v="2.2999999999999998"/>
    <n v="3964"/>
    <n v="541"/>
    <x v="22"/>
    <n v="905"/>
    <d v="2023-07-03T00:00:00"/>
    <n v="156465.44999999998"/>
    <x v="11"/>
    <x v="0"/>
  </r>
  <r>
    <x v="84"/>
    <x v="21"/>
    <n v="496.7"/>
    <n v="4.5"/>
    <n v="3235"/>
    <n v="160"/>
    <x v="12"/>
    <n v="1831"/>
    <d v="2024-03-13T00:00:00"/>
    <n v="909457.7"/>
    <x v="9"/>
    <x v="1"/>
  </r>
  <r>
    <x v="84"/>
    <x v="21"/>
    <n v="425.61"/>
    <n v="3.7"/>
    <n v="4957"/>
    <n v="274"/>
    <x v="7"/>
    <n v="1274"/>
    <d v="2023-08-05T00:00:00"/>
    <n v="542227.14"/>
    <x v="4"/>
    <x v="0"/>
  </r>
  <r>
    <x v="84"/>
    <x v="21"/>
    <n v="165.84"/>
    <n v="4.7"/>
    <n v="1927"/>
    <n v="529"/>
    <x v="48"/>
    <n v="4"/>
    <d v="2023-12-11T00:00:00"/>
    <n v="663.36"/>
    <x v="3"/>
    <x v="1"/>
  </r>
  <r>
    <x v="85"/>
    <x v="21"/>
    <n v="165.52"/>
    <n v="1.9"/>
    <n v="2663"/>
    <n v="890"/>
    <x v="13"/>
    <n v="1278"/>
    <d v="2024-03-26T00:00:00"/>
    <n v="211534.56000000003"/>
    <x v="9"/>
    <x v="0"/>
  </r>
  <r>
    <x v="86"/>
    <x v="21"/>
    <n v="17.850000000000001"/>
    <n v="4.9000000000000004"/>
    <n v="2636"/>
    <n v="484"/>
    <x v="12"/>
    <n v="1281"/>
    <d v="2024-02-04T00:00:00"/>
    <n v="22865.850000000002"/>
    <x v="10"/>
    <x v="1"/>
  </r>
  <r>
    <x v="85"/>
    <x v="21"/>
    <n v="203.1"/>
    <n v="4.4000000000000004"/>
    <n v="253"/>
    <n v="187"/>
    <x v="17"/>
    <n v="782"/>
    <d v="2024-06-05T00:00:00"/>
    <n v="158824.19999999998"/>
    <x v="12"/>
    <x v="1"/>
  </r>
  <r>
    <x v="87"/>
    <x v="21"/>
    <n v="450.63"/>
    <n v="3.5"/>
    <n v="654"/>
    <n v="361"/>
    <x v="16"/>
    <n v="1798"/>
    <d v="2024-05-01T00:00:00"/>
    <n v="810232.74"/>
    <x v="5"/>
    <x v="1"/>
  </r>
  <r>
    <x v="84"/>
    <x v="21"/>
    <n v="341.44"/>
    <n v="2.2000000000000002"/>
    <n v="3823"/>
    <n v="739"/>
    <x v="38"/>
    <n v="576"/>
    <d v="2024-05-30T00:00:00"/>
    <n v="196669.44"/>
    <x v="5"/>
    <x v="1"/>
  </r>
  <r>
    <x v="84"/>
    <x v="21"/>
    <n v="312.14"/>
    <n v="1.2"/>
    <n v="1244"/>
    <n v="852"/>
    <x v="4"/>
    <n v="236"/>
    <d v="2023-11-04T00:00:00"/>
    <n v="73665.039999999994"/>
    <x v="0"/>
    <x v="1"/>
  </r>
  <r>
    <x v="87"/>
    <x v="21"/>
    <n v="112.46"/>
    <n v="1.5"/>
    <n v="989"/>
    <n v="188"/>
    <x v="3"/>
    <n v="615"/>
    <d v="2023-07-10T00:00:00"/>
    <n v="69162.899999999994"/>
    <x v="11"/>
    <x v="1"/>
  </r>
  <r>
    <x v="87"/>
    <x v="21"/>
    <n v="20.29"/>
    <n v="1.1000000000000001"/>
    <n v="4452"/>
    <n v="255"/>
    <x v="31"/>
    <n v="1755"/>
    <d v="2024-06-01T00:00:00"/>
    <n v="35608.949999999997"/>
    <x v="12"/>
    <x v="1"/>
  </r>
  <r>
    <x v="84"/>
    <x v="21"/>
    <n v="207.49"/>
    <n v="3.5"/>
    <n v="4379"/>
    <n v="311"/>
    <x v="46"/>
    <n v="481"/>
    <d v="2023-10-28T00:00:00"/>
    <n v="99802.69"/>
    <x v="2"/>
    <x v="0"/>
  </r>
  <r>
    <x v="85"/>
    <x v="21"/>
    <n v="228.18"/>
    <n v="3"/>
    <n v="569"/>
    <n v="589"/>
    <x v="13"/>
    <n v="421"/>
    <d v="2023-07-22T00:00:00"/>
    <n v="96063.78"/>
    <x v="11"/>
    <x v="0"/>
  </r>
  <r>
    <x v="85"/>
    <x v="21"/>
    <n v="172.76"/>
    <n v="3.8"/>
    <n v="1223"/>
    <n v="100"/>
    <x v="48"/>
    <n v="1609"/>
    <d v="2023-12-22T00:00:00"/>
    <n v="277970.83999999997"/>
    <x v="3"/>
    <x v="1"/>
  </r>
  <r>
    <x v="85"/>
    <x v="21"/>
    <n v="125.44"/>
    <n v="2.2000000000000002"/>
    <n v="220"/>
    <n v="594"/>
    <x v="44"/>
    <n v="521"/>
    <d v="2024-06-06T00:00:00"/>
    <n v="65354.239999999998"/>
    <x v="12"/>
    <x v="0"/>
  </r>
  <r>
    <x v="87"/>
    <x v="21"/>
    <n v="324.95999999999998"/>
    <n v="3.9"/>
    <n v="4310"/>
    <n v="971"/>
    <x v="44"/>
    <n v="100"/>
    <d v="2024-06-01T00:00:00"/>
    <n v="32495.999999999996"/>
    <x v="12"/>
    <x v="0"/>
  </r>
  <r>
    <x v="85"/>
    <x v="21"/>
    <n v="426.75"/>
    <n v="4"/>
    <n v="3134"/>
    <n v="632"/>
    <x v="9"/>
    <n v="104"/>
    <d v="2023-09-24T00:00:00"/>
    <n v="44382"/>
    <x v="1"/>
    <x v="0"/>
  </r>
  <r>
    <x v="85"/>
    <x v="21"/>
    <n v="308.02"/>
    <n v="2.8"/>
    <n v="3099"/>
    <n v="681"/>
    <x v="48"/>
    <n v="1651"/>
    <d v="2024-04-02T00:00:00"/>
    <n v="508541.01999999996"/>
    <x v="8"/>
    <x v="1"/>
  </r>
  <r>
    <x v="86"/>
    <x v="21"/>
    <n v="242.41"/>
    <n v="1.7"/>
    <n v="2415"/>
    <n v="250"/>
    <x v="43"/>
    <n v="1954"/>
    <d v="2023-12-19T00:00:00"/>
    <n v="473669.14"/>
    <x v="3"/>
    <x v="0"/>
  </r>
  <r>
    <x v="86"/>
    <x v="21"/>
    <n v="340.28"/>
    <n v="1.1000000000000001"/>
    <n v="918"/>
    <n v="149"/>
    <x v="33"/>
    <n v="58"/>
    <d v="2023-07-22T00:00:00"/>
    <n v="19736.239999999998"/>
    <x v="11"/>
    <x v="0"/>
  </r>
  <r>
    <x v="87"/>
    <x v="21"/>
    <n v="135.63999999999999"/>
    <n v="4.7"/>
    <n v="3815"/>
    <n v="246"/>
    <x v="17"/>
    <n v="1262"/>
    <d v="2023-12-25T00:00:00"/>
    <n v="171177.68"/>
    <x v="3"/>
    <x v="1"/>
  </r>
  <r>
    <x v="84"/>
    <x v="21"/>
    <n v="216.16"/>
    <n v="3"/>
    <n v="3799"/>
    <n v="688"/>
    <x v="49"/>
    <n v="1103"/>
    <d v="2023-12-08T00:00:00"/>
    <n v="238424.48"/>
    <x v="3"/>
    <x v="1"/>
  </r>
  <r>
    <x v="87"/>
    <x v="21"/>
    <n v="361.51"/>
    <n v="2.8"/>
    <n v="4573"/>
    <n v="925"/>
    <x v="5"/>
    <n v="1237"/>
    <d v="2023-07-04T00:00:00"/>
    <n v="447187.87"/>
    <x v="11"/>
    <x v="1"/>
  </r>
  <r>
    <x v="86"/>
    <x v="21"/>
    <n v="432.85"/>
    <n v="2.9"/>
    <n v="587"/>
    <n v="310"/>
    <x v="42"/>
    <n v="707"/>
    <d v="2023-06-25T00:00:00"/>
    <n v="306024.95"/>
    <x v="6"/>
    <x v="0"/>
  </r>
  <r>
    <x v="84"/>
    <x v="21"/>
    <n v="109.96"/>
    <n v="4.3"/>
    <n v="4020"/>
    <n v="83"/>
    <x v="43"/>
    <n v="667"/>
    <d v="2024-05-25T00:00:00"/>
    <n v="73343.319999999992"/>
    <x v="5"/>
    <x v="0"/>
  </r>
  <r>
    <x v="85"/>
    <x v="21"/>
    <n v="206.83"/>
    <n v="3"/>
    <n v="2084"/>
    <n v="332"/>
    <x v="1"/>
    <n v="44"/>
    <d v="2023-11-17T00:00:00"/>
    <n v="9100.52"/>
    <x v="0"/>
    <x v="1"/>
  </r>
  <r>
    <x v="86"/>
    <x v="21"/>
    <n v="261.45999999999998"/>
    <n v="3.9"/>
    <n v="18"/>
    <n v="364"/>
    <x v="7"/>
    <n v="1784"/>
    <d v="2024-02-14T00:00:00"/>
    <n v="466444.63999999996"/>
    <x v="10"/>
    <x v="0"/>
  </r>
  <r>
    <x v="84"/>
    <x v="21"/>
    <n v="194.17"/>
    <n v="4.3"/>
    <n v="4150"/>
    <n v="777"/>
    <x v="4"/>
    <n v="1320"/>
    <d v="2023-10-23T00:00:00"/>
    <n v="256304.4"/>
    <x v="2"/>
    <x v="1"/>
  </r>
  <r>
    <x v="85"/>
    <x v="21"/>
    <n v="230.62"/>
    <n v="2"/>
    <n v="1467"/>
    <n v="127"/>
    <x v="43"/>
    <n v="391"/>
    <d v="2023-11-30T00:00:00"/>
    <n v="90172.42"/>
    <x v="0"/>
    <x v="0"/>
  </r>
  <r>
    <x v="84"/>
    <x v="21"/>
    <n v="481.09"/>
    <n v="3.5"/>
    <n v="4144"/>
    <n v="776"/>
    <x v="42"/>
    <n v="1081"/>
    <d v="2023-12-08T00:00:00"/>
    <n v="520058.29"/>
    <x v="3"/>
    <x v="0"/>
  </r>
  <r>
    <x v="86"/>
    <x v="21"/>
    <n v="239.18"/>
    <n v="3.4"/>
    <n v="2194"/>
    <n v="483"/>
    <x v="14"/>
    <n v="1676"/>
    <d v="2023-07-12T00:00:00"/>
    <n v="400865.68"/>
    <x v="11"/>
    <x v="1"/>
  </r>
  <r>
    <x v="84"/>
    <x v="21"/>
    <n v="447.72"/>
    <n v="2.7"/>
    <n v="4016"/>
    <n v="803"/>
    <x v="16"/>
    <n v="1289"/>
    <d v="2024-03-07T00:00:00"/>
    <n v="577111.08000000007"/>
    <x v="9"/>
    <x v="1"/>
  </r>
  <r>
    <x v="86"/>
    <x v="21"/>
    <n v="455.34"/>
    <n v="4.0999999999999996"/>
    <n v="2266"/>
    <n v="532"/>
    <x v="24"/>
    <n v="79"/>
    <d v="2023-08-03T00:00:00"/>
    <n v="35971.86"/>
    <x v="4"/>
    <x v="1"/>
  </r>
  <r>
    <x v="86"/>
    <x v="21"/>
    <n v="259.39"/>
    <n v="2.8"/>
    <n v="693"/>
    <n v="24"/>
    <x v="5"/>
    <n v="631"/>
    <d v="2023-09-07T00:00:00"/>
    <n v="163675.09"/>
    <x v="1"/>
    <x v="1"/>
  </r>
  <r>
    <x v="86"/>
    <x v="21"/>
    <n v="168.92"/>
    <n v="4.8"/>
    <n v="4114"/>
    <n v="383"/>
    <x v="19"/>
    <n v="236"/>
    <d v="2023-09-07T00:00:00"/>
    <n v="39865.119999999995"/>
    <x v="1"/>
    <x v="1"/>
  </r>
  <r>
    <x v="87"/>
    <x v="21"/>
    <n v="50.46"/>
    <n v="1.6"/>
    <n v="4734"/>
    <n v="236"/>
    <x v="34"/>
    <n v="54"/>
    <d v="2023-12-21T00:00:00"/>
    <n v="2724.84"/>
    <x v="3"/>
    <x v="1"/>
  </r>
  <r>
    <x v="85"/>
    <x v="21"/>
    <n v="436.14"/>
    <n v="2.9"/>
    <n v="372"/>
    <n v="972"/>
    <x v="25"/>
    <n v="200"/>
    <d v="2023-07-09T00:00:00"/>
    <n v="87228"/>
    <x v="11"/>
    <x v="0"/>
  </r>
  <r>
    <x v="85"/>
    <x v="21"/>
    <n v="407.23"/>
    <n v="4.8"/>
    <n v="3189"/>
    <n v="702"/>
    <x v="2"/>
    <n v="314"/>
    <d v="2023-09-08T00:00:00"/>
    <n v="127870.22"/>
    <x v="1"/>
    <x v="1"/>
  </r>
  <r>
    <x v="85"/>
    <x v="21"/>
    <n v="16.96"/>
    <n v="2"/>
    <n v="574"/>
    <n v="573"/>
    <x v="19"/>
    <n v="1552"/>
    <d v="2023-07-21T00:00:00"/>
    <n v="26321.920000000002"/>
    <x v="11"/>
    <x v="1"/>
  </r>
  <r>
    <x v="87"/>
    <x v="21"/>
    <n v="434.92"/>
    <n v="4.8"/>
    <n v="1104"/>
    <n v="550"/>
    <x v="11"/>
    <n v="428"/>
    <d v="2023-11-26T00:00:00"/>
    <n v="186145.76"/>
    <x v="0"/>
    <x v="0"/>
  </r>
  <r>
    <x v="88"/>
    <x v="22"/>
    <n v="254.18"/>
    <n v="3.4"/>
    <n v="1992"/>
    <n v="195"/>
    <x v="10"/>
    <n v="13"/>
    <d v="2023-07-21T00:00:00"/>
    <n v="3304.34"/>
    <x v="11"/>
    <x v="1"/>
  </r>
  <r>
    <x v="88"/>
    <x v="22"/>
    <n v="54.37"/>
    <n v="3.7"/>
    <n v="528"/>
    <n v="797"/>
    <x v="39"/>
    <n v="1634"/>
    <d v="2023-09-05T00:00:00"/>
    <n v="88840.58"/>
    <x v="1"/>
    <x v="1"/>
  </r>
  <r>
    <x v="89"/>
    <x v="22"/>
    <n v="448.91"/>
    <n v="1.1000000000000001"/>
    <n v="3336"/>
    <n v="270"/>
    <x v="42"/>
    <n v="1723"/>
    <d v="2023-11-09T00:00:00"/>
    <n v="773471.93"/>
    <x v="0"/>
    <x v="0"/>
  </r>
  <r>
    <x v="90"/>
    <x v="22"/>
    <n v="177.61"/>
    <n v="4.2"/>
    <n v="3392"/>
    <n v="724"/>
    <x v="41"/>
    <n v="640"/>
    <d v="2024-05-31T00:00:00"/>
    <n v="113670.40000000001"/>
    <x v="5"/>
    <x v="0"/>
  </r>
  <r>
    <x v="90"/>
    <x v="22"/>
    <n v="80.34"/>
    <n v="1.7"/>
    <n v="4198"/>
    <n v="891"/>
    <x v="34"/>
    <n v="1903"/>
    <d v="2024-05-14T00:00:00"/>
    <n v="152887.02000000002"/>
    <x v="5"/>
    <x v="1"/>
  </r>
  <r>
    <x v="91"/>
    <x v="22"/>
    <n v="433.08"/>
    <n v="1.6"/>
    <n v="988"/>
    <n v="81"/>
    <x v="23"/>
    <n v="821"/>
    <d v="2023-09-30T00:00:00"/>
    <n v="355558.68"/>
    <x v="1"/>
    <x v="1"/>
  </r>
  <r>
    <x v="88"/>
    <x v="22"/>
    <n v="192.3"/>
    <n v="1.4"/>
    <n v="2440"/>
    <n v="712"/>
    <x v="44"/>
    <n v="1278"/>
    <d v="2023-12-14T00:00:00"/>
    <n v="245759.40000000002"/>
    <x v="3"/>
    <x v="0"/>
  </r>
  <r>
    <x v="90"/>
    <x v="22"/>
    <n v="279.67"/>
    <n v="3.1"/>
    <n v="2205"/>
    <n v="3"/>
    <x v="47"/>
    <n v="959"/>
    <d v="2023-11-19T00:00:00"/>
    <n v="268203.53000000003"/>
    <x v="0"/>
    <x v="1"/>
  </r>
  <r>
    <x v="88"/>
    <x v="22"/>
    <n v="267.79000000000002"/>
    <n v="3.8"/>
    <n v="3350"/>
    <n v="815"/>
    <x v="40"/>
    <n v="677"/>
    <d v="2023-08-04T00:00:00"/>
    <n v="181293.83000000002"/>
    <x v="4"/>
    <x v="1"/>
  </r>
  <r>
    <x v="91"/>
    <x v="22"/>
    <n v="412.66"/>
    <n v="1.6"/>
    <n v="1158"/>
    <n v="696"/>
    <x v="42"/>
    <n v="617"/>
    <d v="2024-01-29T00:00:00"/>
    <n v="254611.22"/>
    <x v="7"/>
    <x v="0"/>
  </r>
  <r>
    <x v="91"/>
    <x v="22"/>
    <n v="104.21"/>
    <n v="2.2000000000000002"/>
    <n v="4681"/>
    <n v="462"/>
    <x v="30"/>
    <n v="121"/>
    <d v="2024-05-24T00:00:00"/>
    <n v="12609.41"/>
    <x v="5"/>
    <x v="1"/>
  </r>
  <r>
    <x v="91"/>
    <x v="22"/>
    <n v="208.5"/>
    <n v="1"/>
    <n v="2042"/>
    <n v="502"/>
    <x v="6"/>
    <n v="1697"/>
    <d v="2023-11-25T00:00:00"/>
    <n v="353824.5"/>
    <x v="0"/>
    <x v="1"/>
  </r>
  <r>
    <x v="88"/>
    <x v="22"/>
    <n v="302.11"/>
    <n v="4"/>
    <n v="417"/>
    <n v="555"/>
    <x v="36"/>
    <n v="325"/>
    <d v="2023-12-15T00:00:00"/>
    <n v="98185.75"/>
    <x v="3"/>
    <x v="1"/>
  </r>
  <r>
    <x v="89"/>
    <x v="22"/>
    <n v="235.56"/>
    <n v="1.9"/>
    <n v="2261"/>
    <n v="853"/>
    <x v="5"/>
    <n v="1602"/>
    <d v="2023-07-14T00:00:00"/>
    <n v="377367.12"/>
    <x v="11"/>
    <x v="1"/>
  </r>
  <r>
    <x v="89"/>
    <x v="22"/>
    <n v="180.43"/>
    <n v="3.5"/>
    <n v="3905"/>
    <n v="3"/>
    <x v="33"/>
    <n v="599"/>
    <d v="2024-05-24T00:00:00"/>
    <n v="108077.57"/>
    <x v="5"/>
    <x v="0"/>
  </r>
  <r>
    <x v="91"/>
    <x v="22"/>
    <n v="114.64"/>
    <n v="2.6"/>
    <n v="1993"/>
    <n v="904"/>
    <x v="41"/>
    <n v="722"/>
    <d v="2023-09-07T00:00:00"/>
    <n v="82770.080000000002"/>
    <x v="1"/>
    <x v="0"/>
  </r>
  <r>
    <x v="91"/>
    <x v="22"/>
    <n v="434.45"/>
    <n v="4.5"/>
    <n v="4354"/>
    <n v="323"/>
    <x v="44"/>
    <n v="1191"/>
    <d v="2023-12-17T00:00:00"/>
    <n v="517429.95"/>
    <x v="3"/>
    <x v="0"/>
  </r>
  <r>
    <x v="88"/>
    <x v="22"/>
    <n v="185.74"/>
    <n v="2.1"/>
    <n v="4568"/>
    <n v="295"/>
    <x v="13"/>
    <n v="813"/>
    <d v="2023-07-12T00:00:00"/>
    <n v="151006.62"/>
    <x v="11"/>
    <x v="0"/>
  </r>
  <r>
    <x v="89"/>
    <x v="22"/>
    <n v="186.24"/>
    <n v="3.7"/>
    <n v="1767"/>
    <n v="240"/>
    <x v="43"/>
    <n v="769"/>
    <d v="2023-10-05T00:00:00"/>
    <n v="143218.56"/>
    <x v="2"/>
    <x v="0"/>
  </r>
  <r>
    <x v="89"/>
    <x v="22"/>
    <n v="210.5"/>
    <n v="2.2999999999999998"/>
    <n v="4266"/>
    <n v="473"/>
    <x v="50"/>
    <n v="1130"/>
    <d v="2023-07-23T00:00:00"/>
    <n v="237865"/>
    <x v="11"/>
    <x v="1"/>
  </r>
  <r>
    <x v="90"/>
    <x v="22"/>
    <n v="409.89"/>
    <n v="4.9000000000000004"/>
    <n v="3686"/>
    <n v="550"/>
    <x v="43"/>
    <n v="1848"/>
    <d v="2023-12-12T00:00:00"/>
    <n v="757476.72"/>
    <x v="3"/>
    <x v="0"/>
  </r>
  <r>
    <x v="89"/>
    <x v="22"/>
    <n v="308.74"/>
    <n v="4.7"/>
    <n v="3957"/>
    <n v="335"/>
    <x v="14"/>
    <n v="1570"/>
    <d v="2023-09-25T00:00:00"/>
    <n v="484721.8"/>
    <x v="1"/>
    <x v="1"/>
  </r>
  <r>
    <x v="91"/>
    <x v="22"/>
    <n v="173.55"/>
    <n v="3.3"/>
    <n v="2886"/>
    <n v="116"/>
    <x v="14"/>
    <n v="1897"/>
    <d v="2024-02-15T00:00:00"/>
    <n v="329224.35000000003"/>
    <x v="10"/>
    <x v="1"/>
  </r>
  <r>
    <x v="88"/>
    <x v="22"/>
    <n v="227.87"/>
    <n v="1.1000000000000001"/>
    <n v="4934"/>
    <n v="65"/>
    <x v="48"/>
    <n v="446"/>
    <d v="2024-05-21T00:00:00"/>
    <n v="101630.02"/>
    <x v="5"/>
    <x v="1"/>
  </r>
  <r>
    <x v="89"/>
    <x v="22"/>
    <n v="35.83"/>
    <n v="2.8"/>
    <n v="2758"/>
    <n v="550"/>
    <x v="48"/>
    <n v="394"/>
    <d v="2023-07-20T00:00:00"/>
    <n v="14117.019999999999"/>
    <x v="11"/>
    <x v="1"/>
  </r>
  <r>
    <x v="89"/>
    <x v="22"/>
    <n v="159.02000000000001"/>
    <n v="3.5"/>
    <n v="1189"/>
    <n v="641"/>
    <x v="8"/>
    <n v="1875"/>
    <d v="2024-03-13T00:00:00"/>
    <n v="298162.5"/>
    <x v="9"/>
    <x v="1"/>
  </r>
  <r>
    <x v="90"/>
    <x v="22"/>
    <n v="325.51"/>
    <n v="4.3"/>
    <n v="3748"/>
    <n v="48"/>
    <x v="32"/>
    <n v="1813"/>
    <d v="2024-02-17T00:00:00"/>
    <n v="590149.63"/>
    <x v="10"/>
    <x v="1"/>
  </r>
  <r>
    <x v="90"/>
    <x v="22"/>
    <n v="133.38999999999999"/>
    <n v="4.3"/>
    <n v="1397"/>
    <n v="372"/>
    <x v="23"/>
    <n v="1778"/>
    <d v="2023-07-26T00:00:00"/>
    <n v="237167.41999999998"/>
    <x v="11"/>
    <x v="1"/>
  </r>
  <r>
    <x v="88"/>
    <x v="22"/>
    <n v="139.91"/>
    <n v="2.7"/>
    <n v="81"/>
    <n v="86"/>
    <x v="0"/>
    <n v="821"/>
    <d v="2023-06-18T00:00:00"/>
    <n v="114866.11"/>
    <x v="6"/>
    <x v="0"/>
  </r>
  <r>
    <x v="90"/>
    <x v="22"/>
    <n v="249.39"/>
    <n v="3.1"/>
    <n v="1932"/>
    <n v="680"/>
    <x v="15"/>
    <n v="1860"/>
    <d v="2024-03-10T00:00:00"/>
    <n v="463865.39999999997"/>
    <x v="9"/>
    <x v="0"/>
  </r>
  <r>
    <x v="89"/>
    <x v="22"/>
    <n v="73.25"/>
    <n v="4"/>
    <n v="3933"/>
    <n v="313"/>
    <x v="2"/>
    <n v="1945"/>
    <d v="2024-02-03T00:00:00"/>
    <n v="142471.25"/>
    <x v="10"/>
    <x v="1"/>
  </r>
  <r>
    <x v="90"/>
    <x v="22"/>
    <n v="76.47"/>
    <n v="2"/>
    <n v="2597"/>
    <n v="452"/>
    <x v="24"/>
    <n v="737"/>
    <d v="2024-04-18T00:00:00"/>
    <n v="56358.39"/>
    <x v="8"/>
    <x v="1"/>
  </r>
  <r>
    <x v="90"/>
    <x v="22"/>
    <n v="232.42"/>
    <n v="3"/>
    <n v="1928"/>
    <n v="575"/>
    <x v="37"/>
    <n v="636"/>
    <d v="2023-12-14T00:00:00"/>
    <n v="147819.12"/>
    <x v="3"/>
    <x v="0"/>
  </r>
  <r>
    <x v="90"/>
    <x v="22"/>
    <n v="498.86"/>
    <n v="2.1"/>
    <n v="4124"/>
    <n v="371"/>
    <x v="1"/>
    <n v="1893"/>
    <d v="2023-11-20T00:00:00"/>
    <n v="944341.98"/>
    <x v="0"/>
    <x v="1"/>
  </r>
  <r>
    <x v="90"/>
    <x v="22"/>
    <n v="119.27"/>
    <n v="2.6"/>
    <n v="1125"/>
    <n v="45"/>
    <x v="27"/>
    <n v="1187"/>
    <d v="2024-02-20T00:00:00"/>
    <n v="141573.49"/>
    <x v="10"/>
    <x v="0"/>
  </r>
  <r>
    <x v="88"/>
    <x v="22"/>
    <n v="440.87"/>
    <n v="3.1"/>
    <n v="3362"/>
    <n v="670"/>
    <x v="15"/>
    <n v="896"/>
    <d v="2023-09-03T00:00:00"/>
    <n v="395019.52000000002"/>
    <x v="1"/>
    <x v="0"/>
  </r>
  <r>
    <x v="90"/>
    <x v="22"/>
    <n v="225.17"/>
    <n v="1.2"/>
    <n v="1074"/>
    <n v="897"/>
    <x v="18"/>
    <n v="491"/>
    <d v="2024-04-02T00:00:00"/>
    <n v="110558.46999999999"/>
    <x v="8"/>
    <x v="1"/>
  </r>
  <r>
    <x v="89"/>
    <x v="22"/>
    <n v="219.18"/>
    <n v="2.9"/>
    <n v="4284"/>
    <n v="414"/>
    <x v="32"/>
    <n v="1099"/>
    <d v="2023-12-29T00:00:00"/>
    <n v="240878.82"/>
    <x v="3"/>
    <x v="1"/>
  </r>
  <r>
    <x v="88"/>
    <x v="22"/>
    <n v="466.42"/>
    <n v="2.4"/>
    <n v="3055"/>
    <n v="688"/>
    <x v="3"/>
    <n v="1412"/>
    <d v="2023-11-05T00:00:00"/>
    <n v="658585.04"/>
    <x v="0"/>
    <x v="1"/>
  </r>
  <r>
    <x v="89"/>
    <x v="22"/>
    <n v="377.28"/>
    <n v="3.8"/>
    <n v="2302"/>
    <n v="235"/>
    <x v="43"/>
    <n v="1284"/>
    <d v="2023-09-30T00:00:00"/>
    <n v="484427.51999999996"/>
    <x v="1"/>
    <x v="0"/>
  </r>
  <r>
    <x v="92"/>
    <x v="23"/>
    <n v="331.2"/>
    <n v="1.2"/>
    <n v="258"/>
    <n v="947"/>
    <x v="49"/>
    <n v="524"/>
    <d v="2023-11-15T00:00:00"/>
    <n v="173548.79999999999"/>
    <x v="0"/>
    <x v="1"/>
  </r>
  <r>
    <x v="92"/>
    <x v="23"/>
    <n v="252.05"/>
    <n v="4.5"/>
    <n v="2202"/>
    <n v="677"/>
    <x v="6"/>
    <n v="1853"/>
    <d v="2023-06-18T00:00:00"/>
    <n v="467048.65"/>
    <x v="6"/>
    <x v="1"/>
  </r>
  <r>
    <x v="93"/>
    <x v="23"/>
    <n v="469.45"/>
    <n v="2.4"/>
    <n v="4724"/>
    <n v="198"/>
    <x v="7"/>
    <n v="532"/>
    <d v="2023-11-23T00:00:00"/>
    <n v="249747.4"/>
    <x v="0"/>
    <x v="0"/>
  </r>
  <r>
    <x v="92"/>
    <x v="23"/>
    <n v="319.20999999999998"/>
    <n v="1.1000000000000001"/>
    <n v="4343"/>
    <n v="787"/>
    <x v="34"/>
    <n v="1325"/>
    <d v="2024-05-10T00:00:00"/>
    <n v="422953.25"/>
    <x v="5"/>
    <x v="1"/>
  </r>
  <r>
    <x v="93"/>
    <x v="23"/>
    <n v="177.77"/>
    <n v="3.2"/>
    <n v="3342"/>
    <n v="605"/>
    <x v="38"/>
    <n v="1820"/>
    <d v="2024-03-22T00:00:00"/>
    <n v="323541.40000000002"/>
    <x v="9"/>
    <x v="1"/>
  </r>
  <r>
    <x v="94"/>
    <x v="23"/>
    <n v="102.23"/>
    <n v="1.7"/>
    <n v="838"/>
    <n v="406"/>
    <x v="11"/>
    <n v="1116"/>
    <d v="2023-07-10T00:00:00"/>
    <n v="114088.68000000001"/>
    <x v="11"/>
    <x v="0"/>
  </r>
  <r>
    <x v="93"/>
    <x v="23"/>
    <n v="34.01"/>
    <n v="3.3"/>
    <n v="4468"/>
    <n v="224"/>
    <x v="10"/>
    <n v="1272"/>
    <d v="2024-03-11T00:00:00"/>
    <n v="43260.719999999994"/>
    <x v="9"/>
    <x v="1"/>
  </r>
  <r>
    <x v="94"/>
    <x v="23"/>
    <n v="483.61"/>
    <n v="2.8"/>
    <n v="1840"/>
    <n v="938"/>
    <x v="47"/>
    <n v="839"/>
    <d v="2023-11-08T00:00:00"/>
    <n v="405748.79000000004"/>
    <x v="0"/>
    <x v="1"/>
  </r>
  <r>
    <x v="95"/>
    <x v="23"/>
    <n v="340.86"/>
    <n v="1.8"/>
    <n v="4771"/>
    <n v="872"/>
    <x v="46"/>
    <n v="1837"/>
    <d v="2023-07-24T00:00:00"/>
    <n v="626159.82000000007"/>
    <x v="11"/>
    <x v="0"/>
  </r>
  <r>
    <x v="95"/>
    <x v="23"/>
    <n v="382.03"/>
    <n v="3.5"/>
    <n v="3497"/>
    <n v="947"/>
    <x v="25"/>
    <n v="1148"/>
    <d v="2024-04-04T00:00:00"/>
    <n v="438570.43999999994"/>
    <x v="8"/>
    <x v="0"/>
  </r>
  <r>
    <x v="93"/>
    <x v="23"/>
    <n v="293.58999999999997"/>
    <n v="3.5"/>
    <n v="1601"/>
    <n v="825"/>
    <x v="19"/>
    <n v="1622"/>
    <d v="2024-06-08T00:00:00"/>
    <n v="476202.98"/>
    <x v="12"/>
    <x v="1"/>
  </r>
  <r>
    <x v="94"/>
    <x v="23"/>
    <n v="339.69"/>
    <n v="3"/>
    <n v="4631"/>
    <n v="367"/>
    <x v="28"/>
    <n v="1984"/>
    <d v="2023-11-14T00:00:00"/>
    <n v="673944.96"/>
    <x v="0"/>
    <x v="0"/>
  </r>
  <r>
    <x v="92"/>
    <x v="23"/>
    <n v="479.41"/>
    <n v="1.1000000000000001"/>
    <n v="3549"/>
    <n v="104"/>
    <x v="0"/>
    <n v="45"/>
    <d v="2023-08-04T00:00:00"/>
    <n v="21573.45"/>
    <x v="4"/>
    <x v="0"/>
  </r>
  <r>
    <x v="92"/>
    <x v="23"/>
    <n v="116.69"/>
    <n v="3.5"/>
    <n v="1836"/>
    <n v="921"/>
    <x v="16"/>
    <n v="535"/>
    <d v="2024-05-06T00:00:00"/>
    <n v="62429.15"/>
    <x v="5"/>
    <x v="1"/>
  </r>
  <r>
    <x v="94"/>
    <x v="23"/>
    <n v="255.3"/>
    <n v="4.5999999999999996"/>
    <n v="2063"/>
    <n v="570"/>
    <x v="32"/>
    <n v="1973"/>
    <d v="2023-11-16T00:00:00"/>
    <n v="503706.9"/>
    <x v="0"/>
    <x v="1"/>
  </r>
  <r>
    <x v="94"/>
    <x v="23"/>
    <n v="291.23"/>
    <n v="2.4"/>
    <n v="2752"/>
    <n v="846"/>
    <x v="6"/>
    <n v="1603"/>
    <d v="2023-08-16T00:00:00"/>
    <n v="466841.69"/>
    <x v="4"/>
    <x v="1"/>
  </r>
  <r>
    <x v="95"/>
    <x v="23"/>
    <n v="208.68"/>
    <n v="4.9000000000000004"/>
    <n v="1505"/>
    <n v="102"/>
    <x v="8"/>
    <n v="177"/>
    <d v="2023-11-08T00:00:00"/>
    <n v="36936.36"/>
    <x v="0"/>
    <x v="1"/>
  </r>
  <r>
    <x v="92"/>
    <x v="23"/>
    <n v="133.63999999999999"/>
    <n v="4.7"/>
    <n v="2096"/>
    <n v="537"/>
    <x v="7"/>
    <n v="175"/>
    <d v="2024-03-23T00:00:00"/>
    <n v="23386.999999999996"/>
    <x v="9"/>
    <x v="0"/>
  </r>
  <r>
    <x v="93"/>
    <x v="23"/>
    <n v="454.42"/>
    <n v="1.7"/>
    <n v="1667"/>
    <n v="275"/>
    <x v="4"/>
    <n v="675"/>
    <d v="2023-08-27T00:00:00"/>
    <n v="306733.5"/>
    <x v="4"/>
    <x v="1"/>
  </r>
  <r>
    <x v="94"/>
    <x v="23"/>
    <n v="265.23"/>
    <n v="2.9"/>
    <n v="546"/>
    <n v="111"/>
    <x v="18"/>
    <n v="35"/>
    <d v="2023-11-06T00:00:00"/>
    <n v="9283.0500000000011"/>
    <x v="0"/>
    <x v="1"/>
  </r>
  <r>
    <x v="94"/>
    <x v="23"/>
    <n v="217.24"/>
    <n v="4.2"/>
    <n v="4402"/>
    <n v="533"/>
    <x v="4"/>
    <n v="1132"/>
    <d v="2023-06-19T00:00:00"/>
    <n v="245915.68000000002"/>
    <x v="6"/>
    <x v="1"/>
  </r>
  <r>
    <x v="95"/>
    <x v="23"/>
    <n v="277.04000000000002"/>
    <n v="1.3"/>
    <n v="2739"/>
    <n v="180"/>
    <x v="0"/>
    <n v="1487"/>
    <d v="2023-12-24T00:00:00"/>
    <n v="411958.48000000004"/>
    <x v="3"/>
    <x v="0"/>
  </r>
  <r>
    <x v="93"/>
    <x v="23"/>
    <n v="273.27"/>
    <n v="3.7"/>
    <n v="2431"/>
    <n v="811"/>
    <x v="2"/>
    <n v="38"/>
    <d v="2023-08-30T00:00:00"/>
    <n v="10384.259999999998"/>
    <x v="4"/>
    <x v="1"/>
  </r>
  <r>
    <x v="93"/>
    <x v="23"/>
    <n v="94.38"/>
    <n v="2.7"/>
    <n v="4766"/>
    <n v="242"/>
    <x v="47"/>
    <n v="1997"/>
    <d v="2024-04-22T00:00:00"/>
    <n v="188476.86"/>
    <x v="8"/>
    <x v="1"/>
  </r>
  <r>
    <x v="95"/>
    <x v="23"/>
    <n v="99.88"/>
    <n v="1"/>
    <n v="4025"/>
    <n v="870"/>
    <x v="21"/>
    <n v="946"/>
    <d v="2024-06-08T00:00:00"/>
    <n v="94486.48"/>
    <x v="12"/>
    <x v="0"/>
  </r>
  <r>
    <x v="92"/>
    <x v="23"/>
    <n v="119.57"/>
    <n v="4.4000000000000004"/>
    <n v="3665"/>
    <n v="655"/>
    <x v="50"/>
    <n v="540"/>
    <d v="2023-09-14T00:00:00"/>
    <n v="64567.799999999996"/>
    <x v="1"/>
    <x v="1"/>
  </r>
  <r>
    <x v="92"/>
    <x v="23"/>
    <n v="48.37"/>
    <n v="3.3"/>
    <n v="505"/>
    <n v="105"/>
    <x v="50"/>
    <n v="1194"/>
    <d v="2023-07-09T00:00:00"/>
    <n v="57753.78"/>
    <x v="11"/>
    <x v="1"/>
  </r>
  <r>
    <x v="95"/>
    <x v="23"/>
    <n v="438.62"/>
    <n v="3.9"/>
    <n v="4067"/>
    <n v="99"/>
    <x v="31"/>
    <n v="1597"/>
    <d v="2023-12-08T00:00:00"/>
    <n v="700476.14"/>
    <x v="3"/>
    <x v="1"/>
  </r>
  <r>
    <x v="95"/>
    <x v="23"/>
    <n v="320.26"/>
    <n v="3.9"/>
    <n v="4727"/>
    <n v="681"/>
    <x v="27"/>
    <n v="1884"/>
    <d v="2023-09-24T00:00:00"/>
    <n v="603369.84"/>
    <x v="1"/>
    <x v="0"/>
  </r>
  <r>
    <x v="93"/>
    <x v="23"/>
    <n v="234.29"/>
    <n v="1.4"/>
    <n v="3302"/>
    <n v="719"/>
    <x v="24"/>
    <n v="1922"/>
    <d v="2024-02-17T00:00:00"/>
    <n v="450305.38"/>
    <x v="10"/>
    <x v="1"/>
  </r>
  <r>
    <x v="93"/>
    <x v="23"/>
    <n v="95.24"/>
    <n v="1.2"/>
    <n v="4969"/>
    <n v="721"/>
    <x v="48"/>
    <n v="1555"/>
    <d v="2024-04-13T00:00:00"/>
    <n v="148098.19999999998"/>
    <x v="8"/>
    <x v="1"/>
  </r>
  <r>
    <x v="94"/>
    <x v="23"/>
    <n v="499.68"/>
    <n v="1.8"/>
    <n v="886"/>
    <n v="461"/>
    <x v="36"/>
    <n v="1075"/>
    <d v="2023-08-22T00:00:00"/>
    <n v="537156"/>
    <x v="4"/>
    <x v="1"/>
  </r>
  <r>
    <x v="94"/>
    <x v="23"/>
    <n v="256.41000000000003"/>
    <n v="4.2"/>
    <n v="926"/>
    <n v="556"/>
    <x v="5"/>
    <n v="1055"/>
    <d v="2023-08-26T00:00:00"/>
    <n v="270512.55000000005"/>
    <x v="4"/>
    <x v="1"/>
  </r>
  <r>
    <x v="93"/>
    <x v="23"/>
    <n v="265.64999999999998"/>
    <n v="1.9"/>
    <n v="1052"/>
    <n v="642"/>
    <x v="7"/>
    <n v="252"/>
    <d v="2023-08-29T00:00:00"/>
    <n v="66943.799999999988"/>
    <x v="4"/>
    <x v="0"/>
  </r>
  <r>
    <x v="95"/>
    <x v="23"/>
    <n v="177.69"/>
    <n v="4.9000000000000004"/>
    <n v="4525"/>
    <n v="579"/>
    <x v="45"/>
    <n v="1164"/>
    <d v="2023-10-23T00:00:00"/>
    <n v="206831.16"/>
    <x v="2"/>
    <x v="1"/>
  </r>
  <r>
    <x v="94"/>
    <x v="23"/>
    <n v="77.489999999999995"/>
    <n v="1.2"/>
    <n v="1468"/>
    <n v="757"/>
    <x v="43"/>
    <n v="575"/>
    <d v="2024-05-10T00:00:00"/>
    <n v="44556.75"/>
    <x v="5"/>
    <x v="0"/>
  </r>
  <r>
    <x v="94"/>
    <x v="23"/>
    <n v="395.39"/>
    <n v="2"/>
    <n v="1645"/>
    <n v="580"/>
    <x v="50"/>
    <n v="811"/>
    <d v="2023-07-16T00:00:00"/>
    <n v="320661.28999999998"/>
    <x v="11"/>
    <x v="1"/>
  </r>
  <r>
    <x v="94"/>
    <x v="23"/>
    <n v="492.03"/>
    <n v="2.4"/>
    <n v="3142"/>
    <n v="766"/>
    <x v="22"/>
    <n v="1590"/>
    <d v="2023-07-23T00:00:00"/>
    <n v="782327.7"/>
    <x v="11"/>
    <x v="0"/>
  </r>
  <r>
    <x v="95"/>
    <x v="23"/>
    <n v="26.86"/>
    <n v="3.5"/>
    <n v="810"/>
    <n v="187"/>
    <x v="12"/>
    <n v="809"/>
    <d v="2023-11-19T00:00:00"/>
    <n v="21729.739999999998"/>
    <x v="0"/>
    <x v="1"/>
  </r>
  <r>
    <x v="95"/>
    <x v="23"/>
    <n v="360.33"/>
    <n v="2"/>
    <n v="2705"/>
    <n v="596"/>
    <x v="2"/>
    <n v="947"/>
    <d v="2024-04-25T00:00:00"/>
    <n v="341232.51"/>
    <x v="8"/>
    <x v="1"/>
  </r>
  <r>
    <x v="96"/>
    <x v="24"/>
    <n v="438.03"/>
    <n v="1.9"/>
    <n v="3697"/>
    <n v="490"/>
    <x v="40"/>
    <n v="891"/>
    <d v="2024-05-11T00:00:00"/>
    <n v="390284.73"/>
    <x v="5"/>
    <x v="1"/>
  </r>
  <r>
    <x v="96"/>
    <x v="24"/>
    <n v="442.17"/>
    <n v="4.8"/>
    <n v="4376"/>
    <n v="274"/>
    <x v="11"/>
    <n v="718"/>
    <d v="2023-07-18T00:00:00"/>
    <n v="317478.06"/>
    <x v="11"/>
    <x v="0"/>
  </r>
  <r>
    <x v="97"/>
    <x v="24"/>
    <n v="14.22"/>
    <n v="1.1000000000000001"/>
    <n v="2073"/>
    <n v="26"/>
    <x v="4"/>
    <n v="1919"/>
    <d v="2023-12-23T00:00:00"/>
    <n v="27288.18"/>
    <x v="3"/>
    <x v="1"/>
  </r>
  <r>
    <x v="98"/>
    <x v="24"/>
    <n v="217.12"/>
    <n v="3.9"/>
    <n v="4324"/>
    <n v="978"/>
    <x v="15"/>
    <n v="527"/>
    <d v="2023-09-05T00:00:00"/>
    <n v="114422.24"/>
    <x v="1"/>
    <x v="0"/>
  </r>
  <r>
    <x v="97"/>
    <x v="24"/>
    <n v="298.33"/>
    <n v="1.8"/>
    <n v="2153"/>
    <n v="731"/>
    <x v="43"/>
    <n v="1712"/>
    <d v="2023-09-02T00:00:00"/>
    <n v="510740.95999999996"/>
    <x v="1"/>
    <x v="0"/>
  </r>
  <r>
    <x v="98"/>
    <x v="24"/>
    <n v="136.57"/>
    <n v="4.5"/>
    <n v="2720"/>
    <n v="618"/>
    <x v="50"/>
    <n v="1770"/>
    <d v="2024-05-23T00:00:00"/>
    <n v="241728.9"/>
    <x v="5"/>
    <x v="1"/>
  </r>
  <r>
    <x v="99"/>
    <x v="24"/>
    <n v="37.31"/>
    <n v="4.5999999999999996"/>
    <n v="3788"/>
    <n v="550"/>
    <x v="6"/>
    <n v="1711"/>
    <d v="2023-10-13T00:00:00"/>
    <n v="63837.41"/>
    <x v="2"/>
    <x v="1"/>
  </r>
  <r>
    <x v="99"/>
    <x v="24"/>
    <n v="152.59"/>
    <n v="4.5"/>
    <n v="677"/>
    <n v="105"/>
    <x v="49"/>
    <n v="1946"/>
    <d v="2024-03-30T00:00:00"/>
    <n v="296940.14"/>
    <x v="9"/>
    <x v="1"/>
  </r>
  <r>
    <x v="96"/>
    <x v="24"/>
    <n v="104.23"/>
    <n v="2.9"/>
    <n v="3257"/>
    <n v="69"/>
    <x v="47"/>
    <n v="1269"/>
    <d v="2023-09-22T00:00:00"/>
    <n v="132267.87"/>
    <x v="1"/>
    <x v="1"/>
  </r>
  <r>
    <x v="99"/>
    <x v="24"/>
    <n v="271.2"/>
    <n v="3.5"/>
    <n v="1301"/>
    <n v="562"/>
    <x v="46"/>
    <n v="454"/>
    <d v="2024-02-27T00:00:00"/>
    <n v="123124.79999999999"/>
    <x v="10"/>
    <x v="0"/>
  </r>
  <r>
    <x v="99"/>
    <x v="24"/>
    <n v="465.67"/>
    <n v="2.8"/>
    <n v="1417"/>
    <n v="500"/>
    <x v="28"/>
    <n v="1544"/>
    <d v="2024-03-23T00:00:00"/>
    <n v="718994.48"/>
    <x v="9"/>
    <x v="0"/>
  </r>
  <r>
    <x v="96"/>
    <x v="24"/>
    <n v="209.1"/>
    <n v="4.7"/>
    <n v="1209"/>
    <n v="33"/>
    <x v="46"/>
    <n v="130"/>
    <d v="2024-02-11T00:00:00"/>
    <n v="27183"/>
    <x v="10"/>
    <x v="0"/>
  </r>
  <r>
    <x v="97"/>
    <x v="24"/>
    <n v="336.54"/>
    <n v="2.1"/>
    <n v="2544"/>
    <n v="402"/>
    <x v="13"/>
    <n v="614"/>
    <d v="2023-07-17T00:00:00"/>
    <n v="206635.56000000003"/>
    <x v="11"/>
    <x v="0"/>
  </r>
  <r>
    <x v="96"/>
    <x v="24"/>
    <n v="481.48"/>
    <n v="4.9000000000000004"/>
    <n v="120"/>
    <n v="605"/>
    <x v="16"/>
    <n v="128"/>
    <d v="2024-03-11T00:00:00"/>
    <n v="61629.440000000002"/>
    <x v="9"/>
    <x v="1"/>
  </r>
  <r>
    <x v="96"/>
    <x v="24"/>
    <n v="311.10000000000002"/>
    <n v="4.5999999999999996"/>
    <n v="332"/>
    <n v="296"/>
    <x v="25"/>
    <n v="1196"/>
    <d v="2023-11-15T00:00:00"/>
    <n v="372075.60000000003"/>
    <x v="0"/>
    <x v="0"/>
  </r>
  <r>
    <x v="96"/>
    <x v="24"/>
    <n v="118.14"/>
    <n v="3.1"/>
    <n v="4234"/>
    <n v="502"/>
    <x v="17"/>
    <n v="28"/>
    <d v="2024-01-19T00:00:00"/>
    <n v="3307.92"/>
    <x v="7"/>
    <x v="1"/>
  </r>
  <r>
    <x v="96"/>
    <x v="24"/>
    <n v="111.33"/>
    <n v="4.7"/>
    <n v="1865"/>
    <n v="944"/>
    <x v="5"/>
    <n v="63"/>
    <d v="2023-10-11T00:00:00"/>
    <n v="7013.79"/>
    <x v="2"/>
    <x v="1"/>
  </r>
  <r>
    <x v="99"/>
    <x v="24"/>
    <n v="141.74"/>
    <n v="5"/>
    <n v="1906"/>
    <n v="231"/>
    <x v="21"/>
    <n v="1218"/>
    <d v="2023-07-12T00:00:00"/>
    <n v="172639.32"/>
    <x v="11"/>
    <x v="0"/>
  </r>
  <r>
    <x v="96"/>
    <x v="24"/>
    <n v="311.98"/>
    <n v="1.2"/>
    <n v="3985"/>
    <n v="392"/>
    <x v="2"/>
    <n v="1172"/>
    <d v="2023-10-05T00:00:00"/>
    <n v="365640.56"/>
    <x v="2"/>
    <x v="1"/>
  </r>
  <r>
    <x v="98"/>
    <x v="24"/>
    <n v="206.17"/>
    <n v="4.8"/>
    <n v="4293"/>
    <n v="555"/>
    <x v="16"/>
    <n v="1452"/>
    <d v="2024-05-24T00:00:00"/>
    <n v="299358.83999999997"/>
    <x v="5"/>
    <x v="1"/>
  </r>
  <r>
    <x v="97"/>
    <x v="24"/>
    <n v="347.7"/>
    <n v="2.4"/>
    <n v="4994"/>
    <n v="75"/>
    <x v="18"/>
    <n v="961"/>
    <d v="2023-10-06T00:00:00"/>
    <n v="334139.7"/>
    <x v="2"/>
    <x v="1"/>
  </r>
  <r>
    <x v="99"/>
    <x v="24"/>
    <n v="404.51"/>
    <n v="4.4000000000000004"/>
    <n v="392"/>
    <n v="84"/>
    <x v="5"/>
    <n v="610"/>
    <d v="2023-06-29T00:00:00"/>
    <n v="246751.1"/>
    <x v="6"/>
    <x v="1"/>
  </r>
  <r>
    <x v="98"/>
    <x v="24"/>
    <n v="194.73"/>
    <n v="4.9000000000000004"/>
    <n v="3677"/>
    <n v="173"/>
    <x v="27"/>
    <n v="219"/>
    <d v="2024-05-10T00:00:00"/>
    <n v="42645.869999999995"/>
    <x v="5"/>
    <x v="0"/>
  </r>
  <r>
    <x v="97"/>
    <x v="24"/>
    <n v="80.099999999999994"/>
    <n v="1.1000000000000001"/>
    <n v="616"/>
    <n v="538"/>
    <x v="24"/>
    <n v="870"/>
    <d v="2024-03-01T00:00:00"/>
    <n v="69687"/>
    <x v="9"/>
    <x v="1"/>
  </r>
  <r>
    <x v="98"/>
    <x v="24"/>
    <n v="177.42"/>
    <n v="4.8"/>
    <n v="340"/>
    <n v="860"/>
    <x v="49"/>
    <n v="1340"/>
    <d v="2024-05-03T00:00:00"/>
    <n v="237742.8"/>
    <x v="5"/>
    <x v="1"/>
  </r>
  <r>
    <x v="96"/>
    <x v="24"/>
    <n v="345.37"/>
    <n v="3"/>
    <n v="2975"/>
    <n v="25"/>
    <x v="16"/>
    <n v="1346"/>
    <d v="2023-10-29T00:00:00"/>
    <n v="464868.02"/>
    <x v="2"/>
    <x v="1"/>
  </r>
  <r>
    <x v="98"/>
    <x v="24"/>
    <n v="94.47"/>
    <n v="4.5"/>
    <n v="3979"/>
    <n v="559"/>
    <x v="0"/>
    <n v="370"/>
    <d v="2023-08-24T00:00:00"/>
    <n v="34953.9"/>
    <x v="4"/>
    <x v="0"/>
  </r>
  <r>
    <x v="96"/>
    <x v="24"/>
    <n v="383.64"/>
    <n v="3.3"/>
    <n v="1228"/>
    <n v="696"/>
    <x v="17"/>
    <n v="386"/>
    <d v="2023-08-06T00:00:00"/>
    <n v="148085.04"/>
    <x v="4"/>
    <x v="1"/>
  </r>
  <r>
    <x v="96"/>
    <x v="24"/>
    <n v="255.92"/>
    <n v="2.8"/>
    <n v="1781"/>
    <n v="160"/>
    <x v="21"/>
    <n v="1969"/>
    <d v="2023-11-11T00:00:00"/>
    <n v="503906.48"/>
    <x v="0"/>
    <x v="0"/>
  </r>
  <r>
    <x v="96"/>
    <x v="24"/>
    <n v="409.36"/>
    <n v="2"/>
    <n v="550"/>
    <n v="600"/>
    <x v="13"/>
    <n v="991"/>
    <d v="2023-09-30T00:00:00"/>
    <n v="405675.76"/>
    <x v="1"/>
    <x v="0"/>
  </r>
  <r>
    <x v="96"/>
    <x v="24"/>
    <n v="48.75"/>
    <n v="2.8"/>
    <n v="2737"/>
    <n v="588"/>
    <x v="5"/>
    <n v="991"/>
    <d v="2024-05-26T00:00:00"/>
    <n v="48311.25"/>
    <x v="5"/>
    <x v="1"/>
  </r>
  <r>
    <x v="96"/>
    <x v="24"/>
    <n v="57.35"/>
    <n v="2.1"/>
    <n v="4264"/>
    <n v="329"/>
    <x v="31"/>
    <n v="1328"/>
    <d v="2024-01-16T00:00:00"/>
    <n v="76160.800000000003"/>
    <x v="7"/>
    <x v="1"/>
  </r>
  <r>
    <x v="97"/>
    <x v="24"/>
    <n v="214.76"/>
    <n v="1.2"/>
    <n v="527"/>
    <n v="226"/>
    <x v="0"/>
    <n v="1564"/>
    <d v="2024-01-11T00:00:00"/>
    <n v="335884.64"/>
    <x v="7"/>
    <x v="0"/>
  </r>
  <r>
    <x v="98"/>
    <x v="24"/>
    <n v="61.84"/>
    <n v="3"/>
    <n v="1176"/>
    <n v="788"/>
    <x v="24"/>
    <n v="56"/>
    <d v="2023-12-07T00:00:00"/>
    <n v="3463.04"/>
    <x v="3"/>
    <x v="1"/>
  </r>
  <r>
    <x v="99"/>
    <x v="24"/>
    <n v="269.33999999999997"/>
    <n v="3.3"/>
    <n v="2513"/>
    <n v="662"/>
    <x v="25"/>
    <n v="800"/>
    <d v="2023-10-23T00:00:00"/>
    <n v="215471.99999999997"/>
    <x v="2"/>
    <x v="0"/>
  </r>
  <r>
    <x v="96"/>
    <x v="24"/>
    <n v="207.72"/>
    <n v="2.2999999999999998"/>
    <n v="1973"/>
    <n v="16"/>
    <x v="48"/>
    <n v="325"/>
    <d v="2024-02-11T00:00:00"/>
    <n v="67509"/>
    <x v="10"/>
    <x v="1"/>
  </r>
  <r>
    <x v="98"/>
    <x v="24"/>
    <n v="268.60000000000002"/>
    <n v="3.2"/>
    <n v="841"/>
    <n v="201"/>
    <x v="39"/>
    <n v="1546"/>
    <d v="2023-06-29T00:00:00"/>
    <n v="415255.60000000003"/>
    <x v="6"/>
    <x v="1"/>
  </r>
  <r>
    <x v="96"/>
    <x v="24"/>
    <n v="92.74"/>
    <n v="2.8"/>
    <n v="3454"/>
    <n v="880"/>
    <x v="42"/>
    <n v="1295"/>
    <d v="2023-10-27T00:00:00"/>
    <n v="120098.29999999999"/>
    <x v="2"/>
    <x v="0"/>
  </r>
  <r>
    <x v="99"/>
    <x v="24"/>
    <n v="152.28"/>
    <n v="1.3"/>
    <n v="2850"/>
    <n v="752"/>
    <x v="36"/>
    <n v="1962"/>
    <d v="2023-10-26T00:00:00"/>
    <n v="298773.36"/>
    <x v="2"/>
    <x v="1"/>
  </r>
  <r>
    <x v="96"/>
    <x v="24"/>
    <n v="136.53"/>
    <n v="2"/>
    <n v="4055"/>
    <n v="282"/>
    <x v="38"/>
    <n v="1089"/>
    <d v="2024-01-25T00:00:00"/>
    <n v="148681.17000000001"/>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3280A-1C56-E642-B315-A3E300041366}" name="PivotTable3" cacheId="2"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ies">
  <location ref="D19:G46" firstHeaderRow="0" firstDataRow="1" firstDataCol="1"/>
  <pivotFields count="10">
    <pivotField showAll="0">
      <items count="102">
        <item x="18"/>
        <item x="57"/>
        <item x="66"/>
        <item x="62"/>
        <item x="74"/>
        <item x="69"/>
        <item x="12"/>
        <item x="10"/>
        <item x="29"/>
        <item x="16"/>
        <item x="72"/>
        <item x="73"/>
        <item x="49"/>
        <item x="85"/>
        <item x="89"/>
        <item x="86"/>
        <item x="41"/>
        <item x="43"/>
        <item x="65"/>
        <item x="91"/>
        <item x="92"/>
        <item x="25"/>
        <item x="8"/>
        <item x="44"/>
        <item x="63"/>
        <item x="59"/>
        <item x="83"/>
        <item x="32"/>
        <item x="67"/>
        <item x="76"/>
        <item x="94"/>
        <item x="51"/>
        <item x="48"/>
        <item x="39"/>
        <item x="97"/>
        <item x="13"/>
        <item x="20"/>
        <item x="98"/>
        <item x="31"/>
        <item x="64"/>
        <item x="77"/>
        <item x="78"/>
        <item x="0"/>
        <item x="38"/>
        <item x="4"/>
        <item x="7"/>
        <item x="56"/>
        <item x="3"/>
        <item x="34"/>
        <item x="61"/>
        <item x="30"/>
        <item x="28"/>
        <item x="9"/>
        <item x="26"/>
        <item x="37"/>
        <item x="23"/>
        <item x="81"/>
        <item x="80"/>
        <item x="82"/>
        <item x="15"/>
        <item x="88"/>
        <item x="42"/>
        <item x="87"/>
        <item x="50"/>
        <item x="95"/>
        <item x="71"/>
        <item x="21"/>
        <item x="17"/>
        <item x="33"/>
        <item x="54"/>
        <item x="36"/>
        <item x="53"/>
        <item x="79"/>
        <item x="70"/>
        <item x="14"/>
        <item x="93"/>
        <item x="75"/>
        <item x="60"/>
        <item x="40"/>
        <item x="2"/>
        <item x="1"/>
        <item x="68"/>
        <item x="90"/>
        <item x="55"/>
        <item x="24"/>
        <item x="5"/>
        <item x="6"/>
        <item x="46"/>
        <item x="84"/>
        <item x="96"/>
        <item x="11"/>
        <item x="27"/>
        <item x="19"/>
        <item x="22"/>
        <item x="45"/>
        <item x="99"/>
        <item x="52"/>
        <item x="47"/>
        <item x="35"/>
        <item x="58"/>
        <item x="100"/>
        <item t="default"/>
      </items>
    </pivotField>
    <pivotField axis="axisRow" showAll="0" sortType="descending">
      <items count="27">
        <item x="10"/>
        <item x="18"/>
        <item x="15"/>
        <item x="9"/>
        <item x="24"/>
        <item x="3"/>
        <item x="17"/>
        <item x="1"/>
        <item x="8"/>
        <item x="19"/>
        <item x="11"/>
        <item x="0"/>
        <item x="2"/>
        <item x="7"/>
        <item x="23"/>
        <item x="22"/>
        <item x="20"/>
        <item x="12"/>
        <item x="16"/>
        <item x="6"/>
        <item x="14"/>
        <item x="4"/>
        <item x="21"/>
        <item x="5"/>
        <item x="13"/>
        <item x="25"/>
        <item t="default"/>
      </items>
      <autoSortScope>
        <pivotArea dataOnly="0" outline="0" fieldPosition="0">
          <references count="1">
            <reference field="4294967294" count="1" selected="0">
              <x v="2"/>
            </reference>
          </references>
        </pivotArea>
      </autoSortScope>
    </pivotField>
    <pivotField dataField="1" showAll="0"/>
    <pivotField dataField="1" showAll="0"/>
    <pivotField showAll="0"/>
    <pivotField showAll="0"/>
    <pivotField showAll="0"/>
    <pivotField showAll="0"/>
    <pivotField showAll="0"/>
    <pivotField dataField="1" showAll="0"/>
  </pivotFields>
  <rowFields count="1">
    <field x="1"/>
  </rowFields>
  <rowItems count="27">
    <i>
      <x v="2"/>
    </i>
    <i>
      <x v="20"/>
    </i>
    <i>
      <x v="9"/>
    </i>
    <i>
      <x v="3"/>
    </i>
    <i>
      <x v="14"/>
    </i>
    <i>
      <x v="19"/>
    </i>
    <i>
      <x v="11"/>
    </i>
    <i>
      <x v="16"/>
    </i>
    <i>
      <x v="15"/>
    </i>
    <i>
      <x v="21"/>
    </i>
    <i>
      <x v="5"/>
    </i>
    <i>
      <x v="1"/>
    </i>
    <i>
      <x v="13"/>
    </i>
    <i>
      <x v="8"/>
    </i>
    <i>
      <x v="10"/>
    </i>
    <i>
      <x/>
    </i>
    <i>
      <x v="7"/>
    </i>
    <i>
      <x v="17"/>
    </i>
    <i>
      <x v="23"/>
    </i>
    <i>
      <x v="12"/>
    </i>
    <i>
      <x v="22"/>
    </i>
    <i>
      <x v="4"/>
    </i>
    <i>
      <x v="6"/>
    </i>
    <i>
      <x v="18"/>
    </i>
    <i>
      <x v="24"/>
    </i>
    <i>
      <x v="25"/>
    </i>
    <i t="grand">
      <x/>
    </i>
  </rowItems>
  <colFields count="1">
    <field x="-2"/>
  </colFields>
  <colItems count="3">
    <i>
      <x/>
    </i>
    <i i="1">
      <x v="1"/>
    </i>
    <i i="2">
      <x v="2"/>
    </i>
  </colItems>
  <dataFields count="3">
    <dataField name="Average of Price" fld="2" subtotal="average" baseField="0" baseItem="0"/>
    <dataField name="Average of Rating" fld="3" subtotal="average" baseField="0" baseItem="0"/>
    <dataField name="Sum of Total sales" fld="9" baseField="0" baseItem="0"/>
  </dataFields>
  <chartFormats count="4">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5" format="30" series="1">
      <pivotArea type="data" outline="0" fieldPosition="0">
        <references count="1">
          <reference field="4294967294" count="1" selected="0">
            <x v="2"/>
          </reference>
        </references>
      </pivotArea>
    </chartFormat>
    <chartFormat chart="5" format="31">
      <pivotArea type="data" outline="0" fieldPosition="0">
        <references count="2">
          <reference field="4294967294" count="1" selected="0">
            <x v="2"/>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A9CFD-488A-3B4D-AF53-BCA866B3226D}"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9:O81" firstHeaderRow="1" firstDataRow="1" firstDataCol="1"/>
  <pivotFields count="12">
    <pivotField showAll="0"/>
    <pivotField showAll="0"/>
    <pivotField showAll="0"/>
    <pivotField showAll="0"/>
    <pivotField showAll="0"/>
    <pivotField showAll="0"/>
    <pivotField axis="axisRow" showAll="0">
      <items count="52">
        <item x="26"/>
        <item x="27"/>
        <item x="42"/>
        <item x="43"/>
        <item x="33"/>
        <item x="13"/>
        <item x="46"/>
        <item x="21"/>
        <item x="0"/>
        <item x="35"/>
        <item x="7"/>
        <item x="41"/>
        <item x="44"/>
        <item x="15"/>
        <item x="37"/>
        <item x="28"/>
        <item x="9"/>
        <item x="25"/>
        <item x="22"/>
        <item x="29"/>
        <item x="11"/>
        <item x="45"/>
        <item x="50"/>
        <item x="4"/>
        <item x="16"/>
        <item x="6"/>
        <item x="34"/>
        <item x="10"/>
        <item x="14"/>
        <item x="30"/>
        <item x="12"/>
        <item x="2"/>
        <item x="32"/>
        <item x="1"/>
        <item x="36"/>
        <item x="19"/>
        <item x="49"/>
        <item x="40"/>
        <item x="38"/>
        <item x="39"/>
        <item x="17"/>
        <item x="18"/>
        <item x="47"/>
        <item x="23"/>
        <item x="31"/>
        <item x="8"/>
        <item x="48"/>
        <item x="24"/>
        <item x="5"/>
        <item x="3"/>
        <item x="20"/>
        <item t="default"/>
      </items>
    </pivotField>
    <pivotField dataField="1" showAll="0"/>
    <pivotField numFmtId="14" showAll="0"/>
    <pivotField showAll="0"/>
    <pivotField showAll="0"/>
    <pivotField showAll="0"/>
  </pivotFields>
  <rowFields count="1">
    <field x="6"/>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Sales"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49149F-576C-A64C-A911-DEC073D083B5}"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80:R91" firstHeaderRow="1" firstDataRow="1" firstDataCol="1"/>
  <pivotFields count="12">
    <pivotField axis="axisRow" showAll="0" measureFilter="1">
      <items count="101">
        <item x="58"/>
        <item x="35"/>
        <item x="47"/>
        <item x="52"/>
        <item x="99"/>
        <item x="45"/>
        <item x="22"/>
        <item x="19"/>
        <item x="27"/>
        <item x="11"/>
        <item x="96"/>
        <item x="84"/>
        <item x="46"/>
        <item x="6"/>
        <item x="5"/>
        <item x="24"/>
        <item x="55"/>
        <item x="90"/>
        <item x="68"/>
        <item x="1"/>
        <item x="2"/>
        <item x="40"/>
        <item x="60"/>
        <item x="75"/>
        <item x="93"/>
        <item x="14"/>
        <item x="70"/>
        <item x="79"/>
        <item x="53"/>
        <item x="36"/>
        <item x="54"/>
        <item x="33"/>
        <item x="17"/>
        <item x="21"/>
        <item x="71"/>
        <item x="95"/>
        <item x="50"/>
        <item x="87"/>
        <item x="42"/>
        <item x="88"/>
        <item x="15"/>
        <item x="82"/>
        <item x="80"/>
        <item x="81"/>
        <item x="23"/>
        <item x="37"/>
        <item x="26"/>
        <item x="9"/>
        <item x="28"/>
        <item x="30"/>
        <item x="61"/>
        <item x="34"/>
        <item x="3"/>
        <item x="56"/>
        <item x="7"/>
        <item x="4"/>
        <item x="38"/>
        <item x="0"/>
        <item x="78"/>
        <item x="77"/>
        <item x="64"/>
        <item x="31"/>
        <item x="98"/>
        <item x="20"/>
        <item x="13"/>
        <item x="97"/>
        <item x="39"/>
        <item x="48"/>
        <item x="51"/>
        <item x="94"/>
        <item x="76"/>
        <item x="67"/>
        <item x="32"/>
        <item x="83"/>
        <item x="59"/>
        <item x="63"/>
        <item x="44"/>
        <item x="8"/>
        <item x="25"/>
        <item x="92"/>
        <item x="91"/>
        <item x="65"/>
        <item x="43"/>
        <item x="41"/>
        <item x="86"/>
        <item x="89"/>
        <item x="85"/>
        <item x="49"/>
        <item x="73"/>
        <item x="72"/>
        <item x="16"/>
        <item x="29"/>
        <item x="10"/>
        <item x="12"/>
        <item x="69"/>
        <item x="74"/>
        <item x="62"/>
        <item x="66"/>
        <item x="57"/>
        <item x="18"/>
        <item t="default"/>
      </items>
    </pivotField>
    <pivotField showAll="0"/>
    <pivotField showAll="0"/>
    <pivotField showAll="0"/>
    <pivotField showAll="0"/>
    <pivotField showAll="0"/>
    <pivotField showAll="0"/>
    <pivotField showAll="0"/>
    <pivotField numFmtId="14" showAll="0"/>
    <pivotField dataField="1" showAll="0"/>
    <pivotField showAll="0"/>
    <pivotField showAll="0"/>
  </pivotFields>
  <rowFields count="1">
    <field x="0"/>
  </rowFields>
  <rowItems count="11">
    <i>
      <x v="64"/>
    </i>
    <i>
      <x v="74"/>
    </i>
    <i>
      <x v="30"/>
    </i>
    <i>
      <x v="36"/>
    </i>
    <i>
      <x v="44"/>
    </i>
    <i>
      <x v="76"/>
    </i>
    <i>
      <x v="97"/>
    </i>
    <i>
      <x v="1"/>
    </i>
    <i>
      <x v="34"/>
    </i>
    <i>
      <x v="16"/>
    </i>
    <i t="grand">
      <x/>
    </i>
  </rowItems>
  <colItems count="1">
    <i/>
  </colItems>
  <dataFields count="1">
    <dataField name="Sum of Total sales" fld="9" baseField="0" baseItem="0" numFmtId="164"/>
  </dataFields>
  <formats count="2">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504BD9-C6A3-B747-9FEA-B911EED53CCE}"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63:R74" firstHeaderRow="1" firstDataRow="1" firstDataCol="1"/>
  <pivotFields count="12">
    <pivotField axis="axisRow" showAll="0" measureFilter="1" sortType="descending">
      <items count="101">
        <item x="58"/>
        <item x="35"/>
        <item x="47"/>
        <item x="52"/>
        <item x="99"/>
        <item x="45"/>
        <item x="22"/>
        <item x="19"/>
        <item x="27"/>
        <item x="11"/>
        <item x="96"/>
        <item x="84"/>
        <item x="46"/>
        <item x="6"/>
        <item x="5"/>
        <item x="24"/>
        <item x="55"/>
        <item x="90"/>
        <item x="68"/>
        <item x="1"/>
        <item x="2"/>
        <item x="40"/>
        <item x="60"/>
        <item x="75"/>
        <item x="93"/>
        <item x="14"/>
        <item x="70"/>
        <item x="79"/>
        <item x="53"/>
        <item x="36"/>
        <item x="54"/>
        <item x="33"/>
        <item x="17"/>
        <item x="21"/>
        <item x="71"/>
        <item x="95"/>
        <item x="50"/>
        <item x="87"/>
        <item x="42"/>
        <item x="88"/>
        <item x="15"/>
        <item x="82"/>
        <item x="80"/>
        <item x="81"/>
        <item x="23"/>
        <item x="37"/>
        <item x="26"/>
        <item x="9"/>
        <item x="28"/>
        <item x="30"/>
        <item x="61"/>
        <item x="34"/>
        <item x="3"/>
        <item x="56"/>
        <item x="7"/>
        <item x="4"/>
        <item x="38"/>
        <item x="0"/>
        <item x="78"/>
        <item x="77"/>
        <item x="64"/>
        <item x="31"/>
        <item x="98"/>
        <item x="20"/>
        <item x="13"/>
        <item x="97"/>
        <item x="39"/>
        <item x="48"/>
        <item x="51"/>
        <item x="94"/>
        <item x="76"/>
        <item x="67"/>
        <item x="32"/>
        <item x="83"/>
        <item x="59"/>
        <item x="63"/>
        <item x="44"/>
        <item x="8"/>
        <item x="25"/>
        <item x="92"/>
        <item x="91"/>
        <item x="65"/>
        <item x="43"/>
        <item x="41"/>
        <item x="86"/>
        <item x="89"/>
        <item x="85"/>
        <item x="49"/>
        <item x="73"/>
        <item x="72"/>
        <item x="16"/>
        <item x="29"/>
        <item x="10"/>
        <item x="12"/>
        <item x="69"/>
        <item x="74"/>
        <item x="62"/>
        <item x="66"/>
        <item x="5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dataField="1" showAll="0"/>
    <pivotField showAll="0"/>
    <pivotField showAll="0"/>
  </pivotFields>
  <rowFields count="1">
    <field x="0"/>
  </rowFields>
  <rowItems count="11">
    <i>
      <x v="93"/>
    </i>
    <i>
      <x v="45"/>
    </i>
    <i>
      <x v="78"/>
    </i>
    <i>
      <x/>
    </i>
    <i>
      <x v="67"/>
    </i>
    <i>
      <x v="43"/>
    </i>
    <i>
      <x v="5"/>
    </i>
    <i>
      <x v="69"/>
    </i>
    <i>
      <x v="72"/>
    </i>
    <i>
      <x v="57"/>
    </i>
    <i t="grand">
      <x/>
    </i>
  </rowItems>
  <colItems count="1">
    <i/>
  </colItems>
  <dataFields count="1">
    <dataField name="Sum of Total sales" fld="9" baseField="0" baseItem="0" numFmtId="164"/>
  </dataFields>
  <formats count="2">
    <format dxfId="6">
      <pivotArea outline="0" collapsedLevelsAreSubtotals="1"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AFD03C-4778-F54E-B21D-43ACA685944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AL17" firstHeaderRow="1" firstDataRow="2" firstDataCol="1"/>
  <pivotFields count="12">
    <pivotField showAll="0">
      <items count="101">
        <item x="18"/>
        <item x="57"/>
        <item x="66"/>
        <item x="62"/>
        <item x="74"/>
        <item x="69"/>
        <item x="12"/>
        <item x="10"/>
        <item x="29"/>
        <item x="16"/>
        <item x="72"/>
        <item x="73"/>
        <item x="49"/>
        <item x="85"/>
        <item x="89"/>
        <item x="86"/>
        <item x="41"/>
        <item x="43"/>
        <item x="65"/>
        <item x="91"/>
        <item x="92"/>
        <item x="25"/>
        <item x="8"/>
        <item x="44"/>
        <item x="63"/>
        <item x="59"/>
        <item x="83"/>
        <item x="32"/>
        <item x="67"/>
        <item x="76"/>
        <item x="94"/>
        <item x="51"/>
        <item x="48"/>
        <item x="39"/>
        <item x="97"/>
        <item x="13"/>
        <item x="20"/>
        <item x="98"/>
        <item x="31"/>
        <item x="64"/>
        <item x="77"/>
        <item x="78"/>
        <item x="0"/>
        <item x="38"/>
        <item x="4"/>
        <item x="7"/>
        <item x="56"/>
        <item x="3"/>
        <item x="34"/>
        <item x="61"/>
        <item x="30"/>
        <item x="28"/>
        <item x="9"/>
        <item x="26"/>
        <item x="37"/>
        <item x="23"/>
        <item x="81"/>
        <item x="80"/>
        <item x="82"/>
        <item x="15"/>
        <item x="88"/>
        <item x="42"/>
        <item x="87"/>
        <item x="50"/>
        <item x="95"/>
        <item x="71"/>
        <item x="21"/>
        <item x="17"/>
        <item x="33"/>
        <item x="54"/>
        <item x="36"/>
        <item x="53"/>
        <item x="79"/>
        <item x="70"/>
        <item x="14"/>
        <item x="93"/>
        <item x="75"/>
        <item x="60"/>
        <item x="40"/>
        <item x="2"/>
        <item x="1"/>
        <item x="68"/>
        <item x="90"/>
        <item x="55"/>
        <item x="24"/>
        <item x="5"/>
        <item x="6"/>
        <item x="46"/>
        <item x="84"/>
        <item x="96"/>
        <item x="11"/>
        <item x="27"/>
        <item x="19"/>
        <item x="22"/>
        <item x="45"/>
        <item x="99"/>
        <item x="52"/>
        <item x="47"/>
        <item x="35"/>
        <item x="58"/>
        <item t="default"/>
      </items>
    </pivotField>
    <pivotField axis="axisCol" showAll="0">
      <items count="26">
        <item x="10"/>
        <item x="18"/>
        <item x="15"/>
        <item x="9"/>
        <item x="24"/>
        <item x="3"/>
        <item x="17"/>
        <item x="1"/>
        <item x="8"/>
        <item x="19"/>
        <item x="11"/>
        <item x="0"/>
        <item x="2"/>
        <item x="7"/>
        <item x="23"/>
        <item x="22"/>
        <item x="20"/>
        <item x="12"/>
        <item x="16"/>
        <item x="6"/>
        <item x="14"/>
        <item x="4"/>
        <item x="21"/>
        <item x="5"/>
        <item x="13"/>
        <item t="default"/>
      </items>
    </pivotField>
    <pivotField showAll="0"/>
    <pivotField showAll="0"/>
    <pivotField showAll="0"/>
    <pivotField showAll="0"/>
    <pivotField showAll="0"/>
    <pivotField dataField="1" showAll="0"/>
    <pivotField numFmtId="14" showAll="0"/>
    <pivotField showAll="0"/>
    <pivotField axis="axisRow" showAll="0">
      <items count="14">
        <item x="6"/>
        <item x="11"/>
        <item x="4"/>
        <item x="1"/>
        <item x="2"/>
        <item x="0"/>
        <item x="3"/>
        <item x="7"/>
        <item x="10"/>
        <item x="9"/>
        <item x="8"/>
        <item x="5"/>
        <item x="12"/>
        <item t="default"/>
      </items>
    </pivotField>
    <pivotField showAll="0"/>
  </pivotFields>
  <rowFields count="1">
    <field x="10"/>
  </rowFields>
  <rowItems count="14">
    <i>
      <x/>
    </i>
    <i>
      <x v="1"/>
    </i>
    <i>
      <x v="2"/>
    </i>
    <i>
      <x v="3"/>
    </i>
    <i>
      <x v="4"/>
    </i>
    <i>
      <x v="5"/>
    </i>
    <i>
      <x v="6"/>
    </i>
    <i>
      <x v="7"/>
    </i>
    <i>
      <x v="8"/>
    </i>
    <i>
      <x v="9"/>
    </i>
    <i>
      <x v="10"/>
    </i>
    <i>
      <x v="11"/>
    </i>
    <i>
      <x v="12"/>
    </i>
    <i t="grand">
      <x/>
    </i>
  </rowItems>
  <colFields count="1">
    <field x="1"/>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Sales" fld="7" baseField="0" baseItem="0"/>
  </dataFields>
  <chartFormats count="2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75F689-56F7-834F-9CA5-6FBBBA24EB76}"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28:AE54" firstHeaderRow="1" firstDataRow="1" firstDataCol="1"/>
  <pivotFields count="12">
    <pivotField showAll="0">
      <items count="101">
        <item x="18"/>
        <item x="57"/>
        <item x="66"/>
        <item x="62"/>
        <item x="74"/>
        <item x="69"/>
        <item x="12"/>
        <item x="10"/>
        <item x="29"/>
        <item x="16"/>
        <item x="72"/>
        <item x="73"/>
        <item x="49"/>
        <item x="85"/>
        <item x="89"/>
        <item x="86"/>
        <item x="41"/>
        <item x="43"/>
        <item x="65"/>
        <item x="91"/>
        <item x="92"/>
        <item x="25"/>
        <item x="8"/>
        <item x="44"/>
        <item x="63"/>
        <item x="59"/>
        <item x="83"/>
        <item x="32"/>
        <item x="67"/>
        <item x="76"/>
        <item x="94"/>
        <item x="51"/>
        <item x="48"/>
        <item x="39"/>
        <item x="97"/>
        <item x="13"/>
        <item x="20"/>
        <item x="98"/>
        <item x="31"/>
        <item x="64"/>
        <item x="77"/>
        <item x="78"/>
        <item x="0"/>
        <item x="38"/>
        <item x="4"/>
        <item x="7"/>
        <item x="56"/>
        <item x="3"/>
        <item x="34"/>
        <item x="61"/>
        <item x="30"/>
        <item x="28"/>
        <item x="9"/>
        <item x="26"/>
        <item x="37"/>
        <item x="23"/>
        <item x="81"/>
        <item x="80"/>
        <item x="82"/>
        <item x="15"/>
        <item x="88"/>
        <item x="42"/>
        <item x="87"/>
        <item x="50"/>
        <item x="95"/>
        <item x="71"/>
        <item x="21"/>
        <item x="17"/>
        <item x="33"/>
        <item x="54"/>
        <item x="36"/>
        <item x="53"/>
        <item x="79"/>
        <item x="70"/>
        <item x="14"/>
        <item x="93"/>
        <item x="75"/>
        <item x="60"/>
        <item x="40"/>
        <item x="2"/>
        <item x="1"/>
        <item x="68"/>
        <item x="90"/>
        <item x="55"/>
        <item x="24"/>
        <item x="5"/>
        <item x="6"/>
        <item x="46"/>
        <item x="84"/>
        <item x="96"/>
        <item x="11"/>
        <item x="27"/>
        <item x="19"/>
        <item x="22"/>
        <item x="45"/>
        <item x="99"/>
        <item x="52"/>
        <item x="47"/>
        <item x="35"/>
        <item x="58"/>
        <item t="default"/>
      </items>
    </pivotField>
    <pivotField axis="axisRow" showAll="0">
      <items count="26">
        <item x="13"/>
        <item x="5"/>
        <item x="21"/>
        <item x="4"/>
        <item x="14"/>
        <item x="6"/>
        <item x="16"/>
        <item x="12"/>
        <item x="20"/>
        <item x="22"/>
        <item x="23"/>
        <item x="7"/>
        <item x="2"/>
        <item x="0"/>
        <item x="11"/>
        <item x="19"/>
        <item x="8"/>
        <item x="1"/>
        <item x="17"/>
        <item x="3"/>
        <item x="24"/>
        <item x="9"/>
        <item x="15"/>
        <item x="18"/>
        <item x="10"/>
        <item t="default"/>
      </items>
    </pivotField>
    <pivotField showAll="0"/>
    <pivotField dataField="1" showAll="0"/>
    <pivotField showAll="0"/>
    <pivotField showAll="0"/>
    <pivotField showAll="0"/>
    <pivotField showAll="0"/>
    <pivotField numFmtId="14"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Rating" fld="3" subtotal="average" baseField="0" baseItem="0" numFmtId="2"/>
  </dataFields>
  <formats count="2">
    <format dxfId="8">
      <pivotArea outline="0" collapsedLevelsAreSubtotals="1" fieldPosition="0"/>
    </format>
    <format dxfId="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9FA67E-D479-4C4F-9776-F8DA097D0D5C}"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Y27:Z30" firstHeaderRow="1" firstDataRow="1" firstDataCol="1"/>
  <pivotFields count="12">
    <pivotField showAll="0"/>
    <pivotField showAll="0"/>
    <pivotField showAll="0"/>
    <pivotField showAll="0"/>
    <pivotField showAll="0"/>
    <pivotField showAll="0"/>
    <pivotField showAll="0"/>
    <pivotField dataField="1" showAll="0"/>
    <pivotField numFmtId="14"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Sum of Sales" fld="7" baseField="0" baseItem="0" numFmtId="169"/>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94551E-A8DF-DC41-B845-EC8F2A457A0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C106" firstHeaderRow="0" firstDataRow="1" firstDataCol="1"/>
  <pivotFields count="12">
    <pivotField axis="axisRow" showAll="0" sortType="descending">
      <items count="101">
        <item x="18"/>
        <item x="57"/>
        <item x="66"/>
        <item x="62"/>
        <item x="74"/>
        <item x="69"/>
        <item x="12"/>
        <item x="10"/>
        <item x="29"/>
        <item x="16"/>
        <item x="72"/>
        <item x="73"/>
        <item x="49"/>
        <item x="85"/>
        <item x="89"/>
        <item x="86"/>
        <item x="41"/>
        <item x="43"/>
        <item x="65"/>
        <item x="91"/>
        <item x="92"/>
        <item x="25"/>
        <item x="8"/>
        <item x="44"/>
        <item x="63"/>
        <item x="59"/>
        <item x="83"/>
        <item x="32"/>
        <item x="67"/>
        <item x="76"/>
        <item x="94"/>
        <item x="51"/>
        <item x="48"/>
        <item x="39"/>
        <item x="97"/>
        <item x="13"/>
        <item x="20"/>
        <item x="98"/>
        <item x="31"/>
        <item x="64"/>
        <item x="77"/>
        <item x="78"/>
        <item x="0"/>
        <item x="38"/>
        <item x="4"/>
        <item x="7"/>
        <item x="56"/>
        <item x="3"/>
        <item x="34"/>
        <item x="61"/>
        <item x="30"/>
        <item x="28"/>
        <item x="9"/>
        <item x="26"/>
        <item x="37"/>
        <item x="23"/>
        <item x="81"/>
        <item x="80"/>
        <item x="82"/>
        <item x="15"/>
        <item x="88"/>
        <item x="42"/>
        <item x="87"/>
        <item x="50"/>
        <item x="95"/>
        <item x="71"/>
        <item x="21"/>
        <item x="17"/>
        <item x="33"/>
        <item x="54"/>
        <item x="36"/>
        <item x="53"/>
        <item x="79"/>
        <item x="70"/>
        <item x="14"/>
        <item x="93"/>
        <item x="75"/>
        <item x="60"/>
        <item x="40"/>
        <item x="2"/>
        <item x="1"/>
        <item x="68"/>
        <item x="90"/>
        <item x="55"/>
        <item x="24"/>
        <item x="5"/>
        <item x="6"/>
        <item x="46"/>
        <item x="84"/>
        <item x="96"/>
        <item x="11"/>
        <item x="27"/>
        <item x="19"/>
        <item x="22"/>
        <item x="45"/>
        <item x="99"/>
        <item x="52"/>
        <item x="47"/>
        <item x="35"/>
        <item x="5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dataField="1" showAll="0"/>
    <pivotField numFmtId="14" showAll="0"/>
    <pivotField showAll="0"/>
    <pivotField showAll="0"/>
    <pivotField showAll="0"/>
  </pivotFields>
  <rowFields count="1">
    <field x="0"/>
  </rowFields>
  <rowItems count="101">
    <i>
      <x v="37"/>
    </i>
    <i>
      <x v="48"/>
    </i>
    <i>
      <x v="99"/>
    </i>
    <i>
      <x v="25"/>
    </i>
    <i>
      <x v="23"/>
    </i>
    <i>
      <x v="3"/>
    </i>
    <i>
      <x v="95"/>
    </i>
    <i>
      <x v="12"/>
    </i>
    <i>
      <x v="66"/>
    </i>
    <i>
      <x v="92"/>
    </i>
    <i>
      <x v="79"/>
    </i>
    <i>
      <x v="52"/>
    </i>
    <i>
      <x v="83"/>
    </i>
    <i>
      <x v="27"/>
    </i>
    <i>
      <x v="40"/>
    </i>
    <i>
      <x v="1"/>
    </i>
    <i>
      <x v="97"/>
    </i>
    <i>
      <x v="22"/>
    </i>
    <i>
      <x v="88"/>
    </i>
    <i>
      <x v="35"/>
    </i>
    <i>
      <x v="61"/>
    </i>
    <i>
      <x v="15"/>
    </i>
    <i>
      <x v="56"/>
    </i>
    <i>
      <x v="54"/>
    </i>
    <i>
      <x v="33"/>
    </i>
    <i>
      <x/>
    </i>
    <i>
      <x v="11"/>
    </i>
    <i>
      <x v="41"/>
    </i>
    <i>
      <x v="46"/>
    </i>
    <i>
      <x v="36"/>
    </i>
    <i>
      <x v="49"/>
    </i>
    <i>
      <x v="69"/>
    </i>
    <i>
      <x v="50"/>
    </i>
    <i>
      <x v="6"/>
    </i>
    <i>
      <x v="39"/>
    </i>
    <i>
      <x v="71"/>
    </i>
    <i>
      <x v="14"/>
    </i>
    <i>
      <x v="86"/>
    </i>
    <i>
      <x v="89"/>
    </i>
    <i>
      <x v="91"/>
    </i>
    <i>
      <x v="84"/>
    </i>
    <i>
      <x v="65"/>
    </i>
    <i>
      <x v="26"/>
    </i>
    <i>
      <x v="64"/>
    </i>
    <i>
      <x v="10"/>
    </i>
    <i>
      <x v="13"/>
    </i>
    <i>
      <x v="2"/>
    </i>
    <i>
      <x v="82"/>
    </i>
    <i>
      <x v="24"/>
    </i>
    <i>
      <x v="47"/>
    </i>
    <i>
      <x v="67"/>
    </i>
    <i>
      <x v="90"/>
    </i>
    <i>
      <x v="45"/>
    </i>
    <i>
      <x v="16"/>
    </i>
    <i>
      <x v="62"/>
    </i>
    <i>
      <x v="20"/>
    </i>
    <i>
      <x v="58"/>
    </i>
    <i>
      <x v="31"/>
    </i>
    <i>
      <x v="9"/>
    </i>
    <i>
      <x v="74"/>
    </i>
    <i>
      <x v="53"/>
    </i>
    <i>
      <x v="85"/>
    </i>
    <i>
      <x v="7"/>
    </i>
    <i>
      <x v="98"/>
    </i>
    <i>
      <x v="28"/>
    </i>
    <i>
      <x v="57"/>
    </i>
    <i>
      <x v="81"/>
    </i>
    <i>
      <x v="73"/>
    </i>
    <i>
      <x v="29"/>
    </i>
    <i>
      <x v="44"/>
    </i>
    <i>
      <x v="96"/>
    </i>
    <i>
      <x v="78"/>
    </i>
    <i>
      <x v="60"/>
    </i>
    <i>
      <x v="30"/>
    </i>
    <i>
      <x v="94"/>
    </i>
    <i>
      <x v="18"/>
    </i>
    <i>
      <x v="17"/>
    </i>
    <i>
      <x v="21"/>
    </i>
    <i>
      <x v="55"/>
    </i>
    <i>
      <x v="5"/>
    </i>
    <i>
      <x v="80"/>
    </i>
    <i>
      <x v="4"/>
    </i>
    <i>
      <x v="68"/>
    </i>
    <i>
      <x v="59"/>
    </i>
    <i>
      <x v="70"/>
    </i>
    <i>
      <x v="76"/>
    </i>
    <i>
      <x v="51"/>
    </i>
    <i>
      <x v="38"/>
    </i>
    <i>
      <x v="43"/>
    </i>
    <i>
      <x v="32"/>
    </i>
    <i>
      <x v="93"/>
    </i>
    <i>
      <x v="8"/>
    </i>
    <i>
      <x v="75"/>
    </i>
    <i>
      <x v="42"/>
    </i>
    <i>
      <x v="77"/>
    </i>
    <i>
      <x v="87"/>
    </i>
    <i>
      <x v="19"/>
    </i>
    <i>
      <x v="72"/>
    </i>
    <i>
      <x v="63"/>
    </i>
    <i>
      <x v="34"/>
    </i>
    <i t="grand">
      <x/>
    </i>
  </rowItems>
  <colFields count="1">
    <field x="-2"/>
  </colFields>
  <colItems count="2">
    <i>
      <x/>
    </i>
    <i i="1">
      <x v="1"/>
    </i>
  </colItems>
  <dataFields count="2">
    <dataField name="Average of Rating" fld="3" subtotal="average" baseField="0" baseItem="0" numFmtId="2"/>
    <dataField name="Sum of Sales" fld="7" baseField="0" baseItem="0"/>
  </dataFields>
  <formats count="2">
    <format dxfId="2">
      <pivotArea collapsedLevelsAreSubtotals="1" fieldPosition="0">
        <references count="2">
          <reference field="4294967294" count="1" selected="0">
            <x v="0"/>
          </reference>
          <reference field="0" count="1">
            <x v="0"/>
          </reference>
        </references>
      </pivotArea>
    </format>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FFC91C66-5388-3749-AD6C-7140AC26D1D1}" sourceName="ProductName">
  <pivotTables>
    <pivotTable tabId="5" name="PivotTable5"/>
  </pivotTables>
  <data>
    <tabular pivotCacheId="150274313">
      <items count="100">
        <i x="18" s="1"/>
        <i x="57" s="1"/>
        <i x="66" s="1"/>
        <i x="62" s="1"/>
        <i x="74" s="1"/>
        <i x="69" s="1"/>
        <i x="12" s="1"/>
        <i x="10" s="1"/>
        <i x="29" s="1"/>
        <i x="16" s="1"/>
        <i x="72" s="1"/>
        <i x="73" s="1"/>
        <i x="49" s="1"/>
        <i x="85" s="1"/>
        <i x="89" s="1"/>
        <i x="86" s="1"/>
        <i x="41" s="1"/>
        <i x="43" s="1"/>
        <i x="65" s="1"/>
        <i x="91" s="1"/>
        <i x="92" s="1"/>
        <i x="25" s="1"/>
        <i x="8" s="1"/>
        <i x="44" s="1"/>
        <i x="63" s="1"/>
        <i x="59" s="1"/>
        <i x="83" s="1"/>
        <i x="32" s="1"/>
        <i x="67" s="1"/>
        <i x="76" s="1"/>
        <i x="94" s="1"/>
        <i x="51" s="1"/>
        <i x="48" s="1"/>
        <i x="39" s="1"/>
        <i x="97" s="1"/>
        <i x="13" s="1"/>
        <i x="20" s="1"/>
        <i x="98" s="1"/>
        <i x="31" s="1"/>
        <i x="64" s="1"/>
        <i x="77" s="1"/>
        <i x="78" s="1"/>
        <i x="0" s="1"/>
        <i x="38" s="1"/>
        <i x="4" s="1"/>
        <i x="7" s="1"/>
        <i x="56" s="1"/>
        <i x="3" s="1"/>
        <i x="34" s="1"/>
        <i x="61" s="1"/>
        <i x="30" s="1"/>
        <i x="28" s="1"/>
        <i x="9" s="1"/>
        <i x="26" s="1"/>
        <i x="37" s="1"/>
        <i x="23" s="1"/>
        <i x="81" s="1"/>
        <i x="80" s="1"/>
        <i x="82" s="1"/>
        <i x="15" s="1"/>
        <i x="88" s="1"/>
        <i x="42" s="1"/>
        <i x="87" s="1"/>
        <i x="50" s="1"/>
        <i x="95" s="1"/>
        <i x="71" s="1"/>
        <i x="21" s="1"/>
        <i x="17" s="1"/>
        <i x="33" s="1"/>
        <i x="54" s="1"/>
        <i x="36" s="1"/>
        <i x="53" s="1"/>
        <i x="79" s="1"/>
        <i x="70" s="1"/>
        <i x="14" s="1"/>
        <i x="93" s="1"/>
        <i x="75" s="1"/>
        <i x="60" s="1"/>
        <i x="40" s="1"/>
        <i x="2" s="1"/>
        <i x="1" s="1"/>
        <i x="68" s="1"/>
        <i x="90" s="1"/>
        <i x="55" s="1"/>
        <i x="24" s="1"/>
        <i x="5" s="1"/>
        <i x="6" s="1"/>
        <i x="46" s="1"/>
        <i x="84" s="1"/>
        <i x="96" s="1"/>
        <i x="11" s="1"/>
        <i x="27" s="1"/>
        <i x="19" s="1"/>
        <i x="22" s="1"/>
        <i x="45" s="1"/>
        <i x="99" s="1"/>
        <i x="52" s="1"/>
        <i x="47" s="1"/>
        <i x="35"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033C5D-7A58-2945-AACF-1109185C0000}" sourceName="Category">
  <pivotTables>
    <pivotTable tabId="5" name="PivotTable5"/>
  </pivotTables>
  <data>
    <tabular pivotCacheId="150274313">
      <items count="25">
        <i x="10" s="1"/>
        <i x="18" s="1"/>
        <i x="15" s="1"/>
        <i x="9" s="1"/>
        <i x="24" s="1"/>
        <i x="3" s="1"/>
        <i x="17" s="1"/>
        <i x="1" s="1"/>
        <i x="8" s="1"/>
        <i x="19" s="1"/>
        <i x="11" s="1"/>
        <i x="0" s="1"/>
        <i x="2" s="1"/>
        <i x="7" s="1"/>
        <i x="23" s="1"/>
        <i x="22" s="1"/>
        <i x="20" s="1"/>
        <i x="12" s="1"/>
        <i x="16" s="1"/>
        <i x="6" s="1"/>
        <i x="14" s="1"/>
        <i x="4" s="1"/>
        <i x="21" s="1"/>
        <i x="5"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1" xr10:uid="{99E626FE-F958-5147-AFEE-0966AF24FB39}" sourceName="ProductName">
  <pivotTables>
    <pivotTable tabId="5" name="PivotTable9"/>
  </pivotTables>
  <data>
    <tabular pivotCacheId="150274313">
      <items count="100">
        <i x="18" s="1"/>
        <i x="57" s="1"/>
        <i x="66" s="1"/>
        <i x="62" s="1"/>
        <i x="74" s="1"/>
        <i x="69" s="1"/>
        <i x="12" s="1"/>
        <i x="10" s="1"/>
        <i x="29" s="1"/>
        <i x="16" s="1"/>
        <i x="72" s="1"/>
        <i x="73" s="1"/>
        <i x="49" s="1"/>
        <i x="85" s="1"/>
        <i x="89" s="1"/>
        <i x="86" s="1"/>
        <i x="41" s="1"/>
        <i x="43" s="1"/>
        <i x="65" s="1"/>
        <i x="91" s="1"/>
        <i x="92" s="1"/>
        <i x="25" s="1"/>
        <i x="8" s="1"/>
        <i x="44" s="1"/>
        <i x="63" s="1"/>
        <i x="59" s="1"/>
        <i x="83" s="1"/>
        <i x="32" s="1"/>
        <i x="67" s="1"/>
        <i x="76" s="1"/>
        <i x="94" s="1"/>
        <i x="51" s="1"/>
        <i x="48" s="1"/>
        <i x="39" s="1"/>
        <i x="97" s="1"/>
        <i x="13" s="1"/>
        <i x="20" s="1"/>
        <i x="98" s="1"/>
        <i x="31" s="1"/>
        <i x="64" s="1"/>
        <i x="77" s="1"/>
        <i x="78" s="1"/>
        <i x="0" s="1"/>
        <i x="38" s="1"/>
        <i x="4" s="1"/>
        <i x="7" s="1"/>
        <i x="56" s="1"/>
        <i x="3" s="1"/>
        <i x="34" s="1"/>
        <i x="61" s="1"/>
        <i x="30" s="1"/>
        <i x="28" s="1"/>
        <i x="9" s="1"/>
        <i x="26" s="1"/>
        <i x="37" s="1"/>
        <i x="23" s="1"/>
        <i x="81" s="1"/>
        <i x="80" s="1"/>
        <i x="82" s="1"/>
        <i x="15" s="1"/>
        <i x="88" s="1"/>
        <i x="42" s="1"/>
        <i x="87" s="1"/>
        <i x="50" s="1"/>
        <i x="95" s="1"/>
        <i x="71" s="1"/>
        <i x="21" s="1"/>
        <i x="17" s="1"/>
        <i x="33" s="1"/>
        <i x="54" s="1"/>
        <i x="36" s="1"/>
        <i x="53" s="1"/>
        <i x="79" s="1"/>
        <i x="70" s="1"/>
        <i x="14" s="1"/>
        <i x="93" s="1"/>
        <i x="75" s="1"/>
        <i x="60" s="1"/>
        <i x="40" s="1"/>
        <i x="2" s="1"/>
        <i x="1" s="1"/>
        <i x="68" s="1"/>
        <i x="90" s="1"/>
        <i x="55" s="1"/>
        <i x="24" s="1"/>
        <i x="5" s="1"/>
        <i x="6" s="1"/>
        <i x="46" s="1"/>
        <i x="84" s="1"/>
        <i x="96" s="1"/>
        <i x="11" s="1"/>
        <i x="27" s="1"/>
        <i x="19" s="1"/>
        <i x="22" s="1"/>
        <i x="45" s="1"/>
        <i x="99" s="1"/>
        <i x="52" s="1"/>
        <i x="47" s="1"/>
        <i x="35" s="1"/>
        <i x="5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2" xr10:uid="{26D032F2-D191-4C4F-90AF-1B40E99DB156}" sourceName="ProductName">
  <pivotTables>
    <pivotTable tabId="3" name="PivotTable3"/>
  </pivotTables>
  <data>
    <tabular pivotCacheId="1107528036">
      <items count="101">
        <i x="18" s="1"/>
        <i x="57" s="1"/>
        <i x="66" s="1"/>
        <i x="62" s="1"/>
        <i x="74" s="1"/>
        <i x="69" s="1"/>
        <i x="12" s="1"/>
        <i x="10" s="1"/>
        <i x="29" s="1"/>
        <i x="16" s="1"/>
        <i x="72" s="1"/>
        <i x="73" s="1"/>
        <i x="49" s="1"/>
        <i x="85" s="1"/>
        <i x="89" s="1"/>
        <i x="86" s="1"/>
        <i x="41" s="1"/>
        <i x="43" s="1"/>
        <i x="65" s="1"/>
        <i x="91" s="1"/>
        <i x="92" s="1"/>
        <i x="25" s="1"/>
        <i x="8" s="1"/>
        <i x="44" s="1"/>
        <i x="63" s="1"/>
        <i x="59" s="1"/>
        <i x="83" s="1"/>
        <i x="32" s="1"/>
        <i x="67" s="1"/>
        <i x="76" s="1"/>
        <i x="94" s="1"/>
        <i x="51" s="1"/>
        <i x="48" s="1"/>
        <i x="39" s="1"/>
        <i x="97" s="1"/>
        <i x="13" s="1"/>
        <i x="20" s="1"/>
        <i x="98" s="1"/>
        <i x="31" s="1"/>
        <i x="64" s="1"/>
        <i x="77" s="1"/>
        <i x="78" s="1"/>
        <i x="0" s="1"/>
        <i x="38" s="1"/>
        <i x="4" s="1"/>
        <i x="7" s="1"/>
        <i x="56" s="1"/>
        <i x="3" s="1"/>
        <i x="34" s="1"/>
        <i x="61" s="1"/>
        <i x="30" s="1"/>
        <i x="28" s="1"/>
        <i x="9" s="1"/>
        <i x="26" s="1"/>
        <i x="37" s="1"/>
        <i x="23" s="1"/>
        <i x="81" s="1"/>
        <i x="80" s="1"/>
        <i x="82" s="1"/>
        <i x="15" s="1"/>
        <i x="88" s="1"/>
        <i x="42" s="1"/>
        <i x="87" s="1"/>
        <i x="50" s="1"/>
        <i x="95" s="1"/>
        <i x="71" s="1"/>
        <i x="21" s="1"/>
        <i x="17" s="1"/>
        <i x="33" s="1"/>
        <i x="54" s="1"/>
        <i x="36" s="1"/>
        <i x="53" s="1"/>
        <i x="79" s="1"/>
        <i x="70" s="1"/>
        <i x="14" s="1"/>
        <i x="93" s="1"/>
        <i x="75" s="1"/>
        <i x="60" s="1"/>
        <i x="40" s="1"/>
        <i x="2" s="1"/>
        <i x="1" s="1"/>
        <i x="68" s="1"/>
        <i x="90" s="1"/>
        <i x="55" s="1"/>
        <i x="24" s="1"/>
        <i x="5" s="1"/>
        <i x="6" s="1"/>
        <i x="46" s="1"/>
        <i x="84" s="1"/>
        <i x="96" s="1"/>
        <i x="11" s="1"/>
        <i x="27" s="1"/>
        <i x="19" s="1"/>
        <i x="22" s="1"/>
        <i x="45" s="1"/>
        <i x="99" s="1"/>
        <i x="52" s="1"/>
        <i x="47" s="1"/>
        <i x="35" s="1"/>
        <i x="58" s="1"/>
        <i x="10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0C59850-9B70-B748-B1FE-A607E004AAD0}" sourceName="Category">
  <pivotTables>
    <pivotTable tabId="3" name="PivotTable3"/>
  </pivotTables>
  <data>
    <tabular pivotCacheId="1107528036">
      <items count="26">
        <i x="10" s="1"/>
        <i x="18" s="1"/>
        <i x="15" s="1"/>
        <i x="9" s="1"/>
        <i x="24" s="1"/>
        <i x="3" s="1"/>
        <i x="17" s="1"/>
        <i x="1" s="1"/>
        <i x="8" s="1"/>
        <i x="19" s="1"/>
        <i x="11" s="1"/>
        <i x="0" s="1"/>
        <i x="2" s="1"/>
        <i x="7" s="1"/>
        <i x="23" s="1"/>
        <i x="22" s="1"/>
        <i x="20" s="1"/>
        <i x="12" s="1"/>
        <i x="16" s="1"/>
        <i x="6" s="1"/>
        <i x="14" s="1"/>
        <i x="4" s="1"/>
        <i x="21" s="1"/>
        <i x="5" s="1"/>
        <i x="13"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ADB5C302-C64B-914E-8981-80A42188ABD6}" cache="Slicer_ProductName" caption="ProductName" rowHeight="251883"/>
  <slicer name="Category" xr10:uid="{6644F3D2-813B-6449-BB2E-6B21FF97ACD8}" cache="Slicer_Category" caption="Category" startItem="17" rowHeight="251883"/>
  <slicer name="ProductName 1" xr10:uid="{8996A62D-199C-4D4E-A113-32FFC88DA81D}" cache="Slicer_ProductName1" caption="ProductName" rowHeight="251883"/>
  <slicer name="ProductName 2" xr10:uid="{E2880D3C-0393-0645-B5DF-F924EAE7BD12}" cache="Slicer_ProductName2" caption="ProductName" rowHeight="251883"/>
  <slicer name="Category 1" xr10:uid="{8D283547-6881-8048-A7CF-5BE33F37C845}" cache="Slicer_Category1"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7DCFC0-44AF-3E42-93B5-15A82684E76C}" name="Table1" displayName="Table1" ref="A1:L1001" totalsRowShown="0" headerRowDxfId="22" dataDxfId="21">
  <autoFilter ref="A1:L1001" xr:uid="{7D7DCFC0-44AF-3E42-93B5-15A82684E76C}"/>
  <tableColumns count="12">
    <tableColumn id="1" xr3:uid="{53293247-3EB9-DA44-A43B-8CEBACE076BD}" name="ProductName" dataDxfId="20"/>
    <tableColumn id="2" xr3:uid="{79281F9E-DB26-9649-A0EC-CB19F0F1BC2B}" name="Category" dataDxfId="19"/>
    <tableColumn id="3" xr3:uid="{1A2BCC60-5B02-814F-9BE5-6A782C792D75}" name="Price" dataDxfId="18"/>
    <tableColumn id="4" xr3:uid="{EDC4168C-81E2-D44A-B9BE-0A2BC25B0C1D}" name="Rating" dataDxfId="17"/>
    <tableColumn id="5" xr3:uid="{5439ED7B-6FA1-B94C-8E3C-8CD63603FA8A}" name="NumReviews" dataDxfId="16"/>
    <tableColumn id="6" xr3:uid="{0A56BFF9-9556-3648-8EDE-515064F4AB29}" name="StockQuantity" dataDxfId="15"/>
    <tableColumn id="7" xr3:uid="{5A340526-6C80-6D44-AC55-BF7D10E1E167}" name="Discount" dataDxfId="14"/>
    <tableColumn id="8" xr3:uid="{91DB7504-3E56-AE48-96F7-422371C1BB7F}" name="Sales" dataDxfId="13"/>
    <tableColumn id="9" xr3:uid="{CEF598F0-1962-C04F-989E-BC51A8C1A1EC}" name="DateAdded" dataDxfId="12"/>
    <tableColumn id="10" xr3:uid="{AE770F93-7249-B241-8BAB-481BAF8D5F95}" name="Total sales" dataDxfId="11">
      <calculatedColumnFormula>C2*H2</calculatedColumnFormula>
    </tableColumn>
    <tableColumn id="11" xr3:uid="{0872EF76-CEC9-0049-89AC-CF6C51BEB763}" name="Month, Year" dataDxfId="10">
      <calculatedColumnFormula>TEXT(Table1[[#This Row],[DateAdded]],"yy-mm")</calculatedColumnFormula>
    </tableColumn>
    <tableColumn id="12" xr3:uid="{5D6053AD-6D49-DD48-849E-EEF2E369B4B3}" name="Discount Category" dataDxfId="9">
      <calculatedColumnFormula>IF(Table1[[#This Row],[Discount]]&gt;0.2, "High Discount", "Low/No Discount")</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A308-F96B-8143-B36B-5DB4536BEFAC}">
  <dimension ref="A1:N46"/>
  <sheetViews>
    <sheetView topLeftCell="A6" workbookViewId="0">
      <selection activeCell="D20" sqref="D20"/>
    </sheetView>
  </sheetViews>
  <sheetFormatPr baseColWidth="10" defaultRowHeight="16" x14ac:dyDescent="0.2"/>
  <cols>
    <col min="1" max="1" width="16.83203125" bestFit="1" customWidth="1"/>
    <col min="2" max="2" width="9.6640625" bestFit="1" customWidth="1"/>
    <col min="4" max="4" width="23.33203125" bestFit="1" customWidth="1"/>
    <col min="5" max="5" width="14.6640625" bestFit="1" customWidth="1"/>
    <col min="6" max="6" width="16" bestFit="1" customWidth="1"/>
    <col min="7" max="7" width="16.5" bestFit="1" customWidth="1"/>
    <col min="8" max="8" width="12.1640625" bestFit="1" customWidth="1"/>
    <col min="9" max="9" width="22.5" bestFit="1" customWidth="1"/>
    <col min="10" max="12" width="12.1640625" bestFit="1" customWidth="1"/>
    <col min="13" max="13" width="17.33203125" bestFit="1" customWidth="1"/>
    <col min="14" max="14" width="13.1640625" bestFit="1" customWidth="1"/>
    <col min="15" max="15" width="12.1640625" bestFit="1" customWidth="1"/>
    <col min="16" max="16" width="13" bestFit="1" customWidth="1"/>
    <col min="17" max="17" width="12.1640625" bestFit="1" customWidth="1"/>
    <col min="18" max="18" width="15.5" bestFit="1" customWidth="1"/>
    <col min="19" max="19" width="12.1640625" bestFit="1" customWidth="1"/>
    <col min="20" max="20" width="22.6640625" bestFit="1" customWidth="1"/>
    <col min="21" max="21" width="11.1640625" bestFit="1" customWidth="1"/>
    <col min="22" max="22" width="18.6640625" bestFit="1" customWidth="1"/>
    <col min="23" max="23" width="23.33203125" bestFit="1" customWidth="1"/>
    <col min="24" max="24" width="14.6640625" bestFit="1" customWidth="1"/>
    <col min="25" max="26" width="11.1640625" bestFit="1" customWidth="1"/>
    <col min="27" max="27" width="10.1640625" bestFit="1" customWidth="1"/>
    <col min="28" max="28" width="17.83203125" bestFit="1" customWidth="1"/>
    <col min="29" max="29" width="10.1640625" bestFit="1" customWidth="1"/>
  </cols>
  <sheetData>
    <row r="1" spans="1:14" x14ac:dyDescent="0.2">
      <c r="A1" s="10" t="s">
        <v>2</v>
      </c>
      <c r="B1" s="9"/>
      <c r="D1" s="10" t="s">
        <v>3</v>
      </c>
      <c r="E1" s="9"/>
      <c r="G1" s="10" t="s">
        <v>4</v>
      </c>
      <c r="H1" s="10"/>
      <c r="J1" s="10" t="s">
        <v>5</v>
      </c>
      <c r="K1" s="10"/>
      <c r="L1" s="4"/>
      <c r="M1" s="11" t="s">
        <v>6</v>
      </c>
      <c r="N1" s="11"/>
    </row>
    <row r="3" spans="1:14" x14ac:dyDescent="0.2">
      <c r="A3" s="7" t="s">
        <v>173</v>
      </c>
      <c r="B3" s="8">
        <v>253.77550999999997</v>
      </c>
      <c r="D3" s="7" t="s">
        <v>173</v>
      </c>
      <c r="E3" s="8">
        <v>3.0255999999999998</v>
      </c>
      <c r="G3" s="7" t="s">
        <v>173</v>
      </c>
      <c r="H3" s="8">
        <v>2498.7530000000002</v>
      </c>
      <c r="J3" s="7" t="s">
        <v>173</v>
      </c>
      <c r="K3" s="7">
        <v>495.39499999999998</v>
      </c>
      <c r="M3" s="7" t="s">
        <v>173</v>
      </c>
      <c r="N3" s="7">
        <v>0.25163999999999997</v>
      </c>
    </row>
    <row r="4" spans="1:14" x14ac:dyDescent="0.2">
      <c r="A4" s="7" t="s">
        <v>177</v>
      </c>
      <c r="B4" s="8">
        <v>4.4715750847859868</v>
      </c>
      <c r="D4" s="7" t="s">
        <v>177</v>
      </c>
      <c r="E4" s="8">
        <v>3.6397931939183586E-2</v>
      </c>
      <c r="G4" s="7" t="s">
        <v>177</v>
      </c>
      <c r="H4" s="8">
        <v>46.271770797795973</v>
      </c>
      <c r="J4" s="7" t="s">
        <v>177</v>
      </c>
      <c r="K4" s="7">
        <v>9.2591253570397978</v>
      </c>
      <c r="M4" s="7" t="s">
        <v>177</v>
      </c>
      <c r="N4" s="7">
        <v>4.6313021235241661E-3</v>
      </c>
    </row>
    <row r="5" spans="1:14" x14ac:dyDescent="0.2">
      <c r="A5" s="7" t="s">
        <v>175</v>
      </c>
      <c r="B5" s="8">
        <v>251.31</v>
      </c>
      <c r="D5" s="7" t="s">
        <v>175</v>
      </c>
      <c r="E5" s="8">
        <v>3.1</v>
      </c>
      <c r="G5" s="7" t="s">
        <v>175</v>
      </c>
      <c r="H5" s="8">
        <v>2476</v>
      </c>
      <c r="J5" s="7" t="s">
        <v>175</v>
      </c>
      <c r="K5" s="7">
        <v>505</v>
      </c>
      <c r="M5" s="7" t="s">
        <v>175</v>
      </c>
      <c r="N5" s="7">
        <v>0.25</v>
      </c>
    </row>
    <row r="6" spans="1:14" x14ac:dyDescent="0.2">
      <c r="A6" s="7" t="s">
        <v>174</v>
      </c>
      <c r="B6" s="8">
        <v>256.29000000000002</v>
      </c>
      <c r="D6" s="7" t="s">
        <v>174</v>
      </c>
      <c r="E6" s="8">
        <v>3.3</v>
      </c>
      <c r="G6" s="7" t="s">
        <v>174</v>
      </c>
      <c r="H6" s="8">
        <v>4780</v>
      </c>
      <c r="J6" s="7" t="s">
        <v>174</v>
      </c>
      <c r="K6" s="7">
        <v>389</v>
      </c>
      <c r="M6" s="7" t="s">
        <v>174</v>
      </c>
      <c r="N6" s="7">
        <v>0.41</v>
      </c>
    </row>
    <row r="7" spans="1:14" x14ac:dyDescent="0.2">
      <c r="A7" s="7" t="s">
        <v>176</v>
      </c>
      <c r="B7" s="8">
        <v>141.40361996384252</v>
      </c>
      <c r="D7" s="7" t="s">
        <v>176</v>
      </c>
      <c r="E7" s="8">
        <v>1.151003670476094</v>
      </c>
      <c r="G7" s="7" t="s">
        <v>176</v>
      </c>
      <c r="H7" s="8">
        <v>1463.2418709030178</v>
      </c>
      <c r="J7" s="7" t="s">
        <v>176</v>
      </c>
      <c r="K7" s="7">
        <v>292.79925269265522</v>
      </c>
      <c r="M7" s="7" t="s">
        <v>176</v>
      </c>
      <c r="N7" s="7">
        <v>0.14645463242710846</v>
      </c>
    </row>
    <row r="8" spans="1:14" x14ac:dyDescent="0.2">
      <c r="A8" t="s">
        <v>178</v>
      </c>
      <c r="B8" s="5">
        <v>19994.983738878804</v>
      </c>
      <c r="D8" t="s">
        <v>178</v>
      </c>
      <c r="E8" s="5">
        <v>1.3248094494494409</v>
      </c>
      <c r="G8" t="s">
        <v>178</v>
      </c>
      <c r="H8" s="5">
        <v>2141076.772763764</v>
      </c>
      <c r="J8" t="s">
        <v>178</v>
      </c>
      <c r="K8">
        <v>85731.402377377366</v>
      </c>
      <c r="M8" t="s">
        <v>178</v>
      </c>
      <c r="N8">
        <v>2.1448959359359449E-2</v>
      </c>
    </row>
    <row r="9" spans="1:14" x14ac:dyDescent="0.2">
      <c r="A9" t="s">
        <v>179</v>
      </c>
      <c r="B9" s="5">
        <v>-1.1631389388440405</v>
      </c>
      <c r="D9" t="s">
        <v>179</v>
      </c>
      <c r="E9" s="5">
        <v>-1.1521058682868892</v>
      </c>
      <c r="G9" t="s">
        <v>179</v>
      </c>
      <c r="H9" s="5">
        <v>-1.243162073648987</v>
      </c>
      <c r="J9" t="s">
        <v>179</v>
      </c>
      <c r="K9">
        <v>-1.228884057507265</v>
      </c>
      <c r="M9" t="s">
        <v>179</v>
      </c>
      <c r="N9">
        <v>-1.2010662706581889</v>
      </c>
    </row>
    <row r="10" spans="1:14" x14ac:dyDescent="0.2">
      <c r="A10" t="s">
        <v>180</v>
      </c>
      <c r="B10" s="5">
        <v>3.1604909589284878E-2</v>
      </c>
      <c r="D10" t="s">
        <v>180</v>
      </c>
      <c r="E10" s="5">
        <v>-7.878133500177166E-2</v>
      </c>
      <c r="G10" t="s">
        <v>180</v>
      </c>
      <c r="H10" s="5">
        <v>1.4037261015557344E-4</v>
      </c>
      <c r="J10" t="s">
        <v>180</v>
      </c>
      <c r="K10">
        <v>-2.2212218215569148E-2</v>
      </c>
      <c r="M10" t="s">
        <v>180</v>
      </c>
      <c r="N10">
        <v>5.9205231259345701E-4</v>
      </c>
    </row>
    <row r="11" spans="1:14" x14ac:dyDescent="0.2">
      <c r="A11" t="s">
        <v>181</v>
      </c>
      <c r="B11" s="5">
        <v>489.63</v>
      </c>
      <c r="D11" t="s">
        <v>181</v>
      </c>
      <c r="E11" s="5">
        <v>4</v>
      </c>
      <c r="G11" t="s">
        <v>181</v>
      </c>
      <c r="H11" s="5">
        <v>4991</v>
      </c>
      <c r="J11" t="s">
        <v>181</v>
      </c>
      <c r="K11">
        <v>993</v>
      </c>
      <c r="M11" t="s">
        <v>181</v>
      </c>
      <c r="N11">
        <v>0.5</v>
      </c>
    </row>
    <row r="12" spans="1:14" x14ac:dyDescent="0.2">
      <c r="A12" s="7" t="s">
        <v>182</v>
      </c>
      <c r="B12" s="8">
        <v>10.11</v>
      </c>
      <c r="D12" s="7" t="s">
        <v>182</v>
      </c>
      <c r="E12" s="8">
        <v>1</v>
      </c>
      <c r="G12" s="7" t="s">
        <v>182</v>
      </c>
      <c r="H12" s="8">
        <v>3</v>
      </c>
      <c r="J12" s="7" t="s">
        <v>182</v>
      </c>
      <c r="K12" s="7">
        <v>0</v>
      </c>
      <c r="M12" s="7" t="s">
        <v>182</v>
      </c>
      <c r="N12" s="7">
        <v>0</v>
      </c>
    </row>
    <row r="13" spans="1:14" x14ac:dyDescent="0.2">
      <c r="A13" s="7" t="s">
        <v>183</v>
      </c>
      <c r="B13" s="8">
        <v>499.74</v>
      </c>
      <c r="D13" s="7" t="s">
        <v>183</v>
      </c>
      <c r="E13" s="8">
        <v>5</v>
      </c>
      <c r="G13" s="7" t="s">
        <v>183</v>
      </c>
      <c r="H13" s="8">
        <v>4994</v>
      </c>
      <c r="J13" s="7" t="s">
        <v>183</v>
      </c>
      <c r="K13" s="7">
        <v>993</v>
      </c>
      <c r="M13" s="7" t="s">
        <v>183</v>
      </c>
      <c r="N13" s="7">
        <v>0.5</v>
      </c>
    </row>
    <row r="14" spans="1:14" x14ac:dyDescent="0.2">
      <c r="A14" t="s">
        <v>184</v>
      </c>
      <c r="B14" s="5">
        <v>253775.50999999998</v>
      </c>
      <c r="D14" t="s">
        <v>184</v>
      </c>
      <c r="E14" s="5">
        <v>3025.6</v>
      </c>
      <c r="G14" t="s">
        <v>184</v>
      </c>
      <c r="H14" s="5">
        <v>2498753</v>
      </c>
      <c r="J14" t="s">
        <v>184</v>
      </c>
      <c r="K14">
        <v>495395</v>
      </c>
      <c r="M14" t="s">
        <v>184</v>
      </c>
      <c r="N14">
        <v>251.64</v>
      </c>
    </row>
    <row r="15" spans="1:14" ht="17" thickBot="1" x14ac:dyDescent="0.25">
      <c r="A15" s="3" t="s">
        <v>185</v>
      </c>
      <c r="B15" s="6">
        <v>1000</v>
      </c>
      <c r="D15" s="3" t="s">
        <v>185</v>
      </c>
      <c r="E15" s="6">
        <v>1000</v>
      </c>
      <c r="G15" s="3" t="s">
        <v>185</v>
      </c>
      <c r="H15" s="6">
        <v>1000</v>
      </c>
      <c r="J15" s="3" t="s">
        <v>185</v>
      </c>
      <c r="K15" s="3">
        <v>1000</v>
      </c>
      <c r="L15" s="3"/>
      <c r="M15" s="3" t="s">
        <v>185</v>
      </c>
      <c r="N15" s="3">
        <v>1000</v>
      </c>
    </row>
    <row r="18" spans="1:7" ht="17" thickBot="1" x14ac:dyDescent="0.25"/>
    <row r="19" spans="1:7" x14ac:dyDescent="0.2">
      <c r="A19" s="10" t="s">
        <v>7</v>
      </c>
      <c r="B19" s="10"/>
      <c r="D19" s="12" t="s">
        <v>191</v>
      </c>
      <c r="E19" t="s">
        <v>188</v>
      </c>
      <c r="F19" t="s">
        <v>189</v>
      </c>
      <c r="G19" t="s">
        <v>190</v>
      </c>
    </row>
    <row r="20" spans="1:7" x14ac:dyDescent="0.2">
      <c r="D20" s="13" t="s">
        <v>85</v>
      </c>
      <c r="E20">
        <v>272.97574999999995</v>
      </c>
      <c r="F20">
        <v>3.0274999999999994</v>
      </c>
      <c r="G20">
        <v>13034972.319999998</v>
      </c>
    </row>
    <row r="21" spans="1:7" x14ac:dyDescent="0.2">
      <c r="A21" s="7" t="s">
        <v>173</v>
      </c>
      <c r="B21" s="7">
        <v>1011.037</v>
      </c>
      <c r="D21" s="13" t="s">
        <v>80</v>
      </c>
      <c r="E21">
        <v>287.1225</v>
      </c>
      <c r="F21">
        <v>3.5124999999999993</v>
      </c>
      <c r="G21">
        <v>12388825.440000001</v>
      </c>
    </row>
    <row r="22" spans="1:7" x14ac:dyDescent="0.2">
      <c r="A22" s="7" t="s">
        <v>177</v>
      </c>
      <c r="B22" s="7">
        <v>18.408044103562951</v>
      </c>
      <c r="D22" s="13" t="s">
        <v>105</v>
      </c>
      <c r="E22">
        <v>282.79674999999992</v>
      </c>
      <c r="F22">
        <v>3.0074999999999994</v>
      </c>
      <c r="G22">
        <v>11895834.370000003</v>
      </c>
    </row>
    <row r="23" spans="1:7" x14ac:dyDescent="0.2">
      <c r="A23" s="7" t="s">
        <v>175</v>
      </c>
      <c r="B23" s="7">
        <v>998</v>
      </c>
      <c r="D23" s="13" t="s">
        <v>55</v>
      </c>
      <c r="E23">
        <v>252.60550000000003</v>
      </c>
      <c r="F23">
        <v>3.0025000000000004</v>
      </c>
      <c r="G23">
        <v>11776283.940000001</v>
      </c>
    </row>
    <row r="24" spans="1:7" x14ac:dyDescent="0.2">
      <c r="A24" s="7" t="s">
        <v>174</v>
      </c>
      <c r="B24" s="7">
        <v>400</v>
      </c>
      <c r="D24" s="13" t="s">
        <v>125</v>
      </c>
      <c r="E24">
        <v>262.49975000000001</v>
      </c>
      <c r="F24">
        <v>2.8175000000000012</v>
      </c>
      <c r="G24">
        <v>11413451.390000001</v>
      </c>
    </row>
    <row r="25" spans="1:7" x14ac:dyDescent="0.2">
      <c r="A25" s="7" t="s">
        <v>176</v>
      </c>
      <c r="B25" s="7">
        <v>582.11346636091378</v>
      </c>
      <c r="D25" s="13" t="s">
        <v>40</v>
      </c>
      <c r="E25">
        <v>282.06850000000003</v>
      </c>
      <c r="F25">
        <v>2.9300000000000006</v>
      </c>
      <c r="G25">
        <v>11314478.349999998</v>
      </c>
    </row>
    <row r="26" spans="1:7" x14ac:dyDescent="0.2">
      <c r="A26" t="s">
        <v>178</v>
      </c>
      <c r="B26">
        <v>338856.08771871874</v>
      </c>
      <c r="D26" s="13" t="s">
        <v>10</v>
      </c>
      <c r="E26">
        <v>276.14925000000017</v>
      </c>
      <c r="F26">
        <v>2.8474999999999993</v>
      </c>
      <c r="G26">
        <v>11311746.789999997</v>
      </c>
    </row>
    <row r="27" spans="1:7" x14ac:dyDescent="0.2">
      <c r="A27" t="s">
        <v>179</v>
      </c>
      <c r="B27">
        <v>-1.2092816413261258</v>
      </c>
      <c r="D27" s="13" t="s">
        <v>110</v>
      </c>
      <c r="E27">
        <v>253.71099999999996</v>
      </c>
      <c r="F27">
        <v>3.0275000000000007</v>
      </c>
      <c r="G27">
        <v>11271432.119999999</v>
      </c>
    </row>
    <row r="28" spans="1:7" x14ac:dyDescent="0.2">
      <c r="A28" t="s">
        <v>180</v>
      </c>
      <c r="B28">
        <v>-1.7176311610580242E-2</v>
      </c>
      <c r="D28" s="13" t="s">
        <v>120</v>
      </c>
      <c r="E28">
        <v>241.38950000000006</v>
      </c>
      <c r="F28">
        <v>2.8799999999999994</v>
      </c>
      <c r="G28">
        <v>11233370.059999999</v>
      </c>
    </row>
    <row r="29" spans="1:7" x14ac:dyDescent="0.2">
      <c r="A29" t="s">
        <v>181</v>
      </c>
      <c r="B29">
        <v>1997</v>
      </c>
      <c r="D29" s="13" t="s">
        <v>30</v>
      </c>
      <c r="E29">
        <v>269.97449999999992</v>
      </c>
      <c r="F29">
        <v>3.1274999999999999</v>
      </c>
      <c r="G29">
        <v>11209640.07</v>
      </c>
    </row>
    <row r="30" spans="1:7" x14ac:dyDescent="0.2">
      <c r="A30" s="7" t="s">
        <v>182</v>
      </c>
      <c r="B30" s="7">
        <v>0</v>
      </c>
      <c r="D30" s="13" t="s">
        <v>25</v>
      </c>
      <c r="E30">
        <v>275.45350000000002</v>
      </c>
      <c r="F30">
        <v>3.0674999999999999</v>
      </c>
      <c r="G30">
        <v>11044409.859999999</v>
      </c>
    </row>
    <row r="31" spans="1:7" x14ac:dyDescent="0.2">
      <c r="A31" s="7" t="s">
        <v>183</v>
      </c>
      <c r="B31" s="7">
        <v>1997</v>
      </c>
      <c r="D31" s="13" t="s">
        <v>100</v>
      </c>
      <c r="E31">
        <v>238.12625000000003</v>
      </c>
      <c r="F31">
        <v>2.9525000000000001</v>
      </c>
      <c r="G31">
        <v>10658672.179999998</v>
      </c>
    </row>
    <row r="32" spans="1:7" x14ac:dyDescent="0.2">
      <c r="A32" t="s">
        <v>184</v>
      </c>
      <c r="B32">
        <v>1011037</v>
      </c>
      <c r="D32" s="13" t="s">
        <v>45</v>
      </c>
      <c r="E32">
        <v>259.43825000000004</v>
      </c>
      <c r="F32">
        <v>2.7549999999999999</v>
      </c>
      <c r="G32">
        <v>10573530.01</v>
      </c>
    </row>
    <row r="33" spans="1:7" ht="17" thickBot="1" x14ac:dyDescent="0.25">
      <c r="A33" s="3" t="s">
        <v>185</v>
      </c>
      <c r="B33" s="3">
        <v>1000</v>
      </c>
      <c r="D33" s="13" t="s">
        <v>50</v>
      </c>
      <c r="E33">
        <v>274.68049999999994</v>
      </c>
      <c r="F33">
        <v>3.4325000000000001</v>
      </c>
      <c r="G33">
        <v>10479794.720000003</v>
      </c>
    </row>
    <row r="34" spans="1:7" x14ac:dyDescent="0.2">
      <c r="D34" s="13" t="s">
        <v>65</v>
      </c>
      <c r="E34">
        <v>258.92449999999997</v>
      </c>
      <c r="F34">
        <v>3.0100000000000002</v>
      </c>
      <c r="G34">
        <v>10406593.34</v>
      </c>
    </row>
    <row r="35" spans="1:7" x14ac:dyDescent="0.2">
      <c r="D35" s="13" t="s">
        <v>60</v>
      </c>
      <c r="E35">
        <v>211.28625000000002</v>
      </c>
      <c r="F35">
        <v>2.9650000000000007</v>
      </c>
      <c r="G35">
        <v>9787917.9199999999</v>
      </c>
    </row>
    <row r="36" spans="1:7" x14ac:dyDescent="0.2">
      <c r="D36" s="13" t="s">
        <v>15</v>
      </c>
      <c r="E36">
        <v>265.25400000000002</v>
      </c>
      <c r="F36">
        <v>2.9475000000000002</v>
      </c>
      <c r="G36">
        <v>9676844.0199999996</v>
      </c>
    </row>
    <row r="37" spans="1:7" x14ac:dyDescent="0.2">
      <c r="D37" s="13" t="s">
        <v>70</v>
      </c>
      <c r="E37">
        <v>256.79825</v>
      </c>
      <c r="F37">
        <v>2.8325000000000005</v>
      </c>
      <c r="G37">
        <v>9483967.339999998</v>
      </c>
    </row>
    <row r="38" spans="1:7" x14ac:dyDescent="0.2">
      <c r="D38" s="13" t="s">
        <v>35</v>
      </c>
      <c r="E38">
        <v>219.96124999999998</v>
      </c>
      <c r="F38">
        <v>2.9774999999999996</v>
      </c>
      <c r="G38">
        <v>9371377.7299999967</v>
      </c>
    </row>
    <row r="39" spans="1:7" x14ac:dyDescent="0.2">
      <c r="D39" s="13" t="s">
        <v>20</v>
      </c>
      <c r="E39">
        <v>257.94074999999998</v>
      </c>
      <c r="F39">
        <v>3.22</v>
      </c>
      <c r="G39">
        <v>9171681.2700000014</v>
      </c>
    </row>
    <row r="40" spans="1:7" x14ac:dyDescent="0.2">
      <c r="D40" s="13" t="s">
        <v>115</v>
      </c>
      <c r="E40">
        <v>265.86049999999994</v>
      </c>
      <c r="F40">
        <v>3.1974999999999998</v>
      </c>
      <c r="G40">
        <v>8874945.9700000007</v>
      </c>
    </row>
    <row r="41" spans="1:7" x14ac:dyDescent="0.2">
      <c r="D41" s="13" t="s">
        <v>130</v>
      </c>
      <c r="E41">
        <v>225.20375000000004</v>
      </c>
      <c r="F41">
        <v>3.2149999999999999</v>
      </c>
      <c r="G41">
        <v>8670656.6299999971</v>
      </c>
    </row>
    <row r="42" spans="1:7" x14ac:dyDescent="0.2">
      <c r="D42" s="13" t="s">
        <v>95</v>
      </c>
      <c r="E42">
        <v>235.02800000000002</v>
      </c>
      <c r="F42">
        <v>2.8050000000000002</v>
      </c>
      <c r="G42">
        <v>8354110.3000000026</v>
      </c>
    </row>
    <row r="43" spans="1:7" x14ac:dyDescent="0.2">
      <c r="D43" s="13" t="s">
        <v>90</v>
      </c>
      <c r="E43">
        <v>217.95550000000003</v>
      </c>
      <c r="F43">
        <v>2.9325000000000001</v>
      </c>
      <c r="G43">
        <v>8296096.3299999982</v>
      </c>
    </row>
    <row r="44" spans="1:7" x14ac:dyDescent="0.2">
      <c r="D44" s="13" t="s">
        <v>75</v>
      </c>
      <c r="E44">
        <v>201.18350000000001</v>
      </c>
      <c r="F44">
        <v>3.15</v>
      </c>
      <c r="G44">
        <v>7266740.5</v>
      </c>
    </row>
    <row r="45" spans="1:7" x14ac:dyDescent="0.2">
      <c r="D45" s="13" t="s">
        <v>221</v>
      </c>
    </row>
    <row r="46" spans="1:7" x14ac:dyDescent="0.2">
      <c r="D46" s="13" t="s">
        <v>187</v>
      </c>
      <c r="E46">
        <v>253.77551</v>
      </c>
      <c r="F46">
        <v>3.0256000000000012</v>
      </c>
      <c r="G46">
        <v>258967372.97000009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95B8-AD7A-7448-9CCF-3EDBD147DBE9}">
  <dimension ref="A1:X1001"/>
  <sheetViews>
    <sheetView topLeftCell="A952" zoomScale="81" workbookViewId="0">
      <selection activeCell="N13" sqref="N13"/>
    </sheetView>
  </sheetViews>
  <sheetFormatPr baseColWidth="10" defaultRowHeight="16" x14ac:dyDescent="0.2"/>
  <cols>
    <col min="1" max="1" width="15.83203125" style="14" bestFit="1" customWidth="1"/>
    <col min="2" max="2" width="23.33203125" style="14" bestFit="1" customWidth="1"/>
    <col min="3" max="3" width="7.5" style="14" customWidth="1"/>
    <col min="4" max="4" width="8.83203125" style="14" customWidth="1"/>
    <col min="5" max="5" width="14.33203125" style="14" customWidth="1"/>
    <col min="6" max="6" width="14.83203125" style="14" customWidth="1"/>
    <col min="7" max="7" width="10.5" style="14" customWidth="1"/>
    <col min="8" max="8" width="7.83203125" style="14" customWidth="1"/>
    <col min="9" max="9" width="12.5" style="14" customWidth="1"/>
    <col min="10" max="11" width="22.33203125" style="14" customWidth="1"/>
    <col min="12" max="12" width="20.5" style="14" customWidth="1"/>
    <col min="13" max="16384" width="10.83203125" style="14"/>
  </cols>
  <sheetData>
    <row r="1" spans="1:12" x14ac:dyDescent="0.2">
      <c r="A1" s="14" t="s">
        <v>0</v>
      </c>
      <c r="B1" s="14" t="s">
        <v>1</v>
      </c>
      <c r="C1" s="14" t="s">
        <v>2</v>
      </c>
      <c r="D1" s="14" t="s">
        <v>3</v>
      </c>
      <c r="E1" s="14" t="s">
        <v>4</v>
      </c>
      <c r="F1" s="14" t="s">
        <v>5</v>
      </c>
      <c r="G1" s="14" t="s">
        <v>6</v>
      </c>
      <c r="H1" s="14" t="s">
        <v>7</v>
      </c>
      <c r="I1" s="14" t="s">
        <v>8</v>
      </c>
      <c r="J1" s="14" t="s">
        <v>134</v>
      </c>
      <c r="K1" s="14" t="s">
        <v>193</v>
      </c>
      <c r="L1" s="14" t="s">
        <v>214</v>
      </c>
    </row>
    <row r="2" spans="1:12" x14ac:dyDescent="0.2">
      <c r="A2" s="14" t="s">
        <v>9</v>
      </c>
      <c r="B2" s="14" t="s">
        <v>10</v>
      </c>
      <c r="C2" s="14">
        <v>400.31</v>
      </c>
      <c r="D2" s="14">
        <v>1.7</v>
      </c>
      <c r="E2" s="14">
        <v>3772</v>
      </c>
      <c r="F2" s="14">
        <v>20</v>
      </c>
      <c r="G2" s="14">
        <v>0.08</v>
      </c>
      <c r="H2" s="14">
        <v>466</v>
      </c>
      <c r="I2" s="15">
        <v>45238</v>
      </c>
      <c r="J2" s="14">
        <f>C2*H2</f>
        <v>186544.46</v>
      </c>
      <c r="K2" s="14" t="str">
        <f>TEXT(Table1[[#This Row],[DateAdded]],"yy-mm")</f>
        <v>23-11</v>
      </c>
      <c r="L2" s="14" t="str">
        <f>IF(Table1[[#This Row],[Discount]]&gt;0.2, "High Discount", "Low/No Discount")</f>
        <v>Low/No Discount</v>
      </c>
    </row>
    <row r="3" spans="1:12" x14ac:dyDescent="0.2">
      <c r="A3" s="14" t="s">
        <v>9</v>
      </c>
      <c r="B3" s="14" t="s">
        <v>10</v>
      </c>
      <c r="C3" s="14">
        <v>235.03</v>
      </c>
      <c r="D3" s="14">
        <v>2.2999999999999998</v>
      </c>
      <c r="E3" s="14">
        <v>2919</v>
      </c>
      <c r="F3" s="14">
        <v>663</v>
      </c>
      <c r="G3" s="14">
        <v>0.33</v>
      </c>
      <c r="H3" s="14">
        <v>1332</v>
      </c>
      <c r="I3" s="15">
        <v>45195</v>
      </c>
      <c r="J3" s="14">
        <f>C3*H3</f>
        <v>313059.96000000002</v>
      </c>
      <c r="K3" s="14" t="str">
        <f>TEXT(Table1[[#This Row],[DateAdded]],"yy-mm")</f>
        <v>23-09</v>
      </c>
      <c r="L3" s="14" t="str">
        <f>IF(Table1[[#This Row],[Discount]]&gt;0.2, "High Discount", "Low/No Discount")</f>
        <v>High Discount</v>
      </c>
    </row>
    <row r="4" spans="1:12" x14ac:dyDescent="0.2">
      <c r="A4" s="14" t="s">
        <v>11</v>
      </c>
      <c r="B4" s="14" t="s">
        <v>10</v>
      </c>
      <c r="C4" s="14">
        <v>417.9</v>
      </c>
      <c r="D4" s="14">
        <v>1.8</v>
      </c>
      <c r="E4" s="14">
        <v>1184</v>
      </c>
      <c r="F4" s="14">
        <v>459</v>
      </c>
      <c r="G4" s="14">
        <v>0.31</v>
      </c>
      <c r="H4" s="14">
        <v>252</v>
      </c>
      <c r="I4" s="15">
        <v>45217</v>
      </c>
      <c r="J4" s="14">
        <f t="shared" ref="J4:J66" si="0">C4*H4</f>
        <v>105310.79999999999</v>
      </c>
      <c r="K4" s="14" t="str">
        <f>TEXT(Table1[[#This Row],[DateAdded]],"yy-mm")</f>
        <v>23-10</v>
      </c>
      <c r="L4" s="14" t="str">
        <f>IF(Table1[[#This Row],[Discount]]&gt;0.2, "High Discount", "Low/No Discount")</f>
        <v>High Discount</v>
      </c>
    </row>
    <row r="5" spans="1:12" x14ac:dyDescent="0.2">
      <c r="A5" s="14" t="s">
        <v>12</v>
      </c>
      <c r="B5" s="14" t="s">
        <v>10</v>
      </c>
      <c r="C5" s="14">
        <v>152.69999999999999</v>
      </c>
      <c r="D5" s="14">
        <v>3.4</v>
      </c>
      <c r="E5" s="14">
        <v>2047</v>
      </c>
      <c r="F5" s="14">
        <v>475</v>
      </c>
      <c r="G5" s="14">
        <v>0.49</v>
      </c>
      <c r="H5" s="14">
        <v>1806</v>
      </c>
      <c r="I5" s="15">
        <v>45263</v>
      </c>
      <c r="J5" s="14">
        <f t="shared" si="0"/>
        <v>275776.19999999995</v>
      </c>
      <c r="K5" s="14" t="str">
        <f>TEXT(Table1[[#This Row],[DateAdded]],"yy-mm")</f>
        <v>23-12</v>
      </c>
      <c r="L5" s="14" t="str">
        <f>IF(Table1[[#This Row],[Discount]]&gt;0.2, "High Discount", "Low/No Discount")</f>
        <v>High Discount</v>
      </c>
    </row>
    <row r="6" spans="1:12" x14ac:dyDescent="0.2">
      <c r="A6" s="14" t="s">
        <v>13</v>
      </c>
      <c r="B6" s="14" t="s">
        <v>10</v>
      </c>
      <c r="C6" s="14">
        <v>394.74</v>
      </c>
      <c r="D6" s="14">
        <v>1.8</v>
      </c>
      <c r="E6" s="14">
        <v>1267</v>
      </c>
      <c r="F6" s="14">
        <v>831</v>
      </c>
      <c r="G6" s="14">
        <v>0.23</v>
      </c>
      <c r="H6" s="14">
        <v>1508</v>
      </c>
      <c r="I6" s="15">
        <v>45146</v>
      </c>
      <c r="J6" s="14">
        <f t="shared" si="0"/>
        <v>595267.92000000004</v>
      </c>
      <c r="K6" s="14" t="str">
        <f>TEXT(Table1[[#This Row],[DateAdded]],"yy-mm")</f>
        <v>23-08</v>
      </c>
      <c r="L6" s="14" t="str">
        <f>IF(Table1[[#This Row],[Discount]]&gt;0.2, "High Discount", "Low/No Discount")</f>
        <v>High Discount</v>
      </c>
    </row>
    <row r="7" spans="1:12" x14ac:dyDescent="0.2">
      <c r="A7" s="14" t="s">
        <v>9</v>
      </c>
      <c r="B7" s="14" t="s">
        <v>10</v>
      </c>
      <c r="C7" s="14">
        <v>93.56</v>
      </c>
      <c r="D7" s="14">
        <v>1.3</v>
      </c>
      <c r="E7" s="14">
        <v>2435</v>
      </c>
      <c r="F7" s="14">
        <v>600</v>
      </c>
      <c r="G7" s="14">
        <v>0.48</v>
      </c>
      <c r="H7" s="14">
        <v>241</v>
      </c>
      <c r="I7" s="15">
        <v>45188</v>
      </c>
      <c r="J7" s="14">
        <f t="shared" si="0"/>
        <v>22547.96</v>
      </c>
      <c r="K7" s="14" t="str">
        <f>TEXT(Table1[[#This Row],[DateAdded]],"yy-mm")</f>
        <v>23-09</v>
      </c>
      <c r="L7" s="14" t="str">
        <f>IF(Table1[[#This Row],[Discount]]&gt;0.2, "High Discount", "Low/No Discount")</f>
        <v>High Discount</v>
      </c>
    </row>
    <row r="8" spans="1:12" ht="17" thickBot="1" x14ac:dyDescent="0.25">
      <c r="A8" s="14" t="s">
        <v>13</v>
      </c>
      <c r="B8" s="14" t="s">
        <v>10</v>
      </c>
      <c r="C8" s="14">
        <v>57.86</v>
      </c>
      <c r="D8" s="14">
        <v>3.7</v>
      </c>
      <c r="E8" s="14">
        <v>1478</v>
      </c>
      <c r="F8" s="14">
        <v>427</v>
      </c>
      <c r="G8" s="14">
        <v>0.25</v>
      </c>
      <c r="H8" s="14">
        <v>1966</v>
      </c>
      <c r="I8" s="15">
        <v>45418</v>
      </c>
      <c r="J8" s="14">
        <f t="shared" si="0"/>
        <v>113752.76</v>
      </c>
      <c r="K8" s="14" t="str">
        <f>TEXT(Table1[[#This Row],[DateAdded]],"yy-mm")</f>
        <v>24-05</v>
      </c>
      <c r="L8" s="16" t="str">
        <f>IF(Table1[[#This Row],[Discount]]&gt;0.2, "High Discount", "Low/No Discount")</f>
        <v>High Discount</v>
      </c>
    </row>
    <row r="9" spans="1:12" ht="17" thickBot="1" x14ac:dyDescent="0.25">
      <c r="A9" s="14" t="s">
        <v>13</v>
      </c>
      <c r="B9" s="14" t="s">
        <v>10</v>
      </c>
      <c r="C9" s="14">
        <v>201.62</v>
      </c>
      <c r="D9" s="14">
        <v>1.7</v>
      </c>
      <c r="E9" s="14">
        <v>3073</v>
      </c>
      <c r="F9" s="14">
        <v>389</v>
      </c>
      <c r="G9" s="14">
        <v>0.1</v>
      </c>
      <c r="H9" s="14">
        <v>1795</v>
      </c>
      <c r="I9" s="15">
        <v>45143</v>
      </c>
      <c r="J9" s="14">
        <f t="shared" si="0"/>
        <v>361907.9</v>
      </c>
      <c r="K9" s="14" t="str">
        <f>TEXT(Table1[[#This Row],[DateAdded]],"yy-mm")</f>
        <v>23-08</v>
      </c>
      <c r="L9" s="16" t="str">
        <f>IF(Table1[[#This Row],[Discount]]&gt;0.2, "High Discount", "Low/No Discount")</f>
        <v>Low/No Discount</v>
      </c>
    </row>
    <row r="10" spans="1:12" x14ac:dyDescent="0.2">
      <c r="A10" s="14" t="s">
        <v>12</v>
      </c>
      <c r="B10" s="14" t="s">
        <v>10</v>
      </c>
      <c r="C10" s="14">
        <v>485.1</v>
      </c>
      <c r="D10" s="14">
        <v>4.0999999999999996</v>
      </c>
      <c r="E10" s="14">
        <v>161</v>
      </c>
      <c r="F10" s="14">
        <v>201</v>
      </c>
      <c r="G10" s="14">
        <v>0.45</v>
      </c>
      <c r="H10" s="14">
        <v>269</v>
      </c>
      <c r="I10" s="15">
        <v>45102</v>
      </c>
      <c r="J10" s="14">
        <f t="shared" si="0"/>
        <v>130491.90000000001</v>
      </c>
      <c r="K10" s="14" t="str">
        <f>TEXT(Table1[[#This Row],[DateAdded]],"yy-mm")</f>
        <v>23-06</v>
      </c>
      <c r="L10" s="14" t="str">
        <f>IF(Table1[[#This Row],[Discount]]&gt;0.2, "High Discount", "Low/No Discount")</f>
        <v>High Discount</v>
      </c>
    </row>
    <row r="11" spans="1:12" x14ac:dyDescent="0.2">
      <c r="A11" s="14" t="s">
        <v>11</v>
      </c>
      <c r="B11" s="14" t="s">
        <v>10</v>
      </c>
      <c r="C11" s="14">
        <v>170</v>
      </c>
      <c r="D11" s="14">
        <v>3.3</v>
      </c>
      <c r="E11" s="14">
        <v>1275</v>
      </c>
      <c r="F11" s="14">
        <v>701</v>
      </c>
      <c r="G11" s="14">
        <v>0.16</v>
      </c>
      <c r="H11" s="14">
        <v>719</v>
      </c>
      <c r="I11" s="15">
        <v>45216</v>
      </c>
      <c r="J11" s="14">
        <f t="shared" si="0"/>
        <v>122230</v>
      </c>
      <c r="K11" s="14" t="str">
        <f>TEXT(Table1[[#This Row],[DateAdded]],"yy-mm")</f>
        <v>23-10</v>
      </c>
      <c r="L11" s="14" t="str">
        <f>IF(Table1[[#This Row],[Discount]]&gt;0.2, "High Discount", "Low/No Discount")</f>
        <v>Low/No Discount</v>
      </c>
    </row>
    <row r="12" spans="1:12" x14ac:dyDescent="0.2">
      <c r="A12" s="14" t="s">
        <v>13</v>
      </c>
      <c r="B12" s="14" t="s">
        <v>10</v>
      </c>
      <c r="C12" s="14">
        <v>274.45</v>
      </c>
      <c r="D12" s="14">
        <v>3.3</v>
      </c>
      <c r="E12" s="14">
        <v>4859</v>
      </c>
      <c r="F12" s="14">
        <v>187</v>
      </c>
      <c r="G12" s="14">
        <v>0.27</v>
      </c>
      <c r="H12" s="14">
        <v>1064</v>
      </c>
      <c r="I12" s="15">
        <v>45296</v>
      </c>
      <c r="J12" s="14">
        <f t="shared" si="0"/>
        <v>292014.8</v>
      </c>
      <c r="K12" s="14" t="str">
        <f>TEXT(Table1[[#This Row],[DateAdded]],"yy-mm")</f>
        <v>24-01</v>
      </c>
      <c r="L12" s="14" t="str">
        <f>IF(Table1[[#This Row],[Discount]]&gt;0.2, "High Discount", "Low/No Discount")</f>
        <v>High Discount</v>
      </c>
    </row>
    <row r="13" spans="1:12" x14ac:dyDescent="0.2">
      <c r="A13" s="14" t="s">
        <v>9</v>
      </c>
      <c r="B13" s="14" t="s">
        <v>10</v>
      </c>
      <c r="C13" s="14">
        <v>90.98</v>
      </c>
      <c r="D13" s="14">
        <v>1.1000000000000001</v>
      </c>
      <c r="E13" s="14">
        <v>2568</v>
      </c>
      <c r="F13" s="14">
        <v>343</v>
      </c>
      <c r="G13" s="14">
        <v>0.2</v>
      </c>
      <c r="H13" s="14">
        <v>647</v>
      </c>
      <c r="I13" s="15">
        <v>45508</v>
      </c>
      <c r="J13" s="14">
        <f t="shared" si="0"/>
        <v>58864.060000000005</v>
      </c>
      <c r="K13" s="14" t="str">
        <f>TEXT(Table1[[#This Row],[DateAdded]],"yy-mm")</f>
        <v>24-08</v>
      </c>
      <c r="L13" s="14" t="str">
        <f>IF(Table1[[#This Row],[Discount]]&gt;0.2, "High Discount", "Low/No Discount")</f>
        <v>Low/No Discount</v>
      </c>
    </row>
    <row r="14" spans="1:12" x14ac:dyDescent="0.2">
      <c r="A14" s="14" t="s">
        <v>9</v>
      </c>
      <c r="B14" s="14" t="s">
        <v>10</v>
      </c>
      <c r="C14" s="14">
        <v>107.43</v>
      </c>
      <c r="D14" s="14">
        <v>3.8</v>
      </c>
      <c r="E14" s="14">
        <v>4514</v>
      </c>
      <c r="F14" s="14">
        <v>288</v>
      </c>
      <c r="G14" s="14">
        <v>0.3</v>
      </c>
      <c r="H14" s="14">
        <v>1513</v>
      </c>
      <c r="I14" s="15">
        <v>45222</v>
      </c>
      <c r="J14" s="14">
        <f t="shared" si="0"/>
        <v>162541.59</v>
      </c>
      <c r="K14" s="14" t="str">
        <f>TEXT(Table1[[#This Row],[DateAdded]],"yy-mm")</f>
        <v>23-10</v>
      </c>
      <c r="L14" s="14" t="str">
        <f>IF(Table1[[#This Row],[Discount]]&gt;0.2, "High Discount", "Low/No Discount")</f>
        <v>High Discount</v>
      </c>
    </row>
    <row r="15" spans="1:12" x14ac:dyDescent="0.2">
      <c r="A15" s="14" t="s">
        <v>13</v>
      </c>
      <c r="B15" s="14" t="s">
        <v>10</v>
      </c>
      <c r="C15" s="14">
        <v>66.78</v>
      </c>
      <c r="D15" s="14">
        <v>4.5</v>
      </c>
      <c r="E15" s="14">
        <v>4875</v>
      </c>
      <c r="F15" s="14">
        <v>929</v>
      </c>
      <c r="G15" s="14">
        <v>0.05</v>
      </c>
      <c r="H15" s="14">
        <v>502</v>
      </c>
      <c r="I15" s="15">
        <v>45391</v>
      </c>
      <c r="J15" s="14">
        <f t="shared" si="0"/>
        <v>33523.56</v>
      </c>
      <c r="K15" s="14" t="str">
        <f>TEXT(Table1[[#This Row],[DateAdded]],"yy-mm")</f>
        <v>24-04</v>
      </c>
      <c r="L15" s="14" t="str">
        <f>IF(Table1[[#This Row],[Discount]]&gt;0.2, "High Discount", "Low/No Discount")</f>
        <v>Low/No Discount</v>
      </c>
    </row>
    <row r="16" spans="1:12" x14ac:dyDescent="0.2">
      <c r="A16" s="14" t="s">
        <v>11</v>
      </c>
      <c r="B16" s="14" t="s">
        <v>10</v>
      </c>
      <c r="C16" s="14">
        <v>336.3</v>
      </c>
      <c r="D16" s="14">
        <v>3.4</v>
      </c>
      <c r="E16" s="14">
        <v>2773</v>
      </c>
      <c r="F16" s="14">
        <v>986</v>
      </c>
      <c r="G16" s="14">
        <v>0.28000000000000003</v>
      </c>
      <c r="H16" s="14">
        <v>1762</v>
      </c>
      <c r="I16" s="15">
        <v>45352</v>
      </c>
      <c r="J16" s="14">
        <f t="shared" si="0"/>
        <v>592560.6</v>
      </c>
      <c r="K16" s="14" t="str">
        <f>TEXT(Table1[[#This Row],[DateAdded]],"yy-mm")</f>
        <v>24-03</v>
      </c>
      <c r="L16" s="14" t="str">
        <f>IF(Table1[[#This Row],[Discount]]&gt;0.2, "High Discount", "Low/No Discount")</f>
        <v>High Discount</v>
      </c>
    </row>
    <row r="17" spans="1:22" x14ac:dyDescent="0.2">
      <c r="A17" s="14" t="s">
        <v>9</v>
      </c>
      <c r="B17" s="14" t="s">
        <v>10</v>
      </c>
      <c r="C17" s="14">
        <v>359.49</v>
      </c>
      <c r="D17" s="14">
        <v>4</v>
      </c>
      <c r="E17" s="14">
        <v>502</v>
      </c>
      <c r="F17" s="14">
        <v>766</v>
      </c>
      <c r="G17" s="14">
        <v>0.13</v>
      </c>
      <c r="H17" s="14">
        <v>794</v>
      </c>
      <c r="I17" s="15">
        <v>45246</v>
      </c>
      <c r="J17" s="14">
        <f t="shared" si="0"/>
        <v>285435.06</v>
      </c>
      <c r="K17" s="14" t="str">
        <f>TEXT(Table1[[#This Row],[DateAdded]],"yy-mm")</f>
        <v>23-11</v>
      </c>
      <c r="L17" s="14" t="str">
        <f>IF(Table1[[#This Row],[Discount]]&gt;0.2, "High Discount", "Low/No Discount")</f>
        <v>Low/No Discount</v>
      </c>
    </row>
    <row r="18" spans="1:22" x14ac:dyDescent="0.2">
      <c r="A18" s="14" t="s">
        <v>9</v>
      </c>
      <c r="B18" s="14" t="s">
        <v>10</v>
      </c>
      <c r="C18" s="14">
        <v>64.34</v>
      </c>
      <c r="D18" s="14">
        <v>2.8</v>
      </c>
      <c r="E18" s="14">
        <v>863</v>
      </c>
      <c r="F18" s="14">
        <v>742</v>
      </c>
      <c r="G18" s="14">
        <v>0.24</v>
      </c>
      <c r="H18" s="14">
        <v>1020</v>
      </c>
      <c r="I18" s="15">
        <v>45357</v>
      </c>
      <c r="J18" s="14">
        <f t="shared" si="0"/>
        <v>65626.8</v>
      </c>
      <c r="K18" s="14" t="str">
        <f>TEXT(Table1[[#This Row],[DateAdded]],"yy-mm")</f>
        <v>24-03</v>
      </c>
      <c r="L18" s="14" t="str">
        <f>IF(Table1[[#This Row],[Discount]]&gt;0.2, "High Discount", "Low/No Discount")</f>
        <v>High Discount</v>
      </c>
    </row>
    <row r="19" spans="1:22" ht="17" thickBot="1" x14ac:dyDescent="0.25">
      <c r="A19" s="14" t="s">
        <v>11</v>
      </c>
      <c r="B19" s="14" t="s">
        <v>10</v>
      </c>
      <c r="C19" s="14">
        <v>454.71</v>
      </c>
      <c r="D19" s="14">
        <v>2</v>
      </c>
      <c r="E19" s="14">
        <v>1678</v>
      </c>
      <c r="F19" s="14">
        <v>170</v>
      </c>
      <c r="G19" s="14">
        <v>0.1</v>
      </c>
      <c r="H19" s="14">
        <v>524</v>
      </c>
      <c r="I19" s="15">
        <v>45293</v>
      </c>
      <c r="J19" s="14">
        <f t="shared" si="0"/>
        <v>238268.03999999998</v>
      </c>
      <c r="K19" s="14" t="str">
        <f>TEXT(Table1[[#This Row],[DateAdded]],"yy-mm")</f>
        <v>24-01</v>
      </c>
      <c r="L19" s="14" t="str">
        <f>IF(Table1[[#This Row],[Discount]]&gt;0.2, "High Discount", "Low/No Discount")</f>
        <v>Low/No Discount</v>
      </c>
    </row>
    <row r="20" spans="1:22" x14ac:dyDescent="0.2">
      <c r="A20" s="14" t="s">
        <v>9</v>
      </c>
      <c r="B20" s="14" t="s">
        <v>10</v>
      </c>
      <c r="C20" s="14">
        <v>151.97999999999999</v>
      </c>
      <c r="D20" s="14">
        <v>1.6</v>
      </c>
      <c r="E20" s="14">
        <v>2625</v>
      </c>
      <c r="F20" s="14">
        <v>681</v>
      </c>
      <c r="G20" s="14">
        <v>0.4</v>
      </c>
      <c r="H20" s="14">
        <v>1976</v>
      </c>
      <c r="I20" s="15">
        <v>45319</v>
      </c>
      <c r="J20" s="14">
        <f t="shared" si="0"/>
        <v>300312.48</v>
      </c>
      <c r="K20" s="14" t="str">
        <f>TEXT(Table1[[#This Row],[DateAdded]],"yy-mm")</f>
        <v>24-01</v>
      </c>
      <c r="L20" s="14" t="str">
        <f>IF(Table1[[#This Row],[Discount]]&gt;0.2, "High Discount", "Low/No Discount")</f>
        <v>High Discount</v>
      </c>
      <c r="P20" s="4"/>
      <c r="Q20" s="4"/>
      <c r="R20" s="4"/>
      <c r="S20" s="4"/>
      <c r="T20" s="4"/>
      <c r="U20" s="4"/>
      <c r="V20" s="4"/>
    </row>
    <row r="21" spans="1:22" x14ac:dyDescent="0.2">
      <c r="A21" s="14" t="s">
        <v>11</v>
      </c>
      <c r="B21" s="14" t="s">
        <v>10</v>
      </c>
      <c r="C21" s="14">
        <v>403.8</v>
      </c>
      <c r="D21" s="14">
        <v>1.7</v>
      </c>
      <c r="E21" s="14">
        <v>1981</v>
      </c>
      <c r="F21" s="14">
        <v>330</v>
      </c>
      <c r="G21" s="14">
        <v>0.16</v>
      </c>
      <c r="H21" s="14">
        <v>1371</v>
      </c>
      <c r="I21" s="15">
        <v>45222</v>
      </c>
      <c r="J21" s="14">
        <f t="shared" si="0"/>
        <v>553609.80000000005</v>
      </c>
      <c r="K21" s="14" t="str">
        <f>TEXT(Table1[[#This Row],[DateAdded]],"yy-mm")</f>
        <v>23-10</v>
      </c>
      <c r="L21" s="14" t="str">
        <f>IF(Table1[[#This Row],[Discount]]&gt;0.2, "High Discount", "Low/No Discount")</f>
        <v>Low/No Discount</v>
      </c>
    </row>
    <row r="22" spans="1:22" x14ac:dyDescent="0.2">
      <c r="A22" s="14" t="s">
        <v>13</v>
      </c>
      <c r="B22" s="14" t="s">
        <v>10</v>
      </c>
      <c r="C22" s="14">
        <v>63.93</v>
      </c>
      <c r="D22" s="14">
        <v>1.9</v>
      </c>
      <c r="E22" s="14">
        <v>4029</v>
      </c>
      <c r="F22" s="14">
        <v>632</v>
      </c>
      <c r="G22" s="14">
        <v>0.41</v>
      </c>
      <c r="H22" s="14">
        <v>1768</v>
      </c>
      <c r="I22" s="15">
        <v>45194</v>
      </c>
      <c r="J22" s="14">
        <f t="shared" si="0"/>
        <v>113028.24</v>
      </c>
      <c r="K22" s="14" t="str">
        <f>TEXT(Table1[[#This Row],[DateAdded]],"yy-mm")</f>
        <v>23-09</v>
      </c>
      <c r="L22" s="14" t="str">
        <f>IF(Table1[[#This Row],[Discount]]&gt;0.2, "High Discount", "Low/No Discount")</f>
        <v>High Discount</v>
      </c>
    </row>
    <row r="23" spans="1:22" x14ac:dyDescent="0.2">
      <c r="A23" s="14" t="s">
        <v>9</v>
      </c>
      <c r="B23" s="14" t="s">
        <v>10</v>
      </c>
      <c r="C23" s="14">
        <v>90.68</v>
      </c>
      <c r="D23" s="14">
        <v>3.1</v>
      </c>
      <c r="E23" s="14">
        <v>4413</v>
      </c>
      <c r="F23" s="14">
        <v>676</v>
      </c>
      <c r="G23" s="14">
        <v>0.35</v>
      </c>
      <c r="H23" s="14">
        <v>1257</v>
      </c>
      <c r="I23" s="15">
        <v>45281</v>
      </c>
      <c r="J23" s="14">
        <f t="shared" si="0"/>
        <v>113984.76000000001</v>
      </c>
      <c r="K23" s="14" t="str">
        <f>TEXT(Table1[[#This Row],[DateAdded]],"yy-mm")</f>
        <v>23-12</v>
      </c>
      <c r="L23" s="14" t="str">
        <f>IF(Table1[[#This Row],[Discount]]&gt;0.2, "High Discount", "Low/No Discount")</f>
        <v>High Discount</v>
      </c>
    </row>
    <row r="24" spans="1:22" x14ac:dyDescent="0.2">
      <c r="A24" s="14" t="s">
        <v>11</v>
      </c>
      <c r="B24" s="14" t="s">
        <v>10</v>
      </c>
      <c r="C24" s="14">
        <v>472.03</v>
      </c>
      <c r="D24" s="14">
        <v>2.2999999999999998</v>
      </c>
      <c r="E24" s="14">
        <v>1495</v>
      </c>
      <c r="F24" s="14">
        <v>232</v>
      </c>
      <c r="G24" s="14">
        <v>0.2</v>
      </c>
      <c r="H24" s="14">
        <v>1853</v>
      </c>
      <c r="I24" s="15">
        <v>45401</v>
      </c>
      <c r="J24" s="14">
        <f t="shared" si="0"/>
        <v>874671.59</v>
      </c>
      <c r="K24" s="14" t="str">
        <f>TEXT(Table1[[#This Row],[DateAdded]],"yy-mm")</f>
        <v>24-04</v>
      </c>
      <c r="L24" s="14" t="str">
        <f>IF(Table1[[#This Row],[Discount]]&gt;0.2, "High Discount", "Low/No Discount")</f>
        <v>Low/No Discount</v>
      </c>
    </row>
    <row r="25" spans="1:22" x14ac:dyDescent="0.2">
      <c r="A25" s="14" t="s">
        <v>11</v>
      </c>
      <c r="B25" s="14" t="s">
        <v>10</v>
      </c>
      <c r="C25" s="14">
        <v>133.37</v>
      </c>
      <c r="D25" s="14">
        <v>3</v>
      </c>
      <c r="E25" s="14">
        <v>1636</v>
      </c>
      <c r="F25" s="14">
        <v>624</v>
      </c>
      <c r="G25" s="14">
        <v>0.5</v>
      </c>
      <c r="H25" s="14">
        <v>698</v>
      </c>
      <c r="I25" s="15">
        <v>45340</v>
      </c>
      <c r="J25" s="14">
        <f t="shared" si="0"/>
        <v>93092.260000000009</v>
      </c>
      <c r="K25" s="14" t="str">
        <f>TEXT(Table1[[#This Row],[DateAdded]],"yy-mm")</f>
        <v>24-02</v>
      </c>
      <c r="L25" s="14" t="str">
        <f>IF(Table1[[#This Row],[Discount]]&gt;0.2, "High Discount", "Low/No Discount")</f>
        <v>High Discount</v>
      </c>
    </row>
    <row r="26" spans="1:22" ht="17" thickBot="1" x14ac:dyDescent="0.25">
      <c r="A26" s="14" t="s">
        <v>13</v>
      </c>
      <c r="B26" s="14" t="s">
        <v>10</v>
      </c>
      <c r="C26" s="14">
        <v>256.31</v>
      </c>
      <c r="D26" s="14">
        <v>1.2</v>
      </c>
      <c r="E26" s="14">
        <v>3474</v>
      </c>
      <c r="F26" s="14">
        <v>637</v>
      </c>
      <c r="G26" s="14">
        <v>7.0000000000000007E-2</v>
      </c>
      <c r="H26" s="14">
        <v>1707</v>
      </c>
      <c r="I26" s="15">
        <v>45235</v>
      </c>
      <c r="J26" s="14">
        <f t="shared" si="0"/>
        <v>437521.17</v>
      </c>
      <c r="K26" s="14" t="str">
        <f>TEXT(Table1[[#This Row],[DateAdded]],"yy-mm")</f>
        <v>23-11</v>
      </c>
      <c r="L26" s="14" t="str">
        <f>IF(Table1[[#This Row],[Discount]]&gt;0.2, "High Discount", "Low/No Discount")</f>
        <v>Low/No Discount</v>
      </c>
      <c r="P26" s="17"/>
      <c r="Q26" s="17"/>
      <c r="R26" s="17"/>
      <c r="S26" s="17"/>
      <c r="T26" s="17"/>
      <c r="U26" s="17"/>
      <c r="V26" s="17"/>
    </row>
    <row r="27" spans="1:22" x14ac:dyDescent="0.2">
      <c r="A27" s="14" t="s">
        <v>11</v>
      </c>
      <c r="B27" s="14" t="s">
        <v>10</v>
      </c>
      <c r="C27" s="14">
        <v>280.92</v>
      </c>
      <c r="D27" s="14">
        <v>3.4</v>
      </c>
      <c r="E27" s="14">
        <v>3510</v>
      </c>
      <c r="F27" s="14">
        <v>202</v>
      </c>
      <c r="G27" s="14">
        <v>0.18</v>
      </c>
      <c r="H27" s="14">
        <v>400</v>
      </c>
      <c r="I27" s="15">
        <v>45198</v>
      </c>
      <c r="J27" s="14">
        <f t="shared" si="0"/>
        <v>112368</v>
      </c>
      <c r="K27" s="14" t="str">
        <f>TEXT(Table1[[#This Row],[DateAdded]],"yy-mm")</f>
        <v>23-09</v>
      </c>
      <c r="L27" s="14" t="str">
        <f>IF(Table1[[#This Row],[Discount]]&gt;0.2, "High Discount", "Low/No Discount")</f>
        <v>Low/No Discount</v>
      </c>
    </row>
    <row r="28" spans="1:22" x14ac:dyDescent="0.2">
      <c r="A28" s="14" t="s">
        <v>13</v>
      </c>
      <c r="B28" s="14" t="s">
        <v>10</v>
      </c>
      <c r="C28" s="14">
        <v>190.21</v>
      </c>
      <c r="D28" s="14">
        <v>3.5</v>
      </c>
      <c r="E28" s="14">
        <v>197</v>
      </c>
      <c r="F28" s="14">
        <v>981</v>
      </c>
      <c r="G28" s="14">
        <v>0.27</v>
      </c>
      <c r="H28" s="14">
        <v>751</v>
      </c>
      <c r="I28" s="15">
        <v>45309</v>
      </c>
      <c r="J28" s="14">
        <f t="shared" si="0"/>
        <v>142847.71</v>
      </c>
      <c r="K28" s="14" t="str">
        <f>TEXT(Table1[[#This Row],[DateAdded]],"yy-mm")</f>
        <v>24-01</v>
      </c>
      <c r="L28" s="14" t="str">
        <f>IF(Table1[[#This Row],[Discount]]&gt;0.2, "High Discount", "Low/No Discount")</f>
        <v>High Discount</v>
      </c>
    </row>
    <row r="29" spans="1:22" x14ac:dyDescent="0.2">
      <c r="A29" s="14" t="s">
        <v>12</v>
      </c>
      <c r="B29" s="14" t="s">
        <v>10</v>
      </c>
      <c r="C29" s="14">
        <v>83.85</v>
      </c>
      <c r="D29" s="14">
        <v>3</v>
      </c>
      <c r="E29" s="14">
        <v>2511</v>
      </c>
      <c r="F29" s="14">
        <v>348</v>
      </c>
      <c r="G29" s="14">
        <v>0.43</v>
      </c>
      <c r="H29" s="14">
        <v>763</v>
      </c>
      <c r="I29" s="15">
        <v>45107</v>
      </c>
      <c r="J29" s="14">
        <f t="shared" si="0"/>
        <v>63977.549999999996</v>
      </c>
      <c r="K29" s="14" t="str">
        <f>TEXT(Table1[[#This Row],[DateAdded]],"yy-mm")</f>
        <v>23-06</v>
      </c>
      <c r="L29" s="14" t="str">
        <f>IF(Table1[[#This Row],[Discount]]&gt;0.2, "High Discount", "Low/No Discount")</f>
        <v>High Discount</v>
      </c>
    </row>
    <row r="30" spans="1:22" x14ac:dyDescent="0.2">
      <c r="A30" s="14" t="s">
        <v>9</v>
      </c>
      <c r="B30" s="14" t="s">
        <v>10</v>
      </c>
      <c r="C30" s="14">
        <v>406.66</v>
      </c>
      <c r="D30" s="14">
        <v>2.4</v>
      </c>
      <c r="E30" s="14">
        <v>1734</v>
      </c>
      <c r="F30" s="14">
        <v>819</v>
      </c>
      <c r="G30" s="14">
        <v>0.47</v>
      </c>
      <c r="H30" s="14">
        <v>1959</v>
      </c>
      <c r="I30" s="15">
        <v>45325</v>
      </c>
      <c r="J30" s="14">
        <f t="shared" si="0"/>
        <v>796646.94000000006</v>
      </c>
      <c r="K30" s="14" t="str">
        <f>TEXT(Table1[[#This Row],[DateAdded]],"yy-mm")</f>
        <v>24-02</v>
      </c>
      <c r="L30" s="14" t="str">
        <f>IF(Table1[[#This Row],[Discount]]&gt;0.2, "High Discount", "Low/No Discount")</f>
        <v>High Discount</v>
      </c>
    </row>
    <row r="31" spans="1:22" x14ac:dyDescent="0.2">
      <c r="A31" s="14" t="s">
        <v>9</v>
      </c>
      <c r="B31" s="14" t="s">
        <v>10</v>
      </c>
      <c r="C31" s="14">
        <v>469</v>
      </c>
      <c r="D31" s="14">
        <v>1.6</v>
      </c>
      <c r="E31" s="14">
        <v>4061</v>
      </c>
      <c r="F31" s="14">
        <v>297</v>
      </c>
      <c r="G31" s="14">
        <v>0.13</v>
      </c>
      <c r="H31" s="14">
        <v>1787</v>
      </c>
      <c r="I31" s="15">
        <v>45309</v>
      </c>
      <c r="J31" s="14">
        <f t="shared" si="0"/>
        <v>838103</v>
      </c>
      <c r="K31" s="14" t="str">
        <f>TEXT(Table1[[#This Row],[DateAdded]],"yy-mm")</f>
        <v>24-01</v>
      </c>
      <c r="L31" s="14" t="str">
        <f>IF(Table1[[#This Row],[Discount]]&gt;0.2, "High Discount", "Low/No Discount")</f>
        <v>Low/No Discount</v>
      </c>
    </row>
    <row r="32" spans="1:22" x14ac:dyDescent="0.2">
      <c r="A32" s="14" t="s">
        <v>13</v>
      </c>
      <c r="B32" s="14" t="s">
        <v>10</v>
      </c>
      <c r="C32" s="14">
        <v>491.26</v>
      </c>
      <c r="D32" s="14">
        <v>3.1</v>
      </c>
      <c r="E32" s="14">
        <v>4976</v>
      </c>
      <c r="F32" s="14">
        <v>1</v>
      </c>
      <c r="G32" s="14">
        <v>0.5</v>
      </c>
      <c r="H32" s="14">
        <v>253</v>
      </c>
      <c r="I32" s="15">
        <v>45313</v>
      </c>
      <c r="J32" s="14">
        <f t="shared" si="0"/>
        <v>124288.78</v>
      </c>
      <c r="K32" s="14" t="str">
        <f>TEXT(Table1[[#This Row],[DateAdded]],"yy-mm")</f>
        <v>24-01</v>
      </c>
      <c r="L32" s="14" t="str">
        <f>IF(Table1[[#This Row],[Discount]]&gt;0.2, "High Discount", "Low/No Discount")</f>
        <v>High Discount</v>
      </c>
    </row>
    <row r="33" spans="1:12" x14ac:dyDescent="0.2">
      <c r="A33" s="14" t="s">
        <v>12</v>
      </c>
      <c r="B33" s="14" t="s">
        <v>10</v>
      </c>
      <c r="C33" s="14">
        <v>451.2</v>
      </c>
      <c r="D33" s="14">
        <v>3.5</v>
      </c>
      <c r="E33" s="14">
        <v>2056</v>
      </c>
      <c r="F33" s="14">
        <v>232</v>
      </c>
      <c r="G33" s="14">
        <v>0.17</v>
      </c>
      <c r="H33" s="14">
        <v>815</v>
      </c>
      <c r="I33" s="15">
        <v>45245</v>
      </c>
      <c r="J33" s="14">
        <f t="shared" si="0"/>
        <v>367728</v>
      </c>
      <c r="K33" s="14" t="str">
        <f>TEXT(Table1[[#This Row],[DateAdded]],"yy-mm")</f>
        <v>23-11</v>
      </c>
      <c r="L33" s="14" t="str">
        <f>IF(Table1[[#This Row],[Discount]]&gt;0.2, "High Discount", "Low/No Discount")</f>
        <v>Low/No Discount</v>
      </c>
    </row>
    <row r="34" spans="1:12" x14ac:dyDescent="0.2">
      <c r="A34" s="14" t="s">
        <v>9</v>
      </c>
      <c r="B34" s="14" t="s">
        <v>10</v>
      </c>
      <c r="C34" s="14">
        <v>429.6</v>
      </c>
      <c r="D34" s="14">
        <v>2.6</v>
      </c>
      <c r="E34" s="14">
        <v>1696</v>
      </c>
      <c r="F34" s="14">
        <v>919</v>
      </c>
      <c r="G34" s="14">
        <v>0.43</v>
      </c>
      <c r="H34" s="14">
        <v>1648</v>
      </c>
      <c r="I34" s="15">
        <v>45349</v>
      </c>
      <c r="J34" s="14">
        <f t="shared" si="0"/>
        <v>707980.80000000005</v>
      </c>
      <c r="K34" s="14" t="str">
        <f>TEXT(Table1[[#This Row],[DateAdded]],"yy-mm")</f>
        <v>24-02</v>
      </c>
      <c r="L34" s="14" t="str">
        <f>IF(Table1[[#This Row],[Discount]]&gt;0.2, "High Discount", "Low/No Discount")</f>
        <v>High Discount</v>
      </c>
    </row>
    <row r="35" spans="1:12" x14ac:dyDescent="0.2">
      <c r="A35" s="14" t="s">
        <v>11</v>
      </c>
      <c r="B35" s="14" t="s">
        <v>10</v>
      </c>
      <c r="C35" s="14">
        <v>294.54000000000002</v>
      </c>
      <c r="D35" s="14">
        <v>2.5</v>
      </c>
      <c r="E35" s="14">
        <v>98</v>
      </c>
      <c r="F35" s="14">
        <v>152</v>
      </c>
      <c r="G35" s="14">
        <v>0</v>
      </c>
      <c r="H35" s="14">
        <v>1919</v>
      </c>
      <c r="I35" s="15">
        <v>45115</v>
      </c>
      <c r="J35" s="14">
        <f t="shared" si="0"/>
        <v>565222.26</v>
      </c>
      <c r="K35" s="14" t="str">
        <f>TEXT(Table1[[#This Row],[DateAdded]],"yy-mm")</f>
        <v>23-07</v>
      </c>
      <c r="L35" s="14" t="str">
        <f>IF(Table1[[#This Row],[Discount]]&gt;0.2, "High Discount", "Low/No Discount")</f>
        <v>Low/No Discount</v>
      </c>
    </row>
    <row r="36" spans="1:12" x14ac:dyDescent="0.2">
      <c r="A36" s="14" t="s">
        <v>13</v>
      </c>
      <c r="B36" s="14" t="s">
        <v>10</v>
      </c>
      <c r="C36" s="14">
        <v>349.03</v>
      </c>
      <c r="D36" s="14">
        <v>3.6</v>
      </c>
      <c r="E36" s="14">
        <v>4067</v>
      </c>
      <c r="F36" s="14">
        <v>160</v>
      </c>
      <c r="G36" s="14">
        <v>0.01</v>
      </c>
      <c r="H36" s="14">
        <v>397</v>
      </c>
      <c r="I36" s="15">
        <v>45176</v>
      </c>
      <c r="J36" s="14">
        <f t="shared" si="0"/>
        <v>138564.91</v>
      </c>
      <c r="K36" s="14" t="str">
        <f>TEXT(Table1[[#This Row],[DateAdded]],"yy-mm")</f>
        <v>23-09</v>
      </c>
      <c r="L36" s="14" t="str">
        <f>IF(Table1[[#This Row],[Discount]]&gt;0.2, "High Discount", "Low/No Discount")</f>
        <v>Low/No Discount</v>
      </c>
    </row>
    <row r="37" spans="1:12" x14ac:dyDescent="0.2">
      <c r="A37" s="14" t="s">
        <v>11</v>
      </c>
      <c r="B37" s="14" t="s">
        <v>10</v>
      </c>
      <c r="C37" s="14">
        <v>375.78</v>
      </c>
      <c r="D37" s="14">
        <v>3.6</v>
      </c>
      <c r="E37" s="14">
        <v>1218</v>
      </c>
      <c r="F37" s="14">
        <v>400</v>
      </c>
      <c r="G37" s="14">
        <v>0.15</v>
      </c>
      <c r="H37" s="14">
        <v>687</v>
      </c>
      <c r="I37" s="15">
        <v>45431</v>
      </c>
      <c r="J37" s="14">
        <f t="shared" si="0"/>
        <v>258160.86</v>
      </c>
      <c r="K37" s="14" t="str">
        <f>TEXT(Table1[[#This Row],[DateAdded]],"yy-mm")</f>
        <v>24-05</v>
      </c>
      <c r="L37" s="14" t="str">
        <f>IF(Table1[[#This Row],[Discount]]&gt;0.2, "High Discount", "Low/No Discount")</f>
        <v>Low/No Discount</v>
      </c>
    </row>
    <row r="38" spans="1:12" x14ac:dyDescent="0.2">
      <c r="A38" s="14" t="s">
        <v>13</v>
      </c>
      <c r="B38" s="14" t="s">
        <v>10</v>
      </c>
      <c r="C38" s="14">
        <v>299.04000000000002</v>
      </c>
      <c r="D38" s="14">
        <v>4.9000000000000004</v>
      </c>
      <c r="E38" s="14">
        <v>562</v>
      </c>
      <c r="F38" s="14">
        <v>437</v>
      </c>
      <c r="G38" s="14">
        <v>0.45</v>
      </c>
      <c r="H38" s="14">
        <v>26</v>
      </c>
      <c r="I38" s="15">
        <v>45227</v>
      </c>
      <c r="J38" s="14">
        <f t="shared" si="0"/>
        <v>7775.0400000000009</v>
      </c>
      <c r="K38" s="14" t="str">
        <f>TEXT(Table1[[#This Row],[DateAdded]],"yy-mm")</f>
        <v>23-10</v>
      </c>
      <c r="L38" s="14" t="str">
        <f>IF(Table1[[#This Row],[Discount]]&gt;0.2, "High Discount", "Low/No Discount")</f>
        <v>High Discount</v>
      </c>
    </row>
    <row r="39" spans="1:12" x14ac:dyDescent="0.2">
      <c r="A39" s="14" t="s">
        <v>12</v>
      </c>
      <c r="B39" s="14" t="s">
        <v>10</v>
      </c>
      <c r="C39" s="14">
        <v>256.29000000000002</v>
      </c>
      <c r="D39" s="14">
        <v>3.3</v>
      </c>
      <c r="E39" s="14">
        <v>959</v>
      </c>
      <c r="F39" s="14">
        <v>480</v>
      </c>
      <c r="G39" s="14">
        <v>0.1</v>
      </c>
      <c r="H39" s="14">
        <v>1852</v>
      </c>
      <c r="I39" s="15">
        <v>45149</v>
      </c>
      <c r="J39" s="14">
        <f t="shared" si="0"/>
        <v>474649.08</v>
      </c>
      <c r="K39" s="14" t="str">
        <f>TEXT(Table1[[#This Row],[DateAdded]],"yy-mm")</f>
        <v>23-08</v>
      </c>
      <c r="L39" s="14" t="str">
        <f>IF(Table1[[#This Row],[Discount]]&gt;0.2, "High Discount", "Low/No Discount")</f>
        <v>Low/No Discount</v>
      </c>
    </row>
    <row r="40" spans="1:12" x14ac:dyDescent="0.2">
      <c r="A40" s="14" t="s">
        <v>9</v>
      </c>
      <c r="B40" s="14" t="s">
        <v>10</v>
      </c>
      <c r="C40" s="14">
        <v>290.27999999999997</v>
      </c>
      <c r="D40" s="14">
        <v>4.0999999999999996</v>
      </c>
      <c r="E40" s="14">
        <v>16</v>
      </c>
      <c r="F40" s="14">
        <v>171</v>
      </c>
      <c r="G40" s="14">
        <v>0.47</v>
      </c>
      <c r="H40" s="14">
        <v>476</v>
      </c>
      <c r="I40" s="15">
        <v>45407</v>
      </c>
      <c r="J40" s="14">
        <f t="shared" si="0"/>
        <v>138173.28</v>
      </c>
      <c r="K40" s="14" t="str">
        <f>TEXT(Table1[[#This Row],[DateAdded]],"yy-mm")</f>
        <v>24-04</v>
      </c>
      <c r="L40" s="14" t="str">
        <f>IF(Table1[[#This Row],[Discount]]&gt;0.2, "High Discount", "Low/No Discount")</f>
        <v>High Discount</v>
      </c>
    </row>
    <row r="41" spans="1:12" x14ac:dyDescent="0.2">
      <c r="A41" s="14" t="s">
        <v>12</v>
      </c>
      <c r="B41" s="14" t="s">
        <v>10</v>
      </c>
      <c r="C41" s="14">
        <v>442.91</v>
      </c>
      <c r="D41" s="14">
        <v>4</v>
      </c>
      <c r="E41" s="14">
        <v>1060</v>
      </c>
      <c r="F41" s="14">
        <v>279</v>
      </c>
      <c r="G41" s="14">
        <v>0.17</v>
      </c>
      <c r="H41" s="14">
        <v>301</v>
      </c>
      <c r="I41" s="15">
        <v>45272</v>
      </c>
      <c r="J41" s="14">
        <f t="shared" si="0"/>
        <v>133315.91</v>
      </c>
      <c r="K41" s="14" t="str">
        <f>TEXT(Table1[[#This Row],[DateAdded]],"yy-mm")</f>
        <v>23-12</v>
      </c>
      <c r="L41" s="14" t="str">
        <f>IF(Table1[[#This Row],[Discount]]&gt;0.2, "High Discount", "Low/No Discount")</f>
        <v>Low/No Discount</v>
      </c>
    </row>
    <row r="42" spans="1:12" x14ac:dyDescent="0.2">
      <c r="A42" s="14" t="s">
        <v>14</v>
      </c>
      <c r="B42" s="14" t="s">
        <v>15</v>
      </c>
      <c r="C42" s="14">
        <v>482.17</v>
      </c>
      <c r="D42" s="14">
        <v>4.4000000000000004</v>
      </c>
      <c r="E42" s="14">
        <v>190</v>
      </c>
      <c r="F42" s="14">
        <v>252</v>
      </c>
      <c r="G42" s="14">
        <v>0.19</v>
      </c>
      <c r="H42" s="14">
        <v>1184</v>
      </c>
      <c r="I42" s="15">
        <v>45197</v>
      </c>
      <c r="J42" s="14">
        <f t="shared" si="0"/>
        <v>570889.28</v>
      </c>
      <c r="K42" s="14" t="str">
        <f>TEXT(Table1[[#This Row],[DateAdded]],"yy-mm")</f>
        <v>23-09</v>
      </c>
      <c r="L42" s="14" t="str">
        <f>IF(Table1[[#This Row],[Discount]]&gt;0.2, "High Discount", "Low/No Discount")</f>
        <v>Low/No Discount</v>
      </c>
    </row>
    <row r="43" spans="1:12" x14ac:dyDescent="0.2">
      <c r="A43" s="14" t="s">
        <v>14</v>
      </c>
      <c r="B43" s="14" t="s">
        <v>15</v>
      </c>
      <c r="C43" s="14">
        <v>93.05</v>
      </c>
      <c r="D43" s="14">
        <v>3.2</v>
      </c>
      <c r="E43" s="14">
        <v>569</v>
      </c>
      <c r="F43" s="14">
        <v>322</v>
      </c>
      <c r="G43" s="14">
        <v>0.28999999999999998</v>
      </c>
      <c r="H43" s="14">
        <v>1815</v>
      </c>
      <c r="I43" s="15">
        <v>45339</v>
      </c>
      <c r="J43" s="14">
        <f t="shared" si="0"/>
        <v>168885.75</v>
      </c>
      <c r="K43" s="14" t="str">
        <f>TEXT(Table1[[#This Row],[DateAdded]],"yy-mm")</f>
        <v>24-02</v>
      </c>
      <c r="L43" s="14" t="str">
        <f>IF(Table1[[#This Row],[Discount]]&gt;0.2, "High Discount", "Low/No Discount")</f>
        <v>High Discount</v>
      </c>
    </row>
    <row r="44" spans="1:12" x14ac:dyDescent="0.2">
      <c r="A44" s="14" t="s">
        <v>16</v>
      </c>
      <c r="B44" s="14" t="s">
        <v>15</v>
      </c>
      <c r="C44" s="14">
        <v>338.86</v>
      </c>
      <c r="D44" s="14">
        <v>2.4</v>
      </c>
      <c r="E44" s="14">
        <v>154</v>
      </c>
      <c r="F44" s="14">
        <v>489</v>
      </c>
      <c r="G44" s="14">
        <v>0.44</v>
      </c>
      <c r="H44" s="14">
        <v>784</v>
      </c>
      <c r="I44" s="15">
        <v>45349</v>
      </c>
      <c r="J44" s="14">
        <f t="shared" si="0"/>
        <v>265666.24</v>
      </c>
      <c r="K44" s="14" t="str">
        <f>TEXT(Table1[[#This Row],[DateAdded]],"yy-mm")</f>
        <v>24-02</v>
      </c>
      <c r="L44" s="14" t="str">
        <f>IF(Table1[[#This Row],[Discount]]&gt;0.2, "High Discount", "Low/No Discount")</f>
        <v>High Discount</v>
      </c>
    </row>
    <row r="45" spans="1:12" x14ac:dyDescent="0.2">
      <c r="A45" s="14" t="s">
        <v>17</v>
      </c>
      <c r="B45" s="14" t="s">
        <v>15</v>
      </c>
      <c r="C45" s="14">
        <v>76.94</v>
      </c>
      <c r="D45" s="14">
        <v>3.8</v>
      </c>
      <c r="E45" s="14">
        <v>2806</v>
      </c>
      <c r="F45" s="14">
        <v>537</v>
      </c>
      <c r="G45" s="14">
        <v>0.41</v>
      </c>
      <c r="H45" s="14">
        <v>920</v>
      </c>
      <c r="I45" s="15">
        <v>45440</v>
      </c>
      <c r="J45" s="14">
        <f t="shared" si="0"/>
        <v>70784.800000000003</v>
      </c>
      <c r="K45" s="14" t="str">
        <f>TEXT(Table1[[#This Row],[DateAdded]],"yy-mm")</f>
        <v>24-05</v>
      </c>
      <c r="L45" s="14" t="str">
        <f>IF(Table1[[#This Row],[Discount]]&gt;0.2, "High Discount", "Low/No Discount")</f>
        <v>High Discount</v>
      </c>
    </row>
    <row r="46" spans="1:12" x14ac:dyDescent="0.2">
      <c r="A46" s="14" t="s">
        <v>16</v>
      </c>
      <c r="B46" s="14" t="s">
        <v>15</v>
      </c>
      <c r="C46" s="14">
        <v>260.56</v>
      </c>
      <c r="D46" s="14">
        <v>3</v>
      </c>
      <c r="E46" s="14">
        <v>4780</v>
      </c>
      <c r="F46" s="14">
        <v>19</v>
      </c>
      <c r="G46" s="14">
        <v>0.32</v>
      </c>
      <c r="H46" s="14">
        <v>511</v>
      </c>
      <c r="I46" s="15">
        <v>45311</v>
      </c>
      <c r="J46" s="14">
        <f t="shared" si="0"/>
        <v>133146.16</v>
      </c>
      <c r="K46" s="14" t="str">
        <f>TEXT(Table1[[#This Row],[DateAdded]],"yy-mm")</f>
        <v>24-01</v>
      </c>
      <c r="L46" s="14" t="str">
        <f>IF(Table1[[#This Row],[Discount]]&gt;0.2, "High Discount", "Low/No Discount")</f>
        <v>High Discount</v>
      </c>
    </row>
    <row r="47" spans="1:12" x14ac:dyDescent="0.2">
      <c r="A47" s="14" t="s">
        <v>16</v>
      </c>
      <c r="B47" s="14" t="s">
        <v>15</v>
      </c>
      <c r="C47" s="14">
        <v>444.44</v>
      </c>
      <c r="D47" s="14">
        <v>1.1000000000000001</v>
      </c>
      <c r="E47" s="14">
        <v>4929</v>
      </c>
      <c r="F47" s="14">
        <v>799</v>
      </c>
      <c r="G47" s="14">
        <v>0.28999999999999998</v>
      </c>
      <c r="H47" s="14">
        <v>853</v>
      </c>
      <c r="I47" s="15">
        <v>45402</v>
      </c>
      <c r="J47" s="14">
        <f t="shared" si="0"/>
        <v>379107.32</v>
      </c>
      <c r="K47" s="14" t="str">
        <f>TEXT(Table1[[#This Row],[DateAdded]],"yy-mm")</f>
        <v>24-04</v>
      </c>
      <c r="L47" s="14" t="str">
        <f>IF(Table1[[#This Row],[Discount]]&gt;0.2, "High Discount", "Low/No Discount")</f>
        <v>High Discount</v>
      </c>
    </row>
    <row r="48" spans="1:12" x14ac:dyDescent="0.2">
      <c r="A48" s="14" t="s">
        <v>17</v>
      </c>
      <c r="B48" s="14" t="s">
        <v>15</v>
      </c>
      <c r="C48" s="14">
        <v>85.97</v>
      </c>
      <c r="D48" s="14">
        <v>4.9000000000000004</v>
      </c>
      <c r="E48" s="14">
        <v>1715</v>
      </c>
      <c r="F48" s="14">
        <v>681</v>
      </c>
      <c r="G48" s="14">
        <v>0.41</v>
      </c>
      <c r="H48" s="14">
        <v>1077</v>
      </c>
      <c r="I48" s="15">
        <v>45352</v>
      </c>
      <c r="J48" s="14">
        <f t="shared" si="0"/>
        <v>92589.69</v>
      </c>
      <c r="K48" s="14" t="str">
        <f>TEXT(Table1[[#This Row],[DateAdded]],"yy-mm")</f>
        <v>24-03</v>
      </c>
      <c r="L48" s="14" t="str">
        <f>IF(Table1[[#This Row],[Discount]]&gt;0.2, "High Discount", "Low/No Discount")</f>
        <v>High Discount</v>
      </c>
    </row>
    <row r="49" spans="1:12" x14ac:dyDescent="0.2">
      <c r="A49" s="14" t="s">
        <v>17</v>
      </c>
      <c r="B49" s="14" t="s">
        <v>15</v>
      </c>
      <c r="C49" s="14">
        <v>415.66</v>
      </c>
      <c r="D49" s="14">
        <v>2.1</v>
      </c>
      <c r="E49" s="14">
        <v>4</v>
      </c>
      <c r="F49" s="14">
        <v>102</v>
      </c>
      <c r="G49" s="14">
        <v>0.04</v>
      </c>
      <c r="H49" s="14">
        <v>876</v>
      </c>
      <c r="I49" s="15">
        <v>45103</v>
      </c>
      <c r="J49" s="14">
        <f t="shared" si="0"/>
        <v>364118.16000000003</v>
      </c>
      <c r="K49" s="14" t="str">
        <f>TEXT(Table1[[#This Row],[DateAdded]],"yy-mm")</f>
        <v>23-06</v>
      </c>
      <c r="L49" s="14" t="str">
        <f>IF(Table1[[#This Row],[Discount]]&gt;0.2, "High Discount", "Low/No Discount")</f>
        <v>Low/No Discount</v>
      </c>
    </row>
    <row r="50" spans="1:12" x14ac:dyDescent="0.2">
      <c r="A50" s="14" t="s">
        <v>14</v>
      </c>
      <c r="B50" s="14" t="s">
        <v>15</v>
      </c>
      <c r="C50" s="14">
        <v>352.76</v>
      </c>
      <c r="D50" s="14">
        <v>1.6</v>
      </c>
      <c r="E50" s="14">
        <v>4364</v>
      </c>
      <c r="F50" s="14">
        <v>369</v>
      </c>
      <c r="G50" s="14">
        <v>0.26</v>
      </c>
      <c r="H50" s="14">
        <v>1693</v>
      </c>
      <c r="I50" s="15">
        <v>45306</v>
      </c>
      <c r="J50" s="14">
        <f t="shared" si="0"/>
        <v>597222.67999999993</v>
      </c>
      <c r="K50" s="14" t="str">
        <f>TEXT(Table1[[#This Row],[DateAdded]],"yy-mm")</f>
        <v>24-01</v>
      </c>
      <c r="L50" s="14" t="str">
        <f>IF(Table1[[#This Row],[Discount]]&gt;0.2, "High Discount", "Low/No Discount")</f>
        <v>High Discount</v>
      </c>
    </row>
    <row r="51" spans="1:12" x14ac:dyDescent="0.2">
      <c r="A51" s="14" t="s">
        <v>17</v>
      </c>
      <c r="B51" s="14" t="s">
        <v>15</v>
      </c>
      <c r="C51" s="14">
        <v>205.42</v>
      </c>
      <c r="D51" s="14">
        <v>2.7</v>
      </c>
      <c r="E51" s="14">
        <v>1369</v>
      </c>
      <c r="F51" s="14">
        <v>740</v>
      </c>
      <c r="G51" s="14">
        <v>0.09</v>
      </c>
      <c r="H51" s="14">
        <v>1853</v>
      </c>
      <c r="I51" s="15">
        <v>45174</v>
      </c>
      <c r="J51" s="14">
        <f t="shared" si="0"/>
        <v>380643.25999999995</v>
      </c>
      <c r="K51" s="14" t="str">
        <f>TEXT(Table1[[#This Row],[DateAdded]],"yy-mm")</f>
        <v>23-09</v>
      </c>
      <c r="L51" s="14" t="str">
        <f>IF(Table1[[#This Row],[Discount]]&gt;0.2, "High Discount", "Low/No Discount")</f>
        <v>Low/No Discount</v>
      </c>
    </row>
    <row r="52" spans="1:12" x14ac:dyDescent="0.2">
      <c r="A52" s="14" t="s">
        <v>14</v>
      </c>
      <c r="B52" s="14" t="s">
        <v>15</v>
      </c>
      <c r="C52" s="14">
        <v>351.03</v>
      </c>
      <c r="D52" s="14">
        <v>2.6</v>
      </c>
      <c r="E52" s="14">
        <v>1081</v>
      </c>
      <c r="F52" s="14">
        <v>633</v>
      </c>
      <c r="G52" s="14">
        <v>0.08</v>
      </c>
      <c r="H52" s="14">
        <v>801</v>
      </c>
      <c r="I52" s="15">
        <v>45357</v>
      </c>
      <c r="J52" s="14">
        <f t="shared" si="0"/>
        <v>281175.02999999997</v>
      </c>
      <c r="K52" s="14" t="str">
        <f>TEXT(Table1[[#This Row],[DateAdded]],"yy-mm")</f>
        <v>24-03</v>
      </c>
      <c r="L52" s="14" t="str">
        <f>IF(Table1[[#This Row],[Discount]]&gt;0.2, "High Discount", "Low/No Discount")</f>
        <v>Low/No Discount</v>
      </c>
    </row>
    <row r="53" spans="1:12" x14ac:dyDescent="0.2">
      <c r="A53" s="14" t="s">
        <v>18</v>
      </c>
      <c r="B53" s="14" t="s">
        <v>15</v>
      </c>
      <c r="C53" s="14">
        <v>56</v>
      </c>
      <c r="D53" s="14">
        <v>1.7</v>
      </c>
      <c r="E53" s="14">
        <v>4992</v>
      </c>
      <c r="F53" s="14">
        <v>271</v>
      </c>
      <c r="G53" s="14">
        <v>0.26</v>
      </c>
      <c r="H53" s="14">
        <v>703</v>
      </c>
      <c r="I53" s="15">
        <v>45384</v>
      </c>
      <c r="J53" s="14">
        <f t="shared" si="0"/>
        <v>39368</v>
      </c>
      <c r="K53" s="14" t="str">
        <f>TEXT(Table1[[#This Row],[DateAdded]],"yy-mm")</f>
        <v>24-04</v>
      </c>
      <c r="L53" s="14" t="str">
        <f>IF(Table1[[#This Row],[Discount]]&gt;0.2, "High Discount", "Low/No Discount")</f>
        <v>High Discount</v>
      </c>
    </row>
    <row r="54" spans="1:12" x14ac:dyDescent="0.2">
      <c r="A54" s="14" t="s">
        <v>18</v>
      </c>
      <c r="B54" s="14" t="s">
        <v>15</v>
      </c>
      <c r="C54" s="14">
        <v>367.72</v>
      </c>
      <c r="D54" s="14">
        <v>1.2</v>
      </c>
      <c r="E54" s="14">
        <v>4249</v>
      </c>
      <c r="F54" s="14">
        <v>655</v>
      </c>
      <c r="G54" s="14">
        <v>0.08</v>
      </c>
      <c r="H54" s="14">
        <v>1109</v>
      </c>
      <c r="I54" s="15">
        <v>45268</v>
      </c>
      <c r="J54" s="14">
        <f t="shared" si="0"/>
        <v>407801.48000000004</v>
      </c>
      <c r="K54" s="14" t="str">
        <f>TEXT(Table1[[#This Row],[DateAdded]],"yy-mm")</f>
        <v>23-12</v>
      </c>
      <c r="L54" s="14" t="str">
        <f>IF(Table1[[#This Row],[Discount]]&gt;0.2, "High Discount", "Low/No Discount")</f>
        <v>Low/No Discount</v>
      </c>
    </row>
    <row r="55" spans="1:12" x14ac:dyDescent="0.2">
      <c r="A55" s="14" t="s">
        <v>17</v>
      </c>
      <c r="B55" s="14" t="s">
        <v>15</v>
      </c>
      <c r="C55" s="14">
        <v>66.88</v>
      </c>
      <c r="D55" s="14">
        <v>1.2</v>
      </c>
      <c r="E55" s="14">
        <v>2141</v>
      </c>
      <c r="F55" s="14">
        <v>749</v>
      </c>
      <c r="G55" s="14">
        <v>0.49</v>
      </c>
      <c r="H55" s="14">
        <v>452</v>
      </c>
      <c r="I55" s="15">
        <v>45249</v>
      </c>
      <c r="J55" s="14">
        <f t="shared" si="0"/>
        <v>30229.759999999998</v>
      </c>
      <c r="K55" s="14" t="str">
        <f>TEXT(Table1[[#This Row],[DateAdded]],"yy-mm")</f>
        <v>23-11</v>
      </c>
      <c r="L55" s="14" t="str">
        <f>IF(Table1[[#This Row],[Discount]]&gt;0.2, "High Discount", "Low/No Discount")</f>
        <v>High Discount</v>
      </c>
    </row>
    <row r="56" spans="1:12" x14ac:dyDescent="0.2">
      <c r="A56" s="14" t="s">
        <v>16</v>
      </c>
      <c r="B56" s="14" t="s">
        <v>15</v>
      </c>
      <c r="C56" s="14">
        <v>57.94</v>
      </c>
      <c r="D56" s="14">
        <v>3</v>
      </c>
      <c r="E56" s="14">
        <v>4646</v>
      </c>
      <c r="F56" s="14">
        <v>611</v>
      </c>
      <c r="G56" s="14">
        <v>0.09</v>
      </c>
      <c r="H56" s="14">
        <v>1757</v>
      </c>
      <c r="I56" s="15">
        <v>45096</v>
      </c>
      <c r="J56" s="14">
        <f t="shared" si="0"/>
        <v>101800.58</v>
      </c>
      <c r="K56" s="14" t="str">
        <f>TEXT(Table1[[#This Row],[DateAdded]],"yy-mm")</f>
        <v>23-06</v>
      </c>
      <c r="L56" s="14" t="str">
        <f>IF(Table1[[#This Row],[Discount]]&gt;0.2, "High Discount", "Low/No Discount")</f>
        <v>Low/No Discount</v>
      </c>
    </row>
    <row r="57" spans="1:12" x14ac:dyDescent="0.2">
      <c r="A57" s="14" t="s">
        <v>14</v>
      </c>
      <c r="B57" s="14" t="s">
        <v>15</v>
      </c>
      <c r="C57" s="14">
        <v>33.549999999999997</v>
      </c>
      <c r="D57" s="14">
        <v>4.8</v>
      </c>
      <c r="E57" s="14">
        <v>2849</v>
      </c>
      <c r="F57" s="14">
        <v>179</v>
      </c>
      <c r="G57" s="14">
        <v>0.19</v>
      </c>
      <c r="H57" s="14">
        <v>761</v>
      </c>
      <c r="I57" s="15">
        <v>45306</v>
      </c>
      <c r="J57" s="14">
        <f t="shared" si="0"/>
        <v>25531.55</v>
      </c>
      <c r="K57" s="14" t="str">
        <f>TEXT(Table1[[#This Row],[DateAdded]],"yy-mm")</f>
        <v>24-01</v>
      </c>
      <c r="L57" s="14" t="str">
        <f>IF(Table1[[#This Row],[Discount]]&gt;0.2, "High Discount", "Low/No Discount")</f>
        <v>Low/No Discount</v>
      </c>
    </row>
    <row r="58" spans="1:12" x14ac:dyDescent="0.2">
      <c r="A58" s="14" t="s">
        <v>18</v>
      </c>
      <c r="B58" s="14" t="s">
        <v>15</v>
      </c>
      <c r="C58" s="14">
        <v>255.51</v>
      </c>
      <c r="D58" s="14">
        <v>3.2</v>
      </c>
      <c r="E58" s="14">
        <v>4611</v>
      </c>
      <c r="F58" s="14">
        <v>15</v>
      </c>
      <c r="G58" s="14">
        <v>0.04</v>
      </c>
      <c r="H58" s="14">
        <v>1782</v>
      </c>
      <c r="I58" s="15">
        <v>45195</v>
      </c>
      <c r="J58" s="14">
        <f t="shared" si="0"/>
        <v>455318.82</v>
      </c>
      <c r="K58" s="14" t="str">
        <f>TEXT(Table1[[#This Row],[DateAdded]],"yy-mm")</f>
        <v>23-09</v>
      </c>
      <c r="L58" s="14" t="str">
        <f>IF(Table1[[#This Row],[Discount]]&gt;0.2, "High Discount", "Low/No Discount")</f>
        <v>Low/No Discount</v>
      </c>
    </row>
    <row r="59" spans="1:12" x14ac:dyDescent="0.2">
      <c r="A59" s="14" t="s">
        <v>17</v>
      </c>
      <c r="B59" s="14" t="s">
        <v>15</v>
      </c>
      <c r="C59" s="14">
        <v>434.93</v>
      </c>
      <c r="D59" s="14">
        <v>3.5</v>
      </c>
      <c r="E59" s="14">
        <v>851</v>
      </c>
      <c r="F59" s="14">
        <v>663</v>
      </c>
      <c r="G59" s="14">
        <v>0.34</v>
      </c>
      <c r="H59" s="14">
        <v>1698</v>
      </c>
      <c r="I59" s="15">
        <v>45420</v>
      </c>
      <c r="J59" s="14">
        <f t="shared" si="0"/>
        <v>738511.14</v>
      </c>
      <c r="K59" s="14" t="str">
        <f>TEXT(Table1[[#This Row],[DateAdded]],"yy-mm")</f>
        <v>24-05</v>
      </c>
      <c r="L59" s="14" t="str">
        <f>IF(Table1[[#This Row],[Discount]]&gt;0.2, "High Discount", "Low/No Discount")</f>
        <v>High Discount</v>
      </c>
    </row>
    <row r="60" spans="1:12" x14ac:dyDescent="0.2">
      <c r="A60" s="14" t="s">
        <v>17</v>
      </c>
      <c r="B60" s="14" t="s">
        <v>15</v>
      </c>
      <c r="C60" s="14">
        <v>407.49</v>
      </c>
      <c r="D60" s="14">
        <v>4.3</v>
      </c>
      <c r="E60" s="14">
        <v>3913</v>
      </c>
      <c r="F60" s="14">
        <v>42</v>
      </c>
      <c r="G60" s="14">
        <v>0.1</v>
      </c>
      <c r="H60" s="14">
        <v>396</v>
      </c>
      <c r="I60" s="15">
        <v>45441</v>
      </c>
      <c r="J60" s="14">
        <f t="shared" si="0"/>
        <v>161366.04</v>
      </c>
      <c r="K60" s="14" t="str">
        <f>TEXT(Table1[[#This Row],[DateAdded]],"yy-mm")</f>
        <v>24-05</v>
      </c>
      <c r="L60" s="14" t="str">
        <f>IF(Table1[[#This Row],[Discount]]&gt;0.2, "High Discount", "Low/No Discount")</f>
        <v>Low/No Discount</v>
      </c>
    </row>
    <row r="61" spans="1:12" x14ac:dyDescent="0.2">
      <c r="A61" s="14" t="s">
        <v>14</v>
      </c>
      <c r="B61" s="14" t="s">
        <v>15</v>
      </c>
      <c r="C61" s="14">
        <v>194.86</v>
      </c>
      <c r="D61" s="14">
        <v>1.2</v>
      </c>
      <c r="E61" s="14">
        <v>753</v>
      </c>
      <c r="F61" s="14">
        <v>34</v>
      </c>
      <c r="G61" s="14">
        <v>0.17</v>
      </c>
      <c r="H61" s="14">
        <v>89</v>
      </c>
      <c r="I61" s="15">
        <v>45189</v>
      </c>
      <c r="J61" s="14">
        <f t="shared" si="0"/>
        <v>17342.54</v>
      </c>
      <c r="K61" s="14" t="str">
        <f>TEXT(Table1[[#This Row],[DateAdded]],"yy-mm")</f>
        <v>23-09</v>
      </c>
      <c r="L61" s="14" t="str">
        <f>IF(Table1[[#This Row],[Discount]]&gt;0.2, "High Discount", "Low/No Discount")</f>
        <v>Low/No Discount</v>
      </c>
    </row>
    <row r="62" spans="1:12" x14ac:dyDescent="0.2">
      <c r="A62" s="14" t="s">
        <v>17</v>
      </c>
      <c r="B62" s="14" t="s">
        <v>15</v>
      </c>
      <c r="C62" s="14">
        <v>423.99</v>
      </c>
      <c r="D62" s="14">
        <v>1.1000000000000001</v>
      </c>
      <c r="E62" s="14">
        <v>417</v>
      </c>
      <c r="F62" s="14">
        <v>114</v>
      </c>
      <c r="G62" s="14">
        <v>0.14000000000000001</v>
      </c>
      <c r="H62" s="14">
        <v>1219</v>
      </c>
      <c r="I62" s="15">
        <v>45139</v>
      </c>
      <c r="J62" s="14">
        <f t="shared" si="0"/>
        <v>516843.81</v>
      </c>
      <c r="K62" s="14" t="str">
        <f>TEXT(Table1[[#This Row],[DateAdded]],"yy-mm")</f>
        <v>23-08</v>
      </c>
      <c r="L62" s="14" t="str">
        <f>IF(Table1[[#This Row],[Discount]]&gt;0.2, "High Discount", "Low/No Discount")</f>
        <v>Low/No Discount</v>
      </c>
    </row>
    <row r="63" spans="1:12" x14ac:dyDescent="0.2">
      <c r="A63" s="14" t="s">
        <v>17</v>
      </c>
      <c r="B63" s="14" t="s">
        <v>15</v>
      </c>
      <c r="C63" s="14">
        <v>180.68</v>
      </c>
      <c r="D63" s="14">
        <v>4.7</v>
      </c>
      <c r="E63" s="14">
        <v>728</v>
      </c>
      <c r="F63" s="14">
        <v>276</v>
      </c>
      <c r="G63" s="14">
        <v>0.48</v>
      </c>
      <c r="H63" s="14">
        <v>675</v>
      </c>
      <c r="I63" s="15">
        <v>45096</v>
      </c>
      <c r="J63" s="14">
        <f t="shared" si="0"/>
        <v>121959</v>
      </c>
      <c r="K63" s="14" t="str">
        <f>TEXT(Table1[[#This Row],[DateAdded]],"yy-mm")</f>
        <v>23-06</v>
      </c>
      <c r="L63" s="14" t="str">
        <f>IF(Table1[[#This Row],[Discount]]&gt;0.2, "High Discount", "Low/No Discount")</f>
        <v>High Discount</v>
      </c>
    </row>
    <row r="64" spans="1:12" x14ac:dyDescent="0.2">
      <c r="A64" s="14" t="s">
        <v>17</v>
      </c>
      <c r="B64" s="14" t="s">
        <v>15</v>
      </c>
      <c r="C64" s="14">
        <v>288.57</v>
      </c>
      <c r="D64" s="14">
        <v>3.3</v>
      </c>
      <c r="E64" s="14">
        <v>1122</v>
      </c>
      <c r="F64" s="14">
        <v>547</v>
      </c>
      <c r="G64" s="14">
        <v>0.19</v>
      </c>
      <c r="H64" s="14">
        <v>95</v>
      </c>
      <c r="I64" s="15">
        <v>45301</v>
      </c>
      <c r="J64" s="14">
        <f t="shared" si="0"/>
        <v>27414.149999999998</v>
      </c>
      <c r="K64" s="14" t="str">
        <f>TEXT(Table1[[#This Row],[DateAdded]],"yy-mm")</f>
        <v>24-01</v>
      </c>
      <c r="L64" s="14" t="str">
        <f>IF(Table1[[#This Row],[Discount]]&gt;0.2, "High Discount", "Low/No Discount")</f>
        <v>Low/No Discount</v>
      </c>
    </row>
    <row r="65" spans="1:12" x14ac:dyDescent="0.2">
      <c r="A65" s="14" t="s">
        <v>14</v>
      </c>
      <c r="B65" s="14" t="s">
        <v>15</v>
      </c>
      <c r="C65" s="14">
        <v>466.07</v>
      </c>
      <c r="D65" s="14">
        <v>4.4000000000000004</v>
      </c>
      <c r="E65" s="14">
        <v>3440</v>
      </c>
      <c r="F65" s="14">
        <v>694</v>
      </c>
      <c r="G65" s="14">
        <v>0.38</v>
      </c>
      <c r="H65" s="14">
        <v>216</v>
      </c>
      <c r="I65" s="15">
        <v>45098</v>
      </c>
      <c r="J65" s="14">
        <f t="shared" si="0"/>
        <v>100671.12</v>
      </c>
      <c r="K65" s="14" t="str">
        <f>TEXT(Table1[[#This Row],[DateAdded]],"yy-mm")</f>
        <v>23-06</v>
      </c>
      <c r="L65" s="14" t="str">
        <f>IF(Table1[[#This Row],[Discount]]&gt;0.2, "High Discount", "Low/No Discount")</f>
        <v>High Discount</v>
      </c>
    </row>
    <row r="66" spans="1:12" x14ac:dyDescent="0.2">
      <c r="A66" s="14" t="s">
        <v>17</v>
      </c>
      <c r="B66" s="14" t="s">
        <v>15</v>
      </c>
      <c r="C66" s="14">
        <v>195.09</v>
      </c>
      <c r="D66" s="14">
        <v>3.1</v>
      </c>
      <c r="E66" s="14">
        <v>595</v>
      </c>
      <c r="F66" s="14">
        <v>879</v>
      </c>
      <c r="G66" s="14">
        <v>0.19</v>
      </c>
      <c r="H66" s="14">
        <v>396</v>
      </c>
      <c r="I66" s="15">
        <v>45266</v>
      </c>
      <c r="J66" s="14">
        <f t="shared" si="0"/>
        <v>77255.64</v>
      </c>
      <c r="K66" s="14" t="str">
        <f>TEXT(Table1[[#This Row],[DateAdded]],"yy-mm")</f>
        <v>23-12</v>
      </c>
      <c r="L66" s="14" t="str">
        <f>IF(Table1[[#This Row],[Discount]]&gt;0.2, "High Discount", "Low/No Discount")</f>
        <v>Low/No Discount</v>
      </c>
    </row>
    <row r="67" spans="1:12" x14ac:dyDescent="0.2">
      <c r="A67" s="14" t="s">
        <v>14</v>
      </c>
      <c r="B67" s="14" t="s">
        <v>15</v>
      </c>
      <c r="C67" s="14">
        <v>200.71</v>
      </c>
      <c r="D67" s="14">
        <v>1</v>
      </c>
      <c r="E67" s="14">
        <v>4171</v>
      </c>
      <c r="F67" s="14">
        <v>264</v>
      </c>
      <c r="G67" s="14">
        <v>0.16</v>
      </c>
      <c r="H67" s="14">
        <v>717</v>
      </c>
      <c r="I67" s="15">
        <v>45230</v>
      </c>
      <c r="J67" s="14">
        <f t="shared" ref="J67:J130" si="1">C67*H67</f>
        <v>143909.07</v>
      </c>
      <c r="K67" s="14" t="str">
        <f>TEXT(Table1[[#This Row],[DateAdded]],"yy-mm")</f>
        <v>23-10</v>
      </c>
      <c r="L67" s="14" t="str">
        <f>IF(Table1[[#This Row],[Discount]]&gt;0.2, "High Discount", "Low/No Discount")</f>
        <v>Low/No Discount</v>
      </c>
    </row>
    <row r="68" spans="1:12" x14ac:dyDescent="0.2">
      <c r="A68" s="14" t="s">
        <v>16</v>
      </c>
      <c r="B68" s="14" t="s">
        <v>15</v>
      </c>
      <c r="C68" s="14">
        <v>246.44</v>
      </c>
      <c r="D68" s="14">
        <v>3</v>
      </c>
      <c r="E68" s="14">
        <v>143</v>
      </c>
      <c r="F68" s="14">
        <v>884</v>
      </c>
      <c r="G68" s="14">
        <v>0.05</v>
      </c>
      <c r="H68" s="14">
        <v>395</v>
      </c>
      <c r="I68" s="15">
        <v>45428</v>
      </c>
      <c r="J68" s="14">
        <f t="shared" si="1"/>
        <v>97343.8</v>
      </c>
      <c r="K68" s="14" t="str">
        <f>TEXT(Table1[[#This Row],[DateAdded]],"yy-mm")</f>
        <v>24-05</v>
      </c>
      <c r="L68" s="14" t="str">
        <f>IF(Table1[[#This Row],[Discount]]&gt;0.2, "High Discount", "Low/No Discount")</f>
        <v>Low/No Discount</v>
      </c>
    </row>
    <row r="69" spans="1:12" x14ac:dyDescent="0.2">
      <c r="A69" s="14" t="s">
        <v>16</v>
      </c>
      <c r="B69" s="14" t="s">
        <v>15</v>
      </c>
      <c r="C69" s="14">
        <v>339.53</v>
      </c>
      <c r="D69" s="14">
        <v>4</v>
      </c>
      <c r="E69" s="14">
        <v>3222</v>
      </c>
      <c r="F69" s="14">
        <v>143</v>
      </c>
      <c r="G69" s="14">
        <v>0.39</v>
      </c>
      <c r="H69" s="14">
        <v>108</v>
      </c>
      <c r="I69" s="15">
        <v>45272</v>
      </c>
      <c r="J69" s="14">
        <f t="shared" si="1"/>
        <v>36669.24</v>
      </c>
      <c r="K69" s="14" t="str">
        <f>TEXT(Table1[[#This Row],[DateAdded]],"yy-mm")</f>
        <v>23-12</v>
      </c>
      <c r="L69" s="14" t="str">
        <f>IF(Table1[[#This Row],[Discount]]&gt;0.2, "High Discount", "Low/No Discount")</f>
        <v>High Discount</v>
      </c>
    </row>
    <row r="70" spans="1:12" x14ac:dyDescent="0.2">
      <c r="A70" s="14" t="s">
        <v>18</v>
      </c>
      <c r="B70" s="14" t="s">
        <v>15</v>
      </c>
      <c r="C70" s="14">
        <v>487.38</v>
      </c>
      <c r="D70" s="14">
        <v>5</v>
      </c>
      <c r="E70" s="14">
        <v>4729</v>
      </c>
      <c r="F70" s="14">
        <v>132</v>
      </c>
      <c r="G70" s="14">
        <v>0.37</v>
      </c>
      <c r="H70" s="14">
        <v>732</v>
      </c>
      <c r="I70" s="15">
        <v>45218</v>
      </c>
      <c r="J70" s="14">
        <f t="shared" si="1"/>
        <v>356762.16</v>
      </c>
      <c r="K70" s="14" t="str">
        <f>TEXT(Table1[[#This Row],[DateAdded]],"yy-mm")</f>
        <v>23-10</v>
      </c>
      <c r="L70" s="14" t="str">
        <f>IF(Table1[[#This Row],[Discount]]&gt;0.2, "High Discount", "Low/No Discount")</f>
        <v>High Discount</v>
      </c>
    </row>
    <row r="71" spans="1:12" x14ac:dyDescent="0.2">
      <c r="A71" s="14" t="s">
        <v>14</v>
      </c>
      <c r="B71" s="14" t="s">
        <v>15</v>
      </c>
      <c r="C71" s="14">
        <v>67.36</v>
      </c>
      <c r="D71" s="14">
        <v>1.6</v>
      </c>
      <c r="E71" s="14">
        <v>953</v>
      </c>
      <c r="F71" s="14">
        <v>491</v>
      </c>
      <c r="G71" s="14">
        <v>0.43</v>
      </c>
      <c r="H71" s="14">
        <v>1253</v>
      </c>
      <c r="I71" s="15">
        <v>45446</v>
      </c>
      <c r="J71" s="14">
        <f t="shared" si="1"/>
        <v>84402.08</v>
      </c>
      <c r="K71" s="14" t="str">
        <f>TEXT(Table1[[#This Row],[DateAdded]],"yy-mm")</f>
        <v>24-06</v>
      </c>
      <c r="L71" s="14" t="str">
        <f>IF(Table1[[#This Row],[Discount]]&gt;0.2, "High Discount", "Low/No Discount")</f>
        <v>High Discount</v>
      </c>
    </row>
    <row r="72" spans="1:12" x14ac:dyDescent="0.2">
      <c r="A72" s="14" t="s">
        <v>18</v>
      </c>
      <c r="B72" s="14" t="s">
        <v>15</v>
      </c>
      <c r="C72" s="14">
        <v>353.47</v>
      </c>
      <c r="D72" s="14">
        <v>1.3</v>
      </c>
      <c r="E72" s="14">
        <v>2993</v>
      </c>
      <c r="F72" s="14">
        <v>794</v>
      </c>
      <c r="G72" s="14">
        <v>0.35</v>
      </c>
      <c r="H72" s="14">
        <v>1540</v>
      </c>
      <c r="I72" s="15">
        <v>45424</v>
      </c>
      <c r="J72" s="14">
        <f t="shared" si="1"/>
        <v>544343.80000000005</v>
      </c>
      <c r="K72" s="14" t="str">
        <f>TEXT(Table1[[#This Row],[DateAdded]],"yy-mm")</f>
        <v>24-05</v>
      </c>
      <c r="L72" s="14" t="str">
        <f>IF(Table1[[#This Row],[Discount]]&gt;0.2, "High Discount", "Low/No Discount")</f>
        <v>High Discount</v>
      </c>
    </row>
    <row r="73" spans="1:12" x14ac:dyDescent="0.2">
      <c r="A73" s="14" t="s">
        <v>17</v>
      </c>
      <c r="B73" s="14" t="s">
        <v>15</v>
      </c>
      <c r="C73" s="14">
        <v>124.28</v>
      </c>
      <c r="D73" s="14">
        <v>3.3</v>
      </c>
      <c r="E73" s="14">
        <v>1388</v>
      </c>
      <c r="F73" s="14">
        <v>832</v>
      </c>
      <c r="G73" s="14">
        <v>0.44</v>
      </c>
      <c r="H73" s="14">
        <v>1680</v>
      </c>
      <c r="I73" s="15">
        <v>45126</v>
      </c>
      <c r="J73" s="14">
        <f t="shared" si="1"/>
        <v>208790.39999999999</v>
      </c>
      <c r="K73" s="14" t="str">
        <f>TEXT(Table1[[#This Row],[DateAdded]],"yy-mm")</f>
        <v>23-07</v>
      </c>
      <c r="L73" s="14" t="str">
        <f>IF(Table1[[#This Row],[Discount]]&gt;0.2, "High Discount", "Low/No Discount")</f>
        <v>High Discount</v>
      </c>
    </row>
    <row r="74" spans="1:12" x14ac:dyDescent="0.2">
      <c r="A74" s="14" t="s">
        <v>17</v>
      </c>
      <c r="B74" s="14" t="s">
        <v>15</v>
      </c>
      <c r="C74" s="14">
        <v>300.02999999999997</v>
      </c>
      <c r="D74" s="14">
        <v>2.4</v>
      </c>
      <c r="E74" s="14">
        <v>3486</v>
      </c>
      <c r="F74" s="14">
        <v>786</v>
      </c>
      <c r="G74" s="14">
        <v>0.39</v>
      </c>
      <c r="H74" s="14">
        <v>1205</v>
      </c>
      <c r="I74" s="15">
        <v>45286</v>
      </c>
      <c r="J74" s="14">
        <f t="shared" si="1"/>
        <v>361536.14999999997</v>
      </c>
      <c r="K74" s="14" t="str">
        <f>TEXT(Table1[[#This Row],[DateAdded]],"yy-mm")</f>
        <v>23-12</v>
      </c>
      <c r="L74" s="14" t="str">
        <f>IF(Table1[[#This Row],[Discount]]&gt;0.2, "High Discount", "Low/No Discount")</f>
        <v>High Discount</v>
      </c>
    </row>
    <row r="75" spans="1:12" x14ac:dyDescent="0.2">
      <c r="A75" s="14" t="s">
        <v>14</v>
      </c>
      <c r="B75" s="14" t="s">
        <v>15</v>
      </c>
      <c r="C75" s="14">
        <v>131.87</v>
      </c>
      <c r="D75" s="14">
        <v>2.2999999999999998</v>
      </c>
      <c r="E75" s="14">
        <v>3522</v>
      </c>
      <c r="F75" s="14">
        <v>172</v>
      </c>
      <c r="G75" s="14">
        <v>0.01</v>
      </c>
      <c r="H75" s="14">
        <v>1243</v>
      </c>
      <c r="I75" s="15">
        <v>45327</v>
      </c>
      <c r="J75" s="14">
        <f t="shared" si="1"/>
        <v>163914.41</v>
      </c>
      <c r="K75" s="14" t="str">
        <f>TEXT(Table1[[#This Row],[DateAdded]],"yy-mm")</f>
        <v>24-02</v>
      </c>
      <c r="L75" s="14" t="str">
        <f>IF(Table1[[#This Row],[Discount]]&gt;0.2, "High Discount", "Low/No Discount")</f>
        <v>Low/No Discount</v>
      </c>
    </row>
    <row r="76" spans="1:12" x14ac:dyDescent="0.2">
      <c r="A76" s="14" t="s">
        <v>18</v>
      </c>
      <c r="B76" s="14" t="s">
        <v>15</v>
      </c>
      <c r="C76" s="14">
        <v>373.08</v>
      </c>
      <c r="D76" s="14">
        <v>4.0999999999999996</v>
      </c>
      <c r="E76" s="14">
        <v>894</v>
      </c>
      <c r="F76" s="14">
        <v>360</v>
      </c>
      <c r="G76" s="14">
        <v>0.37</v>
      </c>
      <c r="H76" s="14">
        <v>386</v>
      </c>
      <c r="I76" s="15">
        <v>45105</v>
      </c>
      <c r="J76" s="14">
        <f t="shared" si="1"/>
        <v>144008.88</v>
      </c>
      <c r="K76" s="14" t="str">
        <f>TEXT(Table1[[#This Row],[DateAdded]],"yy-mm")</f>
        <v>23-06</v>
      </c>
      <c r="L76" s="14" t="str">
        <f>IF(Table1[[#This Row],[Discount]]&gt;0.2, "High Discount", "Low/No Discount")</f>
        <v>High Discount</v>
      </c>
    </row>
    <row r="77" spans="1:12" x14ac:dyDescent="0.2">
      <c r="A77" s="14" t="s">
        <v>18</v>
      </c>
      <c r="B77" s="14" t="s">
        <v>15</v>
      </c>
      <c r="C77" s="14">
        <v>206.11</v>
      </c>
      <c r="D77" s="14">
        <v>2.9</v>
      </c>
      <c r="E77" s="14">
        <v>823</v>
      </c>
      <c r="F77" s="14">
        <v>928</v>
      </c>
      <c r="G77" s="14">
        <v>0.11</v>
      </c>
      <c r="H77" s="14">
        <v>133</v>
      </c>
      <c r="I77" s="15">
        <v>45395</v>
      </c>
      <c r="J77" s="14">
        <f t="shared" si="1"/>
        <v>27412.63</v>
      </c>
      <c r="K77" s="14" t="str">
        <f>TEXT(Table1[[#This Row],[DateAdded]],"yy-mm")</f>
        <v>24-04</v>
      </c>
      <c r="L77" s="14" t="str">
        <f>IF(Table1[[#This Row],[Discount]]&gt;0.2, "High Discount", "Low/No Discount")</f>
        <v>Low/No Discount</v>
      </c>
    </row>
    <row r="78" spans="1:12" x14ac:dyDescent="0.2">
      <c r="A78" s="14" t="s">
        <v>16</v>
      </c>
      <c r="B78" s="14" t="s">
        <v>15</v>
      </c>
      <c r="C78" s="14">
        <v>489.17</v>
      </c>
      <c r="D78" s="14">
        <v>3.2</v>
      </c>
      <c r="E78" s="14">
        <v>4910</v>
      </c>
      <c r="F78" s="14">
        <v>148</v>
      </c>
      <c r="G78" s="14">
        <v>0.02</v>
      </c>
      <c r="H78" s="14">
        <v>1236</v>
      </c>
      <c r="I78" s="15">
        <v>45250</v>
      </c>
      <c r="J78" s="14">
        <f t="shared" si="1"/>
        <v>604614.12</v>
      </c>
      <c r="K78" s="14" t="str">
        <f>TEXT(Table1[[#This Row],[DateAdded]],"yy-mm")</f>
        <v>23-11</v>
      </c>
      <c r="L78" s="14" t="str">
        <f>IF(Table1[[#This Row],[Discount]]&gt;0.2, "High Discount", "Low/No Discount")</f>
        <v>Low/No Discount</v>
      </c>
    </row>
    <row r="79" spans="1:12" x14ac:dyDescent="0.2">
      <c r="A79" s="14" t="s">
        <v>16</v>
      </c>
      <c r="B79" s="14" t="s">
        <v>15</v>
      </c>
      <c r="C79" s="14">
        <v>46.16</v>
      </c>
      <c r="D79" s="14">
        <v>3.2</v>
      </c>
      <c r="E79" s="14">
        <v>3512</v>
      </c>
      <c r="F79" s="14">
        <v>401</v>
      </c>
      <c r="G79" s="14">
        <v>0.08</v>
      </c>
      <c r="H79" s="14">
        <v>1328</v>
      </c>
      <c r="I79" s="15">
        <v>45439</v>
      </c>
      <c r="J79" s="14">
        <f t="shared" si="1"/>
        <v>61300.479999999996</v>
      </c>
      <c r="K79" s="14" t="str">
        <f>TEXT(Table1[[#This Row],[DateAdded]],"yy-mm")</f>
        <v>24-05</v>
      </c>
      <c r="L79" s="14" t="str">
        <f>IF(Table1[[#This Row],[Discount]]&gt;0.2, "High Discount", "Low/No Discount")</f>
        <v>Low/No Discount</v>
      </c>
    </row>
    <row r="80" spans="1:12" x14ac:dyDescent="0.2">
      <c r="A80" s="14" t="s">
        <v>14</v>
      </c>
      <c r="B80" s="14" t="s">
        <v>15</v>
      </c>
      <c r="C80" s="14">
        <v>232.73</v>
      </c>
      <c r="D80" s="14">
        <v>3.5</v>
      </c>
      <c r="E80" s="14">
        <v>3330</v>
      </c>
      <c r="F80" s="14">
        <v>655</v>
      </c>
      <c r="G80" s="14">
        <v>0.37</v>
      </c>
      <c r="H80" s="14">
        <v>970</v>
      </c>
      <c r="I80" s="15">
        <v>45441</v>
      </c>
      <c r="J80" s="14">
        <f t="shared" si="1"/>
        <v>225748.09999999998</v>
      </c>
      <c r="K80" s="14" t="str">
        <f>TEXT(Table1[[#This Row],[DateAdded]],"yy-mm")</f>
        <v>24-05</v>
      </c>
      <c r="L80" s="14" t="str">
        <f>IF(Table1[[#This Row],[Discount]]&gt;0.2, "High Discount", "Low/No Discount")</f>
        <v>High Discount</v>
      </c>
    </row>
    <row r="81" spans="1:12" x14ac:dyDescent="0.2">
      <c r="A81" s="14" t="s">
        <v>18</v>
      </c>
      <c r="B81" s="14" t="s">
        <v>15</v>
      </c>
      <c r="C81" s="14">
        <v>475.7</v>
      </c>
      <c r="D81" s="14">
        <v>4.5999999999999996</v>
      </c>
      <c r="E81" s="14">
        <v>3019</v>
      </c>
      <c r="F81" s="14">
        <v>407</v>
      </c>
      <c r="G81" s="14">
        <v>0.31</v>
      </c>
      <c r="H81" s="14">
        <v>1031</v>
      </c>
      <c r="I81" s="15">
        <v>45331</v>
      </c>
      <c r="J81" s="14">
        <f t="shared" si="1"/>
        <v>490446.7</v>
      </c>
      <c r="K81" s="14" t="str">
        <f>TEXT(Table1[[#This Row],[DateAdded]],"yy-mm")</f>
        <v>24-02</v>
      </c>
      <c r="L81" s="14" t="str">
        <f>IF(Table1[[#This Row],[Discount]]&gt;0.2, "High Discount", "Low/No Discount")</f>
        <v>High Discount</v>
      </c>
    </row>
    <row r="82" spans="1:12" x14ac:dyDescent="0.2">
      <c r="A82" s="14" t="s">
        <v>19</v>
      </c>
      <c r="B82" s="14" t="s">
        <v>20</v>
      </c>
      <c r="C82" s="14">
        <v>326.95999999999998</v>
      </c>
      <c r="D82" s="14">
        <v>2.6</v>
      </c>
      <c r="E82" s="14">
        <v>539</v>
      </c>
      <c r="F82" s="14">
        <v>731</v>
      </c>
      <c r="G82" s="14">
        <v>0.18</v>
      </c>
      <c r="H82" s="14">
        <v>739</v>
      </c>
      <c r="I82" s="15">
        <v>45261</v>
      </c>
      <c r="J82" s="14">
        <f t="shared" si="1"/>
        <v>241623.43999999997</v>
      </c>
      <c r="K82" s="14" t="str">
        <f>TEXT(Table1[[#This Row],[DateAdded]],"yy-mm")</f>
        <v>23-12</v>
      </c>
      <c r="L82" s="14" t="str">
        <f>IF(Table1[[#This Row],[Discount]]&gt;0.2, "High Discount", "Low/No Discount")</f>
        <v>Low/No Discount</v>
      </c>
    </row>
    <row r="83" spans="1:12" x14ac:dyDescent="0.2">
      <c r="A83" s="14" t="s">
        <v>21</v>
      </c>
      <c r="B83" s="14" t="s">
        <v>20</v>
      </c>
      <c r="C83" s="14">
        <v>352.1</v>
      </c>
      <c r="D83" s="14">
        <v>3.1</v>
      </c>
      <c r="E83" s="14">
        <v>2508</v>
      </c>
      <c r="F83" s="14">
        <v>731</v>
      </c>
      <c r="G83" s="14">
        <v>0.14000000000000001</v>
      </c>
      <c r="H83" s="14">
        <v>908</v>
      </c>
      <c r="I83" s="15">
        <v>45407</v>
      </c>
      <c r="J83" s="14">
        <f t="shared" si="1"/>
        <v>319706.80000000005</v>
      </c>
      <c r="K83" s="14" t="str">
        <f>TEXT(Table1[[#This Row],[DateAdded]],"yy-mm")</f>
        <v>24-04</v>
      </c>
      <c r="L83" s="14" t="str">
        <f>IF(Table1[[#This Row],[Discount]]&gt;0.2, "High Discount", "Low/No Discount")</f>
        <v>Low/No Discount</v>
      </c>
    </row>
    <row r="84" spans="1:12" x14ac:dyDescent="0.2">
      <c r="A84" s="14" t="s">
        <v>21</v>
      </c>
      <c r="B84" s="14" t="s">
        <v>20</v>
      </c>
      <c r="C84" s="14">
        <v>413.04</v>
      </c>
      <c r="D84" s="14">
        <v>4.8</v>
      </c>
      <c r="E84" s="14">
        <v>255</v>
      </c>
      <c r="F84" s="14">
        <v>708</v>
      </c>
      <c r="G84" s="14">
        <v>0.31</v>
      </c>
      <c r="H84" s="14">
        <v>449</v>
      </c>
      <c r="I84" s="15">
        <v>45443</v>
      </c>
      <c r="J84" s="14">
        <f t="shared" si="1"/>
        <v>185454.96000000002</v>
      </c>
      <c r="K84" s="14" t="str">
        <f>TEXT(Table1[[#This Row],[DateAdded]],"yy-mm")</f>
        <v>24-05</v>
      </c>
      <c r="L84" s="14" t="str">
        <f>IF(Table1[[#This Row],[Discount]]&gt;0.2, "High Discount", "Low/No Discount")</f>
        <v>High Discount</v>
      </c>
    </row>
    <row r="85" spans="1:12" x14ac:dyDescent="0.2">
      <c r="A85" s="14" t="s">
        <v>19</v>
      </c>
      <c r="B85" s="14" t="s">
        <v>20</v>
      </c>
      <c r="C85" s="14">
        <v>439.56</v>
      </c>
      <c r="D85" s="14">
        <v>3.2</v>
      </c>
      <c r="E85" s="14">
        <v>1015</v>
      </c>
      <c r="F85" s="14">
        <v>800</v>
      </c>
      <c r="G85" s="14">
        <v>0.39</v>
      </c>
      <c r="H85" s="14">
        <v>145</v>
      </c>
      <c r="I85" s="15">
        <v>45229</v>
      </c>
      <c r="J85" s="14">
        <f t="shared" si="1"/>
        <v>63736.2</v>
      </c>
      <c r="K85" s="14" t="str">
        <f>TEXT(Table1[[#This Row],[DateAdded]],"yy-mm")</f>
        <v>23-10</v>
      </c>
      <c r="L85" s="14" t="str">
        <f>IF(Table1[[#This Row],[Discount]]&gt;0.2, "High Discount", "Low/No Discount")</f>
        <v>High Discount</v>
      </c>
    </row>
    <row r="86" spans="1:12" x14ac:dyDescent="0.2">
      <c r="A86" s="14" t="s">
        <v>21</v>
      </c>
      <c r="B86" s="14" t="s">
        <v>20</v>
      </c>
      <c r="C86" s="14">
        <v>83.7</v>
      </c>
      <c r="D86" s="14">
        <v>3.4</v>
      </c>
      <c r="E86" s="14">
        <v>4158</v>
      </c>
      <c r="F86" s="14">
        <v>216</v>
      </c>
      <c r="G86" s="14">
        <v>0.48</v>
      </c>
      <c r="H86" s="14">
        <v>794</v>
      </c>
      <c r="I86" s="15">
        <v>45276</v>
      </c>
      <c r="J86" s="14">
        <f t="shared" si="1"/>
        <v>66457.8</v>
      </c>
      <c r="K86" s="14" t="str">
        <f>TEXT(Table1[[#This Row],[DateAdded]],"yy-mm")</f>
        <v>23-12</v>
      </c>
      <c r="L86" s="14" t="str">
        <f>IF(Table1[[#This Row],[Discount]]&gt;0.2, "High Discount", "Low/No Discount")</f>
        <v>High Discount</v>
      </c>
    </row>
    <row r="87" spans="1:12" x14ac:dyDescent="0.2">
      <c r="A87" s="14" t="s">
        <v>22</v>
      </c>
      <c r="B87" s="14" t="s">
        <v>20</v>
      </c>
      <c r="C87" s="14">
        <v>41.12</v>
      </c>
      <c r="D87" s="14">
        <v>1.1000000000000001</v>
      </c>
      <c r="E87" s="14">
        <v>510</v>
      </c>
      <c r="F87" s="14">
        <v>384</v>
      </c>
      <c r="G87" s="14">
        <v>0.01</v>
      </c>
      <c r="H87" s="14">
        <v>822</v>
      </c>
      <c r="I87" s="15">
        <v>45447</v>
      </c>
      <c r="J87" s="14">
        <f t="shared" si="1"/>
        <v>33800.639999999999</v>
      </c>
      <c r="K87" s="14" t="str">
        <f>TEXT(Table1[[#This Row],[DateAdded]],"yy-mm")</f>
        <v>24-06</v>
      </c>
      <c r="L87" s="14" t="str">
        <f>IF(Table1[[#This Row],[Discount]]&gt;0.2, "High Discount", "Low/No Discount")</f>
        <v>Low/No Discount</v>
      </c>
    </row>
    <row r="88" spans="1:12" x14ac:dyDescent="0.2">
      <c r="A88" s="14" t="s">
        <v>19</v>
      </c>
      <c r="B88" s="14" t="s">
        <v>20</v>
      </c>
      <c r="C88" s="14">
        <v>408.32</v>
      </c>
      <c r="D88" s="14">
        <v>5</v>
      </c>
      <c r="E88" s="14">
        <v>1460</v>
      </c>
      <c r="F88" s="14">
        <v>22</v>
      </c>
      <c r="G88" s="14">
        <v>0.38</v>
      </c>
      <c r="H88" s="14">
        <v>676</v>
      </c>
      <c r="I88" s="15">
        <v>45251</v>
      </c>
      <c r="J88" s="14">
        <f t="shared" si="1"/>
        <v>276024.32000000001</v>
      </c>
      <c r="K88" s="14" t="str">
        <f>TEXT(Table1[[#This Row],[DateAdded]],"yy-mm")</f>
        <v>23-11</v>
      </c>
      <c r="L88" s="14" t="str">
        <f>IF(Table1[[#This Row],[Discount]]&gt;0.2, "High Discount", "Low/No Discount")</f>
        <v>High Discount</v>
      </c>
    </row>
    <row r="89" spans="1:12" x14ac:dyDescent="0.2">
      <c r="A89" s="14" t="s">
        <v>23</v>
      </c>
      <c r="B89" s="14" t="s">
        <v>20</v>
      </c>
      <c r="C89" s="14">
        <v>195.15</v>
      </c>
      <c r="D89" s="14">
        <v>2</v>
      </c>
      <c r="E89" s="14">
        <v>2048</v>
      </c>
      <c r="F89" s="14">
        <v>50</v>
      </c>
      <c r="G89" s="14">
        <v>0.14000000000000001</v>
      </c>
      <c r="H89" s="14">
        <v>1795</v>
      </c>
      <c r="I89" s="15">
        <v>45165</v>
      </c>
      <c r="J89" s="14">
        <f t="shared" si="1"/>
        <v>350294.25</v>
      </c>
      <c r="K89" s="14" t="str">
        <f>TEXT(Table1[[#This Row],[DateAdded]],"yy-mm")</f>
        <v>23-08</v>
      </c>
      <c r="L89" s="14" t="str">
        <f>IF(Table1[[#This Row],[Discount]]&gt;0.2, "High Discount", "Low/No Discount")</f>
        <v>Low/No Discount</v>
      </c>
    </row>
    <row r="90" spans="1:12" x14ac:dyDescent="0.2">
      <c r="A90" s="14" t="s">
        <v>23</v>
      </c>
      <c r="B90" s="14" t="s">
        <v>20</v>
      </c>
      <c r="C90" s="14">
        <v>185.5</v>
      </c>
      <c r="D90" s="14">
        <v>1.5</v>
      </c>
      <c r="E90" s="14">
        <v>249</v>
      </c>
      <c r="F90" s="14">
        <v>673</v>
      </c>
      <c r="G90" s="14">
        <v>0.24</v>
      </c>
      <c r="H90" s="14">
        <v>770</v>
      </c>
      <c r="I90" s="15">
        <v>45147</v>
      </c>
      <c r="J90" s="14">
        <f t="shared" si="1"/>
        <v>142835</v>
      </c>
      <c r="K90" s="14" t="str">
        <f>TEXT(Table1[[#This Row],[DateAdded]],"yy-mm")</f>
        <v>23-08</v>
      </c>
      <c r="L90" s="14" t="str">
        <f>IF(Table1[[#This Row],[Discount]]&gt;0.2, "High Discount", "Low/No Discount")</f>
        <v>High Discount</v>
      </c>
    </row>
    <row r="91" spans="1:12" x14ac:dyDescent="0.2">
      <c r="A91" s="14" t="s">
        <v>19</v>
      </c>
      <c r="B91" s="14" t="s">
        <v>20</v>
      </c>
      <c r="C91" s="14">
        <v>410.03</v>
      </c>
      <c r="D91" s="14">
        <v>4.9000000000000004</v>
      </c>
      <c r="E91" s="14">
        <v>3037</v>
      </c>
      <c r="F91" s="14">
        <v>733</v>
      </c>
      <c r="G91" s="14">
        <v>0.4</v>
      </c>
      <c r="H91" s="14">
        <v>400</v>
      </c>
      <c r="I91" s="15">
        <v>45341</v>
      </c>
      <c r="J91" s="14">
        <f t="shared" si="1"/>
        <v>164012</v>
      </c>
      <c r="K91" s="14" t="str">
        <f>TEXT(Table1[[#This Row],[DateAdded]],"yy-mm")</f>
        <v>24-02</v>
      </c>
      <c r="L91" s="14" t="str">
        <f>IF(Table1[[#This Row],[Discount]]&gt;0.2, "High Discount", "Low/No Discount")</f>
        <v>High Discount</v>
      </c>
    </row>
    <row r="92" spans="1:12" x14ac:dyDescent="0.2">
      <c r="A92" s="14" t="s">
        <v>21</v>
      </c>
      <c r="B92" s="14" t="s">
        <v>20</v>
      </c>
      <c r="C92" s="14">
        <v>24.1</v>
      </c>
      <c r="D92" s="14">
        <v>4</v>
      </c>
      <c r="E92" s="14">
        <v>3981</v>
      </c>
      <c r="F92" s="14">
        <v>577</v>
      </c>
      <c r="G92" s="14">
        <v>0.4</v>
      </c>
      <c r="H92" s="14">
        <v>102</v>
      </c>
      <c r="I92" s="15">
        <v>45261</v>
      </c>
      <c r="J92" s="14">
        <f t="shared" si="1"/>
        <v>2458.2000000000003</v>
      </c>
      <c r="K92" s="14" t="str">
        <f>TEXT(Table1[[#This Row],[DateAdded]],"yy-mm")</f>
        <v>23-12</v>
      </c>
      <c r="L92" s="14" t="str">
        <f>IF(Table1[[#This Row],[Discount]]&gt;0.2, "High Discount", "Low/No Discount")</f>
        <v>High Discount</v>
      </c>
    </row>
    <row r="93" spans="1:12" x14ac:dyDescent="0.2">
      <c r="A93" s="14" t="s">
        <v>19</v>
      </c>
      <c r="B93" s="14" t="s">
        <v>20</v>
      </c>
      <c r="C93" s="14">
        <v>490.43</v>
      </c>
      <c r="D93" s="14">
        <v>3.4</v>
      </c>
      <c r="E93" s="14">
        <v>1358</v>
      </c>
      <c r="F93" s="14">
        <v>858</v>
      </c>
      <c r="G93" s="14">
        <v>0.05</v>
      </c>
      <c r="H93" s="14">
        <v>1331</v>
      </c>
      <c r="I93" s="15">
        <v>45204</v>
      </c>
      <c r="J93" s="14">
        <f t="shared" si="1"/>
        <v>652762.32999999996</v>
      </c>
      <c r="K93" s="14" t="str">
        <f>TEXT(Table1[[#This Row],[DateAdded]],"yy-mm")</f>
        <v>23-10</v>
      </c>
      <c r="L93" s="14" t="str">
        <f>IF(Table1[[#This Row],[Discount]]&gt;0.2, "High Discount", "Low/No Discount")</f>
        <v>Low/No Discount</v>
      </c>
    </row>
    <row r="94" spans="1:12" x14ac:dyDescent="0.2">
      <c r="A94" s="14" t="s">
        <v>23</v>
      </c>
      <c r="B94" s="14" t="s">
        <v>20</v>
      </c>
      <c r="C94" s="14">
        <v>230.95</v>
      </c>
      <c r="D94" s="14">
        <v>4.5999999999999996</v>
      </c>
      <c r="E94" s="14">
        <v>4637</v>
      </c>
      <c r="F94" s="14">
        <v>758</v>
      </c>
      <c r="G94" s="14">
        <v>0.26</v>
      </c>
      <c r="H94" s="14">
        <v>80</v>
      </c>
      <c r="I94" s="15">
        <v>45320</v>
      </c>
      <c r="J94" s="14">
        <f t="shared" si="1"/>
        <v>18476</v>
      </c>
      <c r="K94" s="14" t="str">
        <f>TEXT(Table1[[#This Row],[DateAdded]],"yy-mm")</f>
        <v>24-01</v>
      </c>
      <c r="L94" s="14" t="str">
        <f>IF(Table1[[#This Row],[Discount]]&gt;0.2, "High Discount", "Low/No Discount")</f>
        <v>High Discount</v>
      </c>
    </row>
    <row r="95" spans="1:12" x14ac:dyDescent="0.2">
      <c r="A95" s="14" t="s">
        <v>22</v>
      </c>
      <c r="B95" s="14" t="s">
        <v>20</v>
      </c>
      <c r="C95" s="14">
        <v>82.07</v>
      </c>
      <c r="D95" s="14">
        <v>4.7</v>
      </c>
      <c r="E95" s="14">
        <v>2832</v>
      </c>
      <c r="F95" s="14">
        <v>507</v>
      </c>
      <c r="G95" s="14">
        <v>0.03</v>
      </c>
      <c r="H95" s="14">
        <v>68</v>
      </c>
      <c r="I95" s="15">
        <v>45419</v>
      </c>
      <c r="J95" s="14">
        <f t="shared" si="1"/>
        <v>5580.7599999999993</v>
      </c>
      <c r="K95" s="14" t="str">
        <f>TEXT(Table1[[#This Row],[DateAdded]],"yy-mm")</f>
        <v>24-05</v>
      </c>
      <c r="L95" s="14" t="str">
        <f>IF(Table1[[#This Row],[Discount]]&gt;0.2, "High Discount", "Low/No Discount")</f>
        <v>Low/No Discount</v>
      </c>
    </row>
    <row r="96" spans="1:12" x14ac:dyDescent="0.2">
      <c r="A96" s="14" t="s">
        <v>23</v>
      </c>
      <c r="B96" s="14" t="s">
        <v>20</v>
      </c>
      <c r="C96" s="14">
        <v>251.38</v>
      </c>
      <c r="D96" s="14">
        <v>2.2999999999999998</v>
      </c>
      <c r="E96" s="14">
        <v>3818</v>
      </c>
      <c r="F96" s="14">
        <v>42</v>
      </c>
      <c r="G96" s="14">
        <v>0.12</v>
      </c>
      <c r="H96" s="14">
        <v>1906</v>
      </c>
      <c r="I96" s="15">
        <v>45342</v>
      </c>
      <c r="J96" s="14">
        <f t="shared" si="1"/>
        <v>479130.27999999997</v>
      </c>
      <c r="K96" s="14" t="str">
        <f>TEXT(Table1[[#This Row],[DateAdded]],"yy-mm")</f>
        <v>24-02</v>
      </c>
      <c r="L96" s="14" t="str">
        <f>IF(Table1[[#This Row],[Discount]]&gt;0.2, "High Discount", "Low/No Discount")</f>
        <v>Low/No Discount</v>
      </c>
    </row>
    <row r="97" spans="1:12" x14ac:dyDescent="0.2">
      <c r="A97" s="14" t="s">
        <v>22</v>
      </c>
      <c r="B97" s="14" t="s">
        <v>20</v>
      </c>
      <c r="C97" s="14">
        <v>235.46</v>
      </c>
      <c r="D97" s="14">
        <v>3.3</v>
      </c>
      <c r="E97" s="14">
        <v>3445</v>
      </c>
      <c r="F97" s="14">
        <v>911</v>
      </c>
      <c r="G97" s="14">
        <v>0.32</v>
      </c>
      <c r="H97" s="14">
        <v>359</v>
      </c>
      <c r="I97" s="15">
        <v>45269</v>
      </c>
      <c r="J97" s="14">
        <f t="shared" si="1"/>
        <v>84530.14</v>
      </c>
      <c r="K97" s="14" t="str">
        <f>TEXT(Table1[[#This Row],[DateAdded]],"yy-mm")</f>
        <v>23-12</v>
      </c>
      <c r="L97" s="14" t="str">
        <f>IF(Table1[[#This Row],[Discount]]&gt;0.2, "High Discount", "Low/No Discount")</f>
        <v>High Discount</v>
      </c>
    </row>
    <row r="98" spans="1:12" x14ac:dyDescent="0.2">
      <c r="A98" s="14" t="s">
        <v>22</v>
      </c>
      <c r="B98" s="14" t="s">
        <v>20</v>
      </c>
      <c r="C98" s="14">
        <v>449.43</v>
      </c>
      <c r="D98" s="14">
        <v>2.9</v>
      </c>
      <c r="E98" s="14">
        <v>4188</v>
      </c>
      <c r="F98" s="14">
        <v>671</v>
      </c>
      <c r="G98" s="14">
        <v>0.09</v>
      </c>
      <c r="H98" s="14">
        <v>633</v>
      </c>
      <c r="I98" s="15">
        <v>45402</v>
      </c>
      <c r="J98" s="14">
        <f t="shared" si="1"/>
        <v>284489.19</v>
      </c>
      <c r="K98" s="14" t="str">
        <f>TEXT(Table1[[#This Row],[DateAdded]],"yy-mm")</f>
        <v>24-04</v>
      </c>
      <c r="L98" s="14" t="str">
        <f>IF(Table1[[#This Row],[Discount]]&gt;0.2, "High Discount", "Low/No Discount")</f>
        <v>Low/No Discount</v>
      </c>
    </row>
    <row r="99" spans="1:12" x14ac:dyDescent="0.2">
      <c r="A99" s="14" t="s">
        <v>21</v>
      </c>
      <c r="B99" s="14" t="s">
        <v>20</v>
      </c>
      <c r="C99" s="14">
        <v>412.68</v>
      </c>
      <c r="D99" s="14">
        <v>2.4</v>
      </c>
      <c r="E99" s="14">
        <v>4777</v>
      </c>
      <c r="F99" s="14">
        <v>828</v>
      </c>
      <c r="G99" s="14">
        <v>0.02</v>
      </c>
      <c r="H99" s="14">
        <v>837</v>
      </c>
      <c r="I99" s="15">
        <v>45452</v>
      </c>
      <c r="J99" s="14">
        <f t="shared" si="1"/>
        <v>345413.16000000003</v>
      </c>
      <c r="K99" s="14" t="str">
        <f>TEXT(Table1[[#This Row],[DateAdded]],"yy-mm")</f>
        <v>24-06</v>
      </c>
      <c r="L99" s="14" t="str">
        <f>IF(Table1[[#This Row],[Discount]]&gt;0.2, "High Discount", "Low/No Discount")</f>
        <v>Low/No Discount</v>
      </c>
    </row>
    <row r="100" spans="1:12" x14ac:dyDescent="0.2">
      <c r="A100" s="14" t="s">
        <v>22</v>
      </c>
      <c r="B100" s="14" t="s">
        <v>20</v>
      </c>
      <c r="C100" s="14">
        <v>235.78</v>
      </c>
      <c r="D100" s="14">
        <v>1.8</v>
      </c>
      <c r="E100" s="14">
        <v>2593</v>
      </c>
      <c r="F100" s="14">
        <v>944</v>
      </c>
      <c r="G100" s="14">
        <v>0.25</v>
      </c>
      <c r="H100" s="14">
        <v>1836</v>
      </c>
      <c r="I100" s="15">
        <v>45380</v>
      </c>
      <c r="J100" s="14">
        <f t="shared" si="1"/>
        <v>432892.08</v>
      </c>
      <c r="K100" s="14" t="str">
        <f>TEXT(Table1[[#This Row],[DateAdded]],"yy-mm")</f>
        <v>24-03</v>
      </c>
      <c r="L100" s="14" t="str">
        <f>IF(Table1[[#This Row],[Discount]]&gt;0.2, "High Discount", "Low/No Discount")</f>
        <v>High Discount</v>
      </c>
    </row>
    <row r="101" spans="1:12" x14ac:dyDescent="0.2">
      <c r="A101" s="14" t="s">
        <v>23</v>
      </c>
      <c r="B101" s="14" t="s">
        <v>20</v>
      </c>
      <c r="C101" s="14">
        <v>401.71</v>
      </c>
      <c r="D101" s="14">
        <v>3.5</v>
      </c>
      <c r="E101" s="14">
        <v>2286</v>
      </c>
      <c r="F101" s="14">
        <v>55</v>
      </c>
      <c r="G101" s="14">
        <v>0.44</v>
      </c>
      <c r="H101" s="14">
        <v>830</v>
      </c>
      <c r="I101" s="15">
        <v>45405</v>
      </c>
      <c r="J101" s="14">
        <f t="shared" si="1"/>
        <v>333419.3</v>
      </c>
      <c r="K101" s="14" t="str">
        <f>TEXT(Table1[[#This Row],[DateAdded]],"yy-mm")</f>
        <v>24-04</v>
      </c>
      <c r="L101" s="14" t="str">
        <f>IF(Table1[[#This Row],[Discount]]&gt;0.2, "High Discount", "Low/No Discount")</f>
        <v>High Discount</v>
      </c>
    </row>
    <row r="102" spans="1:12" x14ac:dyDescent="0.2">
      <c r="A102" s="14" t="s">
        <v>22</v>
      </c>
      <c r="B102" s="14" t="s">
        <v>20</v>
      </c>
      <c r="C102" s="14">
        <v>11.27</v>
      </c>
      <c r="D102" s="14">
        <v>4.5</v>
      </c>
      <c r="E102" s="14">
        <v>2055</v>
      </c>
      <c r="F102" s="14">
        <v>624</v>
      </c>
      <c r="G102" s="14">
        <v>0.3</v>
      </c>
      <c r="H102" s="14">
        <v>1715</v>
      </c>
      <c r="I102" s="15">
        <v>45246</v>
      </c>
      <c r="J102" s="14">
        <f t="shared" si="1"/>
        <v>19328.05</v>
      </c>
      <c r="K102" s="14" t="str">
        <f>TEXT(Table1[[#This Row],[DateAdded]],"yy-mm")</f>
        <v>23-11</v>
      </c>
      <c r="L102" s="14" t="str">
        <f>IF(Table1[[#This Row],[Discount]]&gt;0.2, "High Discount", "Low/No Discount")</f>
        <v>High Discount</v>
      </c>
    </row>
    <row r="103" spans="1:12" x14ac:dyDescent="0.2">
      <c r="A103" s="14" t="s">
        <v>21</v>
      </c>
      <c r="B103" s="14" t="s">
        <v>20</v>
      </c>
      <c r="C103" s="14">
        <v>191.53</v>
      </c>
      <c r="D103" s="14">
        <v>2.9</v>
      </c>
      <c r="E103" s="14">
        <v>4569</v>
      </c>
      <c r="F103" s="14">
        <v>27</v>
      </c>
      <c r="G103" s="14">
        <v>0.18</v>
      </c>
      <c r="H103" s="14">
        <v>1239</v>
      </c>
      <c r="I103" s="15">
        <v>45299</v>
      </c>
      <c r="J103" s="14">
        <f t="shared" si="1"/>
        <v>237305.67</v>
      </c>
      <c r="K103" s="14" t="str">
        <f>TEXT(Table1[[#This Row],[DateAdded]],"yy-mm")</f>
        <v>24-01</v>
      </c>
      <c r="L103" s="14" t="str">
        <f>IF(Table1[[#This Row],[Discount]]&gt;0.2, "High Discount", "Low/No Discount")</f>
        <v>Low/No Discount</v>
      </c>
    </row>
    <row r="104" spans="1:12" x14ac:dyDescent="0.2">
      <c r="A104" s="14" t="s">
        <v>23</v>
      </c>
      <c r="B104" s="14" t="s">
        <v>20</v>
      </c>
      <c r="C104" s="14">
        <v>82.39</v>
      </c>
      <c r="D104" s="14">
        <v>1.5</v>
      </c>
      <c r="E104" s="14">
        <v>1646</v>
      </c>
      <c r="F104" s="14">
        <v>918</v>
      </c>
      <c r="G104" s="14">
        <v>0.26</v>
      </c>
      <c r="H104" s="14">
        <v>1774</v>
      </c>
      <c r="I104" s="15">
        <v>45179</v>
      </c>
      <c r="J104" s="14">
        <f t="shared" si="1"/>
        <v>146159.86000000002</v>
      </c>
      <c r="K104" s="14" t="str">
        <f>TEXT(Table1[[#This Row],[DateAdded]],"yy-mm")</f>
        <v>23-09</v>
      </c>
      <c r="L104" s="14" t="str">
        <f>IF(Table1[[#This Row],[Discount]]&gt;0.2, "High Discount", "Low/No Discount")</f>
        <v>High Discount</v>
      </c>
    </row>
    <row r="105" spans="1:12" x14ac:dyDescent="0.2">
      <c r="A105" s="14" t="s">
        <v>23</v>
      </c>
      <c r="B105" s="14" t="s">
        <v>20</v>
      </c>
      <c r="C105" s="14">
        <v>183.53</v>
      </c>
      <c r="D105" s="14">
        <v>2.6</v>
      </c>
      <c r="E105" s="14">
        <v>4580</v>
      </c>
      <c r="F105" s="14">
        <v>27</v>
      </c>
      <c r="G105" s="14">
        <v>0.01</v>
      </c>
      <c r="H105" s="14">
        <v>1976</v>
      </c>
      <c r="I105" s="15">
        <v>45180</v>
      </c>
      <c r="J105" s="14">
        <f t="shared" si="1"/>
        <v>362655.28</v>
      </c>
      <c r="K105" s="14" t="str">
        <f>TEXT(Table1[[#This Row],[DateAdded]],"yy-mm")</f>
        <v>23-09</v>
      </c>
      <c r="L105" s="14" t="str">
        <f>IF(Table1[[#This Row],[Discount]]&gt;0.2, "High Discount", "Low/No Discount")</f>
        <v>Low/No Discount</v>
      </c>
    </row>
    <row r="106" spans="1:12" x14ac:dyDescent="0.2">
      <c r="A106" s="14" t="s">
        <v>21</v>
      </c>
      <c r="B106" s="14" t="s">
        <v>20</v>
      </c>
      <c r="C106" s="14">
        <v>53.71</v>
      </c>
      <c r="D106" s="14">
        <v>3.1</v>
      </c>
      <c r="E106" s="14">
        <v>4632</v>
      </c>
      <c r="F106" s="14">
        <v>144</v>
      </c>
      <c r="G106" s="14">
        <v>0.17</v>
      </c>
      <c r="H106" s="14">
        <v>24</v>
      </c>
      <c r="I106" s="15">
        <v>45385</v>
      </c>
      <c r="J106" s="14">
        <f t="shared" si="1"/>
        <v>1289.04</v>
      </c>
      <c r="K106" s="14" t="str">
        <f>TEXT(Table1[[#This Row],[DateAdded]],"yy-mm")</f>
        <v>24-04</v>
      </c>
      <c r="L106" s="14" t="str">
        <f>IF(Table1[[#This Row],[Discount]]&gt;0.2, "High Discount", "Low/No Discount")</f>
        <v>Low/No Discount</v>
      </c>
    </row>
    <row r="107" spans="1:12" x14ac:dyDescent="0.2">
      <c r="A107" s="14" t="s">
        <v>23</v>
      </c>
      <c r="B107" s="14" t="s">
        <v>20</v>
      </c>
      <c r="C107" s="14">
        <v>396.69</v>
      </c>
      <c r="D107" s="14">
        <v>3</v>
      </c>
      <c r="E107" s="14">
        <v>2158</v>
      </c>
      <c r="F107" s="14">
        <v>227</v>
      </c>
      <c r="G107" s="14">
        <v>0.27</v>
      </c>
      <c r="H107" s="14">
        <v>33</v>
      </c>
      <c r="I107" s="15">
        <v>45342</v>
      </c>
      <c r="J107" s="14">
        <f t="shared" si="1"/>
        <v>13090.77</v>
      </c>
      <c r="K107" s="14" t="str">
        <f>TEXT(Table1[[#This Row],[DateAdded]],"yy-mm")</f>
        <v>24-02</v>
      </c>
      <c r="L107" s="14" t="str">
        <f>IF(Table1[[#This Row],[Discount]]&gt;0.2, "High Discount", "Low/No Discount")</f>
        <v>High Discount</v>
      </c>
    </row>
    <row r="108" spans="1:12" x14ac:dyDescent="0.2">
      <c r="A108" s="14" t="s">
        <v>19</v>
      </c>
      <c r="B108" s="14" t="s">
        <v>20</v>
      </c>
      <c r="C108" s="14">
        <v>297.39999999999998</v>
      </c>
      <c r="D108" s="14">
        <v>3.3</v>
      </c>
      <c r="E108" s="14">
        <v>2472</v>
      </c>
      <c r="F108" s="14">
        <v>612</v>
      </c>
      <c r="G108" s="14">
        <v>0.18</v>
      </c>
      <c r="H108" s="14">
        <v>1305</v>
      </c>
      <c r="I108" s="15">
        <v>45133</v>
      </c>
      <c r="J108" s="14">
        <f t="shared" si="1"/>
        <v>388106.99999999994</v>
      </c>
      <c r="K108" s="14" t="str">
        <f>TEXT(Table1[[#This Row],[DateAdded]],"yy-mm")</f>
        <v>23-07</v>
      </c>
      <c r="L108" s="14" t="str">
        <f>IF(Table1[[#This Row],[Discount]]&gt;0.2, "High Discount", "Low/No Discount")</f>
        <v>Low/No Discount</v>
      </c>
    </row>
    <row r="109" spans="1:12" x14ac:dyDescent="0.2">
      <c r="A109" s="14" t="s">
        <v>23</v>
      </c>
      <c r="B109" s="14" t="s">
        <v>20</v>
      </c>
      <c r="C109" s="14">
        <v>129.72999999999999</v>
      </c>
      <c r="D109" s="14">
        <v>3</v>
      </c>
      <c r="E109" s="14">
        <v>3812</v>
      </c>
      <c r="F109" s="14">
        <v>376</v>
      </c>
      <c r="G109" s="14">
        <v>0.12</v>
      </c>
      <c r="H109" s="14">
        <v>661</v>
      </c>
      <c r="I109" s="15">
        <v>45176</v>
      </c>
      <c r="J109" s="14">
        <f t="shared" si="1"/>
        <v>85751.53</v>
      </c>
      <c r="K109" s="14" t="str">
        <f>TEXT(Table1[[#This Row],[DateAdded]],"yy-mm")</f>
        <v>23-09</v>
      </c>
      <c r="L109" s="14" t="str">
        <f>IF(Table1[[#This Row],[Discount]]&gt;0.2, "High Discount", "Low/No Discount")</f>
        <v>Low/No Discount</v>
      </c>
    </row>
    <row r="110" spans="1:12" x14ac:dyDescent="0.2">
      <c r="A110" s="14" t="s">
        <v>23</v>
      </c>
      <c r="B110" s="14" t="s">
        <v>20</v>
      </c>
      <c r="C110" s="14">
        <v>189.02</v>
      </c>
      <c r="D110" s="14">
        <v>3</v>
      </c>
      <c r="E110" s="14">
        <v>3421</v>
      </c>
      <c r="F110" s="14">
        <v>842</v>
      </c>
      <c r="G110" s="14">
        <v>0.04</v>
      </c>
      <c r="H110" s="14">
        <v>349</v>
      </c>
      <c r="I110" s="15">
        <v>45358</v>
      </c>
      <c r="J110" s="14">
        <f t="shared" si="1"/>
        <v>65967.98000000001</v>
      </c>
      <c r="K110" s="14" t="str">
        <f>TEXT(Table1[[#This Row],[DateAdded]],"yy-mm")</f>
        <v>24-03</v>
      </c>
      <c r="L110" s="14" t="str">
        <f>IF(Table1[[#This Row],[Discount]]&gt;0.2, "High Discount", "Low/No Discount")</f>
        <v>Low/No Discount</v>
      </c>
    </row>
    <row r="111" spans="1:12" x14ac:dyDescent="0.2">
      <c r="A111" s="14" t="s">
        <v>19</v>
      </c>
      <c r="B111" s="14" t="s">
        <v>20</v>
      </c>
      <c r="C111" s="14">
        <v>449.42</v>
      </c>
      <c r="D111" s="14">
        <v>1.3</v>
      </c>
      <c r="E111" s="14">
        <v>242</v>
      </c>
      <c r="F111" s="14">
        <v>542</v>
      </c>
      <c r="G111" s="14">
        <v>0.21</v>
      </c>
      <c r="H111" s="14">
        <v>547</v>
      </c>
      <c r="I111" s="15">
        <v>45230</v>
      </c>
      <c r="J111" s="14">
        <f t="shared" si="1"/>
        <v>245832.74000000002</v>
      </c>
      <c r="K111" s="14" t="str">
        <f>TEXT(Table1[[#This Row],[DateAdded]],"yy-mm")</f>
        <v>23-10</v>
      </c>
      <c r="L111" s="14" t="str">
        <f>IF(Table1[[#This Row],[Discount]]&gt;0.2, "High Discount", "Low/No Discount")</f>
        <v>High Discount</v>
      </c>
    </row>
    <row r="112" spans="1:12" x14ac:dyDescent="0.2">
      <c r="A112" s="14" t="s">
        <v>23</v>
      </c>
      <c r="B112" s="14" t="s">
        <v>20</v>
      </c>
      <c r="C112" s="14">
        <v>204.95</v>
      </c>
      <c r="D112" s="14">
        <v>4.9000000000000004</v>
      </c>
      <c r="E112" s="14">
        <v>3</v>
      </c>
      <c r="F112" s="14">
        <v>846</v>
      </c>
      <c r="G112" s="14">
        <v>0.41</v>
      </c>
      <c r="H112" s="14">
        <v>880</v>
      </c>
      <c r="I112" s="15">
        <v>45359</v>
      </c>
      <c r="J112" s="14">
        <f t="shared" si="1"/>
        <v>180356</v>
      </c>
      <c r="K112" s="14" t="str">
        <f>TEXT(Table1[[#This Row],[DateAdded]],"yy-mm")</f>
        <v>24-03</v>
      </c>
      <c r="L112" s="14" t="str">
        <f>IF(Table1[[#This Row],[Discount]]&gt;0.2, "High Discount", "Low/No Discount")</f>
        <v>High Discount</v>
      </c>
    </row>
    <row r="113" spans="1:12" x14ac:dyDescent="0.2">
      <c r="A113" s="14" t="s">
        <v>19</v>
      </c>
      <c r="B113" s="14" t="s">
        <v>20</v>
      </c>
      <c r="C113" s="14">
        <v>364.22</v>
      </c>
      <c r="D113" s="14">
        <v>4.3</v>
      </c>
      <c r="E113" s="14">
        <v>4289</v>
      </c>
      <c r="F113" s="14">
        <v>846</v>
      </c>
      <c r="G113" s="14">
        <v>0.27</v>
      </c>
      <c r="H113" s="14">
        <v>1049</v>
      </c>
      <c r="I113" s="15">
        <v>45280</v>
      </c>
      <c r="J113" s="14">
        <f t="shared" si="1"/>
        <v>382066.78</v>
      </c>
      <c r="K113" s="14" t="str">
        <f>TEXT(Table1[[#This Row],[DateAdded]],"yy-mm")</f>
        <v>23-12</v>
      </c>
      <c r="L113" s="14" t="str">
        <f>IF(Table1[[#This Row],[Discount]]&gt;0.2, "High Discount", "Low/No Discount")</f>
        <v>High Discount</v>
      </c>
    </row>
    <row r="114" spans="1:12" x14ac:dyDescent="0.2">
      <c r="A114" s="14" t="s">
        <v>19</v>
      </c>
      <c r="B114" s="14" t="s">
        <v>20</v>
      </c>
      <c r="C114" s="14">
        <v>110.49</v>
      </c>
      <c r="D114" s="14">
        <v>4.9000000000000004</v>
      </c>
      <c r="E114" s="14">
        <v>1810</v>
      </c>
      <c r="F114" s="14">
        <v>723</v>
      </c>
      <c r="G114" s="14">
        <v>0.25</v>
      </c>
      <c r="H114" s="14">
        <v>112</v>
      </c>
      <c r="I114" s="15">
        <v>45313</v>
      </c>
      <c r="J114" s="14">
        <f t="shared" si="1"/>
        <v>12374.88</v>
      </c>
      <c r="K114" s="14" t="str">
        <f>TEXT(Table1[[#This Row],[DateAdded]],"yy-mm")</f>
        <v>24-01</v>
      </c>
      <c r="L114" s="14" t="str">
        <f>IF(Table1[[#This Row],[Discount]]&gt;0.2, "High Discount", "Low/No Discount")</f>
        <v>High Discount</v>
      </c>
    </row>
    <row r="115" spans="1:12" x14ac:dyDescent="0.2">
      <c r="A115" s="14" t="s">
        <v>21</v>
      </c>
      <c r="B115" s="14" t="s">
        <v>20</v>
      </c>
      <c r="C115" s="14">
        <v>356.54</v>
      </c>
      <c r="D115" s="14">
        <v>4.0999999999999996</v>
      </c>
      <c r="E115" s="14">
        <v>1573</v>
      </c>
      <c r="F115" s="14">
        <v>804</v>
      </c>
      <c r="G115" s="14">
        <v>0.25</v>
      </c>
      <c r="H115" s="14">
        <v>1534</v>
      </c>
      <c r="I115" s="15">
        <v>45097</v>
      </c>
      <c r="J115" s="14">
        <f t="shared" si="1"/>
        <v>546932.36</v>
      </c>
      <c r="K115" s="14" t="str">
        <f>TEXT(Table1[[#This Row],[DateAdded]],"yy-mm")</f>
        <v>23-06</v>
      </c>
      <c r="L115" s="14" t="str">
        <f>IF(Table1[[#This Row],[Discount]]&gt;0.2, "High Discount", "Low/No Discount")</f>
        <v>High Discount</v>
      </c>
    </row>
    <row r="116" spans="1:12" x14ac:dyDescent="0.2">
      <c r="A116" s="14" t="s">
        <v>22</v>
      </c>
      <c r="B116" s="14" t="s">
        <v>20</v>
      </c>
      <c r="C116" s="14">
        <v>270.97000000000003</v>
      </c>
      <c r="D116" s="14">
        <v>1.2</v>
      </c>
      <c r="E116" s="14">
        <v>4785</v>
      </c>
      <c r="F116" s="14">
        <v>9</v>
      </c>
      <c r="G116" s="14">
        <v>0.27</v>
      </c>
      <c r="H116" s="14">
        <v>1673</v>
      </c>
      <c r="I116" s="15">
        <v>45281</v>
      </c>
      <c r="J116" s="14">
        <f t="shared" si="1"/>
        <v>453332.81000000006</v>
      </c>
      <c r="K116" s="14" t="str">
        <f>TEXT(Table1[[#This Row],[DateAdded]],"yy-mm")</f>
        <v>23-12</v>
      </c>
      <c r="L116" s="14" t="str">
        <f>IF(Table1[[#This Row],[Discount]]&gt;0.2, "High Discount", "Low/No Discount")</f>
        <v>High Discount</v>
      </c>
    </row>
    <row r="117" spans="1:12" x14ac:dyDescent="0.2">
      <c r="A117" s="14" t="s">
        <v>23</v>
      </c>
      <c r="B117" s="14" t="s">
        <v>20</v>
      </c>
      <c r="C117" s="14">
        <v>167.95</v>
      </c>
      <c r="D117" s="14">
        <v>4.2</v>
      </c>
      <c r="E117" s="14">
        <v>320</v>
      </c>
      <c r="F117" s="14">
        <v>318</v>
      </c>
      <c r="G117" s="14">
        <v>0.34</v>
      </c>
      <c r="H117" s="14">
        <v>784</v>
      </c>
      <c r="I117" s="15">
        <v>45188</v>
      </c>
      <c r="J117" s="14">
        <f t="shared" si="1"/>
        <v>131672.79999999999</v>
      </c>
      <c r="K117" s="14" t="str">
        <f>TEXT(Table1[[#This Row],[DateAdded]],"yy-mm")</f>
        <v>23-09</v>
      </c>
      <c r="L117" s="14" t="str">
        <f>IF(Table1[[#This Row],[Discount]]&gt;0.2, "High Discount", "Low/No Discount")</f>
        <v>High Discount</v>
      </c>
    </row>
    <row r="118" spans="1:12" x14ac:dyDescent="0.2">
      <c r="A118" s="14" t="s">
        <v>21</v>
      </c>
      <c r="B118" s="14" t="s">
        <v>20</v>
      </c>
      <c r="C118" s="14">
        <v>241.85</v>
      </c>
      <c r="D118" s="14">
        <v>3.4</v>
      </c>
      <c r="E118" s="14">
        <v>3490</v>
      </c>
      <c r="F118" s="14">
        <v>605</v>
      </c>
      <c r="G118" s="14">
        <v>0.05</v>
      </c>
      <c r="H118" s="14">
        <v>1604</v>
      </c>
      <c r="I118" s="15">
        <v>45135</v>
      </c>
      <c r="J118" s="14">
        <f t="shared" si="1"/>
        <v>387927.39999999997</v>
      </c>
      <c r="K118" s="14" t="str">
        <f>TEXT(Table1[[#This Row],[DateAdded]],"yy-mm")</f>
        <v>23-07</v>
      </c>
      <c r="L118" s="14" t="str">
        <f>IF(Table1[[#This Row],[Discount]]&gt;0.2, "High Discount", "Low/No Discount")</f>
        <v>Low/No Discount</v>
      </c>
    </row>
    <row r="119" spans="1:12" x14ac:dyDescent="0.2">
      <c r="A119" s="14" t="s">
        <v>19</v>
      </c>
      <c r="B119" s="14" t="s">
        <v>20</v>
      </c>
      <c r="C119" s="14">
        <v>482.86</v>
      </c>
      <c r="D119" s="14">
        <v>1.5</v>
      </c>
      <c r="E119" s="14">
        <v>375</v>
      </c>
      <c r="F119" s="14">
        <v>458</v>
      </c>
      <c r="G119" s="14">
        <v>0.47</v>
      </c>
      <c r="H119" s="14">
        <v>587</v>
      </c>
      <c r="I119" s="15">
        <v>45418</v>
      </c>
      <c r="J119" s="14">
        <f t="shared" si="1"/>
        <v>283438.82</v>
      </c>
      <c r="K119" s="14" t="str">
        <f>TEXT(Table1[[#This Row],[DateAdded]],"yy-mm")</f>
        <v>24-05</v>
      </c>
      <c r="L119" s="14" t="str">
        <f>IF(Table1[[#This Row],[Discount]]&gt;0.2, "High Discount", "Low/No Discount")</f>
        <v>High Discount</v>
      </c>
    </row>
    <row r="120" spans="1:12" x14ac:dyDescent="0.2">
      <c r="A120" s="14" t="s">
        <v>22</v>
      </c>
      <c r="B120" s="14" t="s">
        <v>20</v>
      </c>
      <c r="C120" s="14">
        <v>373.15</v>
      </c>
      <c r="D120" s="14">
        <v>3.3</v>
      </c>
      <c r="E120" s="14">
        <v>3850</v>
      </c>
      <c r="F120" s="14">
        <v>872</v>
      </c>
      <c r="G120" s="14">
        <v>0.38</v>
      </c>
      <c r="H120" s="14">
        <v>1851</v>
      </c>
      <c r="I120" s="15">
        <v>45167</v>
      </c>
      <c r="J120" s="14">
        <f t="shared" si="1"/>
        <v>690700.64999999991</v>
      </c>
      <c r="K120" s="14" t="str">
        <f>TEXT(Table1[[#This Row],[DateAdded]],"yy-mm")</f>
        <v>23-08</v>
      </c>
      <c r="L120" s="14" t="str">
        <f>IF(Table1[[#This Row],[Discount]]&gt;0.2, "High Discount", "Low/No Discount")</f>
        <v>High Discount</v>
      </c>
    </row>
    <row r="121" spans="1:12" x14ac:dyDescent="0.2">
      <c r="A121" s="14" t="s">
        <v>21</v>
      </c>
      <c r="B121" s="14" t="s">
        <v>20</v>
      </c>
      <c r="C121" s="14">
        <v>90.49</v>
      </c>
      <c r="D121" s="14">
        <v>4.3</v>
      </c>
      <c r="E121" s="14">
        <v>77</v>
      </c>
      <c r="F121" s="14">
        <v>409</v>
      </c>
      <c r="G121" s="14">
        <v>0.45</v>
      </c>
      <c r="H121" s="14">
        <v>600</v>
      </c>
      <c r="I121" s="15">
        <v>45216</v>
      </c>
      <c r="J121" s="14">
        <f t="shared" si="1"/>
        <v>54294</v>
      </c>
      <c r="K121" s="14" t="str">
        <f>TEXT(Table1[[#This Row],[DateAdded]],"yy-mm")</f>
        <v>23-10</v>
      </c>
      <c r="L121" s="14" t="str">
        <f>IF(Table1[[#This Row],[Discount]]&gt;0.2, "High Discount", "Low/No Discount")</f>
        <v>High Discount</v>
      </c>
    </row>
    <row r="122" spans="1:12" x14ac:dyDescent="0.2">
      <c r="A122" s="14" t="s">
        <v>24</v>
      </c>
      <c r="B122" s="14" t="s">
        <v>25</v>
      </c>
      <c r="C122" s="14">
        <v>202.3</v>
      </c>
      <c r="D122" s="14">
        <v>4.3</v>
      </c>
      <c r="E122" s="14">
        <v>1318</v>
      </c>
      <c r="F122" s="14">
        <v>615</v>
      </c>
      <c r="G122" s="14">
        <v>0.19</v>
      </c>
      <c r="H122" s="14">
        <v>1714</v>
      </c>
      <c r="I122" s="15">
        <v>45328</v>
      </c>
      <c r="J122" s="14">
        <f t="shared" si="1"/>
        <v>346742.2</v>
      </c>
      <c r="K122" s="14" t="str">
        <f>TEXT(Table1[[#This Row],[DateAdded]],"yy-mm")</f>
        <v>24-02</v>
      </c>
      <c r="L122" s="14" t="str">
        <f>IF(Table1[[#This Row],[Discount]]&gt;0.2, "High Discount", "Low/No Discount")</f>
        <v>Low/No Discount</v>
      </c>
    </row>
    <row r="123" spans="1:12" x14ac:dyDescent="0.2">
      <c r="A123" s="14" t="s">
        <v>24</v>
      </c>
      <c r="B123" s="14" t="s">
        <v>25</v>
      </c>
      <c r="C123" s="14">
        <v>274.49</v>
      </c>
      <c r="D123" s="14">
        <v>2.8</v>
      </c>
      <c r="E123" s="14">
        <v>992</v>
      </c>
      <c r="F123" s="14">
        <v>664</v>
      </c>
      <c r="G123" s="14">
        <v>0.18</v>
      </c>
      <c r="H123" s="14">
        <v>1006</v>
      </c>
      <c r="I123" s="15">
        <v>45144</v>
      </c>
      <c r="J123" s="14">
        <f t="shared" si="1"/>
        <v>276136.94</v>
      </c>
      <c r="K123" s="14" t="str">
        <f>TEXT(Table1[[#This Row],[DateAdded]],"yy-mm")</f>
        <v>23-08</v>
      </c>
      <c r="L123" s="14" t="str">
        <f>IF(Table1[[#This Row],[Discount]]&gt;0.2, "High Discount", "Low/No Discount")</f>
        <v>Low/No Discount</v>
      </c>
    </row>
    <row r="124" spans="1:12" x14ac:dyDescent="0.2">
      <c r="A124" s="14" t="s">
        <v>26</v>
      </c>
      <c r="B124" s="14" t="s">
        <v>25</v>
      </c>
      <c r="C124" s="14">
        <v>122.22</v>
      </c>
      <c r="D124" s="14">
        <v>3.2</v>
      </c>
      <c r="E124" s="14">
        <v>197</v>
      </c>
      <c r="F124" s="14">
        <v>645</v>
      </c>
      <c r="G124" s="14">
        <v>0.17</v>
      </c>
      <c r="H124" s="14">
        <v>1202</v>
      </c>
      <c r="I124" s="15">
        <v>45411</v>
      </c>
      <c r="J124" s="14">
        <f t="shared" si="1"/>
        <v>146908.44</v>
      </c>
      <c r="K124" s="14" t="str">
        <f>TEXT(Table1[[#This Row],[DateAdded]],"yy-mm")</f>
        <v>24-04</v>
      </c>
      <c r="L124" s="14" t="str">
        <f>IF(Table1[[#This Row],[Discount]]&gt;0.2, "High Discount", "Low/No Discount")</f>
        <v>Low/No Discount</v>
      </c>
    </row>
    <row r="125" spans="1:12" x14ac:dyDescent="0.2">
      <c r="A125" s="14" t="s">
        <v>26</v>
      </c>
      <c r="B125" s="14" t="s">
        <v>25</v>
      </c>
      <c r="C125" s="14">
        <v>91.7</v>
      </c>
      <c r="D125" s="14">
        <v>4.5</v>
      </c>
      <c r="E125" s="14">
        <v>2035</v>
      </c>
      <c r="F125" s="14">
        <v>477</v>
      </c>
      <c r="G125" s="14">
        <v>0.45</v>
      </c>
      <c r="H125" s="14">
        <v>419</v>
      </c>
      <c r="I125" s="15">
        <v>45296</v>
      </c>
      <c r="J125" s="14">
        <f t="shared" si="1"/>
        <v>38422.300000000003</v>
      </c>
      <c r="K125" s="14" t="str">
        <f>TEXT(Table1[[#This Row],[DateAdded]],"yy-mm")</f>
        <v>24-01</v>
      </c>
      <c r="L125" s="14" t="str">
        <f>IF(Table1[[#This Row],[Discount]]&gt;0.2, "High Discount", "Low/No Discount")</f>
        <v>High Discount</v>
      </c>
    </row>
    <row r="126" spans="1:12" x14ac:dyDescent="0.2">
      <c r="A126" s="14" t="s">
        <v>24</v>
      </c>
      <c r="B126" s="14" t="s">
        <v>25</v>
      </c>
      <c r="C126" s="14">
        <v>378.68</v>
      </c>
      <c r="D126" s="14">
        <v>3.8</v>
      </c>
      <c r="E126" s="14">
        <v>950</v>
      </c>
      <c r="F126" s="14">
        <v>288</v>
      </c>
      <c r="G126" s="14">
        <v>0.02</v>
      </c>
      <c r="H126" s="14">
        <v>597</v>
      </c>
      <c r="I126" s="15">
        <v>45131</v>
      </c>
      <c r="J126" s="14">
        <f t="shared" si="1"/>
        <v>226071.96</v>
      </c>
      <c r="K126" s="14" t="str">
        <f>TEXT(Table1[[#This Row],[DateAdded]],"yy-mm")</f>
        <v>23-07</v>
      </c>
      <c r="L126" s="14" t="str">
        <f>IF(Table1[[#This Row],[Discount]]&gt;0.2, "High Discount", "Low/No Discount")</f>
        <v>Low/No Discount</v>
      </c>
    </row>
    <row r="127" spans="1:12" x14ac:dyDescent="0.2">
      <c r="A127" s="14" t="s">
        <v>24</v>
      </c>
      <c r="B127" s="14" t="s">
        <v>25</v>
      </c>
      <c r="C127" s="14">
        <v>252.05</v>
      </c>
      <c r="D127" s="14">
        <v>4</v>
      </c>
      <c r="E127" s="14">
        <v>2853</v>
      </c>
      <c r="F127" s="14">
        <v>908</v>
      </c>
      <c r="G127" s="14">
        <v>0.06</v>
      </c>
      <c r="H127" s="14">
        <v>227</v>
      </c>
      <c r="I127" s="15">
        <v>45237</v>
      </c>
      <c r="J127" s="14">
        <f t="shared" si="1"/>
        <v>57215.350000000006</v>
      </c>
      <c r="K127" s="14" t="str">
        <f>TEXT(Table1[[#This Row],[DateAdded]],"yy-mm")</f>
        <v>23-11</v>
      </c>
      <c r="L127" s="14" t="str">
        <f>IF(Table1[[#This Row],[Discount]]&gt;0.2, "High Discount", "Low/No Discount")</f>
        <v>Low/No Discount</v>
      </c>
    </row>
    <row r="128" spans="1:12" x14ac:dyDescent="0.2">
      <c r="A128" s="14" t="s">
        <v>26</v>
      </c>
      <c r="B128" s="14" t="s">
        <v>25</v>
      </c>
      <c r="C128" s="14">
        <v>204.67</v>
      </c>
      <c r="D128" s="14">
        <v>4.2</v>
      </c>
      <c r="E128" s="14">
        <v>3228</v>
      </c>
      <c r="F128" s="14">
        <v>46</v>
      </c>
      <c r="G128" s="14">
        <v>0.2</v>
      </c>
      <c r="H128" s="14">
        <v>1708</v>
      </c>
      <c r="I128" s="15">
        <v>45323</v>
      </c>
      <c r="J128" s="14">
        <f t="shared" si="1"/>
        <v>349576.36</v>
      </c>
      <c r="K128" s="14" t="str">
        <f>TEXT(Table1[[#This Row],[DateAdded]],"yy-mm")</f>
        <v>24-02</v>
      </c>
      <c r="L128" s="14" t="str">
        <f>IF(Table1[[#This Row],[Discount]]&gt;0.2, "High Discount", "Low/No Discount")</f>
        <v>Low/No Discount</v>
      </c>
    </row>
    <row r="129" spans="1:12" x14ac:dyDescent="0.2">
      <c r="A129" s="14" t="s">
        <v>27</v>
      </c>
      <c r="B129" s="14" t="s">
        <v>25</v>
      </c>
      <c r="C129" s="14">
        <v>324.16000000000003</v>
      </c>
      <c r="D129" s="14">
        <v>3.8</v>
      </c>
      <c r="E129" s="14">
        <v>793</v>
      </c>
      <c r="F129" s="14">
        <v>810</v>
      </c>
      <c r="G129" s="14">
        <v>0.3</v>
      </c>
      <c r="H129" s="14">
        <v>1683</v>
      </c>
      <c r="I129" s="15">
        <v>45442</v>
      </c>
      <c r="J129" s="14">
        <f t="shared" si="1"/>
        <v>545561.28</v>
      </c>
      <c r="K129" s="14" t="str">
        <f>TEXT(Table1[[#This Row],[DateAdded]],"yy-mm")</f>
        <v>24-05</v>
      </c>
      <c r="L129" s="14" t="str">
        <f>IF(Table1[[#This Row],[Discount]]&gt;0.2, "High Discount", "Low/No Discount")</f>
        <v>High Discount</v>
      </c>
    </row>
    <row r="130" spans="1:12" x14ac:dyDescent="0.2">
      <c r="A130" s="14" t="s">
        <v>24</v>
      </c>
      <c r="B130" s="14" t="s">
        <v>25</v>
      </c>
      <c r="C130" s="14">
        <v>455.14</v>
      </c>
      <c r="D130" s="14">
        <v>3.3</v>
      </c>
      <c r="E130" s="14">
        <v>4807</v>
      </c>
      <c r="F130" s="14">
        <v>22</v>
      </c>
      <c r="G130" s="14">
        <v>0.23</v>
      </c>
      <c r="H130" s="14">
        <v>301</v>
      </c>
      <c r="I130" s="15">
        <v>45090</v>
      </c>
      <c r="J130" s="14">
        <f t="shared" si="1"/>
        <v>136997.13999999998</v>
      </c>
      <c r="K130" s="14" t="str">
        <f>TEXT(Table1[[#This Row],[DateAdded]],"yy-mm")</f>
        <v>23-06</v>
      </c>
      <c r="L130" s="14" t="str">
        <f>IF(Table1[[#This Row],[Discount]]&gt;0.2, "High Discount", "Low/No Discount")</f>
        <v>High Discount</v>
      </c>
    </row>
    <row r="131" spans="1:12" x14ac:dyDescent="0.2">
      <c r="A131" s="14" t="s">
        <v>26</v>
      </c>
      <c r="B131" s="14" t="s">
        <v>25</v>
      </c>
      <c r="C131" s="14">
        <v>456.81</v>
      </c>
      <c r="D131" s="14">
        <v>1.6</v>
      </c>
      <c r="E131" s="14">
        <v>3281</v>
      </c>
      <c r="F131" s="14">
        <v>984</v>
      </c>
      <c r="G131" s="14">
        <v>0.13</v>
      </c>
      <c r="H131" s="14">
        <v>1639</v>
      </c>
      <c r="I131" s="15">
        <v>45137</v>
      </c>
      <c r="J131" s="14">
        <f t="shared" ref="J131:J194" si="2">C131*H131</f>
        <v>748711.59</v>
      </c>
      <c r="K131" s="14" t="str">
        <f>TEXT(Table1[[#This Row],[DateAdded]],"yy-mm")</f>
        <v>23-07</v>
      </c>
      <c r="L131" s="14" t="str">
        <f>IF(Table1[[#This Row],[Discount]]&gt;0.2, "High Discount", "Low/No Discount")</f>
        <v>Low/No Discount</v>
      </c>
    </row>
    <row r="132" spans="1:12" x14ac:dyDescent="0.2">
      <c r="A132" s="14" t="s">
        <v>27</v>
      </c>
      <c r="B132" s="14" t="s">
        <v>25</v>
      </c>
      <c r="C132" s="14">
        <v>466.74</v>
      </c>
      <c r="D132" s="14">
        <v>3.3</v>
      </c>
      <c r="E132" s="14">
        <v>2935</v>
      </c>
      <c r="F132" s="14">
        <v>804</v>
      </c>
      <c r="G132" s="14">
        <v>0.35</v>
      </c>
      <c r="H132" s="14">
        <v>1129</v>
      </c>
      <c r="I132" s="15">
        <v>45361</v>
      </c>
      <c r="J132" s="14">
        <f t="shared" si="2"/>
        <v>526949.46</v>
      </c>
      <c r="K132" s="14" t="str">
        <f>TEXT(Table1[[#This Row],[DateAdded]],"yy-mm")</f>
        <v>24-03</v>
      </c>
      <c r="L132" s="14" t="str">
        <f>IF(Table1[[#This Row],[Discount]]&gt;0.2, "High Discount", "Low/No Discount")</f>
        <v>High Discount</v>
      </c>
    </row>
    <row r="133" spans="1:12" x14ac:dyDescent="0.2">
      <c r="A133" s="14" t="s">
        <v>27</v>
      </c>
      <c r="B133" s="14" t="s">
        <v>25</v>
      </c>
      <c r="C133" s="14">
        <v>307.29000000000002</v>
      </c>
      <c r="D133" s="14">
        <v>2.7</v>
      </c>
      <c r="E133" s="14">
        <v>3533</v>
      </c>
      <c r="F133" s="14">
        <v>295</v>
      </c>
      <c r="G133" s="14">
        <v>0.42</v>
      </c>
      <c r="H133" s="14">
        <v>778</v>
      </c>
      <c r="I133" s="15">
        <v>45196</v>
      </c>
      <c r="J133" s="14">
        <f t="shared" si="2"/>
        <v>239071.62000000002</v>
      </c>
      <c r="K133" s="14" t="str">
        <f>TEXT(Table1[[#This Row],[DateAdded]],"yy-mm")</f>
        <v>23-09</v>
      </c>
      <c r="L133" s="14" t="str">
        <f>IF(Table1[[#This Row],[Discount]]&gt;0.2, "High Discount", "Low/No Discount")</f>
        <v>High Discount</v>
      </c>
    </row>
    <row r="134" spans="1:12" x14ac:dyDescent="0.2">
      <c r="A134" s="14" t="s">
        <v>24</v>
      </c>
      <c r="B134" s="14" t="s">
        <v>25</v>
      </c>
      <c r="C134" s="14">
        <v>125.59</v>
      </c>
      <c r="D134" s="14">
        <v>1.7</v>
      </c>
      <c r="E134" s="14">
        <v>1205</v>
      </c>
      <c r="F134" s="14">
        <v>982</v>
      </c>
      <c r="G134" s="14">
        <v>0.46</v>
      </c>
      <c r="H134" s="14">
        <v>1854</v>
      </c>
      <c r="I134" s="15">
        <v>45398</v>
      </c>
      <c r="J134" s="14">
        <f t="shared" si="2"/>
        <v>232843.86000000002</v>
      </c>
      <c r="K134" s="14" t="str">
        <f>TEXT(Table1[[#This Row],[DateAdded]],"yy-mm")</f>
        <v>24-04</v>
      </c>
      <c r="L134" s="14" t="str">
        <f>IF(Table1[[#This Row],[Discount]]&gt;0.2, "High Discount", "Low/No Discount")</f>
        <v>High Discount</v>
      </c>
    </row>
    <row r="135" spans="1:12" x14ac:dyDescent="0.2">
      <c r="A135" s="14" t="s">
        <v>27</v>
      </c>
      <c r="B135" s="14" t="s">
        <v>25</v>
      </c>
      <c r="C135" s="14">
        <v>299.72000000000003</v>
      </c>
      <c r="D135" s="14">
        <v>2.6</v>
      </c>
      <c r="E135" s="14">
        <v>1332</v>
      </c>
      <c r="F135" s="14">
        <v>136</v>
      </c>
      <c r="G135" s="14">
        <v>0.1</v>
      </c>
      <c r="H135" s="14">
        <v>312</v>
      </c>
      <c r="I135" s="15">
        <v>45336</v>
      </c>
      <c r="J135" s="14">
        <f t="shared" si="2"/>
        <v>93512.640000000014</v>
      </c>
      <c r="K135" s="14" t="str">
        <f>TEXT(Table1[[#This Row],[DateAdded]],"yy-mm")</f>
        <v>24-02</v>
      </c>
      <c r="L135" s="14" t="str">
        <f>IF(Table1[[#This Row],[Discount]]&gt;0.2, "High Discount", "Low/No Discount")</f>
        <v>Low/No Discount</v>
      </c>
    </row>
    <row r="136" spans="1:12" x14ac:dyDescent="0.2">
      <c r="A136" s="14" t="s">
        <v>24</v>
      </c>
      <c r="B136" s="14" t="s">
        <v>25</v>
      </c>
      <c r="C136" s="14">
        <v>173.41</v>
      </c>
      <c r="D136" s="14">
        <v>2.6</v>
      </c>
      <c r="E136" s="14">
        <v>536</v>
      </c>
      <c r="F136" s="14">
        <v>601</v>
      </c>
      <c r="G136" s="14">
        <v>0.46</v>
      </c>
      <c r="H136" s="14">
        <v>385</v>
      </c>
      <c r="I136" s="15">
        <v>45243</v>
      </c>
      <c r="J136" s="14">
        <f t="shared" si="2"/>
        <v>66762.850000000006</v>
      </c>
      <c r="K136" s="14" t="str">
        <f>TEXT(Table1[[#This Row],[DateAdded]],"yy-mm")</f>
        <v>23-11</v>
      </c>
      <c r="L136" s="14" t="str">
        <f>IF(Table1[[#This Row],[Discount]]&gt;0.2, "High Discount", "Low/No Discount")</f>
        <v>High Discount</v>
      </c>
    </row>
    <row r="137" spans="1:12" x14ac:dyDescent="0.2">
      <c r="A137" s="14" t="s">
        <v>27</v>
      </c>
      <c r="B137" s="14" t="s">
        <v>25</v>
      </c>
      <c r="C137" s="14">
        <v>371.38</v>
      </c>
      <c r="D137" s="14">
        <v>2.8</v>
      </c>
      <c r="E137" s="14">
        <v>954</v>
      </c>
      <c r="F137" s="14">
        <v>875</v>
      </c>
      <c r="G137" s="14">
        <v>0.46</v>
      </c>
      <c r="H137" s="14">
        <v>1205</v>
      </c>
      <c r="I137" s="15">
        <v>45301</v>
      </c>
      <c r="J137" s="14">
        <f t="shared" si="2"/>
        <v>447512.9</v>
      </c>
      <c r="K137" s="14" t="str">
        <f>TEXT(Table1[[#This Row],[DateAdded]],"yy-mm")</f>
        <v>24-01</v>
      </c>
      <c r="L137" s="14" t="str">
        <f>IF(Table1[[#This Row],[Discount]]&gt;0.2, "High Discount", "Low/No Discount")</f>
        <v>High Discount</v>
      </c>
    </row>
    <row r="138" spans="1:12" x14ac:dyDescent="0.2">
      <c r="A138" s="14" t="s">
        <v>28</v>
      </c>
      <c r="B138" s="14" t="s">
        <v>25</v>
      </c>
      <c r="C138" s="14">
        <v>254.2</v>
      </c>
      <c r="D138" s="14">
        <v>2.7</v>
      </c>
      <c r="E138" s="14">
        <v>4380</v>
      </c>
      <c r="F138" s="14">
        <v>62</v>
      </c>
      <c r="G138" s="14">
        <v>0.14000000000000001</v>
      </c>
      <c r="H138" s="14">
        <v>665</v>
      </c>
      <c r="I138" s="15">
        <v>45297</v>
      </c>
      <c r="J138" s="14">
        <f t="shared" si="2"/>
        <v>169043</v>
      </c>
      <c r="K138" s="14" t="str">
        <f>TEXT(Table1[[#This Row],[DateAdded]],"yy-mm")</f>
        <v>24-01</v>
      </c>
      <c r="L138" s="14" t="str">
        <f>IF(Table1[[#This Row],[Discount]]&gt;0.2, "High Discount", "Low/No Discount")</f>
        <v>Low/No Discount</v>
      </c>
    </row>
    <row r="139" spans="1:12" x14ac:dyDescent="0.2">
      <c r="A139" s="14" t="s">
        <v>24</v>
      </c>
      <c r="B139" s="14" t="s">
        <v>25</v>
      </c>
      <c r="C139" s="14">
        <v>335.13</v>
      </c>
      <c r="D139" s="14">
        <v>1.7</v>
      </c>
      <c r="E139" s="14">
        <v>3432</v>
      </c>
      <c r="F139" s="14">
        <v>688</v>
      </c>
      <c r="G139" s="14">
        <v>0.28000000000000003</v>
      </c>
      <c r="H139" s="14">
        <v>341</v>
      </c>
      <c r="I139" s="15">
        <v>45390</v>
      </c>
      <c r="J139" s="14">
        <f t="shared" si="2"/>
        <v>114279.33</v>
      </c>
      <c r="K139" s="14" t="str">
        <f>TEXT(Table1[[#This Row],[DateAdded]],"yy-mm")</f>
        <v>24-04</v>
      </c>
      <c r="L139" s="14" t="str">
        <f>IF(Table1[[#This Row],[Discount]]&gt;0.2, "High Discount", "Low/No Discount")</f>
        <v>High Discount</v>
      </c>
    </row>
    <row r="140" spans="1:12" x14ac:dyDescent="0.2">
      <c r="A140" s="14" t="s">
        <v>28</v>
      </c>
      <c r="B140" s="14" t="s">
        <v>25</v>
      </c>
      <c r="C140" s="14">
        <v>100.39</v>
      </c>
      <c r="D140" s="14">
        <v>2.2000000000000002</v>
      </c>
      <c r="E140" s="14">
        <v>1759</v>
      </c>
      <c r="F140" s="14">
        <v>140</v>
      </c>
      <c r="G140" s="14">
        <v>0.2</v>
      </c>
      <c r="H140" s="14">
        <v>434</v>
      </c>
      <c r="I140" s="15">
        <v>45242</v>
      </c>
      <c r="J140" s="14">
        <f t="shared" si="2"/>
        <v>43569.26</v>
      </c>
      <c r="K140" s="14" t="str">
        <f>TEXT(Table1[[#This Row],[DateAdded]],"yy-mm")</f>
        <v>23-11</v>
      </c>
      <c r="L140" s="14" t="str">
        <f>IF(Table1[[#This Row],[Discount]]&gt;0.2, "High Discount", "Low/No Discount")</f>
        <v>Low/No Discount</v>
      </c>
    </row>
    <row r="141" spans="1:12" x14ac:dyDescent="0.2">
      <c r="A141" s="14" t="s">
        <v>24</v>
      </c>
      <c r="B141" s="14" t="s">
        <v>25</v>
      </c>
      <c r="C141" s="14">
        <v>110.52</v>
      </c>
      <c r="D141" s="14">
        <v>1.8</v>
      </c>
      <c r="E141" s="14">
        <v>4524</v>
      </c>
      <c r="F141" s="14">
        <v>476</v>
      </c>
      <c r="G141" s="14">
        <v>0.24</v>
      </c>
      <c r="H141" s="14">
        <v>1447</v>
      </c>
      <c r="I141" s="15">
        <v>45434</v>
      </c>
      <c r="J141" s="14">
        <f t="shared" si="2"/>
        <v>159922.44</v>
      </c>
      <c r="K141" s="14" t="str">
        <f>TEXT(Table1[[#This Row],[DateAdded]],"yy-mm")</f>
        <v>24-05</v>
      </c>
      <c r="L141" s="14" t="str">
        <f>IF(Table1[[#This Row],[Discount]]&gt;0.2, "High Discount", "Low/No Discount")</f>
        <v>High Discount</v>
      </c>
    </row>
    <row r="142" spans="1:12" x14ac:dyDescent="0.2">
      <c r="A142" s="14" t="s">
        <v>24</v>
      </c>
      <c r="B142" s="14" t="s">
        <v>25</v>
      </c>
      <c r="C142" s="14">
        <v>154.08000000000001</v>
      </c>
      <c r="D142" s="14">
        <v>3.9</v>
      </c>
      <c r="E142" s="14">
        <v>3057</v>
      </c>
      <c r="F142" s="14">
        <v>193</v>
      </c>
      <c r="G142" s="14">
        <v>0.27</v>
      </c>
      <c r="H142" s="14">
        <v>1136</v>
      </c>
      <c r="I142" s="15">
        <v>45339</v>
      </c>
      <c r="J142" s="14">
        <f t="shared" si="2"/>
        <v>175034.88</v>
      </c>
      <c r="K142" s="14" t="str">
        <f>TEXT(Table1[[#This Row],[DateAdded]],"yy-mm")</f>
        <v>24-02</v>
      </c>
      <c r="L142" s="14" t="str">
        <f>IF(Table1[[#This Row],[Discount]]&gt;0.2, "High Discount", "Low/No Discount")</f>
        <v>High Discount</v>
      </c>
    </row>
    <row r="143" spans="1:12" x14ac:dyDescent="0.2">
      <c r="A143" s="14" t="s">
        <v>24</v>
      </c>
      <c r="B143" s="14" t="s">
        <v>25</v>
      </c>
      <c r="C143" s="14">
        <v>284.22000000000003</v>
      </c>
      <c r="D143" s="14">
        <v>1.6</v>
      </c>
      <c r="E143" s="14">
        <v>3335</v>
      </c>
      <c r="F143" s="14">
        <v>924</v>
      </c>
      <c r="G143" s="14">
        <v>0.04</v>
      </c>
      <c r="H143" s="14">
        <v>1666</v>
      </c>
      <c r="I143" s="15">
        <v>45165</v>
      </c>
      <c r="J143" s="14">
        <f t="shared" si="2"/>
        <v>473510.52</v>
      </c>
      <c r="K143" s="14" t="str">
        <f>TEXT(Table1[[#This Row],[DateAdded]],"yy-mm")</f>
        <v>23-08</v>
      </c>
      <c r="L143" s="14" t="str">
        <f>IF(Table1[[#This Row],[Discount]]&gt;0.2, "High Discount", "Low/No Discount")</f>
        <v>Low/No Discount</v>
      </c>
    </row>
    <row r="144" spans="1:12" x14ac:dyDescent="0.2">
      <c r="A144" s="14" t="s">
        <v>24</v>
      </c>
      <c r="B144" s="14" t="s">
        <v>25</v>
      </c>
      <c r="C144" s="14">
        <v>142.66</v>
      </c>
      <c r="D144" s="14">
        <v>3.6</v>
      </c>
      <c r="E144" s="14">
        <v>3451</v>
      </c>
      <c r="F144" s="14">
        <v>992</v>
      </c>
      <c r="G144" s="14">
        <v>0.01</v>
      </c>
      <c r="H144" s="14">
        <v>1499</v>
      </c>
      <c r="I144" s="15">
        <v>45165</v>
      </c>
      <c r="J144" s="14">
        <f t="shared" si="2"/>
        <v>213847.34</v>
      </c>
      <c r="K144" s="14" t="str">
        <f>TEXT(Table1[[#This Row],[DateAdded]],"yy-mm")</f>
        <v>23-08</v>
      </c>
      <c r="L144" s="14" t="str">
        <f>IF(Table1[[#This Row],[Discount]]&gt;0.2, "High Discount", "Low/No Discount")</f>
        <v>Low/No Discount</v>
      </c>
    </row>
    <row r="145" spans="1:12" x14ac:dyDescent="0.2">
      <c r="A145" s="14" t="s">
        <v>24</v>
      </c>
      <c r="B145" s="14" t="s">
        <v>25</v>
      </c>
      <c r="C145" s="14">
        <v>434.83</v>
      </c>
      <c r="D145" s="14">
        <v>2.6</v>
      </c>
      <c r="E145" s="14">
        <v>4408</v>
      </c>
      <c r="F145" s="14">
        <v>758</v>
      </c>
      <c r="G145" s="14">
        <v>0.13</v>
      </c>
      <c r="H145" s="14">
        <v>442</v>
      </c>
      <c r="I145" s="15">
        <v>45198</v>
      </c>
      <c r="J145" s="14">
        <f t="shared" si="2"/>
        <v>192194.86</v>
      </c>
      <c r="K145" s="14" t="str">
        <f>TEXT(Table1[[#This Row],[DateAdded]],"yy-mm")</f>
        <v>23-09</v>
      </c>
      <c r="L145" s="14" t="str">
        <f>IF(Table1[[#This Row],[Discount]]&gt;0.2, "High Discount", "Low/No Discount")</f>
        <v>Low/No Discount</v>
      </c>
    </row>
    <row r="146" spans="1:12" x14ac:dyDescent="0.2">
      <c r="A146" s="14" t="s">
        <v>28</v>
      </c>
      <c r="B146" s="14" t="s">
        <v>25</v>
      </c>
      <c r="C146" s="14">
        <v>301.57</v>
      </c>
      <c r="D146" s="14">
        <v>2.4</v>
      </c>
      <c r="E146" s="14">
        <v>3300</v>
      </c>
      <c r="F146" s="14">
        <v>578</v>
      </c>
      <c r="G146" s="14">
        <v>0.44</v>
      </c>
      <c r="H146" s="14">
        <v>1627</v>
      </c>
      <c r="I146" s="15">
        <v>45189</v>
      </c>
      <c r="J146" s="14">
        <f t="shared" si="2"/>
        <v>490654.39</v>
      </c>
      <c r="K146" s="14" t="str">
        <f>TEXT(Table1[[#This Row],[DateAdded]],"yy-mm")</f>
        <v>23-09</v>
      </c>
      <c r="L146" s="14" t="str">
        <f>IF(Table1[[#This Row],[Discount]]&gt;0.2, "High Discount", "Low/No Discount")</f>
        <v>High Discount</v>
      </c>
    </row>
    <row r="147" spans="1:12" x14ac:dyDescent="0.2">
      <c r="A147" s="14" t="s">
        <v>24</v>
      </c>
      <c r="B147" s="14" t="s">
        <v>25</v>
      </c>
      <c r="C147" s="14">
        <v>404.6</v>
      </c>
      <c r="D147" s="14">
        <v>5</v>
      </c>
      <c r="E147" s="14">
        <v>1311</v>
      </c>
      <c r="F147" s="14">
        <v>119</v>
      </c>
      <c r="G147" s="14">
        <v>0.4</v>
      </c>
      <c r="H147" s="14">
        <v>1935</v>
      </c>
      <c r="I147" s="15">
        <v>45288</v>
      </c>
      <c r="J147" s="14">
        <f t="shared" si="2"/>
        <v>782901</v>
      </c>
      <c r="K147" s="14" t="str">
        <f>TEXT(Table1[[#This Row],[DateAdded]],"yy-mm")</f>
        <v>23-12</v>
      </c>
      <c r="L147" s="14" t="str">
        <f>IF(Table1[[#This Row],[Discount]]&gt;0.2, "High Discount", "Low/No Discount")</f>
        <v>High Discount</v>
      </c>
    </row>
    <row r="148" spans="1:12" x14ac:dyDescent="0.2">
      <c r="A148" s="14" t="s">
        <v>24</v>
      </c>
      <c r="B148" s="14" t="s">
        <v>25</v>
      </c>
      <c r="C148" s="14">
        <v>110.44</v>
      </c>
      <c r="D148" s="14">
        <v>2.2000000000000002</v>
      </c>
      <c r="E148" s="14">
        <v>943</v>
      </c>
      <c r="F148" s="14">
        <v>977</v>
      </c>
      <c r="G148" s="14">
        <v>0.01</v>
      </c>
      <c r="H148" s="14">
        <v>774</v>
      </c>
      <c r="I148" s="15">
        <v>45292</v>
      </c>
      <c r="J148" s="14">
        <f t="shared" si="2"/>
        <v>85480.56</v>
      </c>
      <c r="K148" s="14" t="str">
        <f>TEXT(Table1[[#This Row],[DateAdded]],"yy-mm")</f>
        <v>24-01</v>
      </c>
      <c r="L148" s="14" t="str">
        <f>IF(Table1[[#This Row],[Discount]]&gt;0.2, "High Discount", "Low/No Discount")</f>
        <v>Low/No Discount</v>
      </c>
    </row>
    <row r="149" spans="1:12" x14ac:dyDescent="0.2">
      <c r="A149" s="14" t="s">
        <v>27</v>
      </c>
      <c r="B149" s="14" t="s">
        <v>25</v>
      </c>
      <c r="C149" s="14">
        <v>425.58</v>
      </c>
      <c r="D149" s="14">
        <v>1.5</v>
      </c>
      <c r="E149" s="14">
        <v>914</v>
      </c>
      <c r="F149" s="14">
        <v>547</v>
      </c>
      <c r="G149" s="14">
        <v>0.32</v>
      </c>
      <c r="H149" s="14">
        <v>81</v>
      </c>
      <c r="I149" s="15">
        <v>45451</v>
      </c>
      <c r="J149" s="14">
        <f t="shared" si="2"/>
        <v>34471.979999999996</v>
      </c>
      <c r="K149" s="14" t="str">
        <f>TEXT(Table1[[#This Row],[DateAdded]],"yy-mm")</f>
        <v>24-06</v>
      </c>
      <c r="L149" s="14" t="str">
        <f>IF(Table1[[#This Row],[Discount]]&gt;0.2, "High Discount", "Low/No Discount")</f>
        <v>High Discount</v>
      </c>
    </row>
    <row r="150" spans="1:12" x14ac:dyDescent="0.2">
      <c r="A150" s="14" t="s">
        <v>28</v>
      </c>
      <c r="B150" s="14" t="s">
        <v>25</v>
      </c>
      <c r="C150" s="14">
        <v>410.55</v>
      </c>
      <c r="D150" s="14">
        <v>2.4</v>
      </c>
      <c r="E150" s="14">
        <v>4841</v>
      </c>
      <c r="F150" s="14">
        <v>385</v>
      </c>
      <c r="G150" s="14">
        <v>0.18</v>
      </c>
      <c r="H150" s="14">
        <v>1142</v>
      </c>
      <c r="I150" s="15">
        <v>45433</v>
      </c>
      <c r="J150" s="14">
        <f t="shared" si="2"/>
        <v>468848.10000000003</v>
      </c>
      <c r="K150" s="14" t="str">
        <f>TEXT(Table1[[#This Row],[DateAdded]],"yy-mm")</f>
        <v>24-05</v>
      </c>
      <c r="L150" s="14" t="str">
        <f>IF(Table1[[#This Row],[Discount]]&gt;0.2, "High Discount", "Low/No Discount")</f>
        <v>Low/No Discount</v>
      </c>
    </row>
    <row r="151" spans="1:12" x14ac:dyDescent="0.2">
      <c r="A151" s="14" t="s">
        <v>28</v>
      </c>
      <c r="B151" s="14" t="s">
        <v>25</v>
      </c>
      <c r="C151" s="14">
        <v>179.14</v>
      </c>
      <c r="D151" s="14">
        <v>4.0999999999999996</v>
      </c>
      <c r="E151" s="14">
        <v>3577</v>
      </c>
      <c r="F151" s="14">
        <v>853</v>
      </c>
      <c r="G151" s="14">
        <v>0.39</v>
      </c>
      <c r="H151" s="14">
        <v>592</v>
      </c>
      <c r="I151" s="15">
        <v>45251</v>
      </c>
      <c r="J151" s="14">
        <f t="shared" si="2"/>
        <v>106050.87999999999</v>
      </c>
      <c r="K151" s="14" t="str">
        <f>TEXT(Table1[[#This Row],[DateAdded]],"yy-mm")</f>
        <v>23-11</v>
      </c>
      <c r="L151" s="14" t="str">
        <f>IF(Table1[[#This Row],[Discount]]&gt;0.2, "High Discount", "Low/No Discount")</f>
        <v>High Discount</v>
      </c>
    </row>
    <row r="152" spans="1:12" x14ac:dyDescent="0.2">
      <c r="A152" s="14" t="s">
        <v>24</v>
      </c>
      <c r="B152" s="14" t="s">
        <v>25</v>
      </c>
      <c r="C152" s="14">
        <v>248.84</v>
      </c>
      <c r="D152" s="14">
        <v>4.5999999999999996</v>
      </c>
      <c r="E152" s="14">
        <v>4223</v>
      </c>
      <c r="F152" s="14">
        <v>735</v>
      </c>
      <c r="G152" s="14">
        <v>0.21</v>
      </c>
      <c r="H152" s="14">
        <v>1138</v>
      </c>
      <c r="I152" s="15">
        <v>45244</v>
      </c>
      <c r="J152" s="14">
        <f t="shared" si="2"/>
        <v>283179.92</v>
      </c>
      <c r="K152" s="14" t="str">
        <f>TEXT(Table1[[#This Row],[DateAdded]],"yy-mm")</f>
        <v>23-11</v>
      </c>
      <c r="L152" s="14" t="str">
        <f>IF(Table1[[#This Row],[Discount]]&gt;0.2, "High Discount", "Low/No Discount")</f>
        <v>High Discount</v>
      </c>
    </row>
    <row r="153" spans="1:12" x14ac:dyDescent="0.2">
      <c r="A153" s="14" t="s">
        <v>24</v>
      </c>
      <c r="B153" s="14" t="s">
        <v>25</v>
      </c>
      <c r="C153" s="14">
        <v>373.43</v>
      </c>
      <c r="D153" s="14">
        <v>3.8</v>
      </c>
      <c r="E153" s="14">
        <v>1304</v>
      </c>
      <c r="F153" s="14">
        <v>358</v>
      </c>
      <c r="G153" s="14">
        <v>0.11</v>
      </c>
      <c r="H153" s="14">
        <v>1301</v>
      </c>
      <c r="I153" s="15">
        <v>45218</v>
      </c>
      <c r="J153" s="14">
        <f t="shared" si="2"/>
        <v>485832.43</v>
      </c>
      <c r="K153" s="14" t="str">
        <f>TEXT(Table1[[#This Row],[DateAdded]],"yy-mm")</f>
        <v>23-10</v>
      </c>
      <c r="L153" s="14" t="str">
        <f>IF(Table1[[#This Row],[Discount]]&gt;0.2, "High Discount", "Low/No Discount")</f>
        <v>Low/No Discount</v>
      </c>
    </row>
    <row r="154" spans="1:12" x14ac:dyDescent="0.2">
      <c r="A154" s="14" t="s">
        <v>24</v>
      </c>
      <c r="B154" s="14" t="s">
        <v>25</v>
      </c>
      <c r="C154" s="14">
        <v>492.36</v>
      </c>
      <c r="D154" s="14">
        <v>3.1</v>
      </c>
      <c r="E154" s="14">
        <v>3180</v>
      </c>
      <c r="F154" s="14">
        <v>609</v>
      </c>
      <c r="G154" s="14">
        <v>0.14000000000000001</v>
      </c>
      <c r="H154" s="14">
        <v>74</v>
      </c>
      <c r="I154" s="15">
        <v>45127</v>
      </c>
      <c r="J154" s="14">
        <f t="shared" si="2"/>
        <v>36434.639999999999</v>
      </c>
      <c r="K154" s="14" t="str">
        <f>TEXT(Table1[[#This Row],[DateAdded]],"yy-mm")</f>
        <v>23-07</v>
      </c>
      <c r="L154" s="14" t="str">
        <f>IF(Table1[[#This Row],[Discount]]&gt;0.2, "High Discount", "Low/No Discount")</f>
        <v>Low/No Discount</v>
      </c>
    </row>
    <row r="155" spans="1:12" x14ac:dyDescent="0.2">
      <c r="A155" s="14" t="s">
        <v>24</v>
      </c>
      <c r="B155" s="14" t="s">
        <v>25</v>
      </c>
      <c r="C155" s="14">
        <v>269.52999999999997</v>
      </c>
      <c r="D155" s="14">
        <v>4.3</v>
      </c>
      <c r="E155" s="14">
        <v>40</v>
      </c>
      <c r="F155" s="14">
        <v>933</v>
      </c>
      <c r="G155" s="14">
        <v>0.03</v>
      </c>
      <c r="H155" s="14">
        <v>1700</v>
      </c>
      <c r="I155" s="15">
        <v>45300</v>
      </c>
      <c r="J155" s="14">
        <f t="shared" si="2"/>
        <v>458200.99999999994</v>
      </c>
      <c r="K155" s="14" t="str">
        <f>TEXT(Table1[[#This Row],[DateAdded]],"yy-mm")</f>
        <v>24-01</v>
      </c>
      <c r="L155" s="14" t="str">
        <f>IF(Table1[[#This Row],[Discount]]&gt;0.2, "High Discount", "Low/No Discount")</f>
        <v>Low/No Discount</v>
      </c>
    </row>
    <row r="156" spans="1:12" x14ac:dyDescent="0.2">
      <c r="A156" s="14" t="s">
        <v>24</v>
      </c>
      <c r="B156" s="14" t="s">
        <v>25</v>
      </c>
      <c r="C156" s="14">
        <v>416.57</v>
      </c>
      <c r="D156" s="14">
        <v>1.8</v>
      </c>
      <c r="E156" s="14">
        <v>341</v>
      </c>
      <c r="F156" s="14">
        <v>980</v>
      </c>
      <c r="G156" s="14">
        <v>0.13</v>
      </c>
      <c r="H156" s="14">
        <v>1310</v>
      </c>
      <c r="I156" s="15">
        <v>45319</v>
      </c>
      <c r="J156" s="14">
        <f t="shared" si="2"/>
        <v>545706.69999999995</v>
      </c>
      <c r="K156" s="14" t="str">
        <f>TEXT(Table1[[#This Row],[DateAdded]],"yy-mm")</f>
        <v>24-01</v>
      </c>
      <c r="L156" s="14" t="str">
        <f>IF(Table1[[#This Row],[Discount]]&gt;0.2, "High Discount", "Low/No Discount")</f>
        <v>Low/No Discount</v>
      </c>
    </row>
    <row r="157" spans="1:12" x14ac:dyDescent="0.2">
      <c r="A157" s="14" t="s">
        <v>27</v>
      </c>
      <c r="B157" s="14" t="s">
        <v>25</v>
      </c>
      <c r="C157" s="14">
        <v>302.73</v>
      </c>
      <c r="D157" s="14">
        <v>3.4</v>
      </c>
      <c r="E157" s="14">
        <v>454</v>
      </c>
      <c r="F157" s="14">
        <v>905</v>
      </c>
      <c r="G157" s="14">
        <v>0.46</v>
      </c>
      <c r="H157" s="14">
        <v>921</v>
      </c>
      <c r="I157" s="15">
        <v>45263</v>
      </c>
      <c r="J157" s="14">
        <f t="shared" si="2"/>
        <v>278814.33</v>
      </c>
      <c r="K157" s="14" t="str">
        <f>TEXT(Table1[[#This Row],[DateAdded]],"yy-mm")</f>
        <v>23-12</v>
      </c>
      <c r="L157" s="14" t="str">
        <f>IF(Table1[[#This Row],[Discount]]&gt;0.2, "High Discount", "Low/No Discount")</f>
        <v>High Discount</v>
      </c>
    </row>
    <row r="158" spans="1:12" x14ac:dyDescent="0.2">
      <c r="A158" s="14" t="s">
        <v>24</v>
      </c>
      <c r="B158" s="14" t="s">
        <v>25</v>
      </c>
      <c r="C158" s="14">
        <v>216.8</v>
      </c>
      <c r="D158" s="14">
        <v>2.4</v>
      </c>
      <c r="E158" s="14">
        <v>1386</v>
      </c>
      <c r="F158" s="14">
        <v>704</v>
      </c>
      <c r="G158" s="14">
        <v>0.04</v>
      </c>
      <c r="H158" s="14">
        <v>1315</v>
      </c>
      <c r="I158" s="15">
        <v>45171</v>
      </c>
      <c r="J158" s="14">
        <f t="shared" si="2"/>
        <v>285092</v>
      </c>
      <c r="K158" s="14" t="str">
        <f>TEXT(Table1[[#This Row],[DateAdded]],"yy-mm")</f>
        <v>23-09</v>
      </c>
      <c r="L158" s="14" t="str">
        <f>IF(Table1[[#This Row],[Discount]]&gt;0.2, "High Discount", "Low/No Discount")</f>
        <v>Low/No Discount</v>
      </c>
    </row>
    <row r="159" spans="1:12" x14ac:dyDescent="0.2">
      <c r="A159" s="14" t="s">
        <v>28</v>
      </c>
      <c r="B159" s="14" t="s">
        <v>25</v>
      </c>
      <c r="C159" s="14">
        <v>200.75</v>
      </c>
      <c r="D159" s="14">
        <v>2.2000000000000002</v>
      </c>
      <c r="E159" s="14">
        <v>1136</v>
      </c>
      <c r="F159" s="14">
        <v>186</v>
      </c>
      <c r="G159" s="14">
        <v>0.15</v>
      </c>
      <c r="H159" s="14">
        <v>1250</v>
      </c>
      <c r="I159" s="15">
        <v>45143</v>
      </c>
      <c r="J159" s="14">
        <f t="shared" si="2"/>
        <v>250937.5</v>
      </c>
      <c r="K159" s="14" t="str">
        <f>TEXT(Table1[[#This Row],[DateAdded]],"yy-mm")</f>
        <v>23-08</v>
      </c>
      <c r="L159" s="14" t="str">
        <f>IF(Table1[[#This Row],[Discount]]&gt;0.2, "High Discount", "Low/No Discount")</f>
        <v>Low/No Discount</v>
      </c>
    </row>
    <row r="160" spans="1:12" x14ac:dyDescent="0.2">
      <c r="A160" s="14" t="s">
        <v>24</v>
      </c>
      <c r="B160" s="14" t="s">
        <v>25</v>
      </c>
      <c r="C160" s="14">
        <v>204.36</v>
      </c>
      <c r="D160" s="14">
        <v>4.8</v>
      </c>
      <c r="E160" s="14">
        <v>4501</v>
      </c>
      <c r="F160" s="14">
        <v>68</v>
      </c>
      <c r="G160" s="14">
        <v>0.24</v>
      </c>
      <c r="H160" s="14">
        <v>1785</v>
      </c>
      <c r="I160" s="15">
        <v>45417</v>
      </c>
      <c r="J160" s="14">
        <f t="shared" si="2"/>
        <v>364782.60000000003</v>
      </c>
      <c r="K160" s="14" t="str">
        <f>TEXT(Table1[[#This Row],[DateAdded]],"yy-mm")</f>
        <v>24-05</v>
      </c>
      <c r="L160" s="14" t="str">
        <f>IF(Table1[[#This Row],[Discount]]&gt;0.2, "High Discount", "Low/No Discount")</f>
        <v>High Discount</v>
      </c>
    </row>
    <row r="161" spans="1:12" x14ac:dyDescent="0.2">
      <c r="A161" s="14" t="s">
        <v>27</v>
      </c>
      <c r="B161" s="14" t="s">
        <v>25</v>
      </c>
      <c r="C161" s="14">
        <v>138.51</v>
      </c>
      <c r="D161" s="14">
        <v>3.4</v>
      </c>
      <c r="E161" s="14">
        <v>3920</v>
      </c>
      <c r="F161" s="14">
        <v>957</v>
      </c>
      <c r="G161" s="14">
        <v>0.48</v>
      </c>
      <c r="H161" s="14">
        <v>481</v>
      </c>
      <c r="I161" s="15">
        <v>45252</v>
      </c>
      <c r="J161" s="14">
        <f t="shared" si="2"/>
        <v>66623.31</v>
      </c>
      <c r="K161" s="14" t="str">
        <f>TEXT(Table1[[#This Row],[DateAdded]],"yy-mm")</f>
        <v>23-11</v>
      </c>
      <c r="L161" s="14" t="str">
        <f>IF(Table1[[#This Row],[Discount]]&gt;0.2, "High Discount", "Low/No Discount")</f>
        <v>High Discount</v>
      </c>
    </row>
    <row r="162" spans="1:12" x14ac:dyDescent="0.2">
      <c r="A162" s="14" t="s">
        <v>29</v>
      </c>
      <c r="B162" s="14" t="s">
        <v>30</v>
      </c>
      <c r="C162" s="14">
        <v>242.38</v>
      </c>
      <c r="D162" s="14">
        <v>2.4</v>
      </c>
      <c r="E162" s="14">
        <v>2343</v>
      </c>
      <c r="F162" s="14">
        <v>16</v>
      </c>
      <c r="G162" s="14">
        <v>0.21</v>
      </c>
      <c r="H162" s="14">
        <v>60</v>
      </c>
      <c r="I162" s="15">
        <v>45349</v>
      </c>
      <c r="J162" s="14">
        <f t="shared" si="2"/>
        <v>14542.8</v>
      </c>
      <c r="K162" s="14" t="str">
        <f>TEXT(Table1[[#This Row],[DateAdded]],"yy-mm")</f>
        <v>24-02</v>
      </c>
      <c r="L162" s="14" t="str">
        <f>IF(Table1[[#This Row],[Discount]]&gt;0.2, "High Discount", "Low/No Discount")</f>
        <v>High Discount</v>
      </c>
    </row>
    <row r="163" spans="1:12" x14ac:dyDescent="0.2">
      <c r="A163" s="14" t="s">
        <v>29</v>
      </c>
      <c r="B163" s="14" t="s">
        <v>30</v>
      </c>
      <c r="C163" s="14">
        <v>235.24</v>
      </c>
      <c r="D163" s="14">
        <v>1.3</v>
      </c>
      <c r="E163" s="14">
        <v>3569</v>
      </c>
      <c r="F163" s="14">
        <v>228</v>
      </c>
      <c r="G163" s="14">
        <v>0</v>
      </c>
      <c r="H163" s="14">
        <v>1458</v>
      </c>
      <c r="I163" s="15">
        <v>45351</v>
      </c>
      <c r="J163" s="14">
        <f t="shared" si="2"/>
        <v>342979.92000000004</v>
      </c>
      <c r="K163" s="14" t="str">
        <f>TEXT(Table1[[#This Row],[DateAdded]],"yy-mm")</f>
        <v>24-02</v>
      </c>
      <c r="L163" s="14" t="str">
        <f>IF(Table1[[#This Row],[Discount]]&gt;0.2, "High Discount", "Low/No Discount")</f>
        <v>Low/No Discount</v>
      </c>
    </row>
    <row r="164" spans="1:12" x14ac:dyDescent="0.2">
      <c r="A164" s="14" t="s">
        <v>29</v>
      </c>
      <c r="B164" s="14" t="s">
        <v>30</v>
      </c>
      <c r="C164" s="14">
        <v>60.52</v>
      </c>
      <c r="D164" s="14">
        <v>2.2999999999999998</v>
      </c>
      <c r="E164" s="14">
        <v>4090</v>
      </c>
      <c r="F164" s="14">
        <v>816</v>
      </c>
      <c r="G164" s="14">
        <v>7.0000000000000007E-2</v>
      </c>
      <c r="H164" s="14">
        <v>329</v>
      </c>
      <c r="I164" s="15">
        <v>45396</v>
      </c>
      <c r="J164" s="14">
        <f t="shared" si="2"/>
        <v>19911.080000000002</v>
      </c>
      <c r="K164" s="14" t="str">
        <f>TEXT(Table1[[#This Row],[DateAdded]],"yy-mm")</f>
        <v>24-04</v>
      </c>
      <c r="L164" s="14" t="str">
        <f>IF(Table1[[#This Row],[Discount]]&gt;0.2, "High Discount", "Low/No Discount")</f>
        <v>Low/No Discount</v>
      </c>
    </row>
    <row r="165" spans="1:12" x14ac:dyDescent="0.2">
      <c r="A165" s="14" t="s">
        <v>31</v>
      </c>
      <c r="B165" s="14" t="s">
        <v>30</v>
      </c>
      <c r="C165" s="14">
        <v>265.44</v>
      </c>
      <c r="D165" s="14">
        <v>1.3</v>
      </c>
      <c r="E165" s="14">
        <v>3663</v>
      </c>
      <c r="F165" s="14">
        <v>215</v>
      </c>
      <c r="G165" s="14">
        <v>0.38</v>
      </c>
      <c r="H165" s="14">
        <v>660</v>
      </c>
      <c r="I165" s="15">
        <v>45372</v>
      </c>
      <c r="J165" s="14">
        <f t="shared" si="2"/>
        <v>175190.39999999999</v>
      </c>
      <c r="K165" s="14" t="str">
        <f>TEXT(Table1[[#This Row],[DateAdded]],"yy-mm")</f>
        <v>24-03</v>
      </c>
      <c r="L165" s="14" t="str">
        <f>IF(Table1[[#This Row],[Discount]]&gt;0.2, "High Discount", "Low/No Discount")</f>
        <v>High Discount</v>
      </c>
    </row>
    <row r="166" spans="1:12" x14ac:dyDescent="0.2">
      <c r="A166" s="14" t="s">
        <v>31</v>
      </c>
      <c r="B166" s="14" t="s">
        <v>30</v>
      </c>
      <c r="C166" s="14">
        <v>364.81</v>
      </c>
      <c r="D166" s="14">
        <v>3.5</v>
      </c>
      <c r="E166" s="14">
        <v>3726</v>
      </c>
      <c r="F166" s="14">
        <v>570</v>
      </c>
      <c r="G166" s="14">
        <v>0.49</v>
      </c>
      <c r="H166" s="14">
        <v>1900</v>
      </c>
      <c r="I166" s="15">
        <v>45427</v>
      </c>
      <c r="J166" s="14">
        <f t="shared" si="2"/>
        <v>693139</v>
      </c>
      <c r="K166" s="14" t="str">
        <f>TEXT(Table1[[#This Row],[DateAdded]],"yy-mm")</f>
        <v>24-05</v>
      </c>
      <c r="L166" s="14" t="str">
        <f>IF(Table1[[#This Row],[Discount]]&gt;0.2, "High Discount", "Low/No Discount")</f>
        <v>High Discount</v>
      </c>
    </row>
    <row r="167" spans="1:12" x14ac:dyDescent="0.2">
      <c r="A167" s="14" t="s">
        <v>31</v>
      </c>
      <c r="B167" s="14" t="s">
        <v>30</v>
      </c>
      <c r="C167" s="14">
        <v>31.64</v>
      </c>
      <c r="D167" s="14">
        <v>3.4</v>
      </c>
      <c r="E167" s="14">
        <v>400</v>
      </c>
      <c r="F167" s="14">
        <v>918</v>
      </c>
      <c r="G167" s="14">
        <v>0.28000000000000003</v>
      </c>
      <c r="H167" s="14">
        <v>1109</v>
      </c>
      <c r="I167" s="15">
        <v>45203</v>
      </c>
      <c r="J167" s="14">
        <f t="shared" si="2"/>
        <v>35088.76</v>
      </c>
      <c r="K167" s="14" t="str">
        <f>TEXT(Table1[[#This Row],[DateAdded]],"yy-mm")</f>
        <v>23-10</v>
      </c>
      <c r="L167" s="14" t="str">
        <f>IF(Table1[[#This Row],[Discount]]&gt;0.2, "High Discount", "Low/No Discount")</f>
        <v>High Discount</v>
      </c>
    </row>
    <row r="168" spans="1:12" x14ac:dyDescent="0.2">
      <c r="A168" s="14" t="s">
        <v>31</v>
      </c>
      <c r="B168" s="14" t="s">
        <v>30</v>
      </c>
      <c r="C168" s="14">
        <v>26.63</v>
      </c>
      <c r="D168" s="14">
        <v>3.8</v>
      </c>
      <c r="E168" s="14">
        <v>4232</v>
      </c>
      <c r="F168" s="14">
        <v>882</v>
      </c>
      <c r="G168" s="14">
        <v>0.46</v>
      </c>
      <c r="H168" s="14">
        <v>1521</v>
      </c>
      <c r="I168" s="15">
        <v>45138</v>
      </c>
      <c r="J168" s="14">
        <f t="shared" si="2"/>
        <v>40504.229999999996</v>
      </c>
      <c r="K168" s="14" t="str">
        <f>TEXT(Table1[[#This Row],[DateAdded]],"yy-mm")</f>
        <v>23-07</v>
      </c>
      <c r="L168" s="14" t="str">
        <f>IF(Table1[[#This Row],[Discount]]&gt;0.2, "High Discount", "Low/No Discount")</f>
        <v>High Discount</v>
      </c>
    </row>
    <row r="169" spans="1:12" x14ac:dyDescent="0.2">
      <c r="A169" s="14" t="s">
        <v>31</v>
      </c>
      <c r="B169" s="14" t="s">
        <v>30</v>
      </c>
      <c r="C169" s="14">
        <v>399.72</v>
      </c>
      <c r="D169" s="14">
        <v>4</v>
      </c>
      <c r="E169" s="14">
        <v>2419</v>
      </c>
      <c r="F169" s="14">
        <v>934</v>
      </c>
      <c r="G169" s="14">
        <v>0.23</v>
      </c>
      <c r="H169" s="14">
        <v>1466</v>
      </c>
      <c r="I169" s="15">
        <v>45350</v>
      </c>
      <c r="J169" s="14">
        <f t="shared" si="2"/>
        <v>585989.52</v>
      </c>
      <c r="K169" s="14" t="str">
        <f>TEXT(Table1[[#This Row],[DateAdded]],"yy-mm")</f>
        <v>24-02</v>
      </c>
      <c r="L169" s="14" t="str">
        <f>IF(Table1[[#This Row],[Discount]]&gt;0.2, "High Discount", "Low/No Discount")</f>
        <v>High Discount</v>
      </c>
    </row>
    <row r="170" spans="1:12" x14ac:dyDescent="0.2">
      <c r="A170" s="14" t="s">
        <v>32</v>
      </c>
      <c r="B170" s="14" t="s">
        <v>30</v>
      </c>
      <c r="C170" s="14">
        <v>328.58</v>
      </c>
      <c r="D170" s="14">
        <v>2.5</v>
      </c>
      <c r="E170" s="14">
        <v>2667</v>
      </c>
      <c r="F170" s="14">
        <v>187</v>
      </c>
      <c r="G170" s="14">
        <v>0.24</v>
      </c>
      <c r="H170" s="14">
        <v>130</v>
      </c>
      <c r="I170" s="15">
        <v>45160</v>
      </c>
      <c r="J170" s="14">
        <f t="shared" si="2"/>
        <v>42715.4</v>
      </c>
      <c r="K170" s="14" t="str">
        <f>TEXT(Table1[[#This Row],[DateAdded]],"yy-mm")</f>
        <v>23-08</v>
      </c>
      <c r="L170" s="14" t="str">
        <f>IF(Table1[[#This Row],[Discount]]&gt;0.2, "High Discount", "Low/No Discount")</f>
        <v>High Discount</v>
      </c>
    </row>
    <row r="171" spans="1:12" x14ac:dyDescent="0.2">
      <c r="A171" s="14" t="s">
        <v>31</v>
      </c>
      <c r="B171" s="14" t="s">
        <v>30</v>
      </c>
      <c r="C171" s="14">
        <v>176.54</v>
      </c>
      <c r="D171" s="14">
        <v>3.9</v>
      </c>
      <c r="E171" s="14">
        <v>4459</v>
      </c>
      <c r="F171" s="14">
        <v>38</v>
      </c>
      <c r="G171" s="14">
        <v>0.16</v>
      </c>
      <c r="H171" s="14">
        <v>496</v>
      </c>
      <c r="I171" s="15">
        <v>45449</v>
      </c>
      <c r="J171" s="14">
        <f t="shared" si="2"/>
        <v>87563.839999999997</v>
      </c>
      <c r="K171" s="14" t="str">
        <f>TEXT(Table1[[#This Row],[DateAdded]],"yy-mm")</f>
        <v>24-06</v>
      </c>
      <c r="L171" s="14" t="str">
        <f>IF(Table1[[#This Row],[Discount]]&gt;0.2, "High Discount", "Low/No Discount")</f>
        <v>Low/No Discount</v>
      </c>
    </row>
    <row r="172" spans="1:12" x14ac:dyDescent="0.2">
      <c r="A172" s="14" t="s">
        <v>32</v>
      </c>
      <c r="B172" s="14" t="s">
        <v>30</v>
      </c>
      <c r="C172" s="14">
        <v>334.21</v>
      </c>
      <c r="D172" s="14">
        <v>4</v>
      </c>
      <c r="E172" s="14">
        <v>4111</v>
      </c>
      <c r="F172" s="14">
        <v>492</v>
      </c>
      <c r="G172" s="14">
        <v>0.31</v>
      </c>
      <c r="H172" s="14">
        <v>893</v>
      </c>
      <c r="I172" s="15">
        <v>45142</v>
      </c>
      <c r="J172" s="14">
        <f t="shared" si="2"/>
        <v>298449.52999999997</v>
      </c>
      <c r="K172" s="14" t="str">
        <f>TEXT(Table1[[#This Row],[DateAdded]],"yy-mm")</f>
        <v>23-08</v>
      </c>
      <c r="L172" s="14" t="str">
        <f>IF(Table1[[#This Row],[Discount]]&gt;0.2, "High Discount", "Low/No Discount")</f>
        <v>High Discount</v>
      </c>
    </row>
    <row r="173" spans="1:12" x14ac:dyDescent="0.2">
      <c r="A173" s="14" t="s">
        <v>31</v>
      </c>
      <c r="B173" s="14" t="s">
        <v>30</v>
      </c>
      <c r="C173" s="14">
        <v>436.35</v>
      </c>
      <c r="D173" s="14">
        <v>1.1000000000000001</v>
      </c>
      <c r="E173" s="14">
        <v>4854</v>
      </c>
      <c r="F173" s="14">
        <v>780</v>
      </c>
      <c r="G173" s="14">
        <v>0.26</v>
      </c>
      <c r="H173" s="14">
        <v>1439</v>
      </c>
      <c r="I173" s="15">
        <v>45357</v>
      </c>
      <c r="J173" s="14">
        <f t="shared" si="2"/>
        <v>627907.65</v>
      </c>
      <c r="K173" s="14" t="str">
        <f>TEXT(Table1[[#This Row],[DateAdded]],"yy-mm")</f>
        <v>24-03</v>
      </c>
      <c r="L173" s="14" t="str">
        <f>IF(Table1[[#This Row],[Discount]]&gt;0.2, "High Discount", "Low/No Discount")</f>
        <v>High Discount</v>
      </c>
    </row>
    <row r="174" spans="1:12" x14ac:dyDescent="0.2">
      <c r="A174" s="14" t="s">
        <v>31</v>
      </c>
      <c r="B174" s="14" t="s">
        <v>30</v>
      </c>
      <c r="C174" s="14">
        <v>44.31</v>
      </c>
      <c r="D174" s="14">
        <v>1</v>
      </c>
      <c r="E174" s="14">
        <v>4124</v>
      </c>
      <c r="F174" s="14">
        <v>957</v>
      </c>
      <c r="G174" s="14">
        <v>0.04</v>
      </c>
      <c r="H174" s="14">
        <v>317</v>
      </c>
      <c r="I174" s="15">
        <v>45208</v>
      </c>
      <c r="J174" s="14">
        <f t="shared" si="2"/>
        <v>14046.27</v>
      </c>
      <c r="K174" s="14" t="str">
        <f>TEXT(Table1[[#This Row],[DateAdded]],"yy-mm")</f>
        <v>23-10</v>
      </c>
      <c r="L174" s="14" t="str">
        <f>IF(Table1[[#This Row],[Discount]]&gt;0.2, "High Discount", "Low/No Discount")</f>
        <v>Low/No Discount</v>
      </c>
    </row>
    <row r="175" spans="1:12" x14ac:dyDescent="0.2">
      <c r="A175" s="14" t="s">
        <v>33</v>
      </c>
      <c r="B175" s="14" t="s">
        <v>30</v>
      </c>
      <c r="C175" s="14">
        <v>317.48</v>
      </c>
      <c r="D175" s="14">
        <v>4.5</v>
      </c>
      <c r="E175" s="14">
        <v>1262</v>
      </c>
      <c r="F175" s="14">
        <v>376</v>
      </c>
      <c r="G175" s="14">
        <v>0.38</v>
      </c>
      <c r="H175" s="14">
        <v>920</v>
      </c>
      <c r="I175" s="15">
        <v>45094</v>
      </c>
      <c r="J175" s="14">
        <f t="shared" si="2"/>
        <v>292081.60000000003</v>
      </c>
      <c r="K175" s="14" t="str">
        <f>TEXT(Table1[[#This Row],[DateAdded]],"yy-mm")</f>
        <v>23-06</v>
      </c>
      <c r="L175" s="14" t="str">
        <f>IF(Table1[[#This Row],[Discount]]&gt;0.2, "High Discount", "Low/No Discount")</f>
        <v>High Discount</v>
      </c>
    </row>
    <row r="176" spans="1:12" x14ac:dyDescent="0.2">
      <c r="A176" s="14" t="s">
        <v>33</v>
      </c>
      <c r="B176" s="14" t="s">
        <v>30</v>
      </c>
      <c r="C176" s="14">
        <v>371.42</v>
      </c>
      <c r="D176" s="14">
        <v>2</v>
      </c>
      <c r="E176" s="14">
        <v>2050</v>
      </c>
      <c r="F176" s="14">
        <v>428</v>
      </c>
      <c r="G176" s="14">
        <v>0.18</v>
      </c>
      <c r="H176" s="14">
        <v>1693</v>
      </c>
      <c r="I176" s="15">
        <v>45129</v>
      </c>
      <c r="J176" s="14">
        <f t="shared" si="2"/>
        <v>628814.06000000006</v>
      </c>
      <c r="K176" s="14" t="str">
        <f>TEXT(Table1[[#This Row],[DateAdded]],"yy-mm")</f>
        <v>23-07</v>
      </c>
      <c r="L176" s="14" t="str">
        <f>IF(Table1[[#This Row],[Discount]]&gt;0.2, "High Discount", "Low/No Discount")</f>
        <v>Low/No Discount</v>
      </c>
    </row>
    <row r="177" spans="1:12" x14ac:dyDescent="0.2">
      <c r="A177" s="14" t="s">
        <v>29</v>
      </c>
      <c r="B177" s="14" t="s">
        <v>30</v>
      </c>
      <c r="C177" s="14">
        <v>124.47</v>
      </c>
      <c r="D177" s="14">
        <v>1.2</v>
      </c>
      <c r="E177" s="14">
        <v>704</v>
      </c>
      <c r="F177" s="14">
        <v>948</v>
      </c>
      <c r="G177" s="14">
        <v>0.49</v>
      </c>
      <c r="H177" s="14">
        <v>584</v>
      </c>
      <c r="I177" s="15">
        <v>45148</v>
      </c>
      <c r="J177" s="14">
        <f t="shared" si="2"/>
        <v>72690.48</v>
      </c>
      <c r="K177" s="14" t="str">
        <f>TEXT(Table1[[#This Row],[DateAdded]],"yy-mm")</f>
        <v>23-08</v>
      </c>
      <c r="L177" s="14" t="str">
        <f>IF(Table1[[#This Row],[Discount]]&gt;0.2, "High Discount", "Low/No Discount")</f>
        <v>High Discount</v>
      </c>
    </row>
    <row r="178" spans="1:12" x14ac:dyDescent="0.2">
      <c r="A178" s="14" t="s">
        <v>32</v>
      </c>
      <c r="B178" s="14" t="s">
        <v>30</v>
      </c>
      <c r="C178" s="14">
        <v>343.03</v>
      </c>
      <c r="D178" s="14">
        <v>1.9</v>
      </c>
      <c r="E178" s="14">
        <v>2041</v>
      </c>
      <c r="F178" s="14">
        <v>804</v>
      </c>
      <c r="G178" s="14">
        <v>0.39</v>
      </c>
      <c r="H178" s="14">
        <v>938</v>
      </c>
      <c r="I178" s="15">
        <v>45255</v>
      </c>
      <c r="J178" s="14">
        <f t="shared" si="2"/>
        <v>321762.13999999996</v>
      </c>
      <c r="K178" s="14" t="str">
        <f>TEXT(Table1[[#This Row],[DateAdded]],"yy-mm")</f>
        <v>23-11</v>
      </c>
      <c r="L178" s="14" t="str">
        <f>IF(Table1[[#This Row],[Discount]]&gt;0.2, "High Discount", "Low/No Discount")</f>
        <v>High Discount</v>
      </c>
    </row>
    <row r="179" spans="1:12" x14ac:dyDescent="0.2">
      <c r="A179" s="14" t="s">
        <v>31</v>
      </c>
      <c r="B179" s="14" t="s">
        <v>30</v>
      </c>
      <c r="C179" s="14">
        <v>440.77</v>
      </c>
      <c r="D179" s="14">
        <v>4.8</v>
      </c>
      <c r="E179" s="14">
        <v>10</v>
      </c>
      <c r="F179" s="14">
        <v>61</v>
      </c>
      <c r="G179" s="14">
        <v>0.31</v>
      </c>
      <c r="H179" s="14">
        <v>1176</v>
      </c>
      <c r="I179" s="15">
        <v>45254</v>
      </c>
      <c r="J179" s="14">
        <f t="shared" si="2"/>
        <v>518345.51999999996</v>
      </c>
      <c r="K179" s="14" t="str">
        <f>TEXT(Table1[[#This Row],[DateAdded]],"yy-mm")</f>
        <v>23-11</v>
      </c>
      <c r="L179" s="14" t="str">
        <f>IF(Table1[[#This Row],[Discount]]&gt;0.2, "High Discount", "Low/No Discount")</f>
        <v>High Discount</v>
      </c>
    </row>
    <row r="180" spans="1:12" x14ac:dyDescent="0.2">
      <c r="A180" s="14" t="s">
        <v>33</v>
      </c>
      <c r="B180" s="14" t="s">
        <v>30</v>
      </c>
      <c r="C180" s="14">
        <v>41.84</v>
      </c>
      <c r="D180" s="14">
        <v>2.6</v>
      </c>
      <c r="E180" s="14">
        <v>884</v>
      </c>
      <c r="F180" s="14">
        <v>242</v>
      </c>
      <c r="G180" s="14">
        <v>0.26</v>
      </c>
      <c r="H180" s="14">
        <v>1353</v>
      </c>
      <c r="I180" s="15">
        <v>45346</v>
      </c>
      <c r="J180" s="14">
        <f t="shared" si="2"/>
        <v>56609.520000000004</v>
      </c>
      <c r="K180" s="14" t="str">
        <f>TEXT(Table1[[#This Row],[DateAdded]],"yy-mm")</f>
        <v>24-02</v>
      </c>
      <c r="L180" s="14" t="str">
        <f>IF(Table1[[#This Row],[Discount]]&gt;0.2, "High Discount", "Low/No Discount")</f>
        <v>High Discount</v>
      </c>
    </row>
    <row r="181" spans="1:12" x14ac:dyDescent="0.2">
      <c r="A181" s="14" t="s">
        <v>29</v>
      </c>
      <c r="B181" s="14" t="s">
        <v>30</v>
      </c>
      <c r="C181" s="14">
        <v>198.2</v>
      </c>
      <c r="D181" s="14">
        <v>1.1000000000000001</v>
      </c>
      <c r="E181" s="14">
        <v>2553</v>
      </c>
      <c r="F181" s="14">
        <v>258</v>
      </c>
      <c r="G181" s="14">
        <v>0.41</v>
      </c>
      <c r="H181" s="14">
        <v>1540</v>
      </c>
      <c r="I181" s="15">
        <v>45192</v>
      </c>
      <c r="J181" s="14">
        <f t="shared" si="2"/>
        <v>305228</v>
      </c>
      <c r="K181" s="14" t="str">
        <f>TEXT(Table1[[#This Row],[DateAdded]],"yy-mm")</f>
        <v>23-09</v>
      </c>
      <c r="L181" s="14" t="str">
        <f>IF(Table1[[#This Row],[Discount]]&gt;0.2, "High Discount", "Low/No Discount")</f>
        <v>High Discount</v>
      </c>
    </row>
    <row r="182" spans="1:12" x14ac:dyDescent="0.2">
      <c r="A182" s="14" t="s">
        <v>29</v>
      </c>
      <c r="B182" s="14" t="s">
        <v>30</v>
      </c>
      <c r="C182" s="14">
        <v>484.86</v>
      </c>
      <c r="D182" s="14">
        <v>4.5</v>
      </c>
      <c r="E182" s="14">
        <v>3170</v>
      </c>
      <c r="F182" s="14">
        <v>19</v>
      </c>
      <c r="G182" s="14">
        <v>0.5</v>
      </c>
      <c r="H182" s="14">
        <v>1596</v>
      </c>
      <c r="I182" s="15">
        <v>45275</v>
      </c>
      <c r="J182" s="14">
        <f t="shared" si="2"/>
        <v>773836.56</v>
      </c>
      <c r="K182" s="14" t="str">
        <f>TEXT(Table1[[#This Row],[DateAdded]],"yy-mm")</f>
        <v>23-12</v>
      </c>
      <c r="L182" s="14" t="str">
        <f>IF(Table1[[#This Row],[Discount]]&gt;0.2, "High Discount", "Low/No Discount")</f>
        <v>High Discount</v>
      </c>
    </row>
    <row r="183" spans="1:12" x14ac:dyDescent="0.2">
      <c r="A183" s="14" t="s">
        <v>29</v>
      </c>
      <c r="B183" s="14" t="s">
        <v>30</v>
      </c>
      <c r="C183" s="14">
        <v>351.05</v>
      </c>
      <c r="D183" s="14">
        <v>1.6</v>
      </c>
      <c r="E183" s="14">
        <v>4255</v>
      </c>
      <c r="F183" s="14">
        <v>738</v>
      </c>
      <c r="G183" s="14">
        <v>0.11</v>
      </c>
      <c r="H183" s="14">
        <v>1143</v>
      </c>
      <c r="I183" s="15">
        <v>45364</v>
      </c>
      <c r="J183" s="14">
        <f t="shared" si="2"/>
        <v>401250.15</v>
      </c>
      <c r="K183" s="14" t="str">
        <f>TEXT(Table1[[#This Row],[DateAdded]],"yy-mm")</f>
        <v>24-03</v>
      </c>
      <c r="L183" s="14" t="str">
        <f>IF(Table1[[#This Row],[Discount]]&gt;0.2, "High Discount", "Low/No Discount")</f>
        <v>Low/No Discount</v>
      </c>
    </row>
    <row r="184" spans="1:12" x14ac:dyDescent="0.2">
      <c r="A184" s="14" t="s">
        <v>32</v>
      </c>
      <c r="B184" s="14" t="s">
        <v>30</v>
      </c>
      <c r="C184" s="14">
        <v>448.51</v>
      </c>
      <c r="D184" s="14">
        <v>4.4000000000000004</v>
      </c>
      <c r="E184" s="14">
        <v>1290</v>
      </c>
      <c r="F184" s="14">
        <v>616</v>
      </c>
      <c r="G184" s="14">
        <v>0.2</v>
      </c>
      <c r="H184" s="14">
        <v>634</v>
      </c>
      <c r="I184" s="15">
        <v>45424</v>
      </c>
      <c r="J184" s="14">
        <f t="shared" si="2"/>
        <v>284355.33999999997</v>
      </c>
      <c r="K184" s="14" t="str">
        <f>TEXT(Table1[[#This Row],[DateAdded]],"yy-mm")</f>
        <v>24-05</v>
      </c>
      <c r="L184" s="14" t="str">
        <f>IF(Table1[[#This Row],[Discount]]&gt;0.2, "High Discount", "Low/No Discount")</f>
        <v>Low/No Discount</v>
      </c>
    </row>
    <row r="185" spans="1:12" x14ac:dyDescent="0.2">
      <c r="A185" s="14" t="s">
        <v>32</v>
      </c>
      <c r="B185" s="14" t="s">
        <v>30</v>
      </c>
      <c r="C185" s="14">
        <v>31.74</v>
      </c>
      <c r="D185" s="14">
        <v>4.4000000000000004</v>
      </c>
      <c r="E185" s="14">
        <v>4265</v>
      </c>
      <c r="F185" s="14">
        <v>520</v>
      </c>
      <c r="G185" s="14">
        <v>0.16</v>
      </c>
      <c r="H185" s="14">
        <v>1560</v>
      </c>
      <c r="I185" s="15">
        <v>45192</v>
      </c>
      <c r="J185" s="14">
        <f t="shared" si="2"/>
        <v>49514.399999999994</v>
      </c>
      <c r="K185" s="14" t="str">
        <f>TEXT(Table1[[#This Row],[DateAdded]],"yy-mm")</f>
        <v>23-09</v>
      </c>
      <c r="L185" s="14" t="str">
        <f>IF(Table1[[#This Row],[Discount]]&gt;0.2, "High Discount", "Low/No Discount")</f>
        <v>Low/No Discount</v>
      </c>
    </row>
    <row r="186" spans="1:12" x14ac:dyDescent="0.2">
      <c r="A186" s="14" t="s">
        <v>31</v>
      </c>
      <c r="B186" s="14" t="s">
        <v>30</v>
      </c>
      <c r="C186" s="14">
        <v>52.62</v>
      </c>
      <c r="D186" s="14">
        <v>2.6</v>
      </c>
      <c r="E186" s="14">
        <v>974</v>
      </c>
      <c r="F186" s="14">
        <v>37</v>
      </c>
      <c r="G186" s="14">
        <v>0.13</v>
      </c>
      <c r="H186" s="14">
        <v>1924</v>
      </c>
      <c r="I186" s="15">
        <v>45277</v>
      </c>
      <c r="J186" s="14">
        <f t="shared" si="2"/>
        <v>101240.87999999999</v>
      </c>
      <c r="K186" s="14" t="str">
        <f>TEXT(Table1[[#This Row],[DateAdded]],"yy-mm")</f>
        <v>23-12</v>
      </c>
      <c r="L186" s="14" t="str">
        <f>IF(Table1[[#This Row],[Discount]]&gt;0.2, "High Discount", "Low/No Discount")</f>
        <v>Low/No Discount</v>
      </c>
    </row>
    <row r="187" spans="1:12" x14ac:dyDescent="0.2">
      <c r="A187" s="14" t="s">
        <v>29</v>
      </c>
      <c r="B187" s="14" t="s">
        <v>30</v>
      </c>
      <c r="C187" s="14">
        <v>270.98</v>
      </c>
      <c r="D187" s="14">
        <v>4.8</v>
      </c>
      <c r="E187" s="14">
        <v>1711</v>
      </c>
      <c r="F187" s="14">
        <v>972</v>
      </c>
      <c r="G187" s="14">
        <v>0.45</v>
      </c>
      <c r="H187" s="14">
        <v>972</v>
      </c>
      <c r="I187" s="15">
        <v>45372</v>
      </c>
      <c r="J187" s="14">
        <f t="shared" si="2"/>
        <v>263392.56</v>
      </c>
      <c r="K187" s="14" t="str">
        <f>TEXT(Table1[[#This Row],[DateAdded]],"yy-mm")</f>
        <v>24-03</v>
      </c>
      <c r="L187" s="14" t="str">
        <f>IF(Table1[[#This Row],[Discount]]&gt;0.2, "High Discount", "Low/No Discount")</f>
        <v>High Discount</v>
      </c>
    </row>
    <row r="188" spans="1:12" x14ac:dyDescent="0.2">
      <c r="A188" s="14" t="s">
        <v>29</v>
      </c>
      <c r="B188" s="14" t="s">
        <v>30</v>
      </c>
      <c r="C188" s="14">
        <v>252.62</v>
      </c>
      <c r="D188" s="14">
        <v>2.9</v>
      </c>
      <c r="E188" s="14">
        <v>2396</v>
      </c>
      <c r="F188" s="14">
        <v>114</v>
      </c>
      <c r="G188" s="14">
        <v>0.41</v>
      </c>
      <c r="H188" s="14">
        <v>1591</v>
      </c>
      <c r="I188" s="15">
        <v>45413</v>
      </c>
      <c r="J188" s="14">
        <f t="shared" si="2"/>
        <v>401918.42</v>
      </c>
      <c r="K188" s="14" t="str">
        <f>TEXT(Table1[[#This Row],[DateAdded]],"yy-mm")</f>
        <v>24-05</v>
      </c>
      <c r="L188" s="14" t="str">
        <f>IF(Table1[[#This Row],[Discount]]&gt;0.2, "High Discount", "Low/No Discount")</f>
        <v>High Discount</v>
      </c>
    </row>
    <row r="189" spans="1:12" x14ac:dyDescent="0.2">
      <c r="A189" s="14" t="s">
        <v>29</v>
      </c>
      <c r="B189" s="14" t="s">
        <v>30</v>
      </c>
      <c r="C189" s="14">
        <v>276.45</v>
      </c>
      <c r="D189" s="14">
        <v>4.5</v>
      </c>
      <c r="E189" s="14">
        <v>1312</v>
      </c>
      <c r="F189" s="14">
        <v>261</v>
      </c>
      <c r="G189" s="14">
        <v>0.26</v>
      </c>
      <c r="H189" s="14">
        <v>335</v>
      </c>
      <c r="I189" s="15">
        <v>45285</v>
      </c>
      <c r="J189" s="14">
        <f t="shared" si="2"/>
        <v>92610.75</v>
      </c>
      <c r="K189" s="14" t="str">
        <f>TEXT(Table1[[#This Row],[DateAdded]],"yy-mm")</f>
        <v>23-12</v>
      </c>
      <c r="L189" s="14" t="str">
        <f>IF(Table1[[#This Row],[Discount]]&gt;0.2, "High Discount", "Low/No Discount")</f>
        <v>High Discount</v>
      </c>
    </row>
    <row r="190" spans="1:12" x14ac:dyDescent="0.2">
      <c r="A190" s="14" t="s">
        <v>33</v>
      </c>
      <c r="B190" s="14" t="s">
        <v>30</v>
      </c>
      <c r="C190" s="14">
        <v>426.79</v>
      </c>
      <c r="D190" s="14">
        <v>4.5</v>
      </c>
      <c r="E190" s="14">
        <v>1704</v>
      </c>
      <c r="F190" s="14">
        <v>780</v>
      </c>
      <c r="G190" s="14">
        <v>0.42</v>
      </c>
      <c r="H190" s="14">
        <v>1368</v>
      </c>
      <c r="I190" s="15">
        <v>45272</v>
      </c>
      <c r="J190" s="14">
        <f t="shared" si="2"/>
        <v>583848.72</v>
      </c>
      <c r="K190" s="14" t="str">
        <f>TEXT(Table1[[#This Row],[DateAdded]],"yy-mm")</f>
        <v>23-12</v>
      </c>
      <c r="L190" s="14" t="str">
        <f>IF(Table1[[#This Row],[Discount]]&gt;0.2, "High Discount", "Low/No Discount")</f>
        <v>High Discount</v>
      </c>
    </row>
    <row r="191" spans="1:12" x14ac:dyDescent="0.2">
      <c r="A191" s="14" t="s">
        <v>29</v>
      </c>
      <c r="B191" s="14" t="s">
        <v>30</v>
      </c>
      <c r="C191" s="14">
        <v>61.86</v>
      </c>
      <c r="D191" s="14">
        <v>3.8</v>
      </c>
      <c r="E191" s="14">
        <v>4795</v>
      </c>
      <c r="F191" s="14">
        <v>6</v>
      </c>
      <c r="G191" s="14">
        <v>0.44</v>
      </c>
      <c r="H191" s="14">
        <v>556</v>
      </c>
      <c r="I191" s="15">
        <v>45139</v>
      </c>
      <c r="J191" s="14">
        <f t="shared" si="2"/>
        <v>34394.159999999996</v>
      </c>
      <c r="K191" s="14" t="str">
        <f>TEXT(Table1[[#This Row],[DateAdded]],"yy-mm")</f>
        <v>23-08</v>
      </c>
      <c r="L191" s="14" t="str">
        <f>IF(Table1[[#This Row],[Discount]]&gt;0.2, "High Discount", "Low/No Discount")</f>
        <v>High Discount</v>
      </c>
    </row>
    <row r="192" spans="1:12" x14ac:dyDescent="0.2">
      <c r="A192" s="14" t="s">
        <v>32</v>
      </c>
      <c r="B192" s="14" t="s">
        <v>30</v>
      </c>
      <c r="C192" s="14">
        <v>24.33</v>
      </c>
      <c r="D192" s="14">
        <v>4.3</v>
      </c>
      <c r="E192" s="14">
        <v>2719</v>
      </c>
      <c r="F192" s="14">
        <v>362</v>
      </c>
      <c r="G192" s="14">
        <v>0.11</v>
      </c>
      <c r="H192" s="14">
        <v>1574</v>
      </c>
      <c r="I192" s="15">
        <v>45371</v>
      </c>
      <c r="J192" s="14">
        <f t="shared" si="2"/>
        <v>38295.42</v>
      </c>
      <c r="K192" s="14" t="str">
        <f>TEXT(Table1[[#This Row],[DateAdded]],"yy-mm")</f>
        <v>24-03</v>
      </c>
      <c r="L192" s="14" t="str">
        <f>IF(Table1[[#This Row],[Discount]]&gt;0.2, "High Discount", "Low/No Discount")</f>
        <v>Low/No Discount</v>
      </c>
    </row>
    <row r="193" spans="1:12" x14ac:dyDescent="0.2">
      <c r="A193" s="14" t="s">
        <v>33</v>
      </c>
      <c r="B193" s="14" t="s">
        <v>30</v>
      </c>
      <c r="C193" s="14">
        <v>282.52999999999997</v>
      </c>
      <c r="D193" s="14">
        <v>4</v>
      </c>
      <c r="E193" s="14">
        <v>1547</v>
      </c>
      <c r="F193" s="14">
        <v>294</v>
      </c>
      <c r="G193" s="14">
        <v>0.1</v>
      </c>
      <c r="H193" s="14">
        <v>1548</v>
      </c>
      <c r="I193" s="15">
        <v>45407</v>
      </c>
      <c r="J193" s="14">
        <f t="shared" si="2"/>
        <v>437356.43999999994</v>
      </c>
      <c r="K193" s="14" t="str">
        <f>TEXT(Table1[[#This Row],[DateAdded]],"yy-mm")</f>
        <v>24-04</v>
      </c>
      <c r="L193" s="14" t="str">
        <f>IF(Table1[[#This Row],[Discount]]&gt;0.2, "High Discount", "Low/No Discount")</f>
        <v>Low/No Discount</v>
      </c>
    </row>
    <row r="194" spans="1:12" x14ac:dyDescent="0.2">
      <c r="A194" s="14" t="s">
        <v>31</v>
      </c>
      <c r="B194" s="14" t="s">
        <v>30</v>
      </c>
      <c r="C194" s="14">
        <v>490.78</v>
      </c>
      <c r="D194" s="14">
        <v>3.5</v>
      </c>
      <c r="E194" s="14">
        <v>4795</v>
      </c>
      <c r="F194" s="14">
        <v>447</v>
      </c>
      <c r="G194" s="14">
        <v>0.27</v>
      </c>
      <c r="H194" s="14">
        <v>674</v>
      </c>
      <c r="I194" s="15">
        <v>45127</v>
      </c>
      <c r="J194" s="14">
        <f t="shared" si="2"/>
        <v>330785.71999999997</v>
      </c>
      <c r="K194" s="14" t="str">
        <f>TEXT(Table1[[#This Row],[DateAdded]],"yy-mm")</f>
        <v>23-07</v>
      </c>
      <c r="L194" s="14" t="str">
        <f>IF(Table1[[#This Row],[Discount]]&gt;0.2, "High Discount", "Low/No Discount")</f>
        <v>High Discount</v>
      </c>
    </row>
    <row r="195" spans="1:12" x14ac:dyDescent="0.2">
      <c r="A195" s="14" t="s">
        <v>31</v>
      </c>
      <c r="B195" s="14" t="s">
        <v>30</v>
      </c>
      <c r="C195" s="14">
        <v>382.9</v>
      </c>
      <c r="D195" s="14">
        <v>3.2</v>
      </c>
      <c r="E195" s="14">
        <v>1247</v>
      </c>
      <c r="F195" s="14">
        <v>993</v>
      </c>
      <c r="G195" s="14">
        <v>0.17</v>
      </c>
      <c r="H195" s="14">
        <v>571</v>
      </c>
      <c r="I195" s="15">
        <v>45118</v>
      </c>
      <c r="J195" s="14">
        <f t="shared" ref="J195:J258" si="3">C195*H195</f>
        <v>218635.9</v>
      </c>
      <c r="K195" s="14" t="str">
        <f>TEXT(Table1[[#This Row],[DateAdded]],"yy-mm")</f>
        <v>23-07</v>
      </c>
      <c r="L195" s="14" t="str">
        <f>IF(Table1[[#This Row],[Discount]]&gt;0.2, "High Discount", "Low/No Discount")</f>
        <v>Low/No Discount</v>
      </c>
    </row>
    <row r="196" spans="1:12" x14ac:dyDescent="0.2">
      <c r="A196" s="14" t="s">
        <v>29</v>
      </c>
      <c r="B196" s="14" t="s">
        <v>30</v>
      </c>
      <c r="C196" s="14">
        <v>379.31</v>
      </c>
      <c r="D196" s="14">
        <v>4.2</v>
      </c>
      <c r="E196" s="14">
        <v>1887</v>
      </c>
      <c r="F196" s="14">
        <v>483</v>
      </c>
      <c r="G196" s="14">
        <v>0.03</v>
      </c>
      <c r="H196" s="14">
        <v>730</v>
      </c>
      <c r="I196" s="15">
        <v>45261</v>
      </c>
      <c r="J196" s="14">
        <f t="shared" si="3"/>
        <v>276896.3</v>
      </c>
      <c r="K196" s="14" t="str">
        <f>TEXT(Table1[[#This Row],[DateAdded]],"yy-mm")</f>
        <v>23-12</v>
      </c>
      <c r="L196" s="14" t="str">
        <f>IF(Table1[[#This Row],[Discount]]&gt;0.2, "High Discount", "Low/No Discount")</f>
        <v>Low/No Discount</v>
      </c>
    </row>
    <row r="197" spans="1:12" x14ac:dyDescent="0.2">
      <c r="A197" s="14" t="s">
        <v>32</v>
      </c>
      <c r="B197" s="14" t="s">
        <v>30</v>
      </c>
      <c r="C197" s="14">
        <v>387.78</v>
      </c>
      <c r="D197" s="14">
        <v>3.8</v>
      </c>
      <c r="E197" s="14">
        <v>885</v>
      </c>
      <c r="F197" s="14">
        <v>704</v>
      </c>
      <c r="G197" s="14">
        <v>0.03</v>
      </c>
      <c r="H197" s="14">
        <v>1143</v>
      </c>
      <c r="I197" s="15">
        <v>45243</v>
      </c>
      <c r="J197" s="14">
        <f t="shared" si="3"/>
        <v>443232.54</v>
      </c>
      <c r="K197" s="14" t="str">
        <f>TEXT(Table1[[#This Row],[DateAdded]],"yy-mm")</f>
        <v>23-11</v>
      </c>
      <c r="L197" s="14" t="str">
        <f>IF(Table1[[#This Row],[Discount]]&gt;0.2, "High Discount", "Low/No Discount")</f>
        <v>Low/No Discount</v>
      </c>
    </row>
    <row r="198" spans="1:12" x14ac:dyDescent="0.2">
      <c r="A198" s="14" t="s">
        <v>29</v>
      </c>
      <c r="B198" s="14" t="s">
        <v>30</v>
      </c>
      <c r="C198" s="14">
        <v>495.17</v>
      </c>
      <c r="D198" s="14">
        <v>3.7</v>
      </c>
      <c r="E198" s="14">
        <v>4811</v>
      </c>
      <c r="F198" s="14">
        <v>675</v>
      </c>
      <c r="G198" s="14">
        <v>0.32</v>
      </c>
      <c r="H198" s="14">
        <v>947</v>
      </c>
      <c r="I198" s="15">
        <v>45446</v>
      </c>
      <c r="J198" s="14">
        <f t="shared" si="3"/>
        <v>468925.99</v>
      </c>
      <c r="K198" s="14" t="str">
        <f>TEXT(Table1[[#This Row],[DateAdded]],"yy-mm")</f>
        <v>24-06</v>
      </c>
      <c r="L198" s="14" t="str">
        <f>IF(Table1[[#This Row],[Discount]]&gt;0.2, "High Discount", "Low/No Discount")</f>
        <v>High Discount</v>
      </c>
    </row>
    <row r="199" spans="1:12" x14ac:dyDescent="0.2">
      <c r="A199" s="14" t="s">
        <v>32</v>
      </c>
      <c r="B199" s="14" t="s">
        <v>30</v>
      </c>
      <c r="C199" s="14">
        <v>20.84</v>
      </c>
      <c r="D199" s="14">
        <v>2.2999999999999998</v>
      </c>
      <c r="E199" s="14">
        <v>3999</v>
      </c>
      <c r="F199" s="14">
        <v>946</v>
      </c>
      <c r="G199" s="14">
        <v>0.13</v>
      </c>
      <c r="H199" s="14">
        <v>1561</v>
      </c>
      <c r="I199" s="15">
        <v>45227</v>
      </c>
      <c r="J199" s="14">
        <f t="shared" si="3"/>
        <v>32531.239999999998</v>
      </c>
      <c r="K199" s="14" t="str">
        <f>TEXT(Table1[[#This Row],[DateAdded]],"yy-mm")</f>
        <v>23-10</v>
      </c>
      <c r="L199" s="14" t="str">
        <f>IF(Table1[[#This Row],[Discount]]&gt;0.2, "High Discount", "Low/No Discount")</f>
        <v>Low/No Discount</v>
      </c>
    </row>
    <row r="200" spans="1:12" x14ac:dyDescent="0.2">
      <c r="A200" s="14" t="s">
        <v>32</v>
      </c>
      <c r="B200" s="14" t="s">
        <v>30</v>
      </c>
      <c r="C200" s="14">
        <v>472.71</v>
      </c>
      <c r="D200" s="14">
        <v>1.4</v>
      </c>
      <c r="E200" s="14">
        <v>38</v>
      </c>
      <c r="F200" s="14">
        <v>270</v>
      </c>
      <c r="G200" s="14">
        <v>0.4</v>
      </c>
      <c r="H200" s="14">
        <v>156</v>
      </c>
      <c r="I200" s="15">
        <v>45378</v>
      </c>
      <c r="J200" s="14">
        <f t="shared" si="3"/>
        <v>73742.759999999995</v>
      </c>
      <c r="K200" s="14" t="str">
        <f>TEXT(Table1[[#This Row],[DateAdded]],"yy-mm")</f>
        <v>24-03</v>
      </c>
      <c r="L200" s="14" t="str">
        <f>IF(Table1[[#This Row],[Discount]]&gt;0.2, "High Discount", "Low/No Discount")</f>
        <v>High Discount</v>
      </c>
    </row>
    <row r="201" spans="1:12" x14ac:dyDescent="0.2">
      <c r="A201" s="14" t="s">
        <v>33</v>
      </c>
      <c r="B201" s="14" t="s">
        <v>30</v>
      </c>
      <c r="C201" s="14">
        <v>421.57</v>
      </c>
      <c r="D201" s="14">
        <v>4.0999999999999996</v>
      </c>
      <c r="E201" s="14">
        <v>3155</v>
      </c>
      <c r="F201" s="14">
        <v>21</v>
      </c>
      <c r="G201" s="14">
        <v>7.0000000000000007E-2</v>
      </c>
      <c r="H201" s="14">
        <v>1730</v>
      </c>
      <c r="I201" s="15">
        <v>45116</v>
      </c>
      <c r="J201" s="14">
        <f t="shared" si="3"/>
        <v>729316.1</v>
      </c>
      <c r="K201" s="14" t="str">
        <f>TEXT(Table1[[#This Row],[DateAdded]],"yy-mm")</f>
        <v>23-07</v>
      </c>
      <c r="L201" s="14" t="str">
        <f>IF(Table1[[#This Row],[Discount]]&gt;0.2, "High Discount", "Low/No Discount")</f>
        <v>Low/No Discount</v>
      </c>
    </row>
    <row r="202" spans="1:12" x14ac:dyDescent="0.2">
      <c r="A202" s="14" t="s">
        <v>34</v>
      </c>
      <c r="B202" s="14" t="s">
        <v>35</v>
      </c>
      <c r="C202" s="14">
        <v>84.02</v>
      </c>
      <c r="D202" s="14">
        <v>2.7</v>
      </c>
      <c r="E202" s="14">
        <v>4116</v>
      </c>
      <c r="F202" s="14">
        <v>302</v>
      </c>
      <c r="G202" s="14">
        <v>0.21</v>
      </c>
      <c r="H202" s="14">
        <v>1978</v>
      </c>
      <c r="I202" s="15">
        <v>45369</v>
      </c>
      <c r="J202" s="14">
        <f t="shared" si="3"/>
        <v>166191.56</v>
      </c>
      <c r="K202" s="14" t="str">
        <f>TEXT(Table1[[#This Row],[DateAdded]],"yy-mm")</f>
        <v>24-03</v>
      </c>
      <c r="L202" s="14" t="str">
        <f>IF(Table1[[#This Row],[Discount]]&gt;0.2, "High Discount", "Low/No Discount")</f>
        <v>High Discount</v>
      </c>
    </row>
    <row r="203" spans="1:12" x14ac:dyDescent="0.2">
      <c r="A203" s="14" t="s">
        <v>34</v>
      </c>
      <c r="B203" s="14" t="s">
        <v>35</v>
      </c>
      <c r="C203" s="14">
        <v>382.45</v>
      </c>
      <c r="D203" s="14">
        <v>2.8</v>
      </c>
      <c r="E203" s="14">
        <v>4665</v>
      </c>
      <c r="F203" s="14">
        <v>891</v>
      </c>
      <c r="G203" s="14">
        <v>0.36</v>
      </c>
      <c r="H203" s="14">
        <v>1185</v>
      </c>
      <c r="I203" s="15">
        <v>45290</v>
      </c>
      <c r="J203" s="14">
        <f t="shared" si="3"/>
        <v>453203.25</v>
      </c>
      <c r="K203" s="14" t="str">
        <f>TEXT(Table1[[#This Row],[DateAdded]],"yy-mm")</f>
        <v>23-12</v>
      </c>
      <c r="L203" s="14" t="str">
        <f>IF(Table1[[#This Row],[Discount]]&gt;0.2, "High Discount", "Low/No Discount")</f>
        <v>High Discount</v>
      </c>
    </row>
    <row r="204" spans="1:12" x14ac:dyDescent="0.2">
      <c r="A204" s="14" t="s">
        <v>36</v>
      </c>
      <c r="B204" s="14" t="s">
        <v>35</v>
      </c>
      <c r="C204" s="14">
        <v>435.38</v>
      </c>
      <c r="D204" s="14">
        <v>3.9</v>
      </c>
      <c r="E204" s="14">
        <v>1809</v>
      </c>
      <c r="F204" s="14">
        <v>270</v>
      </c>
      <c r="G204" s="14">
        <v>0.24</v>
      </c>
      <c r="H204" s="14">
        <v>1562</v>
      </c>
      <c r="I204" s="15">
        <v>45381</v>
      </c>
      <c r="J204" s="14">
        <f t="shared" si="3"/>
        <v>680063.55999999994</v>
      </c>
      <c r="K204" s="14" t="str">
        <f>TEXT(Table1[[#This Row],[DateAdded]],"yy-mm")</f>
        <v>24-03</v>
      </c>
      <c r="L204" s="14" t="str">
        <f>IF(Table1[[#This Row],[Discount]]&gt;0.2, "High Discount", "Low/No Discount")</f>
        <v>High Discount</v>
      </c>
    </row>
    <row r="205" spans="1:12" x14ac:dyDescent="0.2">
      <c r="A205" s="14" t="s">
        <v>36</v>
      </c>
      <c r="B205" s="14" t="s">
        <v>35</v>
      </c>
      <c r="C205" s="14">
        <v>100.91</v>
      </c>
      <c r="D205" s="14">
        <v>4.5</v>
      </c>
      <c r="E205" s="14">
        <v>3380</v>
      </c>
      <c r="F205" s="14">
        <v>519</v>
      </c>
      <c r="G205" s="14">
        <v>0.39</v>
      </c>
      <c r="H205" s="14">
        <v>1709</v>
      </c>
      <c r="I205" s="15">
        <v>45403</v>
      </c>
      <c r="J205" s="14">
        <f t="shared" si="3"/>
        <v>172455.19</v>
      </c>
      <c r="K205" s="14" t="str">
        <f>TEXT(Table1[[#This Row],[DateAdded]],"yy-mm")</f>
        <v>24-04</v>
      </c>
      <c r="L205" s="14" t="str">
        <f>IF(Table1[[#This Row],[Discount]]&gt;0.2, "High Discount", "Low/No Discount")</f>
        <v>High Discount</v>
      </c>
    </row>
    <row r="206" spans="1:12" x14ac:dyDescent="0.2">
      <c r="A206" s="14" t="s">
        <v>36</v>
      </c>
      <c r="B206" s="14" t="s">
        <v>35</v>
      </c>
      <c r="C206" s="14">
        <v>18.75</v>
      </c>
      <c r="D206" s="14">
        <v>4.2</v>
      </c>
      <c r="E206" s="14">
        <v>692</v>
      </c>
      <c r="F206" s="14">
        <v>535</v>
      </c>
      <c r="G206" s="14">
        <v>0.46</v>
      </c>
      <c r="H206" s="14">
        <v>898</v>
      </c>
      <c r="I206" s="15">
        <v>45407</v>
      </c>
      <c r="J206" s="14">
        <f t="shared" si="3"/>
        <v>16837.5</v>
      </c>
      <c r="K206" s="14" t="str">
        <f>TEXT(Table1[[#This Row],[DateAdded]],"yy-mm")</f>
        <v>24-04</v>
      </c>
      <c r="L206" s="14" t="str">
        <f>IF(Table1[[#This Row],[Discount]]&gt;0.2, "High Discount", "Low/No Discount")</f>
        <v>High Discount</v>
      </c>
    </row>
    <row r="207" spans="1:12" x14ac:dyDescent="0.2">
      <c r="A207" s="14" t="s">
        <v>37</v>
      </c>
      <c r="B207" s="14" t="s">
        <v>35</v>
      </c>
      <c r="C207" s="14">
        <v>245.95</v>
      </c>
      <c r="D207" s="14">
        <v>1.5</v>
      </c>
      <c r="E207" s="14">
        <v>3344</v>
      </c>
      <c r="F207" s="14">
        <v>893</v>
      </c>
      <c r="G207" s="14">
        <v>0.34</v>
      </c>
      <c r="H207" s="14">
        <v>1763</v>
      </c>
      <c r="I207" s="15">
        <v>45444</v>
      </c>
      <c r="J207" s="14">
        <f t="shared" si="3"/>
        <v>433609.85</v>
      </c>
      <c r="K207" s="14" t="str">
        <f>TEXT(Table1[[#This Row],[DateAdded]],"yy-mm")</f>
        <v>24-06</v>
      </c>
      <c r="L207" s="14" t="str">
        <f>IF(Table1[[#This Row],[Discount]]&gt;0.2, "High Discount", "Low/No Discount")</f>
        <v>High Discount</v>
      </c>
    </row>
    <row r="208" spans="1:12" x14ac:dyDescent="0.2">
      <c r="A208" s="14" t="s">
        <v>34</v>
      </c>
      <c r="B208" s="14" t="s">
        <v>35</v>
      </c>
      <c r="C208" s="14">
        <v>120.51</v>
      </c>
      <c r="D208" s="14">
        <v>1.6</v>
      </c>
      <c r="E208" s="14">
        <v>116</v>
      </c>
      <c r="F208" s="14">
        <v>385</v>
      </c>
      <c r="G208" s="14">
        <v>0.4</v>
      </c>
      <c r="H208" s="14">
        <v>394</v>
      </c>
      <c r="I208" s="15">
        <v>45389</v>
      </c>
      <c r="J208" s="14">
        <f t="shared" si="3"/>
        <v>47480.94</v>
      </c>
      <c r="K208" s="14" t="str">
        <f>TEXT(Table1[[#This Row],[DateAdded]],"yy-mm")</f>
        <v>24-04</v>
      </c>
      <c r="L208" s="14" t="str">
        <f>IF(Table1[[#This Row],[Discount]]&gt;0.2, "High Discount", "Low/No Discount")</f>
        <v>High Discount</v>
      </c>
    </row>
    <row r="209" spans="1:12" x14ac:dyDescent="0.2">
      <c r="A209" s="14" t="s">
        <v>38</v>
      </c>
      <c r="B209" s="14" t="s">
        <v>35</v>
      </c>
      <c r="C209" s="14">
        <v>83.29</v>
      </c>
      <c r="D209" s="14">
        <v>2.9</v>
      </c>
      <c r="E209" s="14">
        <v>2013</v>
      </c>
      <c r="F209" s="14">
        <v>319</v>
      </c>
      <c r="G209" s="14">
        <v>0.2</v>
      </c>
      <c r="H209" s="14">
        <v>1518</v>
      </c>
      <c r="I209" s="15">
        <v>45358</v>
      </c>
      <c r="J209" s="14">
        <f t="shared" si="3"/>
        <v>126434.22000000002</v>
      </c>
      <c r="K209" s="14" t="str">
        <f>TEXT(Table1[[#This Row],[DateAdded]],"yy-mm")</f>
        <v>24-03</v>
      </c>
      <c r="L209" s="14" t="str">
        <f>IF(Table1[[#This Row],[Discount]]&gt;0.2, "High Discount", "Low/No Discount")</f>
        <v>Low/No Discount</v>
      </c>
    </row>
    <row r="210" spans="1:12" x14ac:dyDescent="0.2">
      <c r="A210" s="14" t="s">
        <v>34</v>
      </c>
      <c r="B210" s="14" t="s">
        <v>35</v>
      </c>
      <c r="C210" s="14">
        <v>152.91</v>
      </c>
      <c r="D210" s="14">
        <v>3.8</v>
      </c>
      <c r="E210" s="14">
        <v>2043</v>
      </c>
      <c r="F210" s="14">
        <v>101</v>
      </c>
      <c r="G210" s="14">
        <v>0.45</v>
      </c>
      <c r="H210" s="14">
        <v>778</v>
      </c>
      <c r="I210" s="15">
        <v>45239</v>
      </c>
      <c r="J210" s="14">
        <f t="shared" si="3"/>
        <v>118963.98</v>
      </c>
      <c r="K210" s="14" t="str">
        <f>TEXT(Table1[[#This Row],[DateAdded]],"yy-mm")</f>
        <v>23-11</v>
      </c>
      <c r="L210" s="14" t="str">
        <f>IF(Table1[[#This Row],[Discount]]&gt;0.2, "High Discount", "Low/No Discount")</f>
        <v>High Discount</v>
      </c>
    </row>
    <row r="211" spans="1:12" x14ac:dyDescent="0.2">
      <c r="A211" s="14" t="s">
        <v>37</v>
      </c>
      <c r="B211" s="14" t="s">
        <v>35</v>
      </c>
      <c r="C211" s="14">
        <v>61.42</v>
      </c>
      <c r="D211" s="14">
        <v>2</v>
      </c>
      <c r="E211" s="14">
        <v>2936</v>
      </c>
      <c r="F211" s="14">
        <v>45</v>
      </c>
      <c r="G211" s="14">
        <v>7.0000000000000007E-2</v>
      </c>
      <c r="H211" s="14">
        <v>591</v>
      </c>
      <c r="I211" s="15">
        <v>45143</v>
      </c>
      <c r="J211" s="14">
        <f t="shared" si="3"/>
        <v>36299.22</v>
      </c>
      <c r="K211" s="14" t="str">
        <f>TEXT(Table1[[#This Row],[DateAdded]],"yy-mm")</f>
        <v>23-08</v>
      </c>
      <c r="L211" s="14" t="str">
        <f>IF(Table1[[#This Row],[Discount]]&gt;0.2, "High Discount", "Low/No Discount")</f>
        <v>Low/No Discount</v>
      </c>
    </row>
    <row r="212" spans="1:12" x14ac:dyDescent="0.2">
      <c r="A212" s="14" t="s">
        <v>34</v>
      </c>
      <c r="B212" s="14" t="s">
        <v>35</v>
      </c>
      <c r="C212" s="14">
        <v>113.07</v>
      </c>
      <c r="D212" s="14">
        <v>2.4</v>
      </c>
      <c r="E212" s="14">
        <v>935</v>
      </c>
      <c r="F212" s="14">
        <v>927</v>
      </c>
      <c r="G212" s="14">
        <v>0.47</v>
      </c>
      <c r="H212" s="14">
        <v>1888</v>
      </c>
      <c r="I212" s="15">
        <v>45451</v>
      </c>
      <c r="J212" s="14">
        <f t="shared" si="3"/>
        <v>213476.15999999997</v>
      </c>
      <c r="K212" s="14" t="str">
        <f>TEXT(Table1[[#This Row],[DateAdded]],"yy-mm")</f>
        <v>24-06</v>
      </c>
      <c r="L212" s="14" t="str">
        <f>IF(Table1[[#This Row],[Discount]]&gt;0.2, "High Discount", "Low/No Discount")</f>
        <v>High Discount</v>
      </c>
    </row>
    <row r="213" spans="1:12" x14ac:dyDescent="0.2">
      <c r="A213" s="14" t="s">
        <v>38</v>
      </c>
      <c r="B213" s="14" t="s">
        <v>35</v>
      </c>
      <c r="C213" s="14">
        <v>53.05</v>
      </c>
      <c r="D213" s="14">
        <v>2.4</v>
      </c>
      <c r="E213" s="14">
        <v>917</v>
      </c>
      <c r="F213" s="14">
        <v>102</v>
      </c>
      <c r="G213" s="14">
        <v>7.0000000000000007E-2</v>
      </c>
      <c r="H213" s="14">
        <v>870</v>
      </c>
      <c r="I213" s="15">
        <v>45363</v>
      </c>
      <c r="J213" s="14">
        <f t="shared" si="3"/>
        <v>46153.5</v>
      </c>
      <c r="K213" s="14" t="str">
        <f>TEXT(Table1[[#This Row],[DateAdded]],"yy-mm")</f>
        <v>24-03</v>
      </c>
      <c r="L213" s="14" t="str">
        <f>IF(Table1[[#This Row],[Discount]]&gt;0.2, "High Discount", "Low/No Discount")</f>
        <v>Low/No Discount</v>
      </c>
    </row>
    <row r="214" spans="1:12" x14ac:dyDescent="0.2">
      <c r="A214" s="14" t="s">
        <v>34</v>
      </c>
      <c r="B214" s="14" t="s">
        <v>35</v>
      </c>
      <c r="C214" s="14">
        <v>349.67</v>
      </c>
      <c r="D214" s="14">
        <v>4.3</v>
      </c>
      <c r="E214" s="14">
        <v>105</v>
      </c>
      <c r="F214" s="14">
        <v>886</v>
      </c>
      <c r="G214" s="14">
        <v>0.34</v>
      </c>
      <c r="H214" s="14">
        <v>1895</v>
      </c>
      <c r="I214" s="15">
        <v>45136</v>
      </c>
      <c r="J214" s="14">
        <f t="shared" si="3"/>
        <v>662624.65</v>
      </c>
      <c r="K214" s="14" t="str">
        <f>TEXT(Table1[[#This Row],[DateAdded]],"yy-mm")</f>
        <v>23-07</v>
      </c>
      <c r="L214" s="14" t="str">
        <f>IF(Table1[[#This Row],[Discount]]&gt;0.2, "High Discount", "Low/No Discount")</f>
        <v>High Discount</v>
      </c>
    </row>
    <row r="215" spans="1:12" x14ac:dyDescent="0.2">
      <c r="A215" s="14" t="s">
        <v>37</v>
      </c>
      <c r="B215" s="14" t="s">
        <v>35</v>
      </c>
      <c r="C215" s="14">
        <v>449.15</v>
      </c>
      <c r="D215" s="14">
        <v>3.4</v>
      </c>
      <c r="E215" s="14">
        <v>3144</v>
      </c>
      <c r="F215" s="14">
        <v>358</v>
      </c>
      <c r="G215" s="14">
        <v>0.31</v>
      </c>
      <c r="H215" s="14">
        <v>552</v>
      </c>
      <c r="I215" s="15">
        <v>45249</v>
      </c>
      <c r="J215" s="14">
        <f t="shared" si="3"/>
        <v>247930.8</v>
      </c>
      <c r="K215" s="14" t="str">
        <f>TEXT(Table1[[#This Row],[DateAdded]],"yy-mm")</f>
        <v>23-11</v>
      </c>
      <c r="L215" s="14" t="str">
        <f>IF(Table1[[#This Row],[Discount]]&gt;0.2, "High Discount", "Low/No Discount")</f>
        <v>High Discount</v>
      </c>
    </row>
    <row r="216" spans="1:12" x14ac:dyDescent="0.2">
      <c r="A216" s="14" t="s">
        <v>36</v>
      </c>
      <c r="B216" s="14" t="s">
        <v>35</v>
      </c>
      <c r="C216" s="14">
        <v>474.2</v>
      </c>
      <c r="D216" s="14">
        <v>3.5</v>
      </c>
      <c r="E216" s="14">
        <v>1107</v>
      </c>
      <c r="F216" s="14">
        <v>317</v>
      </c>
      <c r="G216" s="14">
        <v>0.31</v>
      </c>
      <c r="H216" s="14">
        <v>382</v>
      </c>
      <c r="I216" s="15">
        <v>45446</v>
      </c>
      <c r="J216" s="14">
        <f t="shared" si="3"/>
        <v>181144.4</v>
      </c>
      <c r="K216" s="14" t="str">
        <f>TEXT(Table1[[#This Row],[DateAdded]],"yy-mm")</f>
        <v>24-06</v>
      </c>
      <c r="L216" s="14" t="str">
        <f>IF(Table1[[#This Row],[Discount]]&gt;0.2, "High Discount", "Low/No Discount")</f>
        <v>High Discount</v>
      </c>
    </row>
    <row r="217" spans="1:12" x14ac:dyDescent="0.2">
      <c r="A217" s="14" t="s">
        <v>37</v>
      </c>
      <c r="B217" s="14" t="s">
        <v>35</v>
      </c>
      <c r="C217" s="14">
        <v>448.46</v>
      </c>
      <c r="D217" s="14">
        <v>3.2</v>
      </c>
      <c r="E217" s="14">
        <v>3385</v>
      </c>
      <c r="F217" s="14">
        <v>21</v>
      </c>
      <c r="G217" s="14">
        <v>0.23</v>
      </c>
      <c r="H217" s="14">
        <v>514</v>
      </c>
      <c r="I217" s="15">
        <v>45326</v>
      </c>
      <c r="J217" s="14">
        <f t="shared" si="3"/>
        <v>230508.44</v>
      </c>
      <c r="K217" s="14" t="str">
        <f>TEXT(Table1[[#This Row],[DateAdded]],"yy-mm")</f>
        <v>24-02</v>
      </c>
      <c r="L217" s="14" t="str">
        <f>IF(Table1[[#This Row],[Discount]]&gt;0.2, "High Discount", "Low/No Discount")</f>
        <v>High Discount</v>
      </c>
    </row>
    <row r="218" spans="1:12" x14ac:dyDescent="0.2">
      <c r="A218" s="14" t="s">
        <v>38</v>
      </c>
      <c r="B218" s="14" t="s">
        <v>35</v>
      </c>
      <c r="C218" s="14">
        <v>90.36</v>
      </c>
      <c r="D218" s="14">
        <v>2.8</v>
      </c>
      <c r="E218" s="14">
        <v>2134</v>
      </c>
      <c r="F218" s="14">
        <v>523</v>
      </c>
      <c r="G218" s="14">
        <v>0.08</v>
      </c>
      <c r="H218" s="14">
        <v>1324</v>
      </c>
      <c r="I218" s="15">
        <v>45210</v>
      </c>
      <c r="J218" s="14">
        <f t="shared" si="3"/>
        <v>119636.64</v>
      </c>
      <c r="K218" s="14" t="str">
        <f>TEXT(Table1[[#This Row],[DateAdded]],"yy-mm")</f>
        <v>23-10</v>
      </c>
      <c r="L218" s="14" t="str">
        <f>IF(Table1[[#This Row],[Discount]]&gt;0.2, "High Discount", "Low/No Discount")</f>
        <v>Low/No Discount</v>
      </c>
    </row>
    <row r="219" spans="1:12" x14ac:dyDescent="0.2">
      <c r="A219" s="14" t="s">
        <v>34</v>
      </c>
      <c r="B219" s="14" t="s">
        <v>35</v>
      </c>
      <c r="C219" s="14">
        <v>171.22</v>
      </c>
      <c r="D219" s="14">
        <v>2.9</v>
      </c>
      <c r="E219" s="14">
        <v>4780</v>
      </c>
      <c r="F219" s="14">
        <v>903</v>
      </c>
      <c r="G219" s="14">
        <v>0.44</v>
      </c>
      <c r="H219" s="14">
        <v>308</v>
      </c>
      <c r="I219" s="15">
        <v>45270</v>
      </c>
      <c r="J219" s="14">
        <f t="shared" si="3"/>
        <v>52735.76</v>
      </c>
      <c r="K219" s="14" t="str">
        <f>TEXT(Table1[[#This Row],[DateAdded]],"yy-mm")</f>
        <v>23-12</v>
      </c>
      <c r="L219" s="14" t="str">
        <f>IF(Table1[[#This Row],[Discount]]&gt;0.2, "High Discount", "Low/No Discount")</f>
        <v>High Discount</v>
      </c>
    </row>
    <row r="220" spans="1:12" x14ac:dyDescent="0.2">
      <c r="A220" s="14" t="s">
        <v>36</v>
      </c>
      <c r="B220" s="14" t="s">
        <v>35</v>
      </c>
      <c r="C220" s="14">
        <v>254.12</v>
      </c>
      <c r="D220" s="14">
        <v>3.2</v>
      </c>
      <c r="E220" s="14">
        <v>661</v>
      </c>
      <c r="F220" s="14">
        <v>548</v>
      </c>
      <c r="G220" s="14">
        <v>0.5</v>
      </c>
      <c r="H220" s="14">
        <v>872</v>
      </c>
      <c r="I220" s="15">
        <v>45394</v>
      </c>
      <c r="J220" s="14">
        <f t="shared" si="3"/>
        <v>221592.64</v>
      </c>
      <c r="K220" s="14" t="str">
        <f>TEXT(Table1[[#This Row],[DateAdded]],"yy-mm")</f>
        <v>24-04</v>
      </c>
      <c r="L220" s="14" t="str">
        <f>IF(Table1[[#This Row],[Discount]]&gt;0.2, "High Discount", "Low/No Discount")</f>
        <v>High Discount</v>
      </c>
    </row>
    <row r="221" spans="1:12" x14ac:dyDescent="0.2">
      <c r="A221" s="14" t="s">
        <v>37</v>
      </c>
      <c r="B221" s="14" t="s">
        <v>35</v>
      </c>
      <c r="C221" s="14">
        <v>49.95</v>
      </c>
      <c r="D221" s="14">
        <v>2.6</v>
      </c>
      <c r="E221" s="14">
        <v>4540</v>
      </c>
      <c r="F221" s="14">
        <v>92</v>
      </c>
      <c r="G221" s="14">
        <v>0.21</v>
      </c>
      <c r="H221" s="14">
        <v>1230</v>
      </c>
      <c r="I221" s="15">
        <v>45100</v>
      </c>
      <c r="J221" s="14">
        <f t="shared" si="3"/>
        <v>61438.5</v>
      </c>
      <c r="K221" s="14" t="str">
        <f>TEXT(Table1[[#This Row],[DateAdded]],"yy-mm")</f>
        <v>23-06</v>
      </c>
      <c r="L221" s="14" t="str">
        <f>IF(Table1[[#This Row],[Discount]]&gt;0.2, "High Discount", "Low/No Discount")</f>
        <v>High Discount</v>
      </c>
    </row>
    <row r="222" spans="1:12" x14ac:dyDescent="0.2">
      <c r="A222" s="14" t="s">
        <v>37</v>
      </c>
      <c r="B222" s="14" t="s">
        <v>35</v>
      </c>
      <c r="C222" s="14">
        <v>236.69</v>
      </c>
      <c r="D222" s="14">
        <v>4.5</v>
      </c>
      <c r="E222" s="14">
        <v>158</v>
      </c>
      <c r="F222" s="14">
        <v>953</v>
      </c>
      <c r="G222" s="14">
        <v>0.37</v>
      </c>
      <c r="H222" s="14">
        <v>403</v>
      </c>
      <c r="I222" s="15">
        <v>45160</v>
      </c>
      <c r="J222" s="14">
        <f t="shared" si="3"/>
        <v>95386.069999999992</v>
      </c>
      <c r="K222" s="14" t="str">
        <f>TEXT(Table1[[#This Row],[DateAdded]],"yy-mm")</f>
        <v>23-08</v>
      </c>
      <c r="L222" s="14" t="str">
        <f>IF(Table1[[#This Row],[Discount]]&gt;0.2, "High Discount", "Low/No Discount")</f>
        <v>High Discount</v>
      </c>
    </row>
    <row r="223" spans="1:12" x14ac:dyDescent="0.2">
      <c r="A223" s="14" t="s">
        <v>36</v>
      </c>
      <c r="B223" s="14" t="s">
        <v>35</v>
      </c>
      <c r="C223" s="14">
        <v>370.32</v>
      </c>
      <c r="D223" s="14">
        <v>4.0999999999999996</v>
      </c>
      <c r="E223" s="14">
        <v>955</v>
      </c>
      <c r="F223" s="14">
        <v>151</v>
      </c>
      <c r="G223" s="14">
        <v>0.27</v>
      </c>
      <c r="H223" s="14">
        <v>946</v>
      </c>
      <c r="I223" s="15">
        <v>45357</v>
      </c>
      <c r="J223" s="14">
        <f t="shared" si="3"/>
        <v>350322.72</v>
      </c>
      <c r="K223" s="14" t="str">
        <f>TEXT(Table1[[#This Row],[DateAdded]],"yy-mm")</f>
        <v>24-03</v>
      </c>
      <c r="L223" s="14" t="str">
        <f>IF(Table1[[#This Row],[Discount]]&gt;0.2, "High Discount", "Low/No Discount")</f>
        <v>High Discount</v>
      </c>
    </row>
    <row r="224" spans="1:12" x14ac:dyDescent="0.2">
      <c r="A224" s="14" t="s">
        <v>38</v>
      </c>
      <c r="B224" s="14" t="s">
        <v>35</v>
      </c>
      <c r="C224" s="14">
        <v>224.92</v>
      </c>
      <c r="D224" s="14">
        <v>3.9</v>
      </c>
      <c r="E224" s="14">
        <v>3811</v>
      </c>
      <c r="F224" s="14">
        <v>577</v>
      </c>
      <c r="G224" s="14">
        <v>0.3</v>
      </c>
      <c r="H224" s="14">
        <v>931</v>
      </c>
      <c r="I224" s="15">
        <v>45191</v>
      </c>
      <c r="J224" s="14">
        <f t="shared" si="3"/>
        <v>209400.52</v>
      </c>
      <c r="K224" s="14" t="str">
        <f>TEXT(Table1[[#This Row],[DateAdded]],"yy-mm")</f>
        <v>23-09</v>
      </c>
      <c r="L224" s="14" t="str">
        <f>IF(Table1[[#This Row],[Discount]]&gt;0.2, "High Discount", "Low/No Discount")</f>
        <v>High Discount</v>
      </c>
    </row>
    <row r="225" spans="1:12" x14ac:dyDescent="0.2">
      <c r="A225" s="14" t="s">
        <v>37</v>
      </c>
      <c r="B225" s="14" t="s">
        <v>35</v>
      </c>
      <c r="C225" s="14">
        <v>145.65</v>
      </c>
      <c r="D225" s="14">
        <v>3.4</v>
      </c>
      <c r="E225" s="14">
        <v>1269</v>
      </c>
      <c r="F225" s="14">
        <v>636</v>
      </c>
      <c r="G225" s="14">
        <v>0.11</v>
      </c>
      <c r="H225" s="14">
        <v>1260</v>
      </c>
      <c r="I225" s="15">
        <v>45435</v>
      </c>
      <c r="J225" s="14">
        <f t="shared" si="3"/>
        <v>183519</v>
      </c>
      <c r="K225" s="14" t="str">
        <f>TEXT(Table1[[#This Row],[DateAdded]],"yy-mm")</f>
        <v>24-05</v>
      </c>
      <c r="L225" s="14" t="str">
        <f>IF(Table1[[#This Row],[Discount]]&gt;0.2, "High Discount", "Low/No Discount")</f>
        <v>Low/No Discount</v>
      </c>
    </row>
    <row r="226" spans="1:12" x14ac:dyDescent="0.2">
      <c r="A226" s="14" t="s">
        <v>36</v>
      </c>
      <c r="B226" s="14" t="s">
        <v>35</v>
      </c>
      <c r="C226" s="14">
        <v>419.64</v>
      </c>
      <c r="D226" s="14">
        <v>1.9</v>
      </c>
      <c r="E226" s="14">
        <v>4889</v>
      </c>
      <c r="F226" s="14">
        <v>519</v>
      </c>
      <c r="G226" s="14">
        <v>0.2</v>
      </c>
      <c r="H226" s="14">
        <v>477</v>
      </c>
      <c r="I226" s="15">
        <v>45366</v>
      </c>
      <c r="J226" s="14">
        <f t="shared" si="3"/>
        <v>200168.28</v>
      </c>
      <c r="K226" s="14" t="str">
        <f>TEXT(Table1[[#This Row],[DateAdded]],"yy-mm")</f>
        <v>24-03</v>
      </c>
      <c r="L226" s="14" t="str">
        <f>IF(Table1[[#This Row],[Discount]]&gt;0.2, "High Discount", "Low/No Discount")</f>
        <v>Low/No Discount</v>
      </c>
    </row>
    <row r="227" spans="1:12" x14ac:dyDescent="0.2">
      <c r="A227" s="14" t="s">
        <v>34</v>
      </c>
      <c r="B227" s="14" t="s">
        <v>35</v>
      </c>
      <c r="C227" s="14">
        <v>126.4</v>
      </c>
      <c r="D227" s="14">
        <v>4.9000000000000004</v>
      </c>
      <c r="E227" s="14">
        <v>374</v>
      </c>
      <c r="F227" s="14">
        <v>292</v>
      </c>
      <c r="G227" s="14">
        <v>0.43</v>
      </c>
      <c r="H227" s="14">
        <v>1004</v>
      </c>
      <c r="I227" s="15">
        <v>45412</v>
      </c>
      <c r="J227" s="14">
        <f t="shared" si="3"/>
        <v>126905.60000000001</v>
      </c>
      <c r="K227" s="14" t="str">
        <f>TEXT(Table1[[#This Row],[DateAdded]],"yy-mm")</f>
        <v>24-04</v>
      </c>
      <c r="L227" s="14" t="str">
        <f>IF(Table1[[#This Row],[Discount]]&gt;0.2, "High Discount", "Low/No Discount")</f>
        <v>High Discount</v>
      </c>
    </row>
    <row r="228" spans="1:12" x14ac:dyDescent="0.2">
      <c r="A228" s="14" t="s">
        <v>34</v>
      </c>
      <c r="B228" s="14" t="s">
        <v>35</v>
      </c>
      <c r="C228" s="14">
        <v>57.72</v>
      </c>
      <c r="D228" s="14">
        <v>2.6</v>
      </c>
      <c r="E228" s="14">
        <v>13</v>
      </c>
      <c r="F228" s="14">
        <v>503</v>
      </c>
      <c r="G228" s="14">
        <v>0.28999999999999998</v>
      </c>
      <c r="H228" s="14">
        <v>1107</v>
      </c>
      <c r="I228" s="15">
        <v>45323</v>
      </c>
      <c r="J228" s="14">
        <f t="shared" si="3"/>
        <v>63896.04</v>
      </c>
      <c r="K228" s="14" t="str">
        <f>TEXT(Table1[[#This Row],[DateAdded]],"yy-mm")</f>
        <v>24-02</v>
      </c>
      <c r="L228" s="14" t="str">
        <f>IF(Table1[[#This Row],[Discount]]&gt;0.2, "High Discount", "Low/No Discount")</f>
        <v>High Discount</v>
      </c>
    </row>
    <row r="229" spans="1:12" x14ac:dyDescent="0.2">
      <c r="A229" s="14" t="s">
        <v>37</v>
      </c>
      <c r="B229" s="14" t="s">
        <v>35</v>
      </c>
      <c r="C229" s="14">
        <v>90.13</v>
      </c>
      <c r="D229" s="14">
        <v>2.6</v>
      </c>
      <c r="E229" s="14">
        <v>2040</v>
      </c>
      <c r="F229" s="14">
        <v>27</v>
      </c>
      <c r="G229" s="14">
        <v>0.13</v>
      </c>
      <c r="H229" s="14">
        <v>1252</v>
      </c>
      <c r="I229" s="15">
        <v>45192</v>
      </c>
      <c r="J229" s="14">
        <f t="shared" si="3"/>
        <v>112842.76</v>
      </c>
      <c r="K229" s="14" t="str">
        <f>TEXT(Table1[[#This Row],[DateAdded]],"yy-mm")</f>
        <v>23-09</v>
      </c>
      <c r="L229" s="14" t="str">
        <f>IF(Table1[[#This Row],[Discount]]&gt;0.2, "High Discount", "Low/No Discount")</f>
        <v>Low/No Discount</v>
      </c>
    </row>
    <row r="230" spans="1:12" x14ac:dyDescent="0.2">
      <c r="A230" s="14" t="s">
        <v>37</v>
      </c>
      <c r="B230" s="14" t="s">
        <v>35</v>
      </c>
      <c r="C230" s="14">
        <v>298.32</v>
      </c>
      <c r="D230" s="14">
        <v>3.4</v>
      </c>
      <c r="E230" s="14">
        <v>4396</v>
      </c>
      <c r="F230" s="14">
        <v>918</v>
      </c>
      <c r="G230" s="14">
        <v>0.23</v>
      </c>
      <c r="H230" s="14">
        <v>1418</v>
      </c>
      <c r="I230" s="15">
        <v>45443</v>
      </c>
      <c r="J230" s="14">
        <f t="shared" si="3"/>
        <v>423017.76</v>
      </c>
      <c r="K230" s="14" t="str">
        <f>TEXT(Table1[[#This Row],[DateAdded]],"yy-mm")</f>
        <v>24-05</v>
      </c>
      <c r="L230" s="14" t="str">
        <f>IF(Table1[[#This Row],[Discount]]&gt;0.2, "High Discount", "Low/No Discount")</f>
        <v>High Discount</v>
      </c>
    </row>
    <row r="231" spans="1:12" x14ac:dyDescent="0.2">
      <c r="A231" s="14" t="s">
        <v>37</v>
      </c>
      <c r="B231" s="14" t="s">
        <v>35</v>
      </c>
      <c r="C231" s="14">
        <v>226.59</v>
      </c>
      <c r="D231" s="14">
        <v>2.2999999999999998</v>
      </c>
      <c r="E231" s="14">
        <v>2891</v>
      </c>
      <c r="F231" s="14">
        <v>861</v>
      </c>
      <c r="G231" s="14">
        <v>7.0000000000000007E-2</v>
      </c>
      <c r="H231" s="14">
        <v>132</v>
      </c>
      <c r="I231" s="15">
        <v>45177</v>
      </c>
      <c r="J231" s="14">
        <f t="shared" si="3"/>
        <v>29909.88</v>
      </c>
      <c r="K231" s="14" t="str">
        <f>TEXT(Table1[[#This Row],[DateAdded]],"yy-mm")</f>
        <v>23-09</v>
      </c>
      <c r="L231" s="14" t="str">
        <f>IF(Table1[[#This Row],[Discount]]&gt;0.2, "High Discount", "Low/No Discount")</f>
        <v>Low/No Discount</v>
      </c>
    </row>
    <row r="232" spans="1:12" x14ac:dyDescent="0.2">
      <c r="A232" s="14" t="s">
        <v>36</v>
      </c>
      <c r="B232" s="14" t="s">
        <v>35</v>
      </c>
      <c r="C232" s="14">
        <v>312.39999999999998</v>
      </c>
      <c r="D232" s="14">
        <v>3.8</v>
      </c>
      <c r="E232" s="14">
        <v>575</v>
      </c>
      <c r="F232" s="14">
        <v>885</v>
      </c>
      <c r="G232" s="14">
        <v>0.08</v>
      </c>
      <c r="H232" s="14">
        <v>1144</v>
      </c>
      <c r="I232" s="15">
        <v>45346</v>
      </c>
      <c r="J232" s="14">
        <f t="shared" si="3"/>
        <v>357385.6</v>
      </c>
      <c r="K232" s="14" t="str">
        <f>TEXT(Table1[[#This Row],[DateAdded]],"yy-mm")</f>
        <v>24-02</v>
      </c>
      <c r="L232" s="14" t="str">
        <f>IF(Table1[[#This Row],[Discount]]&gt;0.2, "High Discount", "Low/No Discount")</f>
        <v>Low/No Discount</v>
      </c>
    </row>
    <row r="233" spans="1:12" x14ac:dyDescent="0.2">
      <c r="A233" s="14" t="s">
        <v>38</v>
      </c>
      <c r="B233" s="14" t="s">
        <v>35</v>
      </c>
      <c r="C233" s="14">
        <v>184.8</v>
      </c>
      <c r="D233" s="14">
        <v>3.1</v>
      </c>
      <c r="E233" s="14">
        <v>2352</v>
      </c>
      <c r="F233" s="14">
        <v>496</v>
      </c>
      <c r="G233" s="14">
        <v>0.35</v>
      </c>
      <c r="H233" s="14">
        <v>1847</v>
      </c>
      <c r="I233" s="15">
        <v>45297</v>
      </c>
      <c r="J233" s="14">
        <f t="shared" si="3"/>
        <v>341325.60000000003</v>
      </c>
      <c r="K233" s="14" t="str">
        <f>TEXT(Table1[[#This Row],[DateAdded]],"yy-mm")</f>
        <v>24-01</v>
      </c>
      <c r="L233" s="14" t="str">
        <f>IF(Table1[[#This Row],[Discount]]&gt;0.2, "High Discount", "Low/No Discount")</f>
        <v>High Discount</v>
      </c>
    </row>
    <row r="234" spans="1:12" x14ac:dyDescent="0.2">
      <c r="A234" s="14" t="s">
        <v>37</v>
      </c>
      <c r="B234" s="14" t="s">
        <v>35</v>
      </c>
      <c r="C234" s="14">
        <v>435.45</v>
      </c>
      <c r="D234" s="14">
        <v>1.8</v>
      </c>
      <c r="E234" s="14">
        <v>956</v>
      </c>
      <c r="F234" s="14">
        <v>915</v>
      </c>
      <c r="G234" s="14">
        <v>0.13</v>
      </c>
      <c r="H234" s="14">
        <v>1665</v>
      </c>
      <c r="I234" s="15">
        <v>45160</v>
      </c>
      <c r="J234" s="14">
        <f t="shared" si="3"/>
        <v>725024.25</v>
      </c>
      <c r="K234" s="14" t="str">
        <f>TEXT(Table1[[#This Row],[DateAdded]],"yy-mm")</f>
        <v>23-08</v>
      </c>
      <c r="L234" s="14" t="str">
        <f>IF(Table1[[#This Row],[Discount]]&gt;0.2, "High Discount", "Low/No Discount")</f>
        <v>Low/No Discount</v>
      </c>
    </row>
    <row r="235" spans="1:12" x14ac:dyDescent="0.2">
      <c r="A235" s="14" t="s">
        <v>36</v>
      </c>
      <c r="B235" s="14" t="s">
        <v>35</v>
      </c>
      <c r="C235" s="14">
        <v>35.33</v>
      </c>
      <c r="D235" s="14">
        <v>3.6</v>
      </c>
      <c r="E235" s="14">
        <v>1058</v>
      </c>
      <c r="F235" s="14">
        <v>197</v>
      </c>
      <c r="G235" s="14">
        <v>0.09</v>
      </c>
      <c r="H235" s="14">
        <v>1082</v>
      </c>
      <c r="I235" s="15">
        <v>45128</v>
      </c>
      <c r="J235" s="14">
        <f t="shared" si="3"/>
        <v>38227.06</v>
      </c>
      <c r="K235" s="14" t="str">
        <f>TEXT(Table1[[#This Row],[DateAdded]],"yy-mm")</f>
        <v>23-07</v>
      </c>
      <c r="L235" s="14" t="str">
        <f>IF(Table1[[#This Row],[Discount]]&gt;0.2, "High Discount", "Low/No Discount")</f>
        <v>Low/No Discount</v>
      </c>
    </row>
    <row r="236" spans="1:12" x14ac:dyDescent="0.2">
      <c r="A236" s="14" t="s">
        <v>38</v>
      </c>
      <c r="B236" s="14" t="s">
        <v>35</v>
      </c>
      <c r="C236" s="14">
        <v>258.55</v>
      </c>
      <c r="D236" s="14">
        <v>1.2</v>
      </c>
      <c r="E236" s="14">
        <v>4585</v>
      </c>
      <c r="F236" s="14">
        <v>275</v>
      </c>
      <c r="G236" s="14">
        <v>0.49</v>
      </c>
      <c r="H236" s="14">
        <v>1239</v>
      </c>
      <c r="I236" s="15">
        <v>45202</v>
      </c>
      <c r="J236" s="14">
        <f t="shared" si="3"/>
        <v>320343.45</v>
      </c>
      <c r="K236" s="14" t="str">
        <f>TEXT(Table1[[#This Row],[DateAdded]],"yy-mm")</f>
        <v>23-10</v>
      </c>
      <c r="L236" s="14" t="str">
        <f>IF(Table1[[#This Row],[Discount]]&gt;0.2, "High Discount", "Low/No Discount")</f>
        <v>High Discount</v>
      </c>
    </row>
    <row r="237" spans="1:12" x14ac:dyDescent="0.2">
      <c r="A237" s="14" t="s">
        <v>37</v>
      </c>
      <c r="B237" s="14" t="s">
        <v>35</v>
      </c>
      <c r="C237" s="14">
        <v>18.52</v>
      </c>
      <c r="D237" s="14">
        <v>2.2999999999999998</v>
      </c>
      <c r="E237" s="14">
        <v>3868</v>
      </c>
      <c r="F237" s="14">
        <v>184</v>
      </c>
      <c r="G237" s="14">
        <v>0.28999999999999998</v>
      </c>
      <c r="H237" s="14">
        <v>1207</v>
      </c>
      <c r="I237" s="15">
        <v>45275</v>
      </c>
      <c r="J237" s="14">
        <f t="shared" si="3"/>
        <v>22353.64</v>
      </c>
      <c r="K237" s="14" t="str">
        <f>TEXT(Table1[[#This Row],[DateAdded]],"yy-mm")</f>
        <v>23-12</v>
      </c>
      <c r="L237" s="14" t="str">
        <f>IF(Table1[[#This Row],[Discount]]&gt;0.2, "High Discount", "Low/No Discount")</f>
        <v>High Discount</v>
      </c>
    </row>
    <row r="238" spans="1:12" x14ac:dyDescent="0.2">
      <c r="A238" s="14" t="s">
        <v>37</v>
      </c>
      <c r="B238" s="14" t="s">
        <v>35</v>
      </c>
      <c r="C238" s="14">
        <v>336.76</v>
      </c>
      <c r="D238" s="14">
        <v>1.6</v>
      </c>
      <c r="E238" s="14">
        <v>4403</v>
      </c>
      <c r="F238" s="14">
        <v>335</v>
      </c>
      <c r="G238" s="14">
        <v>0.47</v>
      </c>
      <c r="H238" s="14">
        <v>891</v>
      </c>
      <c r="I238" s="15">
        <v>45445</v>
      </c>
      <c r="J238" s="14">
        <f t="shared" si="3"/>
        <v>300053.15999999997</v>
      </c>
      <c r="K238" s="14" t="str">
        <f>TEXT(Table1[[#This Row],[DateAdded]],"yy-mm")</f>
        <v>24-06</v>
      </c>
      <c r="L238" s="14" t="str">
        <f>IF(Table1[[#This Row],[Discount]]&gt;0.2, "High Discount", "Low/No Discount")</f>
        <v>High Discount</v>
      </c>
    </row>
    <row r="239" spans="1:12" x14ac:dyDescent="0.2">
      <c r="A239" s="14" t="s">
        <v>34</v>
      </c>
      <c r="B239" s="14" t="s">
        <v>35</v>
      </c>
      <c r="C239" s="14">
        <v>102.29</v>
      </c>
      <c r="D239" s="14">
        <v>3.9</v>
      </c>
      <c r="E239" s="14">
        <v>4612</v>
      </c>
      <c r="F239" s="14">
        <v>494</v>
      </c>
      <c r="G239" s="14">
        <v>0.09</v>
      </c>
      <c r="H239" s="14">
        <v>1825</v>
      </c>
      <c r="I239" s="15">
        <v>45260</v>
      </c>
      <c r="J239" s="14">
        <f t="shared" si="3"/>
        <v>186679.25</v>
      </c>
      <c r="K239" s="14" t="str">
        <f>TEXT(Table1[[#This Row],[DateAdded]],"yy-mm")</f>
        <v>23-11</v>
      </c>
      <c r="L239" s="14" t="str">
        <f>IF(Table1[[#This Row],[Discount]]&gt;0.2, "High Discount", "Low/No Discount")</f>
        <v>Low/No Discount</v>
      </c>
    </row>
    <row r="240" spans="1:12" x14ac:dyDescent="0.2">
      <c r="A240" s="14" t="s">
        <v>37</v>
      </c>
      <c r="B240" s="14" t="s">
        <v>35</v>
      </c>
      <c r="C240" s="14">
        <v>489.53</v>
      </c>
      <c r="D240" s="14">
        <v>2.5</v>
      </c>
      <c r="E240" s="14">
        <v>3485</v>
      </c>
      <c r="F240" s="14">
        <v>113</v>
      </c>
      <c r="G240" s="14">
        <v>0.12</v>
      </c>
      <c r="H240" s="14">
        <v>1561</v>
      </c>
      <c r="I240" s="15">
        <v>45317</v>
      </c>
      <c r="J240" s="14">
        <f t="shared" si="3"/>
        <v>764156.33</v>
      </c>
      <c r="K240" s="14" t="str">
        <f>TEXT(Table1[[#This Row],[DateAdded]],"yy-mm")</f>
        <v>24-01</v>
      </c>
      <c r="L240" s="14" t="str">
        <f>IF(Table1[[#This Row],[Discount]]&gt;0.2, "High Discount", "Low/No Discount")</f>
        <v>Low/No Discount</v>
      </c>
    </row>
    <row r="241" spans="1:12" x14ac:dyDescent="0.2">
      <c r="A241" s="14" t="s">
        <v>37</v>
      </c>
      <c r="B241" s="14" t="s">
        <v>35</v>
      </c>
      <c r="C241" s="14">
        <v>289.60000000000002</v>
      </c>
      <c r="D241" s="14">
        <v>1.1000000000000001</v>
      </c>
      <c r="E241" s="14">
        <v>1863</v>
      </c>
      <c r="F241" s="14">
        <v>344</v>
      </c>
      <c r="G241" s="14">
        <v>0.34</v>
      </c>
      <c r="H241" s="14">
        <v>800</v>
      </c>
      <c r="I241" s="15">
        <v>45452</v>
      </c>
      <c r="J241" s="14">
        <f t="shared" si="3"/>
        <v>231680.00000000003</v>
      </c>
      <c r="K241" s="14" t="str">
        <f>TEXT(Table1[[#This Row],[DateAdded]],"yy-mm")</f>
        <v>24-06</v>
      </c>
      <c r="L241" s="14" t="str">
        <f>IF(Table1[[#This Row],[Discount]]&gt;0.2, "High Discount", "Low/No Discount")</f>
        <v>High Discount</v>
      </c>
    </row>
    <row r="242" spans="1:12" x14ac:dyDescent="0.2">
      <c r="A242" s="14" t="s">
        <v>39</v>
      </c>
      <c r="B242" s="14" t="s">
        <v>40</v>
      </c>
      <c r="C242" s="14">
        <v>471.03</v>
      </c>
      <c r="D242" s="14">
        <v>4.3</v>
      </c>
      <c r="E242" s="14">
        <v>1327</v>
      </c>
      <c r="F242" s="14">
        <v>68</v>
      </c>
      <c r="G242" s="14">
        <v>0.28999999999999998</v>
      </c>
      <c r="H242" s="14">
        <v>1981</v>
      </c>
      <c r="I242" s="15">
        <v>45233</v>
      </c>
      <c r="J242" s="14">
        <f t="shared" si="3"/>
        <v>933110.42999999993</v>
      </c>
      <c r="K242" s="14" t="str">
        <f>TEXT(Table1[[#This Row],[DateAdded]],"yy-mm")</f>
        <v>23-11</v>
      </c>
      <c r="L242" s="14" t="str">
        <f>IF(Table1[[#This Row],[Discount]]&gt;0.2, "High Discount", "Low/No Discount")</f>
        <v>High Discount</v>
      </c>
    </row>
    <row r="243" spans="1:12" x14ac:dyDescent="0.2">
      <c r="A243" s="14" t="s">
        <v>41</v>
      </c>
      <c r="B243" s="14" t="s">
        <v>40</v>
      </c>
      <c r="C243" s="14">
        <v>499.71</v>
      </c>
      <c r="D243" s="14">
        <v>1.2</v>
      </c>
      <c r="E243" s="14">
        <v>3232</v>
      </c>
      <c r="F243" s="14">
        <v>680</v>
      </c>
      <c r="G243" s="14">
        <v>0.5</v>
      </c>
      <c r="H243" s="14">
        <v>780</v>
      </c>
      <c r="I243" s="15">
        <v>45380</v>
      </c>
      <c r="J243" s="14">
        <f t="shared" si="3"/>
        <v>389773.8</v>
      </c>
      <c r="K243" s="14" t="str">
        <f>TEXT(Table1[[#This Row],[DateAdded]],"yy-mm")</f>
        <v>24-03</v>
      </c>
      <c r="L243" s="14" t="str">
        <f>IF(Table1[[#This Row],[Discount]]&gt;0.2, "High Discount", "Low/No Discount")</f>
        <v>High Discount</v>
      </c>
    </row>
    <row r="244" spans="1:12" x14ac:dyDescent="0.2">
      <c r="A244" s="14" t="s">
        <v>42</v>
      </c>
      <c r="B244" s="14" t="s">
        <v>40</v>
      </c>
      <c r="C244" s="14">
        <v>287.83999999999997</v>
      </c>
      <c r="D244" s="14">
        <v>4</v>
      </c>
      <c r="E244" s="14">
        <v>1347</v>
      </c>
      <c r="F244" s="14">
        <v>609</v>
      </c>
      <c r="G244" s="14">
        <v>0.2</v>
      </c>
      <c r="H244" s="14">
        <v>493</v>
      </c>
      <c r="I244" s="15">
        <v>45321</v>
      </c>
      <c r="J244" s="14">
        <f t="shared" si="3"/>
        <v>141905.12</v>
      </c>
      <c r="K244" s="14" t="str">
        <f>TEXT(Table1[[#This Row],[DateAdded]],"yy-mm")</f>
        <v>24-01</v>
      </c>
      <c r="L244" s="14" t="str">
        <f>IF(Table1[[#This Row],[Discount]]&gt;0.2, "High Discount", "Low/No Discount")</f>
        <v>Low/No Discount</v>
      </c>
    </row>
    <row r="245" spans="1:12" x14ac:dyDescent="0.2">
      <c r="A245" s="14" t="s">
        <v>41</v>
      </c>
      <c r="B245" s="14" t="s">
        <v>40</v>
      </c>
      <c r="C245" s="14">
        <v>224.7</v>
      </c>
      <c r="D245" s="14">
        <v>4.5999999999999996</v>
      </c>
      <c r="E245" s="14">
        <v>1000</v>
      </c>
      <c r="F245" s="14">
        <v>278</v>
      </c>
      <c r="G245" s="14">
        <v>0.22</v>
      </c>
      <c r="H245" s="14">
        <v>1354</v>
      </c>
      <c r="I245" s="15">
        <v>45324</v>
      </c>
      <c r="J245" s="14">
        <f t="shared" si="3"/>
        <v>304243.8</v>
      </c>
      <c r="K245" s="14" t="str">
        <f>TEXT(Table1[[#This Row],[DateAdded]],"yy-mm")</f>
        <v>24-02</v>
      </c>
      <c r="L245" s="14" t="str">
        <f>IF(Table1[[#This Row],[Discount]]&gt;0.2, "High Discount", "Low/No Discount")</f>
        <v>High Discount</v>
      </c>
    </row>
    <row r="246" spans="1:12" x14ac:dyDescent="0.2">
      <c r="A246" s="14" t="s">
        <v>43</v>
      </c>
      <c r="B246" s="14" t="s">
        <v>40</v>
      </c>
      <c r="C246" s="14">
        <v>155.47</v>
      </c>
      <c r="D246" s="14">
        <v>3.6</v>
      </c>
      <c r="E246" s="14">
        <v>2772</v>
      </c>
      <c r="F246" s="14">
        <v>654</v>
      </c>
      <c r="G246" s="14">
        <v>0.32</v>
      </c>
      <c r="H246" s="14">
        <v>710</v>
      </c>
      <c r="I246" s="15">
        <v>45310</v>
      </c>
      <c r="J246" s="14">
        <f t="shared" si="3"/>
        <v>110383.7</v>
      </c>
      <c r="K246" s="14" t="str">
        <f>TEXT(Table1[[#This Row],[DateAdded]],"yy-mm")</f>
        <v>24-01</v>
      </c>
      <c r="L246" s="14" t="str">
        <f>IF(Table1[[#This Row],[Discount]]&gt;0.2, "High Discount", "Low/No Discount")</f>
        <v>High Discount</v>
      </c>
    </row>
    <row r="247" spans="1:12" x14ac:dyDescent="0.2">
      <c r="A247" s="14" t="s">
        <v>42</v>
      </c>
      <c r="B247" s="14" t="s">
        <v>40</v>
      </c>
      <c r="C247" s="14">
        <v>196.41</v>
      </c>
      <c r="D247" s="14">
        <v>3.2</v>
      </c>
      <c r="E247" s="14">
        <v>1440</v>
      </c>
      <c r="F247" s="14">
        <v>304</v>
      </c>
      <c r="G247" s="14">
        <v>0.27</v>
      </c>
      <c r="H247" s="14">
        <v>290</v>
      </c>
      <c r="I247" s="15">
        <v>45351</v>
      </c>
      <c r="J247" s="14">
        <f t="shared" si="3"/>
        <v>56958.9</v>
      </c>
      <c r="K247" s="14" t="str">
        <f>TEXT(Table1[[#This Row],[DateAdded]],"yy-mm")</f>
        <v>24-02</v>
      </c>
      <c r="L247" s="14" t="str">
        <f>IF(Table1[[#This Row],[Discount]]&gt;0.2, "High Discount", "Low/No Discount")</f>
        <v>High Discount</v>
      </c>
    </row>
    <row r="248" spans="1:12" x14ac:dyDescent="0.2">
      <c r="A248" s="14" t="s">
        <v>41</v>
      </c>
      <c r="B248" s="14" t="s">
        <v>40</v>
      </c>
      <c r="C248" s="14">
        <v>297.66000000000003</v>
      </c>
      <c r="D248" s="14">
        <v>1.7</v>
      </c>
      <c r="E248" s="14">
        <v>2889</v>
      </c>
      <c r="F248" s="14">
        <v>961</v>
      </c>
      <c r="G248" s="14">
        <v>0.23</v>
      </c>
      <c r="H248" s="14">
        <v>1026</v>
      </c>
      <c r="I248" s="15">
        <v>45368</v>
      </c>
      <c r="J248" s="14">
        <f t="shared" si="3"/>
        <v>305399.16000000003</v>
      </c>
      <c r="K248" s="14" t="str">
        <f>TEXT(Table1[[#This Row],[DateAdded]],"yy-mm")</f>
        <v>24-03</v>
      </c>
      <c r="L248" s="14" t="str">
        <f>IF(Table1[[#This Row],[Discount]]&gt;0.2, "High Discount", "Low/No Discount")</f>
        <v>High Discount</v>
      </c>
    </row>
    <row r="249" spans="1:12" x14ac:dyDescent="0.2">
      <c r="A249" s="14" t="s">
        <v>41</v>
      </c>
      <c r="B249" s="14" t="s">
        <v>40</v>
      </c>
      <c r="C249" s="14">
        <v>476.22</v>
      </c>
      <c r="D249" s="14">
        <v>4.4000000000000004</v>
      </c>
      <c r="E249" s="14">
        <v>1947</v>
      </c>
      <c r="F249" s="14">
        <v>628</v>
      </c>
      <c r="G249" s="14">
        <v>0.41</v>
      </c>
      <c r="H249" s="14">
        <v>664</v>
      </c>
      <c r="I249" s="15">
        <v>45441</v>
      </c>
      <c r="J249" s="14">
        <f t="shared" si="3"/>
        <v>316210.08</v>
      </c>
      <c r="K249" s="14" t="str">
        <f>TEXT(Table1[[#This Row],[DateAdded]],"yy-mm")</f>
        <v>24-05</v>
      </c>
      <c r="L249" s="14" t="str">
        <f>IF(Table1[[#This Row],[Discount]]&gt;0.2, "High Discount", "Low/No Discount")</f>
        <v>High Discount</v>
      </c>
    </row>
    <row r="250" spans="1:12" x14ac:dyDescent="0.2">
      <c r="A250" s="14" t="s">
        <v>42</v>
      </c>
      <c r="B250" s="14" t="s">
        <v>40</v>
      </c>
      <c r="C250" s="14">
        <v>205.42</v>
      </c>
      <c r="D250" s="14">
        <v>3.3</v>
      </c>
      <c r="E250" s="14">
        <v>3371</v>
      </c>
      <c r="F250" s="14">
        <v>739</v>
      </c>
      <c r="G250" s="14">
        <v>0.3</v>
      </c>
      <c r="H250" s="14">
        <v>943</v>
      </c>
      <c r="I250" s="15">
        <v>45110</v>
      </c>
      <c r="J250" s="14">
        <f t="shared" si="3"/>
        <v>193711.06</v>
      </c>
      <c r="K250" s="14" t="str">
        <f>TEXT(Table1[[#This Row],[DateAdded]],"yy-mm")</f>
        <v>23-07</v>
      </c>
      <c r="L250" s="14" t="str">
        <f>IF(Table1[[#This Row],[Discount]]&gt;0.2, "High Discount", "Low/No Discount")</f>
        <v>High Discount</v>
      </c>
    </row>
    <row r="251" spans="1:12" x14ac:dyDescent="0.2">
      <c r="A251" s="14" t="s">
        <v>41</v>
      </c>
      <c r="B251" s="14" t="s">
        <v>40</v>
      </c>
      <c r="C251" s="14">
        <v>375.97</v>
      </c>
      <c r="D251" s="14">
        <v>3.9</v>
      </c>
      <c r="E251" s="14">
        <v>1004</v>
      </c>
      <c r="F251" s="14">
        <v>20</v>
      </c>
      <c r="G251" s="14">
        <v>0.1</v>
      </c>
      <c r="H251" s="14">
        <v>1014</v>
      </c>
      <c r="I251" s="15">
        <v>45117</v>
      </c>
      <c r="J251" s="14">
        <f t="shared" si="3"/>
        <v>381233.58</v>
      </c>
      <c r="K251" s="14" t="str">
        <f>TEXT(Table1[[#This Row],[DateAdded]],"yy-mm")</f>
        <v>23-07</v>
      </c>
      <c r="L251" s="14" t="str">
        <f>IF(Table1[[#This Row],[Discount]]&gt;0.2, "High Discount", "Low/No Discount")</f>
        <v>Low/No Discount</v>
      </c>
    </row>
    <row r="252" spans="1:12" x14ac:dyDescent="0.2">
      <c r="A252" s="14" t="s">
        <v>39</v>
      </c>
      <c r="B252" s="14" t="s">
        <v>40</v>
      </c>
      <c r="C252" s="14">
        <v>44.93</v>
      </c>
      <c r="D252" s="14">
        <v>4.8</v>
      </c>
      <c r="E252" s="14">
        <v>714</v>
      </c>
      <c r="F252" s="14">
        <v>50</v>
      </c>
      <c r="G252" s="14">
        <v>0.03</v>
      </c>
      <c r="H252" s="14">
        <v>788</v>
      </c>
      <c r="I252" s="15">
        <v>45312</v>
      </c>
      <c r="J252" s="14">
        <f t="shared" si="3"/>
        <v>35404.839999999997</v>
      </c>
      <c r="K252" s="14" t="str">
        <f>TEXT(Table1[[#This Row],[DateAdded]],"yy-mm")</f>
        <v>24-01</v>
      </c>
      <c r="L252" s="14" t="str">
        <f>IF(Table1[[#This Row],[Discount]]&gt;0.2, "High Discount", "Low/No Discount")</f>
        <v>Low/No Discount</v>
      </c>
    </row>
    <row r="253" spans="1:12" x14ac:dyDescent="0.2">
      <c r="A253" s="14" t="s">
        <v>41</v>
      </c>
      <c r="B253" s="14" t="s">
        <v>40</v>
      </c>
      <c r="C253" s="14">
        <v>105.33</v>
      </c>
      <c r="D253" s="14">
        <v>1.7</v>
      </c>
      <c r="E253" s="14">
        <v>963</v>
      </c>
      <c r="F253" s="14">
        <v>372</v>
      </c>
      <c r="G253" s="14">
        <v>0.14000000000000001</v>
      </c>
      <c r="H253" s="14">
        <v>1562</v>
      </c>
      <c r="I253" s="15">
        <v>45296</v>
      </c>
      <c r="J253" s="14">
        <f t="shared" si="3"/>
        <v>164525.46</v>
      </c>
      <c r="K253" s="14" t="str">
        <f>TEXT(Table1[[#This Row],[DateAdded]],"yy-mm")</f>
        <v>24-01</v>
      </c>
      <c r="L253" s="14" t="str">
        <f>IF(Table1[[#This Row],[Discount]]&gt;0.2, "High Discount", "Low/No Discount")</f>
        <v>Low/No Discount</v>
      </c>
    </row>
    <row r="254" spans="1:12" x14ac:dyDescent="0.2">
      <c r="A254" s="14" t="s">
        <v>39</v>
      </c>
      <c r="B254" s="14" t="s">
        <v>40</v>
      </c>
      <c r="C254" s="14">
        <v>270.81</v>
      </c>
      <c r="D254" s="14">
        <v>3.3</v>
      </c>
      <c r="E254" s="14">
        <v>105</v>
      </c>
      <c r="F254" s="14">
        <v>419</v>
      </c>
      <c r="G254" s="14">
        <v>0.36</v>
      </c>
      <c r="H254" s="14">
        <v>1</v>
      </c>
      <c r="I254" s="15">
        <v>45376</v>
      </c>
      <c r="J254" s="14">
        <f t="shared" si="3"/>
        <v>270.81</v>
      </c>
      <c r="K254" s="14" t="str">
        <f>TEXT(Table1[[#This Row],[DateAdded]],"yy-mm")</f>
        <v>24-03</v>
      </c>
      <c r="L254" s="14" t="str">
        <f>IF(Table1[[#This Row],[Discount]]&gt;0.2, "High Discount", "Low/No Discount")</f>
        <v>High Discount</v>
      </c>
    </row>
    <row r="255" spans="1:12" x14ac:dyDescent="0.2">
      <c r="A255" s="14" t="s">
        <v>43</v>
      </c>
      <c r="B255" s="14" t="s">
        <v>40</v>
      </c>
      <c r="C255" s="14">
        <v>413.36</v>
      </c>
      <c r="D255" s="14">
        <v>3.1</v>
      </c>
      <c r="E255" s="14">
        <v>1286</v>
      </c>
      <c r="F255" s="14">
        <v>350</v>
      </c>
      <c r="G255" s="14">
        <v>0.43</v>
      </c>
      <c r="H255" s="14">
        <v>1062</v>
      </c>
      <c r="I255" s="15">
        <v>45294</v>
      </c>
      <c r="J255" s="14">
        <f t="shared" si="3"/>
        <v>438988.32</v>
      </c>
      <c r="K255" s="14" t="str">
        <f>TEXT(Table1[[#This Row],[DateAdded]],"yy-mm")</f>
        <v>24-01</v>
      </c>
      <c r="L255" s="14" t="str">
        <f>IF(Table1[[#This Row],[Discount]]&gt;0.2, "High Discount", "Low/No Discount")</f>
        <v>High Discount</v>
      </c>
    </row>
    <row r="256" spans="1:12" x14ac:dyDescent="0.2">
      <c r="A256" s="14" t="s">
        <v>39</v>
      </c>
      <c r="B256" s="14" t="s">
        <v>40</v>
      </c>
      <c r="C256" s="14">
        <v>154.69</v>
      </c>
      <c r="D256" s="14">
        <v>4.2</v>
      </c>
      <c r="E256" s="14">
        <v>444</v>
      </c>
      <c r="F256" s="14">
        <v>297</v>
      </c>
      <c r="G256" s="14">
        <v>0.46</v>
      </c>
      <c r="H256" s="14">
        <v>1107</v>
      </c>
      <c r="I256" s="15">
        <v>45190</v>
      </c>
      <c r="J256" s="14">
        <f t="shared" si="3"/>
        <v>171241.83</v>
      </c>
      <c r="K256" s="14" t="str">
        <f>TEXT(Table1[[#This Row],[DateAdded]],"yy-mm")</f>
        <v>23-09</v>
      </c>
      <c r="L256" s="14" t="str">
        <f>IF(Table1[[#This Row],[Discount]]&gt;0.2, "High Discount", "Low/No Discount")</f>
        <v>High Discount</v>
      </c>
    </row>
    <row r="257" spans="1:12" x14ac:dyDescent="0.2">
      <c r="A257" s="14" t="s">
        <v>41</v>
      </c>
      <c r="B257" s="14" t="s">
        <v>40</v>
      </c>
      <c r="C257" s="14">
        <v>279.61</v>
      </c>
      <c r="D257" s="14">
        <v>1.2</v>
      </c>
      <c r="E257" s="14">
        <v>2938</v>
      </c>
      <c r="F257" s="14">
        <v>140</v>
      </c>
      <c r="G257" s="14">
        <v>0.3</v>
      </c>
      <c r="H257" s="14">
        <v>1141</v>
      </c>
      <c r="I257" s="15">
        <v>45176</v>
      </c>
      <c r="J257" s="14">
        <f t="shared" si="3"/>
        <v>319035.01</v>
      </c>
      <c r="K257" s="14" t="str">
        <f>TEXT(Table1[[#This Row],[DateAdded]],"yy-mm")</f>
        <v>23-09</v>
      </c>
      <c r="L257" s="14" t="str">
        <f>IF(Table1[[#This Row],[Discount]]&gt;0.2, "High Discount", "Low/No Discount")</f>
        <v>High Discount</v>
      </c>
    </row>
    <row r="258" spans="1:12" x14ac:dyDescent="0.2">
      <c r="A258" s="14" t="s">
        <v>41</v>
      </c>
      <c r="B258" s="14" t="s">
        <v>40</v>
      </c>
      <c r="C258" s="14">
        <v>300.83</v>
      </c>
      <c r="D258" s="14">
        <v>4.2</v>
      </c>
      <c r="E258" s="14">
        <v>9</v>
      </c>
      <c r="F258" s="14">
        <v>983</v>
      </c>
      <c r="G258" s="14">
        <v>0.21</v>
      </c>
      <c r="H258" s="14">
        <v>1660</v>
      </c>
      <c r="I258" s="15">
        <v>45283</v>
      </c>
      <c r="J258" s="14">
        <f t="shared" si="3"/>
        <v>499377.8</v>
      </c>
      <c r="K258" s="14" t="str">
        <f>TEXT(Table1[[#This Row],[DateAdded]],"yy-mm")</f>
        <v>23-12</v>
      </c>
      <c r="L258" s="14" t="str">
        <f>IF(Table1[[#This Row],[Discount]]&gt;0.2, "High Discount", "Low/No Discount")</f>
        <v>High Discount</v>
      </c>
    </row>
    <row r="259" spans="1:12" x14ac:dyDescent="0.2">
      <c r="A259" s="14" t="s">
        <v>43</v>
      </c>
      <c r="B259" s="14" t="s">
        <v>40</v>
      </c>
      <c r="C259" s="14">
        <v>387.27</v>
      </c>
      <c r="D259" s="14">
        <v>3.2</v>
      </c>
      <c r="E259" s="14">
        <v>4954</v>
      </c>
      <c r="F259" s="14">
        <v>292</v>
      </c>
      <c r="G259" s="14">
        <v>0.15</v>
      </c>
      <c r="H259" s="14">
        <v>663</v>
      </c>
      <c r="I259" s="15">
        <v>45434</v>
      </c>
      <c r="J259" s="14">
        <f t="shared" ref="J259:J322" si="4">C259*H259</f>
        <v>256760.00999999998</v>
      </c>
      <c r="K259" s="14" t="str">
        <f>TEXT(Table1[[#This Row],[DateAdded]],"yy-mm")</f>
        <v>24-05</v>
      </c>
      <c r="L259" s="14" t="str">
        <f>IF(Table1[[#This Row],[Discount]]&gt;0.2, "High Discount", "Low/No Discount")</f>
        <v>Low/No Discount</v>
      </c>
    </row>
    <row r="260" spans="1:12" x14ac:dyDescent="0.2">
      <c r="A260" s="14" t="s">
        <v>43</v>
      </c>
      <c r="B260" s="14" t="s">
        <v>40</v>
      </c>
      <c r="C260" s="14">
        <v>217.63</v>
      </c>
      <c r="D260" s="14">
        <v>3.7</v>
      </c>
      <c r="E260" s="14">
        <v>145</v>
      </c>
      <c r="F260" s="14">
        <v>914</v>
      </c>
      <c r="G260" s="14">
        <v>0.31</v>
      </c>
      <c r="H260" s="14">
        <v>992</v>
      </c>
      <c r="I260" s="15">
        <v>45211</v>
      </c>
      <c r="J260" s="14">
        <f t="shared" si="4"/>
        <v>215888.96</v>
      </c>
      <c r="K260" s="14" t="str">
        <f>TEXT(Table1[[#This Row],[DateAdded]],"yy-mm")</f>
        <v>23-10</v>
      </c>
      <c r="L260" s="14" t="str">
        <f>IF(Table1[[#This Row],[Discount]]&gt;0.2, "High Discount", "Low/No Discount")</f>
        <v>High Discount</v>
      </c>
    </row>
    <row r="261" spans="1:12" x14ac:dyDescent="0.2">
      <c r="A261" s="14" t="s">
        <v>42</v>
      </c>
      <c r="B261" s="14" t="s">
        <v>40</v>
      </c>
      <c r="C261" s="14">
        <v>92.33</v>
      </c>
      <c r="D261" s="14">
        <v>3.9</v>
      </c>
      <c r="E261" s="14">
        <v>1249</v>
      </c>
      <c r="F261" s="14">
        <v>672</v>
      </c>
      <c r="G261" s="14">
        <v>0.11</v>
      </c>
      <c r="H261" s="14">
        <v>661</v>
      </c>
      <c r="I261" s="15">
        <v>45160</v>
      </c>
      <c r="J261" s="14">
        <f t="shared" si="4"/>
        <v>61030.13</v>
      </c>
      <c r="K261" s="14" t="str">
        <f>TEXT(Table1[[#This Row],[DateAdded]],"yy-mm")</f>
        <v>23-08</v>
      </c>
      <c r="L261" s="14" t="str">
        <f>IF(Table1[[#This Row],[Discount]]&gt;0.2, "High Discount", "Low/No Discount")</f>
        <v>Low/No Discount</v>
      </c>
    </row>
    <row r="262" spans="1:12" x14ac:dyDescent="0.2">
      <c r="A262" s="14" t="s">
        <v>39</v>
      </c>
      <c r="B262" s="14" t="s">
        <v>40</v>
      </c>
      <c r="C262" s="14">
        <v>122.82</v>
      </c>
      <c r="D262" s="14">
        <v>1.8</v>
      </c>
      <c r="E262" s="14">
        <v>1546</v>
      </c>
      <c r="F262" s="14">
        <v>649</v>
      </c>
      <c r="G262" s="14">
        <v>0.13</v>
      </c>
      <c r="H262" s="14">
        <v>1100</v>
      </c>
      <c r="I262" s="15">
        <v>45199</v>
      </c>
      <c r="J262" s="14">
        <f t="shared" si="4"/>
        <v>135102</v>
      </c>
      <c r="K262" s="14" t="str">
        <f>TEXT(Table1[[#This Row],[DateAdded]],"yy-mm")</f>
        <v>23-09</v>
      </c>
      <c r="L262" s="14" t="str">
        <f>IF(Table1[[#This Row],[Discount]]&gt;0.2, "High Discount", "Low/No Discount")</f>
        <v>Low/No Discount</v>
      </c>
    </row>
    <row r="263" spans="1:12" x14ac:dyDescent="0.2">
      <c r="A263" s="14" t="s">
        <v>42</v>
      </c>
      <c r="B263" s="14" t="s">
        <v>40</v>
      </c>
      <c r="C263" s="14">
        <v>494.01</v>
      </c>
      <c r="D263" s="14">
        <v>1.5</v>
      </c>
      <c r="E263" s="14">
        <v>3729</v>
      </c>
      <c r="F263" s="14">
        <v>834</v>
      </c>
      <c r="G263" s="14">
        <v>0.22</v>
      </c>
      <c r="H263" s="14">
        <v>636</v>
      </c>
      <c r="I263" s="15">
        <v>45286</v>
      </c>
      <c r="J263" s="14">
        <f t="shared" si="4"/>
        <v>314190.36</v>
      </c>
      <c r="K263" s="14" t="str">
        <f>TEXT(Table1[[#This Row],[DateAdded]],"yy-mm")</f>
        <v>23-12</v>
      </c>
      <c r="L263" s="14" t="str">
        <f>IF(Table1[[#This Row],[Discount]]&gt;0.2, "High Discount", "Low/No Discount")</f>
        <v>High Discount</v>
      </c>
    </row>
    <row r="264" spans="1:12" x14ac:dyDescent="0.2">
      <c r="A264" s="14" t="s">
        <v>42</v>
      </c>
      <c r="B264" s="14" t="s">
        <v>40</v>
      </c>
      <c r="C264" s="14">
        <v>349.29</v>
      </c>
      <c r="D264" s="14">
        <v>5</v>
      </c>
      <c r="E264" s="14">
        <v>4795</v>
      </c>
      <c r="F264" s="14">
        <v>301</v>
      </c>
      <c r="G264" s="14">
        <v>0.05</v>
      </c>
      <c r="H264" s="14">
        <v>1241</v>
      </c>
      <c r="I264" s="15">
        <v>45351</v>
      </c>
      <c r="J264" s="14">
        <f t="shared" si="4"/>
        <v>433468.89</v>
      </c>
      <c r="K264" s="14" t="str">
        <f>TEXT(Table1[[#This Row],[DateAdded]],"yy-mm")</f>
        <v>24-02</v>
      </c>
      <c r="L264" s="14" t="str">
        <f>IF(Table1[[#This Row],[Discount]]&gt;0.2, "High Discount", "Low/No Discount")</f>
        <v>Low/No Discount</v>
      </c>
    </row>
    <row r="265" spans="1:12" x14ac:dyDescent="0.2">
      <c r="A265" s="14" t="s">
        <v>41</v>
      </c>
      <c r="B265" s="14" t="s">
        <v>40</v>
      </c>
      <c r="C265" s="14">
        <v>453.71</v>
      </c>
      <c r="D265" s="14">
        <v>4.0999999999999996</v>
      </c>
      <c r="E265" s="14">
        <v>4131</v>
      </c>
      <c r="F265" s="14">
        <v>743</v>
      </c>
      <c r="G265" s="14">
        <v>0.32</v>
      </c>
      <c r="H265" s="14">
        <v>1699</v>
      </c>
      <c r="I265" s="15">
        <v>45380</v>
      </c>
      <c r="J265" s="14">
        <f t="shared" si="4"/>
        <v>770853.28999999992</v>
      </c>
      <c r="K265" s="14" t="str">
        <f>TEXT(Table1[[#This Row],[DateAdded]],"yy-mm")</f>
        <v>24-03</v>
      </c>
      <c r="L265" s="14" t="str">
        <f>IF(Table1[[#This Row],[Discount]]&gt;0.2, "High Discount", "Low/No Discount")</f>
        <v>High Discount</v>
      </c>
    </row>
    <row r="266" spans="1:12" x14ac:dyDescent="0.2">
      <c r="A266" s="14" t="s">
        <v>43</v>
      </c>
      <c r="B266" s="14" t="s">
        <v>40</v>
      </c>
      <c r="C266" s="14">
        <v>189.81</v>
      </c>
      <c r="D266" s="14">
        <v>2.4</v>
      </c>
      <c r="E266" s="14">
        <v>3046</v>
      </c>
      <c r="F266" s="14">
        <v>707</v>
      </c>
      <c r="G266" s="14">
        <v>0.22</v>
      </c>
      <c r="H266" s="14">
        <v>827</v>
      </c>
      <c r="I266" s="15">
        <v>45323</v>
      </c>
      <c r="J266" s="14">
        <f t="shared" si="4"/>
        <v>156972.87</v>
      </c>
      <c r="K266" s="14" t="str">
        <f>TEXT(Table1[[#This Row],[DateAdded]],"yy-mm")</f>
        <v>24-02</v>
      </c>
      <c r="L266" s="14" t="str">
        <f>IF(Table1[[#This Row],[Discount]]&gt;0.2, "High Discount", "Low/No Discount")</f>
        <v>High Discount</v>
      </c>
    </row>
    <row r="267" spans="1:12" x14ac:dyDescent="0.2">
      <c r="A267" s="14" t="s">
        <v>43</v>
      </c>
      <c r="B267" s="14" t="s">
        <v>40</v>
      </c>
      <c r="C267" s="14">
        <v>402.17</v>
      </c>
      <c r="D267" s="14">
        <v>1.9</v>
      </c>
      <c r="E267" s="14">
        <v>2823</v>
      </c>
      <c r="F267" s="14">
        <v>229</v>
      </c>
      <c r="G267" s="14">
        <v>0.3</v>
      </c>
      <c r="H267" s="14">
        <v>66</v>
      </c>
      <c r="I267" s="15">
        <v>45153</v>
      </c>
      <c r="J267" s="14">
        <f t="shared" si="4"/>
        <v>26543.22</v>
      </c>
      <c r="K267" s="14" t="str">
        <f>TEXT(Table1[[#This Row],[DateAdded]],"yy-mm")</f>
        <v>23-08</v>
      </c>
      <c r="L267" s="14" t="str">
        <f>IF(Table1[[#This Row],[Discount]]&gt;0.2, "High Discount", "Low/No Discount")</f>
        <v>High Discount</v>
      </c>
    </row>
    <row r="268" spans="1:12" x14ac:dyDescent="0.2">
      <c r="A268" s="14" t="s">
        <v>42</v>
      </c>
      <c r="B268" s="14" t="s">
        <v>40</v>
      </c>
      <c r="C268" s="14">
        <v>233.86</v>
      </c>
      <c r="D268" s="14">
        <v>1.8</v>
      </c>
      <c r="E268" s="14">
        <v>2774</v>
      </c>
      <c r="F268" s="14">
        <v>171</v>
      </c>
      <c r="G268" s="14">
        <v>0.33</v>
      </c>
      <c r="H268" s="14">
        <v>1232</v>
      </c>
      <c r="I268" s="15">
        <v>45162</v>
      </c>
      <c r="J268" s="14">
        <f t="shared" si="4"/>
        <v>288115.52</v>
      </c>
      <c r="K268" s="14" t="str">
        <f>TEXT(Table1[[#This Row],[DateAdded]],"yy-mm")</f>
        <v>23-08</v>
      </c>
      <c r="L268" s="14" t="str">
        <f>IF(Table1[[#This Row],[Discount]]&gt;0.2, "High Discount", "Low/No Discount")</f>
        <v>High Discount</v>
      </c>
    </row>
    <row r="269" spans="1:12" x14ac:dyDescent="0.2">
      <c r="A269" s="14" t="s">
        <v>41</v>
      </c>
      <c r="B269" s="14" t="s">
        <v>40</v>
      </c>
      <c r="C269" s="14">
        <v>228.71</v>
      </c>
      <c r="D269" s="14">
        <v>2.2999999999999998</v>
      </c>
      <c r="E269" s="14">
        <v>661</v>
      </c>
      <c r="F269" s="14">
        <v>811</v>
      </c>
      <c r="G269" s="14">
        <v>0.04</v>
      </c>
      <c r="H269" s="14">
        <v>452</v>
      </c>
      <c r="I269" s="15">
        <v>45120</v>
      </c>
      <c r="J269" s="14">
        <f t="shared" si="4"/>
        <v>103376.92</v>
      </c>
      <c r="K269" s="14" t="str">
        <f>TEXT(Table1[[#This Row],[DateAdded]],"yy-mm")</f>
        <v>23-07</v>
      </c>
      <c r="L269" s="14" t="str">
        <f>IF(Table1[[#This Row],[Discount]]&gt;0.2, "High Discount", "Low/No Discount")</f>
        <v>Low/No Discount</v>
      </c>
    </row>
    <row r="270" spans="1:12" x14ac:dyDescent="0.2">
      <c r="A270" s="14" t="s">
        <v>42</v>
      </c>
      <c r="B270" s="14" t="s">
        <v>40</v>
      </c>
      <c r="C270" s="14">
        <v>348.1</v>
      </c>
      <c r="D270" s="14">
        <v>1.8</v>
      </c>
      <c r="E270" s="14">
        <v>207</v>
      </c>
      <c r="F270" s="14">
        <v>617</v>
      </c>
      <c r="G270" s="14">
        <v>0.05</v>
      </c>
      <c r="H270" s="14">
        <v>632</v>
      </c>
      <c r="I270" s="15">
        <v>45398</v>
      </c>
      <c r="J270" s="14">
        <f t="shared" si="4"/>
        <v>219999.2</v>
      </c>
      <c r="K270" s="14" t="str">
        <f>TEXT(Table1[[#This Row],[DateAdded]],"yy-mm")</f>
        <v>24-04</v>
      </c>
      <c r="L270" s="14" t="str">
        <f>IF(Table1[[#This Row],[Discount]]&gt;0.2, "High Discount", "Low/No Discount")</f>
        <v>Low/No Discount</v>
      </c>
    </row>
    <row r="271" spans="1:12" x14ac:dyDescent="0.2">
      <c r="A271" s="14" t="s">
        <v>43</v>
      </c>
      <c r="B271" s="14" t="s">
        <v>40</v>
      </c>
      <c r="C271" s="14">
        <v>10.61</v>
      </c>
      <c r="D271" s="14">
        <v>2.2000000000000002</v>
      </c>
      <c r="E271" s="14">
        <v>3719</v>
      </c>
      <c r="F271" s="14">
        <v>979</v>
      </c>
      <c r="G271" s="14">
        <v>0.24</v>
      </c>
      <c r="H271" s="14">
        <v>1565</v>
      </c>
      <c r="I271" s="15">
        <v>45216</v>
      </c>
      <c r="J271" s="14">
        <f t="shared" si="4"/>
        <v>16604.649999999998</v>
      </c>
      <c r="K271" s="14" t="str">
        <f>TEXT(Table1[[#This Row],[DateAdded]],"yy-mm")</f>
        <v>23-10</v>
      </c>
      <c r="L271" s="14" t="str">
        <f>IF(Table1[[#This Row],[Discount]]&gt;0.2, "High Discount", "Low/No Discount")</f>
        <v>High Discount</v>
      </c>
    </row>
    <row r="272" spans="1:12" x14ac:dyDescent="0.2">
      <c r="A272" s="14" t="s">
        <v>39</v>
      </c>
      <c r="B272" s="14" t="s">
        <v>40</v>
      </c>
      <c r="C272" s="14">
        <v>205.66</v>
      </c>
      <c r="D272" s="14">
        <v>1.6</v>
      </c>
      <c r="E272" s="14">
        <v>1540</v>
      </c>
      <c r="F272" s="14">
        <v>979</v>
      </c>
      <c r="G272" s="14">
        <v>0.46</v>
      </c>
      <c r="H272" s="14">
        <v>363</v>
      </c>
      <c r="I272" s="15">
        <v>45132</v>
      </c>
      <c r="J272" s="14">
        <f t="shared" si="4"/>
        <v>74654.58</v>
      </c>
      <c r="K272" s="14" t="str">
        <f>TEXT(Table1[[#This Row],[DateAdded]],"yy-mm")</f>
        <v>23-07</v>
      </c>
      <c r="L272" s="14" t="str">
        <f>IF(Table1[[#This Row],[Discount]]&gt;0.2, "High Discount", "Low/No Discount")</f>
        <v>High Discount</v>
      </c>
    </row>
    <row r="273" spans="1:12" x14ac:dyDescent="0.2">
      <c r="A273" s="14" t="s">
        <v>42</v>
      </c>
      <c r="B273" s="14" t="s">
        <v>40</v>
      </c>
      <c r="C273" s="14">
        <v>339.06</v>
      </c>
      <c r="D273" s="14">
        <v>1.4</v>
      </c>
      <c r="E273" s="14">
        <v>4551</v>
      </c>
      <c r="F273" s="14">
        <v>742</v>
      </c>
      <c r="G273" s="14">
        <v>0.43</v>
      </c>
      <c r="H273" s="14">
        <v>1012</v>
      </c>
      <c r="I273" s="15">
        <v>45181</v>
      </c>
      <c r="J273" s="14">
        <f t="shared" si="4"/>
        <v>343128.72000000003</v>
      </c>
      <c r="K273" s="14" t="str">
        <f>TEXT(Table1[[#This Row],[DateAdded]],"yy-mm")</f>
        <v>23-09</v>
      </c>
      <c r="L273" s="14" t="str">
        <f>IF(Table1[[#This Row],[Discount]]&gt;0.2, "High Discount", "Low/No Discount")</f>
        <v>High Discount</v>
      </c>
    </row>
    <row r="274" spans="1:12" x14ac:dyDescent="0.2">
      <c r="A274" s="14" t="s">
        <v>43</v>
      </c>
      <c r="B274" s="14" t="s">
        <v>40</v>
      </c>
      <c r="C274" s="14">
        <v>393.19</v>
      </c>
      <c r="D274" s="14">
        <v>3.8</v>
      </c>
      <c r="E274" s="14">
        <v>3725</v>
      </c>
      <c r="F274" s="14">
        <v>803</v>
      </c>
      <c r="G274" s="14">
        <v>0.15</v>
      </c>
      <c r="H274" s="14">
        <v>113</v>
      </c>
      <c r="I274" s="15">
        <v>45216</v>
      </c>
      <c r="J274" s="14">
        <f t="shared" si="4"/>
        <v>44430.47</v>
      </c>
      <c r="K274" s="14" t="str">
        <f>TEXT(Table1[[#This Row],[DateAdded]],"yy-mm")</f>
        <v>23-10</v>
      </c>
      <c r="L274" s="14" t="str">
        <f>IF(Table1[[#This Row],[Discount]]&gt;0.2, "High Discount", "Low/No Discount")</f>
        <v>Low/No Discount</v>
      </c>
    </row>
    <row r="275" spans="1:12" x14ac:dyDescent="0.2">
      <c r="A275" s="14" t="s">
        <v>41</v>
      </c>
      <c r="B275" s="14" t="s">
        <v>40</v>
      </c>
      <c r="C275" s="14">
        <v>196.65</v>
      </c>
      <c r="D275" s="14">
        <v>2.4</v>
      </c>
      <c r="E275" s="14">
        <v>2496</v>
      </c>
      <c r="F275" s="14">
        <v>842</v>
      </c>
      <c r="G275" s="14">
        <v>0.41</v>
      </c>
      <c r="H275" s="14">
        <v>1725</v>
      </c>
      <c r="I275" s="15">
        <v>45299</v>
      </c>
      <c r="J275" s="14">
        <f t="shared" si="4"/>
        <v>339221.25</v>
      </c>
      <c r="K275" s="14" t="str">
        <f>TEXT(Table1[[#This Row],[DateAdded]],"yy-mm")</f>
        <v>24-01</v>
      </c>
      <c r="L275" s="14" t="str">
        <f>IF(Table1[[#This Row],[Discount]]&gt;0.2, "High Discount", "Low/No Discount")</f>
        <v>High Discount</v>
      </c>
    </row>
    <row r="276" spans="1:12" x14ac:dyDescent="0.2">
      <c r="A276" s="14" t="s">
        <v>43</v>
      </c>
      <c r="B276" s="14" t="s">
        <v>40</v>
      </c>
      <c r="C276" s="14">
        <v>437.93</v>
      </c>
      <c r="D276" s="14">
        <v>1.6</v>
      </c>
      <c r="E276" s="14">
        <v>405</v>
      </c>
      <c r="F276" s="14">
        <v>938</v>
      </c>
      <c r="G276" s="14">
        <v>0.28999999999999998</v>
      </c>
      <c r="H276" s="14">
        <v>1339</v>
      </c>
      <c r="I276" s="15">
        <v>45352</v>
      </c>
      <c r="J276" s="14">
        <f t="shared" si="4"/>
        <v>586388.27</v>
      </c>
      <c r="K276" s="14" t="str">
        <f>TEXT(Table1[[#This Row],[DateAdded]],"yy-mm")</f>
        <v>24-03</v>
      </c>
      <c r="L276" s="14" t="str">
        <f>IF(Table1[[#This Row],[Discount]]&gt;0.2, "High Discount", "Low/No Discount")</f>
        <v>High Discount</v>
      </c>
    </row>
    <row r="277" spans="1:12" x14ac:dyDescent="0.2">
      <c r="A277" s="14" t="s">
        <v>43</v>
      </c>
      <c r="B277" s="14" t="s">
        <v>40</v>
      </c>
      <c r="C277" s="14">
        <v>112.17</v>
      </c>
      <c r="D277" s="14">
        <v>4.7</v>
      </c>
      <c r="E277" s="14">
        <v>4137</v>
      </c>
      <c r="F277" s="14">
        <v>677</v>
      </c>
      <c r="G277" s="14">
        <v>0.41</v>
      </c>
      <c r="H277" s="14">
        <v>1826</v>
      </c>
      <c r="I277" s="15">
        <v>45295</v>
      </c>
      <c r="J277" s="14">
        <f t="shared" si="4"/>
        <v>204822.42</v>
      </c>
      <c r="K277" s="14" t="str">
        <f>TEXT(Table1[[#This Row],[DateAdded]],"yy-mm")</f>
        <v>24-01</v>
      </c>
      <c r="L277" s="14" t="str">
        <f>IF(Table1[[#This Row],[Discount]]&gt;0.2, "High Discount", "Low/No Discount")</f>
        <v>High Discount</v>
      </c>
    </row>
    <row r="278" spans="1:12" x14ac:dyDescent="0.2">
      <c r="A278" s="14" t="s">
        <v>43</v>
      </c>
      <c r="B278" s="14" t="s">
        <v>40</v>
      </c>
      <c r="C278" s="14">
        <v>270.92</v>
      </c>
      <c r="D278" s="14">
        <v>3.9</v>
      </c>
      <c r="E278" s="14">
        <v>3138</v>
      </c>
      <c r="F278" s="14">
        <v>847</v>
      </c>
      <c r="G278" s="14">
        <v>0.11</v>
      </c>
      <c r="H278" s="14">
        <v>1549</v>
      </c>
      <c r="I278" s="15">
        <v>45380</v>
      </c>
      <c r="J278" s="14">
        <f t="shared" si="4"/>
        <v>419655.08</v>
      </c>
      <c r="K278" s="14" t="str">
        <f>TEXT(Table1[[#This Row],[DateAdded]],"yy-mm")</f>
        <v>24-03</v>
      </c>
      <c r="L278" s="14" t="str">
        <f>IF(Table1[[#This Row],[Discount]]&gt;0.2, "High Discount", "Low/No Discount")</f>
        <v>Low/No Discount</v>
      </c>
    </row>
    <row r="279" spans="1:12" x14ac:dyDescent="0.2">
      <c r="A279" s="14" t="s">
        <v>39</v>
      </c>
      <c r="B279" s="14" t="s">
        <v>40</v>
      </c>
      <c r="C279" s="14">
        <v>207.46</v>
      </c>
      <c r="D279" s="14">
        <v>1.7</v>
      </c>
      <c r="E279" s="14">
        <v>4225</v>
      </c>
      <c r="F279" s="14">
        <v>930</v>
      </c>
      <c r="G279" s="14">
        <v>0.17</v>
      </c>
      <c r="H279" s="14">
        <v>1811</v>
      </c>
      <c r="I279" s="15">
        <v>45197</v>
      </c>
      <c r="J279" s="14">
        <f t="shared" si="4"/>
        <v>375710.06</v>
      </c>
      <c r="K279" s="14" t="str">
        <f>TEXT(Table1[[#This Row],[DateAdded]],"yy-mm")</f>
        <v>23-09</v>
      </c>
      <c r="L279" s="14" t="str">
        <f>IF(Table1[[#This Row],[Discount]]&gt;0.2, "High Discount", "Low/No Discount")</f>
        <v>Low/No Discount</v>
      </c>
    </row>
    <row r="280" spans="1:12" x14ac:dyDescent="0.2">
      <c r="A280" s="14" t="s">
        <v>41</v>
      </c>
      <c r="B280" s="14" t="s">
        <v>40</v>
      </c>
      <c r="C280" s="14">
        <v>413.02</v>
      </c>
      <c r="D280" s="14">
        <v>1.5</v>
      </c>
      <c r="E280" s="14">
        <v>4259</v>
      </c>
      <c r="F280" s="14">
        <v>94</v>
      </c>
      <c r="G280" s="14">
        <v>0.24</v>
      </c>
      <c r="H280" s="14">
        <v>1133</v>
      </c>
      <c r="I280" s="15">
        <v>45117</v>
      </c>
      <c r="J280" s="14">
        <f t="shared" si="4"/>
        <v>467951.66</v>
      </c>
      <c r="K280" s="14" t="str">
        <f>TEXT(Table1[[#This Row],[DateAdded]],"yy-mm")</f>
        <v>23-07</v>
      </c>
      <c r="L280" s="14" t="str">
        <f>IF(Table1[[#This Row],[Discount]]&gt;0.2, "High Discount", "Low/No Discount")</f>
        <v>High Discount</v>
      </c>
    </row>
    <row r="281" spans="1:12" x14ac:dyDescent="0.2">
      <c r="A281" s="14" t="s">
        <v>41</v>
      </c>
      <c r="B281" s="14" t="s">
        <v>40</v>
      </c>
      <c r="C281" s="14">
        <v>416.37</v>
      </c>
      <c r="D281" s="14">
        <v>2.2999999999999998</v>
      </c>
      <c r="E281" s="14">
        <v>2530</v>
      </c>
      <c r="F281" s="14">
        <v>936</v>
      </c>
      <c r="G281" s="14">
        <v>0.41</v>
      </c>
      <c r="H281" s="14">
        <v>1676</v>
      </c>
      <c r="I281" s="15">
        <v>45336</v>
      </c>
      <c r="J281" s="14">
        <f t="shared" si="4"/>
        <v>697836.12</v>
      </c>
      <c r="K281" s="14" t="str">
        <f>TEXT(Table1[[#This Row],[DateAdded]],"yy-mm")</f>
        <v>24-02</v>
      </c>
      <c r="L281" s="14" t="str">
        <f>IF(Table1[[#This Row],[Discount]]&gt;0.2, "High Discount", "Low/No Discount")</f>
        <v>High Discount</v>
      </c>
    </row>
    <row r="282" spans="1:12" x14ac:dyDescent="0.2">
      <c r="A282" s="14" t="s">
        <v>44</v>
      </c>
      <c r="B282" s="14" t="s">
        <v>45</v>
      </c>
      <c r="C282" s="14">
        <v>43.4</v>
      </c>
      <c r="D282" s="14">
        <v>1.1000000000000001</v>
      </c>
      <c r="E282" s="14">
        <v>536</v>
      </c>
      <c r="F282" s="14">
        <v>78</v>
      </c>
      <c r="G282" s="14">
        <v>0.48</v>
      </c>
      <c r="H282" s="14">
        <v>1979</v>
      </c>
      <c r="I282" s="15">
        <v>45441</v>
      </c>
      <c r="J282" s="14">
        <f t="shared" si="4"/>
        <v>85888.599999999991</v>
      </c>
      <c r="K282" s="14" t="str">
        <f>TEXT(Table1[[#This Row],[DateAdded]],"yy-mm")</f>
        <v>24-05</v>
      </c>
      <c r="L282" s="14" t="str">
        <f>IF(Table1[[#This Row],[Discount]]&gt;0.2, "High Discount", "Low/No Discount")</f>
        <v>High Discount</v>
      </c>
    </row>
    <row r="283" spans="1:12" x14ac:dyDescent="0.2">
      <c r="A283" s="14" t="s">
        <v>46</v>
      </c>
      <c r="B283" s="14" t="s">
        <v>45</v>
      </c>
      <c r="C283" s="14">
        <v>69.8</v>
      </c>
      <c r="D283" s="14">
        <v>3.4</v>
      </c>
      <c r="E283" s="14">
        <v>542</v>
      </c>
      <c r="F283" s="14">
        <v>845</v>
      </c>
      <c r="G283" s="14">
        <v>0.44</v>
      </c>
      <c r="H283" s="14">
        <v>988</v>
      </c>
      <c r="I283" s="15">
        <v>45137</v>
      </c>
      <c r="J283" s="14">
        <f t="shared" si="4"/>
        <v>68962.399999999994</v>
      </c>
      <c r="K283" s="14" t="str">
        <f>TEXT(Table1[[#This Row],[DateAdded]],"yy-mm")</f>
        <v>23-07</v>
      </c>
      <c r="L283" s="14" t="str">
        <f>IF(Table1[[#This Row],[Discount]]&gt;0.2, "High Discount", "Low/No Discount")</f>
        <v>High Discount</v>
      </c>
    </row>
    <row r="284" spans="1:12" x14ac:dyDescent="0.2">
      <c r="A284" s="14" t="s">
        <v>47</v>
      </c>
      <c r="B284" s="14" t="s">
        <v>45</v>
      </c>
      <c r="C284" s="14">
        <v>324</v>
      </c>
      <c r="D284" s="14">
        <v>1.9</v>
      </c>
      <c r="E284" s="14">
        <v>4349</v>
      </c>
      <c r="F284" s="14">
        <v>129</v>
      </c>
      <c r="G284" s="14">
        <v>0.33</v>
      </c>
      <c r="H284" s="14">
        <v>466</v>
      </c>
      <c r="I284" s="15">
        <v>45166</v>
      </c>
      <c r="J284" s="14">
        <f t="shared" si="4"/>
        <v>150984</v>
      </c>
      <c r="K284" s="14" t="str">
        <f>TEXT(Table1[[#This Row],[DateAdded]],"yy-mm")</f>
        <v>23-08</v>
      </c>
      <c r="L284" s="14" t="str">
        <f>IF(Table1[[#This Row],[Discount]]&gt;0.2, "High Discount", "Low/No Discount")</f>
        <v>High Discount</v>
      </c>
    </row>
    <row r="285" spans="1:12" x14ac:dyDescent="0.2">
      <c r="A285" s="14" t="s">
        <v>47</v>
      </c>
      <c r="B285" s="14" t="s">
        <v>45</v>
      </c>
      <c r="C285" s="14">
        <v>286.58</v>
      </c>
      <c r="D285" s="14">
        <v>1.8</v>
      </c>
      <c r="E285" s="14">
        <v>4737</v>
      </c>
      <c r="F285" s="14">
        <v>381</v>
      </c>
      <c r="G285" s="14">
        <v>0.5</v>
      </c>
      <c r="H285" s="14">
        <v>1276</v>
      </c>
      <c r="I285" s="15">
        <v>45397</v>
      </c>
      <c r="J285" s="14">
        <f t="shared" si="4"/>
        <v>365676.07999999996</v>
      </c>
      <c r="K285" s="14" t="str">
        <f>TEXT(Table1[[#This Row],[DateAdded]],"yy-mm")</f>
        <v>24-04</v>
      </c>
      <c r="L285" s="14" t="str">
        <f>IF(Table1[[#This Row],[Discount]]&gt;0.2, "High Discount", "Low/No Discount")</f>
        <v>High Discount</v>
      </c>
    </row>
    <row r="286" spans="1:12" x14ac:dyDescent="0.2">
      <c r="A286" s="14" t="s">
        <v>47</v>
      </c>
      <c r="B286" s="14" t="s">
        <v>45</v>
      </c>
      <c r="C286" s="14">
        <v>492</v>
      </c>
      <c r="D286" s="14">
        <v>2</v>
      </c>
      <c r="E286" s="14">
        <v>4244</v>
      </c>
      <c r="F286" s="14">
        <v>328</v>
      </c>
      <c r="G286" s="14">
        <v>0.39</v>
      </c>
      <c r="H286" s="14">
        <v>1517</v>
      </c>
      <c r="I286" s="15">
        <v>45190</v>
      </c>
      <c r="J286" s="14">
        <f t="shared" si="4"/>
        <v>746364</v>
      </c>
      <c r="K286" s="14" t="str">
        <f>TEXT(Table1[[#This Row],[DateAdded]],"yy-mm")</f>
        <v>23-09</v>
      </c>
      <c r="L286" s="14" t="str">
        <f>IF(Table1[[#This Row],[Discount]]&gt;0.2, "High Discount", "Low/No Discount")</f>
        <v>High Discount</v>
      </c>
    </row>
    <row r="287" spans="1:12" x14ac:dyDescent="0.2">
      <c r="A287" s="14" t="s">
        <v>46</v>
      </c>
      <c r="B287" s="14" t="s">
        <v>45</v>
      </c>
      <c r="C287" s="14">
        <v>348.89</v>
      </c>
      <c r="D287" s="14">
        <v>3.5</v>
      </c>
      <c r="E287" s="14">
        <v>1638</v>
      </c>
      <c r="F287" s="14">
        <v>551</v>
      </c>
      <c r="G287" s="14">
        <v>0.41</v>
      </c>
      <c r="H287" s="14">
        <v>1382</v>
      </c>
      <c r="I287" s="15">
        <v>45145</v>
      </c>
      <c r="J287" s="14">
        <f t="shared" si="4"/>
        <v>482165.98</v>
      </c>
      <c r="K287" s="14" t="str">
        <f>TEXT(Table1[[#This Row],[DateAdded]],"yy-mm")</f>
        <v>23-08</v>
      </c>
      <c r="L287" s="14" t="str">
        <f>IF(Table1[[#This Row],[Discount]]&gt;0.2, "High Discount", "Low/No Discount")</f>
        <v>High Discount</v>
      </c>
    </row>
    <row r="288" spans="1:12" x14ac:dyDescent="0.2">
      <c r="A288" s="14" t="s">
        <v>48</v>
      </c>
      <c r="B288" s="14" t="s">
        <v>45</v>
      </c>
      <c r="C288" s="14">
        <v>315.70999999999998</v>
      </c>
      <c r="D288" s="14">
        <v>3.1</v>
      </c>
      <c r="E288" s="14">
        <v>3302</v>
      </c>
      <c r="F288" s="14">
        <v>689</v>
      </c>
      <c r="G288" s="14">
        <v>7.0000000000000007E-2</v>
      </c>
      <c r="H288" s="14">
        <v>1651</v>
      </c>
      <c r="I288" s="15">
        <v>45262</v>
      </c>
      <c r="J288" s="14">
        <f t="shared" si="4"/>
        <v>521237.20999999996</v>
      </c>
      <c r="K288" s="14" t="str">
        <f>TEXT(Table1[[#This Row],[DateAdded]],"yy-mm")</f>
        <v>23-12</v>
      </c>
      <c r="L288" s="14" t="str">
        <f>IF(Table1[[#This Row],[Discount]]&gt;0.2, "High Discount", "Low/No Discount")</f>
        <v>Low/No Discount</v>
      </c>
    </row>
    <row r="289" spans="1:12" x14ac:dyDescent="0.2">
      <c r="A289" s="14" t="s">
        <v>44</v>
      </c>
      <c r="B289" s="14" t="s">
        <v>45</v>
      </c>
      <c r="C289" s="14">
        <v>330.5</v>
      </c>
      <c r="D289" s="14">
        <v>2.4</v>
      </c>
      <c r="E289" s="14">
        <v>2139</v>
      </c>
      <c r="F289" s="14">
        <v>981</v>
      </c>
      <c r="G289" s="14">
        <v>0.41</v>
      </c>
      <c r="H289" s="14">
        <v>1764</v>
      </c>
      <c r="I289" s="15">
        <v>45367</v>
      </c>
      <c r="J289" s="14">
        <f t="shared" si="4"/>
        <v>583002</v>
      </c>
      <c r="K289" s="14" t="str">
        <f>TEXT(Table1[[#This Row],[DateAdded]],"yy-mm")</f>
        <v>24-03</v>
      </c>
      <c r="L289" s="14" t="str">
        <f>IF(Table1[[#This Row],[Discount]]&gt;0.2, "High Discount", "Low/No Discount")</f>
        <v>High Discount</v>
      </c>
    </row>
    <row r="290" spans="1:12" x14ac:dyDescent="0.2">
      <c r="A290" s="14" t="s">
        <v>48</v>
      </c>
      <c r="B290" s="14" t="s">
        <v>45</v>
      </c>
      <c r="C290" s="14">
        <v>15.41</v>
      </c>
      <c r="D290" s="14">
        <v>2.7</v>
      </c>
      <c r="E290" s="14">
        <v>2293</v>
      </c>
      <c r="F290" s="14">
        <v>741</v>
      </c>
      <c r="G290" s="14">
        <v>0.13</v>
      </c>
      <c r="H290" s="14">
        <v>649</v>
      </c>
      <c r="I290" s="15">
        <v>45139</v>
      </c>
      <c r="J290" s="14">
        <f t="shared" si="4"/>
        <v>10001.09</v>
      </c>
      <c r="K290" s="14" t="str">
        <f>TEXT(Table1[[#This Row],[DateAdded]],"yy-mm")</f>
        <v>23-08</v>
      </c>
      <c r="L290" s="14" t="str">
        <f>IF(Table1[[#This Row],[Discount]]&gt;0.2, "High Discount", "Low/No Discount")</f>
        <v>Low/No Discount</v>
      </c>
    </row>
    <row r="291" spans="1:12" x14ac:dyDescent="0.2">
      <c r="A291" s="14" t="s">
        <v>46</v>
      </c>
      <c r="B291" s="14" t="s">
        <v>45</v>
      </c>
      <c r="C291" s="14">
        <v>272.3</v>
      </c>
      <c r="D291" s="14">
        <v>1.9</v>
      </c>
      <c r="E291" s="14">
        <v>2009</v>
      </c>
      <c r="F291" s="14">
        <v>241</v>
      </c>
      <c r="G291" s="14">
        <v>0.31</v>
      </c>
      <c r="H291" s="14">
        <v>1716</v>
      </c>
      <c r="I291" s="15">
        <v>45115</v>
      </c>
      <c r="J291" s="14">
        <f t="shared" si="4"/>
        <v>467266.80000000005</v>
      </c>
      <c r="K291" s="14" t="str">
        <f>TEXT(Table1[[#This Row],[DateAdded]],"yy-mm")</f>
        <v>23-07</v>
      </c>
      <c r="L291" s="14" t="str">
        <f>IF(Table1[[#This Row],[Discount]]&gt;0.2, "High Discount", "Low/No Discount")</f>
        <v>High Discount</v>
      </c>
    </row>
    <row r="292" spans="1:12" x14ac:dyDescent="0.2">
      <c r="A292" s="14" t="s">
        <v>48</v>
      </c>
      <c r="B292" s="14" t="s">
        <v>45</v>
      </c>
      <c r="C292" s="14">
        <v>480.19</v>
      </c>
      <c r="D292" s="14">
        <v>3</v>
      </c>
      <c r="E292" s="14">
        <v>3042</v>
      </c>
      <c r="F292" s="14">
        <v>496</v>
      </c>
      <c r="G292" s="14">
        <v>0.27</v>
      </c>
      <c r="H292" s="14">
        <v>702</v>
      </c>
      <c r="I292" s="15">
        <v>45145</v>
      </c>
      <c r="J292" s="14">
        <f t="shared" si="4"/>
        <v>337093.38</v>
      </c>
      <c r="K292" s="14" t="str">
        <f>TEXT(Table1[[#This Row],[DateAdded]],"yy-mm")</f>
        <v>23-08</v>
      </c>
      <c r="L292" s="14" t="str">
        <f>IF(Table1[[#This Row],[Discount]]&gt;0.2, "High Discount", "Low/No Discount")</f>
        <v>High Discount</v>
      </c>
    </row>
    <row r="293" spans="1:12" x14ac:dyDescent="0.2">
      <c r="A293" s="14" t="s">
        <v>46</v>
      </c>
      <c r="B293" s="14" t="s">
        <v>45</v>
      </c>
      <c r="C293" s="14">
        <v>58.06</v>
      </c>
      <c r="D293" s="14">
        <v>3</v>
      </c>
      <c r="E293" s="14">
        <v>545</v>
      </c>
      <c r="F293" s="14">
        <v>563</v>
      </c>
      <c r="G293" s="14">
        <v>0.12</v>
      </c>
      <c r="H293" s="14">
        <v>593</v>
      </c>
      <c r="I293" s="15">
        <v>45221</v>
      </c>
      <c r="J293" s="14">
        <f t="shared" si="4"/>
        <v>34429.58</v>
      </c>
      <c r="K293" s="14" t="str">
        <f>TEXT(Table1[[#This Row],[DateAdded]],"yy-mm")</f>
        <v>23-10</v>
      </c>
      <c r="L293" s="14" t="str">
        <f>IF(Table1[[#This Row],[Discount]]&gt;0.2, "High Discount", "Low/No Discount")</f>
        <v>Low/No Discount</v>
      </c>
    </row>
    <row r="294" spans="1:12" x14ac:dyDescent="0.2">
      <c r="A294" s="14" t="s">
        <v>47</v>
      </c>
      <c r="B294" s="14" t="s">
        <v>45</v>
      </c>
      <c r="C294" s="14">
        <v>194.19</v>
      </c>
      <c r="D294" s="14">
        <v>2.6</v>
      </c>
      <c r="E294" s="14">
        <v>3493</v>
      </c>
      <c r="F294" s="14">
        <v>553</v>
      </c>
      <c r="G294" s="14">
        <v>0.39</v>
      </c>
      <c r="H294" s="14">
        <v>396</v>
      </c>
      <c r="I294" s="15">
        <v>45340</v>
      </c>
      <c r="J294" s="14">
        <f t="shared" si="4"/>
        <v>76899.240000000005</v>
      </c>
      <c r="K294" s="14" t="str">
        <f>TEXT(Table1[[#This Row],[DateAdded]],"yy-mm")</f>
        <v>24-02</v>
      </c>
      <c r="L294" s="14" t="str">
        <f>IF(Table1[[#This Row],[Discount]]&gt;0.2, "High Discount", "Low/No Discount")</f>
        <v>High Discount</v>
      </c>
    </row>
    <row r="295" spans="1:12" x14ac:dyDescent="0.2">
      <c r="A295" s="14" t="s">
        <v>48</v>
      </c>
      <c r="B295" s="14" t="s">
        <v>45</v>
      </c>
      <c r="C295" s="14">
        <v>60.05</v>
      </c>
      <c r="D295" s="14">
        <v>3.6</v>
      </c>
      <c r="E295" s="14">
        <v>424</v>
      </c>
      <c r="F295" s="14">
        <v>128</v>
      </c>
      <c r="G295" s="14">
        <v>0.4</v>
      </c>
      <c r="H295" s="14">
        <v>1583</v>
      </c>
      <c r="I295" s="15">
        <v>45424</v>
      </c>
      <c r="J295" s="14">
        <f t="shared" si="4"/>
        <v>95059.15</v>
      </c>
      <c r="K295" s="14" t="str">
        <f>TEXT(Table1[[#This Row],[DateAdded]],"yy-mm")</f>
        <v>24-05</v>
      </c>
      <c r="L295" s="14" t="str">
        <f>IF(Table1[[#This Row],[Discount]]&gt;0.2, "High Discount", "Low/No Discount")</f>
        <v>High Discount</v>
      </c>
    </row>
    <row r="296" spans="1:12" x14ac:dyDescent="0.2">
      <c r="A296" s="14" t="s">
        <v>48</v>
      </c>
      <c r="B296" s="14" t="s">
        <v>45</v>
      </c>
      <c r="C296" s="14">
        <v>422.03</v>
      </c>
      <c r="D296" s="14">
        <v>1.2</v>
      </c>
      <c r="E296" s="14">
        <v>2279</v>
      </c>
      <c r="F296" s="14">
        <v>788</v>
      </c>
      <c r="G296" s="14">
        <v>0.41</v>
      </c>
      <c r="H296" s="14">
        <v>758</v>
      </c>
      <c r="I296" s="15">
        <v>45163</v>
      </c>
      <c r="J296" s="14">
        <f t="shared" si="4"/>
        <v>319898.74</v>
      </c>
      <c r="K296" s="14" t="str">
        <f>TEXT(Table1[[#This Row],[DateAdded]],"yy-mm")</f>
        <v>23-08</v>
      </c>
      <c r="L296" s="14" t="str">
        <f>IF(Table1[[#This Row],[Discount]]&gt;0.2, "High Discount", "Low/No Discount")</f>
        <v>High Discount</v>
      </c>
    </row>
    <row r="297" spans="1:12" x14ac:dyDescent="0.2">
      <c r="A297" s="14" t="s">
        <v>46</v>
      </c>
      <c r="B297" s="14" t="s">
        <v>45</v>
      </c>
      <c r="C297" s="14">
        <v>448.61</v>
      </c>
      <c r="D297" s="14">
        <v>3.5</v>
      </c>
      <c r="E297" s="14">
        <v>78</v>
      </c>
      <c r="F297" s="14">
        <v>912</v>
      </c>
      <c r="G297" s="14">
        <v>0.03</v>
      </c>
      <c r="H297" s="14">
        <v>855</v>
      </c>
      <c r="I297" s="15">
        <v>45280</v>
      </c>
      <c r="J297" s="14">
        <f t="shared" si="4"/>
        <v>383561.55</v>
      </c>
      <c r="K297" s="14" t="str">
        <f>TEXT(Table1[[#This Row],[DateAdded]],"yy-mm")</f>
        <v>23-12</v>
      </c>
      <c r="L297" s="14" t="str">
        <f>IF(Table1[[#This Row],[Discount]]&gt;0.2, "High Discount", "Low/No Discount")</f>
        <v>Low/No Discount</v>
      </c>
    </row>
    <row r="298" spans="1:12" x14ac:dyDescent="0.2">
      <c r="A298" s="14" t="s">
        <v>47</v>
      </c>
      <c r="B298" s="14" t="s">
        <v>45</v>
      </c>
      <c r="C298" s="14">
        <v>61.79</v>
      </c>
      <c r="D298" s="14">
        <v>5</v>
      </c>
      <c r="E298" s="14">
        <v>2148</v>
      </c>
      <c r="F298" s="14">
        <v>7</v>
      </c>
      <c r="G298" s="14">
        <v>0.02</v>
      </c>
      <c r="H298" s="14">
        <v>1528</v>
      </c>
      <c r="I298" s="15">
        <v>45366</v>
      </c>
      <c r="J298" s="14">
        <f t="shared" si="4"/>
        <v>94415.12</v>
      </c>
      <c r="K298" s="14" t="str">
        <f>TEXT(Table1[[#This Row],[DateAdded]],"yy-mm")</f>
        <v>24-03</v>
      </c>
      <c r="L298" s="14" t="str">
        <f>IF(Table1[[#This Row],[Discount]]&gt;0.2, "High Discount", "Low/No Discount")</f>
        <v>Low/No Discount</v>
      </c>
    </row>
    <row r="299" spans="1:12" x14ac:dyDescent="0.2">
      <c r="A299" s="14" t="s">
        <v>47</v>
      </c>
      <c r="B299" s="14" t="s">
        <v>45</v>
      </c>
      <c r="C299" s="14">
        <v>332.93</v>
      </c>
      <c r="D299" s="14">
        <v>4.2</v>
      </c>
      <c r="E299" s="14">
        <v>2711</v>
      </c>
      <c r="F299" s="14">
        <v>16</v>
      </c>
      <c r="G299" s="14">
        <v>0.48</v>
      </c>
      <c r="H299" s="14">
        <v>276</v>
      </c>
      <c r="I299" s="15">
        <v>45221</v>
      </c>
      <c r="J299" s="14">
        <f t="shared" si="4"/>
        <v>91888.680000000008</v>
      </c>
      <c r="K299" s="14" t="str">
        <f>TEXT(Table1[[#This Row],[DateAdded]],"yy-mm")</f>
        <v>23-10</v>
      </c>
      <c r="L299" s="14" t="str">
        <f>IF(Table1[[#This Row],[Discount]]&gt;0.2, "High Discount", "Low/No Discount")</f>
        <v>High Discount</v>
      </c>
    </row>
    <row r="300" spans="1:12" x14ac:dyDescent="0.2">
      <c r="A300" s="14" t="s">
        <v>44</v>
      </c>
      <c r="B300" s="14" t="s">
        <v>45</v>
      </c>
      <c r="C300" s="14">
        <v>236.35</v>
      </c>
      <c r="D300" s="14">
        <v>5</v>
      </c>
      <c r="E300" s="14">
        <v>4531</v>
      </c>
      <c r="F300" s="14">
        <v>398</v>
      </c>
      <c r="G300" s="14">
        <v>0.47</v>
      </c>
      <c r="H300" s="14">
        <v>498</v>
      </c>
      <c r="I300" s="15">
        <v>45425</v>
      </c>
      <c r="J300" s="14">
        <f t="shared" si="4"/>
        <v>117702.3</v>
      </c>
      <c r="K300" s="14" t="str">
        <f>TEXT(Table1[[#This Row],[DateAdded]],"yy-mm")</f>
        <v>24-05</v>
      </c>
      <c r="L300" s="14" t="str">
        <f>IF(Table1[[#This Row],[Discount]]&gt;0.2, "High Discount", "Low/No Discount")</f>
        <v>High Discount</v>
      </c>
    </row>
    <row r="301" spans="1:12" x14ac:dyDescent="0.2">
      <c r="A301" s="14" t="s">
        <v>47</v>
      </c>
      <c r="B301" s="14" t="s">
        <v>45</v>
      </c>
      <c r="C301" s="14">
        <v>95.31</v>
      </c>
      <c r="D301" s="14">
        <v>1.4</v>
      </c>
      <c r="E301" s="14">
        <v>2037</v>
      </c>
      <c r="F301" s="14">
        <v>351</v>
      </c>
      <c r="G301" s="14">
        <v>0.03</v>
      </c>
      <c r="H301" s="14">
        <v>137</v>
      </c>
      <c r="I301" s="15">
        <v>45415</v>
      </c>
      <c r="J301" s="14">
        <f t="shared" si="4"/>
        <v>13057.470000000001</v>
      </c>
      <c r="K301" s="14" t="str">
        <f>TEXT(Table1[[#This Row],[DateAdded]],"yy-mm")</f>
        <v>24-05</v>
      </c>
      <c r="L301" s="14" t="str">
        <f>IF(Table1[[#This Row],[Discount]]&gt;0.2, "High Discount", "Low/No Discount")</f>
        <v>Low/No Discount</v>
      </c>
    </row>
    <row r="302" spans="1:12" x14ac:dyDescent="0.2">
      <c r="A302" s="14" t="s">
        <v>47</v>
      </c>
      <c r="B302" s="14" t="s">
        <v>45</v>
      </c>
      <c r="C302" s="14">
        <v>50.26</v>
      </c>
      <c r="D302" s="14">
        <v>4.9000000000000004</v>
      </c>
      <c r="E302" s="14">
        <v>1246</v>
      </c>
      <c r="F302" s="14">
        <v>647</v>
      </c>
      <c r="G302" s="14">
        <v>0.38</v>
      </c>
      <c r="H302" s="14">
        <v>920</v>
      </c>
      <c r="I302" s="15">
        <v>45124</v>
      </c>
      <c r="J302" s="14">
        <f t="shared" si="4"/>
        <v>46239.199999999997</v>
      </c>
      <c r="K302" s="14" t="str">
        <f>TEXT(Table1[[#This Row],[DateAdded]],"yy-mm")</f>
        <v>23-07</v>
      </c>
      <c r="L302" s="14" t="str">
        <f>IF(Table1[[#This Row],[Discount]]&gt;0.2, "High Discount", "Low/No Discount")</f>
        <v>High Discount</v>
      </c>
    </row>
    <row r="303" spans="1:12" x14ac:dyDescent="0.2">
      <c r="A303" s="14" t="s">
        <v>44</v>
      </c>
      <c r="B303" s="14" t="s">
        <v>45</v>
      </c>
      <c r="C303" s="14">
        <v>337</v>
      </c>
      <c r="D303" s="14">
        <v>1</v>
      </c>
      <c r="E303" s="14">
        <v>1827</v>
      </c>
      <c r="F303" s="14">
        <v>381</v>
      </c>
      <c r="G303" s="14">
        <v>0.13</v>
      </c>
      <c r="H303" s="14">
        <v>1640</v>
      </c>
      <c r="I303" s="15">
        <v>45284</v>
      </c>
      <c r="J303" s="14">
        <f t="shared" si="4"/>
        <v>552680</v>
      </c>
      <c r="K303" s="14" t="str">
        <f>TEXT(Table1[[#This Row],[DateAdded]],"yy-mm")</f>
        <v>23-12</v>
      </c>
      <c r="L303" s="14" t="str">
        <f>IF(Table1[[#This Row],[Discount]]&gt;0.2, "High Discount", "Low/No Discount")</f>
        <v>Low/No Discount</v>
      </c>
    </row>
    <row r="304" spans="1:12" x14ac:dyDescent="0.2">
      <c r="A304" s="14" t="s">
        <v>48</v>
      </c>
      <c r="B304" s="14" t="s">
        <v>45</v>
      </c>
      <c r="C304" s="14">
        <v>269.85000000000002</v>
      </c>
      <c r="D304" s="14">
        <v>1.2</v>
      </c>
      <c r="E304" s="14">
        <v>369</v>
      </c>
      <c r="F304" s="14">
        <v>777</v>
      </c>
      <c r="G304" s="14">
        <v>0.4</v>
      </c>
      <c r="H304" s="14">
        <v>651</v>
      </c>
      <c r="I304" s="15">
        <v>45106</v>
      </c>
      <c r="J304" s="14">
        <f t="shared" si="4"/>
        <v>175672.35</v>
      </c>
      <c r="K304" s="14" t="str">
        <f>TEXT(Table1[[#This Row],[DateAdded]],"yy-mm")</f>
        <v>23-06</v>
      </c>
      <c r="L304" s="14" t="str">
        <f>IF(Table1[[#This Row],[Discount]]&gt;0.2, "High Discount", "Low/No Discount")</f>
        <v>High Discount</v>
      </c>
    </row>
    <row r="305" spans="1:12" x14ac:dyDescent="0.2">
      <c r="A305" s="14" t="s">
        <v>46</v>
      </c>
      <c r="B305" s="14" t="s">
        <v>45</v>
      </c>
      <c r="C305" s="14">
        <v>65.84</v>
      </c>
      <c r="D305" s="14">
        <v>2.9</v>
      </c>
      <c r="E305" s="14">
        <v>3983</v>
      </c>
      <c r="F305" s="14">
        <v>287</v>
      </c>
      <c r="G305" s="14">
        <v>0.31</v>
      </c>
      <c r="H305" s="14">
        <v>1249</v>
      </c>
      <c r="I305" s="15">
        <v>45442</v>
      </c>
      <c r="J305" s="14">
        <f t="shared" si="4"/>
        <v>82234.16</v>
      </c>
      <c r="K305" s="14" t="str">
        <f>TEXT(Table1[[#This Row],[DateAdded]],"yy-mm")</f>
        <v>24-05</v>
      </c>
      <c r="L305" s="14" t="str">
        <f>IF(Table1[[#This Row],[Discount]]&gt;0.2, "High Discount", "Low/No Discount")</f>
        <v>High Discount</v>
      </c>
    </row>
    <row r="306" spans="1:12" x14ac:dyDescent="0.2">
      <c r="A306" s="14" t="s">
        <v>44</v>
      </c>
      <c r="B306" s="14" t="s">
        <v>45</v>
      </c>
      <c r="C306" s="14">
        <v>175.75</v>
      </c>
      <c r="D306" s="14">
        <v>4.7</v>
      </c>
      <c r="E306" s="14">
        <v>2230</v>
      </c>
      <c r="F306" s="14">
        <v>968</v>
      </c>
      <c r="G306" s="14">
        <v>0.19</v>
      </c>
      <c r="H306" s="14">
        <v>1850</v>
      </c>
      <c r="I306" s="15">
        <v>45119</v>
      </c>
      <c r="J306" s="14">
        <f t="shared" si="4"/>
        <v>325137.5</v>
      </c>
      <c r="K306" s="14" t="str">
        <f>TEXT(Table1[[#This Row],[DateAdded]],"yy-mm")</f>
        <v>23-07</v>
      </c>
      <c r="L306" s="14" t="str">
        <f>IF(Table1[[#This Row],[Discount]]&gt;0.2, "High Discount", "Low/No Discount")</f>
        <v>Low/No Discount</v>
      </c>
    </row>
    <row r="307" spans="1:12" x14ac:dyDescent="0.2">
      <c r="A307" s="14" t="s">
        <v>46</v>
      </c>
      <c r="B307" s="14" t="s">
        <v>45</v>
      </c>
      <c r="C307" s="14">
        <v>200.44</v>
      </c>
      <c r="D307" s="14">
        <v>1.7</v>
      </c>
      <c r="E307" s="14">
        <v>4083</v>
      </c>
      <c r="F307" s="14">
        <v>413</v>
      </c>
      <c r="G307" s="14">
        <v>0.46</v>
      </c>
      <c r="H307" s="14">
        <v>1195</v>
      </c>
      <c r="I307" s="15">
        <v>45165</v>
      </c>
      <c r="J307" s="14">
        <f t="shared" si="4"/>
        <v>239525.8</v>
      </c>
      <c r="K307" s="14" t="str">
        <f>TEXT(Table1[[#This Row],[DateAdded]],"yy-mm")</f>
        <v>23-08</v>
      </c>
      <c r="L307" s="14" t="str">
        <f>IF(Table1[[#This Row],[Discount]]&gt;0.2, "High Discount", "Low/No Discount")</f>
        <v>High Discount</v>
      </c>
    </row>
    <row r="308" spans="1:12" x14ac:dyDescent="0.2">
      <c r="A308" s="14" t="s">
        <v>47</v>
      </c>
      <c r="B308" s="14" t="s">
        <v>45</v>
      </c>
      <c r="C308" s="14">
        <v>444.59</v>
      </c>
      <c r="D308" s="14">
        <v>3.6</v>
      </c>
      <c r="E308" s="14">
        <v>4066</v>
      </c>
      <c r="F308" s="14">
        <v>121</v>
      </c>
      <c r="G308" s="14">
        <v>0.41</v>
      </c>
      <c r="H308" s="14">
        <v>1654</v>
      </c>
      <c r="I308" s="15">
        <v>45414</v>
      </c>
      <c r="J308" s="14">
        <f t="shared" si="4"/>
        <v>735351.86</v>
      </c>
      <c r="K308" s="14" t="str">
        <f>TEXT(Table1[[#This Row],[DateAdded]],"yy-mm")</f>
        <v>24-05</v>
      </c>
      <c r="L308" s="14" t="str">
        <f>IF(Table1[[#This Row],[Discount]]&gt;0.2, "High Discount", "Low/No Discount")</f>
        <v>High Discount</v>
      </c>
    </row>
    <row r="309" spans="1:12" x14ac:dyDescent="0.2">
      <c r="A309" s="14" t="s">
        <v>48</v>
      </c>
      <c r="B309" s="14" t="s">
        <v>45</v>
      </c>
      <c r="C309" s="14">
        <v>136.63</v>
      </c>
      <c r="D309" s="14">
        <v>3.2</v>
      </c>
      <c r="E309" s="14">
        <v>2196</v>
      </c>
      <c r="F309" s="14">
        <v>396</v>
      </c>
      <c r="G309" s="14">
        <v>0.11</v>
      </c>
      <c r="H309" s="14">
        <v>1661</v>
      </c>
      <c r="I309" s="15">
        <v>45151</v>
      </c>
      <c r="J309" s="14">
        <f t="shared" si="4"/>
        <v>226942.43</v>
      </c>
      <c r="K309" s="14" t="str">
        <f>TEXT(Table1[[#This Row],[DateAdded]],"yy-mm")</f>
        <v>23-08</v>
      </c>
      <c r="L309" s="14" t="str">
        <f>IF(Table1[[#This Row],[Discount]]&gt;0.2, "High Discount", "Low/No Discount")</f>
        <v>Low/No Discount</v>
      </c>
    </row>
    <row r="310" spans="1:12" x14ac:dyDescent="0.2">
      <c r="A310" s="14" t="s">
        <v>46</v>
      </c>
      <c r="B310" s="14" t="s">
        <v>45</v>
      </c>
      <c r="C310" s="14">
        <v>283.33</v>
      </c>
      <c r="D310" s="14">
        <v>1.7</v>
      </c>
      <c r="E310" s="14">
        <v>1759</v>
      </c>
      <c r="F310" s="14">
        <v>202</v>
      </c>
      <c r="G310" s="14">
        <v>0.16</v>
      </c>
      <c r="H310" s="14">
        <v>661</v>
      </c>
      <c r="I310" s="15">
        <v>45218</v>
      </c>
      <c r="J310" s="14">
        <f t="shared" si="4"/>
        <v>187281.12999999998</v>
      </c>
      <c r="K310" s="14" t="str">
        <f>TEXT(Table1[[#This Row],[DateAdded]],"yy-mm")</f>
        <v>23-10</v>
      </c>
      <c r="L310" s="14" t="str">
        <f>IF(Table1[[#This Row],[Discount]]&gt;0.2, "High Discount", "Low/No Discount")</f>
        <v>Low/No Discount</v>
      </c>
    </row>
    <row r="311" spans="1:12" x14ac:dyDescent="0.2">
      <c r="A311" s="14" t="s">
        <v>48</v>
      </c>
      <c r="B311" s="14" t="s">
        <v>45</v>
      </c>
      <c r="C311" s="14">
        <v>469.32</v>
      </c>
      <c r="D311" s="14">
        <v>1.2</v>
      </c>
      <c r="E311" s="14">
        <v>3537</v>
      </c>
      <c r="F311" s="14">
        <v>769</v>
      </c>
      <c r="G311" s="14">
        <v>7.0000000000000007E-2</v>
      </c>
      <c r="H311" s="14">
        <v>462</v>
      </c>
      <c r="I311" s="15">
        <v>45170</v>
      </c>
      <c r="J311" s="14">
        <f t="shared" si="4"/>
        <v>216825.84</v>
      </c>
      <c r="K311" s="14" t="str">
        <f>TEXT(Table1[[#This Row],[DateAdded]],"yy-mm")</f>
        <v>23-09</v>
      </c>
      <c r="L311" s="14" t="str">
        <f>IF(Table1[[#This Row],[Discount]]&gt;0.2, "High Discount", "Low/No Discount")</f>
        <v>Low/No Discount</v>
      </c>
    </row>
    <row r="312" spans="1:12" x14ac:dyDescent="0.2">
      <c r="A312" s="14" t="s">
        <v>44</v>
      </c>
      <c r="B312" s="14" t="s">
        <v>45</v>
      </c>
      <c r="C312" s="14">
        <v>114.62</v>
      </c>
      <c r="D312" s="14">
        <v>3</v>
      </c>
      <c r="E312" s="14">
        <v>4183</v>
      </c>
      <c r="F312" s="14">
        <v>43</v>
      </c>
      <c r="G312" s="14">
        <v>0.37</v>
      </c>
      <c r="H312" s="14">
        <v>1706</v>
      </c>
      <c r="I312" s="15">
        <v>45264</v>
      </c>
      <c r="J312" s="14">
        <f t="shared" si="4"/>
        <v>195541.72</v>
      </c>
      <c r="K312" s="14" t="str">
        <f>TEXT(Table1[[#This Row],[DateAdded]],"yy-mm")</f>
        <v>23-12</v>
      </c>
      <c r="L312" s="14" t="str">
        <f>IF(Table1[[#This Row],[Discount]]&gt;0.2, "High Discount", "Low/No Discount")</f>
        <v>High Discount</v>
      </c>
    </row>
    <row r="313" spans="1:12" x14ac:dyDescent="0.2">
      <c r="A313" s="14" t="s">
        <v>48</v>
      </c>
      <c r="B313" s="14" t="s">
        <v>45</v>
      </c>
      <c r="C313" s="14">
        <v>259.10000000000002</v>
      </c>
      <c r="D313" s="14">
        <v>2.2000000000000002</v>
      </c>
      <c r="E313" s="14">
        <v>2066</v>
      </c>
      <c r="F313" s="14">
        <v>22</v>
      </c>
      <c r="G313" s="14">
        <v>0.34</v>
      </c>
      <c r="H313" s="14">
        <v>1830</v>
      </c>
      <c r="I313" s="15">
        <v>45345</v>
      </c>
      <c r="J313" s="14">
        <f t="shared" si="4"/>
        <v>474153.00000000006</v>
      </c>
      <c r="K313" s="14" t="str">
        <f>TEXT(Table1[[#This Row],[DateAdded]],"yy-mm")</f>
        <v>24-02</v>
      </c>
      <c r="L313" s="14" t="str">
        <f>IF(Table1[[#This Row],[Discount]]&gt;0.2, "High Discount", "Low/No Discount")</f>
        <v>High Discount</v>
      </c>
    </row>
    <row r="314" spans="1:12" x14ac:dyDescent="0.2">
      <c r="A314" s="14" t="s">
        <v>47</v>
      </c>
      <c r="B314" s="14" t="s">
        <v>45</v>
      </c>
      <c r="C314" s="14">
        <v>439.8</v>
      </c>
      <c r="D314" s="14">
        <v>2.7</v>
      </c>
      <c r="E314" s="14">
        <v>361</v>
      </c>
      <c r="F314" s="14">
        <v>185</v>
      </c>
      <c r="G314" s="14">
        <v>0</v>
      </c>
      <c r="H314" s="14">
        <v>128</v>
      </c>
      <c r="I314" s="15">
        <v>45089</v>
      </c>
      <c r="J314" s="14">
        <f t="shared" si="4"/>
        <v>56294.400000000001</v>
      </c>
      <c r="K314" s="14" t="str">
        <f>TEXT(Table1[[#This Row],[DateAdded]],"yy-mm")</f>
        <v>23-06</v>
      </c>
      <c r="L314" s="14" t="str">
        <f>IF(Table1[[#This Row],[Discount]]&gt;0.2, "High Discount", "Low/No Discount")</f>
        <v>Low/No Discount</v>
      </c>
    </row>
    <row r="315" spans="1:12" x14ac:dyDescent="0.2">
      <c r="A315" s="14" t="s">
        <v>48</v>
      </c>
      <c r="B315" s="14" t="s">
        <v>45</v>
      </c>
      <c r="C315" s="14">
        <v>441.91</v>
      </c>
      <c r="D315" s="14">
        <v>2.1</v>
      </c>
      <c r="E315" s="14">
        <v>1855</v>
      </c>
      <c r="F315" s="14">
        <v>873</v>
      </c>
      <c r="G315" s="14">
        <v>0.33</v>
      </c>
      <c r="H315" s="14">
        <v>472</v>
      </c>
      <c r="I315" s="15">
        <v>45443</v>
      </c>
      <c r="J315" s="14">
        <f t="shared" si="4"/>
        <v>208581.52000000002</v>
      </c>
      <c r="K315" s="14" t="str">
        <f>TEXT(Table1[[#This Row],[DateAdded]],"yy-mm")</f>
        <v>24-05</v>
      </c>
      <c r="L315" s="14" t="str">
        <f>IF(Table1[[#This Row],[Discount]]&gt;0.2, "High Discount", "Low/No Discount")</f>
        <v>High Discount</v>
      </c>
    </row>
    <row r="316" spans="1:12" x14ac:dyDescent="0.2">
      <c r="A316" s="14" t="s">
        <v>48</v>
      </c>
      <c r="B316" s="14" t="s">
        <v>45</v>
      </c>
      <c r="C316" s="14">
        <v>369.2</v>
      </c>
      <c r="D316" s="14">
        <v>3.5</v>
      </c>
      <c r="E316" s="14">
        <v>922</v>
      </c>
      <c r="F316" s="14">
        <v>65</v>
      </c>
      <c r="G316" s="14">
        <v>0.18</v>
      </c>
      <c r="H316" s="14">
        <v>1036</v>
      </c>
      <c r="I316" s="15">
        <v>45367</v>
      </c>
      <c r="J316" s="14">
        <f t="shared" si="4"/>
        <v>382491.2</v>
      </c>
      <c r="K316" s="14" t="str">
        <f>TEXT(Table1[[#This Row],[DateAdded]],"yy-mm")</f>
        <v>24-03</v>
      </c>
      <c r="L316" s="14" t="str">
        <f>IF(Table1[[#This Row],[Discount]]&gt;0.2, "High Discount", "Low/No Discount")</f>
        <v>Low/No Discount</v>
      </c>
    </row>
    <row r="317" spans="1:12" x14ac:dyDescent="0.2">
      <c r="A317" s="14" t="s">
        <v>44</v>
      </c>
      <c r="B317" s="14" t="s">
        <v>45</v>
      </c>
      <c r="C317" s="14">
        <v>382.89</v>
      </c>
      <c r="D317" s="14">
        <v>1.1000000000000001</v>
      </c>
      <c r="E317" s="14">
        <v>2256</v>
      </c>
      <c r="F317" s="14">
        <v>973</v>
      </c>
      <c r="G317" s="14">
        <v>0.1</v>
      </c>
      <c r="H317" s="14">
        <v>1441</v>
      </c>
      <c r="I317" s="15">
        <v>45433</v>
      </c>
      <c r="J317" s="14">
        <f t="shared" si="4"/>
        <v>551744.49</v>
      </c>
      <c r="K317" s="14" t="str">
        <f>TEXT(Table1[[#This Row],[DateAdded]],"yy-mm")</f>
        <v>24-05</v>
      </c>
      <c r="L317" s="14" t="str">
        <f>IF(Table1[[#This Row],[Discount]]&gt;0.2, "High Discount", "Low/No Discount")</f>
        <v>Low/No Discount</v>
      </c>
    </row>
    <row r="318" spans="1:12" x14ac:dyDescent="0.2">
      <c r="A318" s="14" t="s">
        <v>47</v>
      </c>
      <c r="B318" s="14" t="s">
        <v>45</v>
      </c>
      <c r="C318" s="14">
        <v>380.57</v>
      </c>
      <c r="D318" s="14">
        <v>4.4000000000000004</v>
      </c>
      <c r="E318" s="14">
        <v>3895</v>
      </c>
      <c r="F318" s="14">
        <v>210</v>
      </c>
      <c r="G318" s="14">
        <v>0.5</v>
      </c>
      <c r="H318" s="14">
        <v>131</v>
      </c>
      <c r="I318" s="15">
        <v>45342</v>
      </c>
      <c r="J318" s="14">
        <f t="shared" si="4"/>
        <v>49854.67</v>
      </c>
      <c r="K318" s="14" t="str">
        <f>TEXT(Table1[[#This Row],[DateAdded]],"yy-mm")</f>
        <v>24-02</v>
      </c>
      <c r="L318" s="14" t="str">
        <f>IF(Table1[[#This Row],[Discount]]&gt;0.2, "High Discount", "Low/No Discount")</f>
        <v>High Discount</v>
      </c>
    </row>
    <row r="319" spans="1:12" x14ac:dyDescent="0.2">
      <c r="A319" s="14" t="s">
        <v>48</v>
      </c>
      <c r="B319" s="14" t="s">
        <v>45</v>
      </c>
      <c r="C319" s="14">
        <v>325.25</v>
      </c>
      <c r="D319" s="14">
        <v>4.0999999999999996</v>
      </c>
      <c r="E319" s="14">
        <v>1013</v>
      </c>
      <c r="F319" s="14">
        <v>226</v>
      </c>
      <c r="G319" s="14">
        <v>7.0000000000000007E-2</v>
      </c>
      <c r="H319" s="14">
        <v>1765</v>
      </c>
      <c r="I319" s="15">
        <v>45143</v>
      </c>
      <c r="J319" s="14">
        <f t="shared" si="4"/>
        <v>574066.25</v>
      </c>
      <c r="K319" s="14" t="str">
        <f>TEXT(Table1[[#This Row],[DateAdded]],"yy-mm")</f>
        <v>23-08</v>
      </c>
      <c r="L319" s="14" t="str">
        <f>IF(Table1[[#This Row],[Discount]]&gt;0.2, "High Discount", "Low/No Discount")</f>
        <v>Low/No Discount</v>
      </c>
    </row>
    <row r="320" spans="1:12" x14ac:dyDescent="0.2">
      <c r="A320" s="14" t="s">
        <v>46</v>
      </c>
      <c r="B320" s="14" t="s">
        <v>45</v>
      </c>
      <c r="C320" s="14">
        <v>97.4</v>
      </c>
      <c r="D320" s="14">
        <v>1.1000000000000001</v>
      </c>
      <c r="E320" s="14">
        <v>4283</v>
      </c>
      <c r="F320" s="14">
        <v>56</v>
      </c>
      <c r="G320" s="14">
        <v>0.19</v>
      </c>
      <c r="H320" s="14">
        <v>272</v>
      </c>
      <c r="I320" s="15">
        <v>45334</v>
      </c>
      <c r="J320" s="14">
        <f t="shared" si="4"/>
        <v>26492.800000000003</v>
      </c>
      <c r="K320" s="14" t="str">
        <f>TEXT(Table1[[#This Row],[DateAdded]],"yy-mm")</f>
        <v>24-02</v>
      </c>
      <c r="L320" s="14" t="str">
        <f>IF(Table1[[#This Row],[Discount]]&gt;0.2, "High Discount", "Low/No Discount")</f>
        <v>Low/No Discount</v>
      </c>
    </row>
    <row r="321" spans="1:12" x14ac:dyDescent="0.2">
      <c r="A321" s="14" t="s">
        <v>47</v>
      </c>
      <c r="B321" s="14" t="s">
        <v>45</v>
      </c>
      <c r="C321" s="14">
        <v>245.68</v>
      </c>
      <c r="D321" s="14">
        <v>3.6</v>
      </c>
      <c r="E321" s="14">
        <v>4431</v>
      </c>
      <c r="F321" s="14">
        <v>697</v>
      </c>
      <c r="G321" s="14">
        <v>0.28000000000000003</v>
      </c>
      <c r="H321" s="14">
        <v>899</v>
      </c>
      <c r="I321" s="15">
        <v>45199</v>
      </c>
      <c r="J321" s="14">
        <f t="shared" si="4"/>
        <v>220866.32</v>
      </c>
      <c r="K321" s="14" t="str">
        <f>TEXT(Table1[[#This Row],[DateAdded]],"yy-mm")</f>
        <v>23-09</v>
      </c>
      <c r="L321" s="14" t="str">
        <f>IF(Table1[[#This Row],[Discount]]&gt;0.2, "High Discount", "Low/No Discount")</f>
        <v>High Discount</v>
      </c>
    </row>
    <row r="322" spans="1:12" x14ac:dyDescent="0.2">
      <c r="A322" s="14" t="s">
        <v>49</v>
      </c>
      <c r="B322" s="14" t="s">
        <v>50</v>
      </c>
      <c r="C322" s="14">
        <v>341.47</v>
      </c>
      <c r="D322" s="14">
        <v>4.2</v>
      </c>
      <c r="E322" s="14">
        <v>3259</v>
      </c>
      <c r="F322" s="14">
        <v>59</v>
      </c>
      <c r="G322" s="14">
        <v>0.16</v>
      </c>
      <c r="H322" s="14">
        <v>1342</v>
      </c>
      <c r="I322" s="15">
        <v>45242</v>
      </c>
      <c r="J322" s="14">
        <f t="shared" si="4"/>
        <v>458252.74000000005</v>
      </c>
      <c r="K322" s="14" t="str">
        <f>TEXT(Table1[[#This Row],[DateAdded]],"yy-mm")</f>
        <v>23-11</v>
      </c>
      <c r="L322" s="14" t="str">
        <f>IF(Table1[[#This Row],[Discount]]&gt;0.2, "High Discount", "Low/No Discount")</f>
        <v>Low/No Discount</v>
      </c>
    </row>
    <row r="323" spans="1:12" x14ac:dyDescent="0.2">
      <c r="A323" s="14" t="s">
        <v>51</v>
      </c>
      <c r="B323" s="14" t="s">
        <v>50</v>
      </c>
      <c r="C323" s="14">
        <v>350.75</v>
      </c>
      <c r="D323" s="14">
        <v>4</v>
      </c>
      <c r="E323" s="14">
        <v>2974</v>
      </c>
      <c r="F323" s="14">
        <v>867</v>
      </c>
      <c r="G323" s="14">
        <v>0.26</v>
      </c>
      <c r="H323" s="14">
        <v>431</v>
      </c>
      <c r="I323" s="15">
        <v>45280</v>
      </c>
      <c r="J323" s="14">
        <f t="shared" ref="J323:J386" si="5">C323*H323</f>
        <v>151173.25</v>
      </c>
      <c r="K323" s="14" t="str">
        <f>TEXT(Table1[[#This Row],[DateAdded]],"yy-mm")</f>
        <v>23-12</v>
      </c>
      <c r="L323" s="14" t="str">
        <f>IF(Table1[[#This Row],[Discount]]&gt;0.2, "High Discount", "Low/No Discount")</f>
        <v>High Discount</v>
      </c>
    </row>
    <row r="324" spans="1:12" x14ac:dyDescent="0.2">
      <c r="A324" s="14" t="s">
        <v>49</v>
      </c>
      <c r="B324" s="14" t="s">
        <v>50</v>
      </c>
      <c r="C324" s="14">
        <v>69.959999999999994</v>
      </c>
      <c r="D324" s="14">
        <v>3.9</v>
      </c>
      <c r="E324" s="14">
        <v>2528</v>
      </c>
      <c r="F324" s="14">
        <v>145</v>
      </c>
      <c r="G324" s="14">
        <v>0.19</v>
      </c>
      <c r="H324" s="14">
        <v>1136</v>
      </c>
      <c r="I324" s="15">
        <v>45202</v>
      </c>
      <c r="J324" s="14">
        <f t="shared" si="5"/>
        <v>79474.559999999998</v>
      </c>
      <c r="K324" s="14" t="str">
        <f>TEXT(Table1[[#This Row],[DateAdded]],"yy-mm")</f>
        <v>23-10</v>
      </c>
      <c r="L324" s="14" t="str">
        <f>IF(Table1[[#This Row],[Discount]]&gt;0.2, "High Discount", "Low/No Discount")</f>
        <v>Low/No Discount</v>
      </c>
    </row>
    <row r="325" spans="1:12" x14ac:dyDescent="0.2">
      <c r="A325" s="14" t="s">
        <v>49</v>
      </c>
      <c r="B325" s="14" t="s">
        <v>50</v>
      </c>
      <c r="C325" s="14">
        <v>370.47</v>
      </c>
      <c r="D325" s="14">
        <v>5</v>
      </c>
      <c r="E325" s="14">
        <v>1019</v>
      </c>
      <c r="F325" s="14">
        <v>117</v>
      </c>
      <c r="G325" s="14">
        <v>0.32</v>
      </c>
      <c r="H325" s="14">
        <v>400</v>
      </c>
      <c r="I325" s="15">
        <v>45255</v>
      </c>
      <c r="J325" s="14">
        <f t="shared" si="5"/>
        <v>148188</v>
      </c>
      <c r="K325" s="14" t="str">
        <f>TEXT(Table1[[#This Row],[DateAdded]],"yy-mm")</f>
        <v>23-11</v>
      </c>
      <c r="L325" s="14" t="str">
        <f>IF(Table1[[#This Row],[Discount]]&gt;0.2, "High Discount", "Low/No Discount")</f>
        <v>High Discount</v>
      </c>
    </row>
    <row r="326" spans="1:12" x14ac:dyDescent="0.2">
      <c r="A326" s="14" t="s">
        <v>49</v>
      </c>
      <c r="B326" s="14" t="s">
        <v>50</v>
      </c>
      <c r="C326" s="14">
        <v>253.12</v>
      </c>
      <c r="D326" s="14">
        <v>1.7</v>
      </c>
      <c r="E326" s="14">
        <v>398</v>
      </c>
      <c r="F326" s="14">
        <v>709</v>
      </c>
      <c r="G326" s="14">
        <v>0.5</v>
      </c>
      <c r="H326" s="14">
        <v>123</v>
      </c>
      <c r="I326" s="15">
        <v>45378</v>
      </c>
      <c r="J326" s="14">
        <f t="shared" si="5"/>
        <v>31133.760000000002</v>
      </c>
      <c r="K326" s="14" t="str">
        <f>TEXT(Table1[[#This Row],[DateAdded]],"yy-mm")</f>
        <v>24-03</v>
      </c>
      <c r="L326" s="14" t="str">
        <f>IF(Table1[[#This Row],[Discount]]&gt;0.2, "High Discount", "Low/No Discount")</f>
        <v>High Discount</v>
      </c>
    </row>
    <row r="327" spans="1:12" x14ac:dyDescent="0.2">
      <c r="A327" s="14" t="s">
        <v>52</v>
      </c>
      <c r="B327" s="14" t="s">
        <v>50</v>
      </c>
      <c r="C327" s="14">
        <v>290.22000000000003</v>
      </c>
      <c r="D327" s="14">
        <v>3.4</v>
      </c>
      <c r="E327" s="14">
        <v>499</v>
      </c>
      <c r="F327" s="14">
        <v>572</v>
      </c>
      <c r="G327" s="14">
        <v>0.49</v>
      </c>
      <c r="H327" s="14">
        <v>1794</v>
      </c>
      <c r="I327" s="15">
        <v>45346</v>
      </c>
      <c r="J327" s="14">
        <f t="shared" si="5"/>
        <v>520654.68000000005</v>
      </c>
      <c r="K327" s="14" t="str">
        <f>TEXT(Table1[[#This Row],[DateAdded]],"yy-mm")</f>
        <v>24-02</v>
      </c>
      <c r="L327" s="14" t="str">
        <f>IF(Table1[[#This Row],[Discount]]&gt;0.2, "High Discount", "Low/No Discount")</f>
        <v>High Discount</v>
      </c>
    </row>
    <row r="328" spans="1:12" x14ac:dyDescent="0.2">
      <c r="A328" s="14" t="s">
        <v>53</v>
      </c>
      <c r="B328" s="14" t="s">
        <v>50</v>
      </c>
      <c r="C328" s="14">
        <v>297.05</v>
      </c>
      <c r="D328" s="14">
        <v>3.3</v>
      </c>
      <c r="E328" s="14">
        <v>2757</v>
      </c>
      <c r="F328" s="14">
        <v>848</v>
      </c>
      <c r="G328" s="14">
        <v>0.46</v>
      </c>
      <c r="H328" s="14">
        <v>562</v>
      </c>
      <c r="I328" s="15">
        <v>45208</v>
      </c>
      <c r="J328" s="14">
        <f t="shared" si="5"/>
        <v>166942.1</v>
      </c>
      <c r="K328" s="14" t="str">
        <f>TEXT(Table1[[#This Row],[DateAdded]],"yy-mm")</f>
        <v>23-10</v>
      </c>
      <c r="L328" s="14" t="str">
        <f>IF(Table1[[#This Row],[Discount]]&gt;0.2, "High Discount", "Low/No Discount")</f>
        <v>High Discount</v>
      </c>
    </row>
    <row r="329" spans="1:12" x14ac:dyDescent="0.2">
      <c r="A329" s="14" t="s">
        <v>52</v>
      </c>
      <c r="B329" s="14" t="s">
        <v>50</v>
      </c>
      <c r="C329" s="14">
        <v>137.06</v>
      </c>
      <c r="D329" s="14">
        <v>2.7</v>
      </c>
      <c r="E329" s="14">
        <v>4676</v>
      </c>
      <c r="F329" s="14">
        <v>348</v>
      </c>
      <c r="G329" s="14">
        <v>0.23</v>
      </c>
      <c r="H329" s="14">
        <v>48</v>
      </c>
      <c r="I329" s="15">
        <v>45379</v>
      </c>
      <c r="J329" s="14">
        <f t="shared" si="5"/>
        <v>6578.88</v>
      </c>
      <c r="K329" s="14" t="str">
        <f>TEXT(Table1[[#This Row],[DateAdded]],"yy-mm")</f>
        <v>24-03</v>
      </c>
      <c r="L329" s="14" t="str">
        <f>IF(Table1[[#This Row],[Discount]]&gt;0.2, "High Discount", "Low/No Discount")</f>
        <v>High Discount</v>
      </c>
    </row>
    <row r="330" spans="1:12" x14ac:dyDescent="0.2">
      <c r="A330" s="14" t="s">
        <v>49</v>
      </c>
      <c r="B330" s="14" t="s">
        <v>50</v>
      </c>
      <c r="C330" s="14">
        <v>246.65</v>
      </c>
      <c r="D330" s="14">
        <v>1.5</v>
      </c>
      <c r="E330" s="14">
        <v>3331</v>
      </c>
      <c r="F330" s="14">
        <v>637</v>
      </c>
      <c r="G330" s="14">
        <v>0.36</v>
      </c>
      <c r="H330" s="14">
        <v>1009</v>
      </c>
      <c r="I330" s="15">
        <v>45324</v>
      </c>
      <c r="J330" s="14">
        <f t="shared" si="5"/>
        <v>248869.85</v>
      </c>
      <c r="K330" s="14" t="str">
        <f>TEXT(Table1[[#This Row],[DateAdded]],"yy-mm")</f>
        <v>24-02</v>
      </c>
      <c r="L330" s="14" t="str">
        <f>IF(Table1[[#This Row],[Discount]]&gt;0.2, "High Discount", "Low/No Discount")</f>
        <v>High Discount</v>
      </c>
    </row>
    <row r="331" spans="1:12" x14ac:dyDescent="0.2">
      <c r="A331" s="14" t="s">
        <v>49</v>
      </c>
      <c r="B331" s="14" t="s">
        <v>50</v>
      </c>
      <c r="C331" s="14">
        <v>367.46</v>
      </c>
      <c r="D331" s="14">
        <v>4.0999999999999996</v>
      </c>
      <c r="E331" s="14">
        <v>685</v>
      </c>
      <c r="F331" s="14">
        <v>827</v>
      </c>
      <c r="G331" s="14">
        <v>7.0000000000000007E-2</v>
      </c>
      <c r="H331" s="14">
        <v>1592</v>
      </c>
      <c r="I331" s="15">
        <v>45422</v>
      </c>
      <c r="J331" s="14">
        <f t="shared" si="5"/>
        <v>584996.31999999995</v>
      </c>
      <c r="K331" s="14" t="str">
        <f>TEXT(Table1[[#This Row],[DateAdded]],"yy-mm")</f>
        <v>24-05</v>
      </c>
      <c r="L331" s="14" t="str">
        <f>IF(Table1[[#This Row],[Discount]]&gt;0.2, "High Discount", "Low/No Discount")</f>
        <v>Low/No Discount</v>
      </c>
    </row>
    <row r="332" spans="1:12" x14ac:dyDescent="0.2">
      <c r="A332" s="14" t="s">
        <v>49</v>
      </c>
      <c r="B332" s="14" t="s">
        <v>50</v>
      </c>
      <c r="C332" s="14">
        <v>331.91</v>
      </c>
      <c r="D332" s="14">
        <v>4.8</v>
      </c>
      <c r="E332" s="14">
        <v>1431</v>
      </c>
      <c r="F332" s="14">
        <v>875</v>
      </c>
      <c r="G332" s="14">
        <v>0.02</v>
      </c>
      <c r="H332" s="14">
        <v>1365</v>
      </c>
      <c r="I332" s="15">
        <v>45233</v>
      </c>
      <c r="J332" s="14">
        <f t="shared" si="5"/>
        <v>453057.15</v>
      </c>
      <c r="K332" s="14" t="str">
        <f>TEXT(Table1[[#This Row],[DateAdded]],"yy-mm")</f>
        <v>23-11</v>
      </c>
      <c r="L332" s="14" t="str">
        <f>IF(Table1[[#This Row],[Discount]]&gt;0.2, "High Discount", "Low/No Discount")</f>
        <v>Low/No Discount</v>
      </c>
    </row>
    <row r="333" spans="1:12" x14ac:dyDescent="0.2">
      <c r="A333" s="14" t="s">
        <v>52</v>
      </c>
      <c r="B333" s="14" t="s">
        <v>50</v>
      </c>
      <c r="C333" s="14">
        <v>131.02000000000001</v>
      </c>
      <c r="D333" s="14">
        <v>4.5999999999999996</v>
      </c>
      <c r="E333" s="14">
        <v>631</v>
      </c>
      <c r="F333" s="14">
        <v>905</v>
      </c>
      <c r="G333" s="14">
        <v>0.14000000000000001</v>
      </c>
      <c r="H333" s="14">
        <v>1205</v>
      </c>
      <c r="I333" s="15">
        <v>45347</v>
      </c>
      <c r="J333" s="14">
        <f t="shared" si="5"/>
        <v>157879.1</v>
      </c>
      <c r="K333" s="14" t="str">
        <f>TEXT(Table1[[#This Row],[DateAdded]],"yy-mm")</f>
        <v>24-02</v>
      </c>
      <c r="L333" s="14" t="str">
        <f>IF(Table1[[#This Row],[Discount]]&gt;0.2, "High Discount", "Low/No Discount")</f>
        <v>Low/No Discount</v>
      </c>
    </row>
    <row r="334" spans="1:12" x14ac:dyDescent="0.2">
      <c r="A334" s="14" t="s">
        <v>53</v>
      </c>
      <c r="B334" s="14" t="s">
        <v>50</v>
      </c>
      <c r="C334" s="14">
        <v>390.59</v>
      </c>
      <c r="D334" s="14">
        <v>1.3</v>
      </c>
      <c r="E334" s="14">
        <v>1719</v>
      </c>
      <c r="F334" s="14">
        <v>618</v>
      </c>
      <c r="G334" s="14">
        <v>0.03</v>
      </c>
      <c r="H334" s="14">
        <v>249</v>
      </c>
      <c r="I334" s="15">
        <v>45090</v>
      </c>
      <c r="J334" s="14">
        <f t="shared" si="5"/>
        <v>97256.909999999989</v>
      </c>
      <c r="K334" s="14" t="str">
        <f>TEXT(Table1[[#This Row],[DateAdded]],"yy-mm")</f>
        <v>23-06</v>
      </c>
      <c r="L334" s="14" t="str">
        <f>IF(Table1[[#This Row],[Discount]]&gt;0.2, "High Discount", "Low/No Discount")</f>
        <v>Low/No Discount</v>
      </c>
    </row>
    <row r="335" spans="1:12" x14ac:dyDescent="0.2">
      <c r="A335" s="14" t="s">
        <v>53</v>
      </c>
      <c r="B335" s="14" t="s">
        <v>50</v>
      </c>
      <c r="C335" s="14">
        <v>179.5</v>
      </c>
      <c r="D335" s="14">
        <v>2.2999999999999998</v>
      </c>
      <c r="E335" s="14">
        <v>3141</v>
      </c>
      <c r="F335" s="14">
        <v>638</v>
      </c>
      <c r="G335" s="14">
        <v>0.12</v>
      </c>
      <c r="H335" s="14">
        <v>671</v>
      </c>
      <c r="I335" s="15">
        <v>45205</v>
      </c>
      <c r="J335" s="14">
        <f t="shared" si="5"/>
        <v>120444.5</v>
      </c>
      <c r="K335" s="14" t="str">
        <f>TEXT(Table1[[#This Row],[DateAdded]],"yy-mm")</f>
        <v>23-10</v>
      </c>
      <c r="L335" s="14" t="str">
        <f>IF(Table1[[#This Row],[Discount]]&gt;0.2, "High Discount", "Low/No Discount")</f>
        <v>Low/No Discount</v>
      </c>
    </row>
    <row r="336" spans="1:12" x14ac:dyDescent="0.2">
      <c r="A336" s="14" t="s">
        <v>52</v>
      </c>
      <c r="B336" s="14" t="s">
        <v>50</v>
      </c>
      <c r="C336" s="14">
        <v>482.06</v>
      </c>
      <c r="D336" s="14">
        <v>3.2</v>
      </c>
      <c r="E336" s="14">
        <v>1449</v>
      </c>
      <c r="F336" s="14">
        <v>665</v>
      </c>
      <c r="G336" s="14">
        <v>0.21</v>
      </c>
      <c r="H336" s="14">
        <v>895</v>
      </c>
      <c r="I336" s="15">
        <v>45311</v>
      </c>
      <c r="J336" s="14">
        <f t="shared" si="5"/>
        <v>431443.7</v>
      </c>
      <c r="K336" s="14" t="str">
        <f>TEXT(Table1[[#This Row],[DateAdded]],"yy-mm")</f>
        <v>24-01</v>
      </c>
      <c r="L336" s="14" t="str">
        <f>IF(Table1[[#This Row],[Discount]]&gt;0.2, "High Discount", "Low/No Discount")</f>
        <v>High Discount</v>
      </c>
    </row>
    <row r="337" spans="1:12" x14ac:dyDescent="0.2">
      <c r="A337" s="14" t="s">
        <v>53</v>
      </c>
      <c r="B337" s="14" t="s">
        <v>50</v>
      </c>
      <c r="C337" s="14">
        <v>252.3</v>
      </c>
      <c r="D337" s="14">
        <v>4.9000000000000004</v>
      </c>
      <c r="E337" s="14">
        <v>3652</v>
      </c>
      <c r="F337" s="14">
        <v>130</v>
      </c>
      <c r="G337" s="14">
        <v>0.36</v>
      </c>
      <c r="H337" s="14">
        <v>1956</v>
      </c>
      <c r="I337" s="15">
        <v>45148</v>
      </c>
      <c r="J337" s="14">
        <f t="shared" si="5"/>
        <v>493498.80000000005</v>
      </c>
      <c r="K337" s="14" t="str">
        <f>TEXT(Table1[[#This Row],[DateAdded]],"yy-mm")</f>
        <v>23-08</v>
      </c>
      <c r="L337" s="14" t="str">
        <f>IF(Table1[[#This Row],[Discount]]&gt;0.2, "High Discount", "Low/No Discount")</f>
        <v>High Discount</v>
      </c>
    </row>
    <row r="338" spans="1:12" x14ac:dyDescent="0.2">
      <c r="A338" s="14" t="s">
        <v>52</v>
      </c>
      <c r="B338" s="14" t="s">
        <v>50</v>
      </c>
      <c r="C338" s="14">
        <v>161.26</v>
      </c>
      <c r="D338" s="14">
        <v>4.8</v>
      </c>
      <c r="E338" s="14">
        <v>1931</v>
      </c>
      <c r="F338" s="14">
        <v>444</v>
      </c>
      <c r="G338" s="14">
        <v>0.06</v>
      </c>
      <c r="H338" s="14">
        <v>1201</v>
      </c>
      <c r="I338" s="15">
        <v>45336</v>
      </c>
      <c r="J338" s="14">
        <f t="shared" si="5"/>
        <v>193673.25999999998</v>
      </c>
      <c r="K338" s="14" t="str">
        <f>TEXT(Table1[[#This Row],[DateAdded]],"yy-mm")</f>
        <v>24-02</v>
      </c>
      <c r="L338" s="14" t="str">
        <f>IF(Table1[[#This Row],[Discount]]&gt;0.2, "High Discount", "Low/No Discount")</f>
        <v>Low/No Discount</v>
      </c>
    </row>
    <row r="339" spans="1:12" x14ac:dyDescent="0.2">
      <c r="A339" s="14" t="s">
        <v>49</v>
      </c>
      <c r="B339" s="14" t="s">
        <v>50</v>
      </c>
      <c r="C339" s="14">
        <v>214.82</v>
      </c>
      <c r="D339" s="14">
        <v>1.4</v>
      </c>
      <c r="E339" s="14">
        <v>597</v>
      </c>
      <c r="F339" s="14">
        <v>288</v>
      </c>
      <c r="G339" s="14">
        <v>0.26</v>
      </c>
      <c r="H339" s="14">
        <v>1596</v>
      </c>
      <c r="I339" s="15">
        <v>45392</v>
      </c>
      <c r="J339" s="14">
        <f t="shared" si="5"/>
        <v>342852.72</v>
      </c>
      <c r="K339" s="14" t="str">
        <f>TEXT(Table1[[#This Row],[DateAdded]],"yy-mm")</f>
        <v>24-04</v>
      </c>
      <c r="L339" s="14" t="str">
        <f>IF(Table1[[#This Row],[Discount]]&gt;0.2, "High Discount", "Low/No Discount")</f>
        <v>High Discount</v>
      </c>
    </row>
    <row r="340" spans="1:12" x14ac:dyDescent="0.2">
      <c r="A340" s="14" t="s">
        <v>51</v>
      </c>
      <c r="B340" s="14" t="s">
        <v>50</v>
      </c>
      <c r="C340" s="14">
        <v>207.95</v>
      </c>
      <c r="D340" s="14">
        <v>3.2</v>
      </c>
      <c r="E340" s="14">
        <v>3669</v>
      </c>
      <c r="F340" s="14">
        <v>176</v>
      </c>
      <c r="G340" s="14">
        <v>0.27</v>
      </c>
      <c r="H340" s="14">
        <v>965</v>
      </c>
      <c r="I340" s="15">
        <v>45255</v>
      </c>
      <c r="J340" s="14">
        <f t="shared" si="5"/>
        <v>200671.75</v>
      </c>
      <c r="K340" s="14" t="str">
        <f>TEXT(Table1[[#This Row],[DateAdded]],"yy-mm")</f>
        <v>23-11</v>
      </c>
      <c r="L340" s="14" t="str">
        <f>IF(Table1[[#This Row],[Discount]]&gt;0.2, "High Discount", "Low/No Discount")</f>
        <v>High Discount</v>
      </c>
    </row>
    <row r="341" spans="1:12" x14ac:dyDescent="0.2">
      <c r="A341" s="14" t="s">
        <v>51</v>
      </c>
      <c r="B341" s="14" t="s">
        <v>50</v>
      </c>
      <c r="C341" s="14">
        <v>247.5</v>
      </c>
      <c r="D341" s="14">
        <v>1.7</v>
      </c>
      <c r="E341" s="14">
        <v>1537</v>
      </c>
      <c r="F341" s="14">
        <v>21</v>
      </c>
      <c r="G341" s="14">
        <v>0.42</v>
      </c>
      <c r="H341" s="14">
        <v>1089</v>
      </c>
      <c r="I341" s="15">
        <v>45123</v>
      </c>
      <c r="J341" s="14">
        <f t="shared" si="5"/>
        <v>269527.5</v>
      </c>
      <c r="K341" s="14" t="str">
        <f>TEXT(Table1[[#This Row],[DateAdded]],"yy-mm")</f>
        <v>23-07</v>
      </c>
      <c r="L341" s="14" t="str">
        <f>IF(Table1[[#This Row],[Discount]]&gt;0.2, "High Discount", "Low/No Discount")</f>
        <v>High Discount</v>
      </c>
    </row>
    <row r="342" spans="1:12" x14ac:dyDescent="0.2">
      <c r="A342" s="14" t="s">
        <v>51</v>
      </c>
      <c r="B342" s="14" t="s">
        <v>50</v>
      </c>
      <c r="C342" s="14">
        <v>432.37</v>
      </c>
      <c r="D342" s="14">
        <v>2.8</v>
      </c>
      <c r="E342" s="14">
        <v>3750</v>
      </c>
      <c r="F342" s="14">
        <v>85</v>
      </c>
      <c r="G342" s="14">
        <v>0.15</v>
      </c>
      <c r="H342" s="14">
        <v>1959</v>
      </c>
      <c r="I342" s="15">
        <v>45159</v>
      </c>
      <c r="J342" s="14">
        <f t="shared" si="5"/>
        <v>847012.83</v>
      </c>
      <c r="K342" s="14" t="str">
        <f>TEXT(Table1[[#This Row],[DateAdded]],"yy-mm")</f>
        <v>23-08</v>
      </c>
      <c r="L342" s="14" t="str">
        <f>IF(Table1[[#This Row],[Discount]]&gt;0.2, "High Discount", "Low/No Discount")</f>
        <v>Low/No Discount</v>
      </c>
    </row>
    <row r="343" spans="1:12" x14ac:dyDescent="0.2">
      <c r="A343" s="14" t="s">
        <v>49</v>
      </c>
      <c r="B343" s="14" t="s">
        <v>50</v>
      </c>
      <c r="C343" s="14">
        <v>184.43</v>
      </c>
      <c r="D343" s="14">
        <v>4.9000000000000004</v>
      </c>
      <c r="E343" s="14">
        <v>2290</v>
      </c>
      <c r="F343" s="14">
        <v>830</v>
      </c>
      <c r="G343" s="14">
        <v>0.25</v>
      </c>
      <c r="H343" s="14">
        <v>31</v>
      </c>
      <c r="I343" s="15">
        <v>45176</v>
      </c>
      <c r="J343" s="14">
        <f t="shared" si="5"/>
        <v>5717.33</v>
      </c>
      <c r="K343" s="14" t="str">
        <f>TEXT(Table1[[#This Row],[DateAdded]],"yy-mm")</f>
        <v>23-09</v>
      </c>
      <c r="L343" s="14" t="str">
        <f>IF(Table1[[#This Row],[Discount]]&gt;0.2, "High Discount", "Low/No Discount")</f>
        <v>High Discount</v>
      </c>
    </row>
    <row r="344" spans="1:12" x14ac:dyDescent="0.2">
      <c r="A344" s="14" t="s">
        <v>49</v>
      </c>
      <c r="B344" s="14" t="s">
        <v>50</v>
      </c>
      <c r="C344" s="14">
        <v>276.98</v>
      </c>
      <c r="D344" s="14">
        <v>4</v>
      </c>
      <c r="E344" s="14">
        <v>4979</v>
      </c>
      <c r="F344" s="14">
        <v>213</v>
      </c>
      <c r="G344" s="14">
        <v>0.01</v>
      </c>
      <c r="H344" s="14">
        <v>743</v>
      </c>
      <c r="I344" s="15">
        <v>45240</v>
      </c>
      <c r="J344" s="14">
        <f t="shared" si="5"/>
        <v>205796.14</v>
      </c>
      <c r="K344" s="14" t="str">
        <f>TEXT(Table1[[#This Row],[DateAdded]],"yy-mm")</f>
        <v>23-11</v>
      </c>
      <c r="L344" s="14" t="str">
        <f>IF(Table1[[#This Row],[Discount]]&gt;0.2, "High Discount", "Low/No Discount")</f>
        <v>Low/No Discount</v>
      </c>
    </row>
    <row r="345" spans="1:12" x14ac:dyDescent="0.2">
      <c r="A345" s="14" t="s">
        <v>52</v>
      </c>
      <c r="B345" s="14" t="s">
        <v>50</v>
      </c>
      <c r="C345" s="14">
        <v>441</v>
      </c>
      <c r="D345" s="14">
        <v>4.5</v>
      </c>
      <c r="E345" s="14">
        <v>3048</v>
      </c>
      <c r="F345" s="14">
        <v>679</v>
      </c>
      <c r="G345" s="14">
        <v>0.49</v>
      </c>
      <c r="H345" s="14">
        <v>1049</v>
      </c>
      <c r="I345" s="15">
        <v>45387</v>
      </c>
      <c r="J345" s="14">
        <f t="shared" si="5"/>
        <v>462609</v>
      </c>
      <c r="K345" s="14" t="str">
        <f>TEXT(Table1[[#This Row],[DateAdded]],"yy-mm")</f>
        <v>24-04</v>
      </c>
      <c r="L345" s="14" t="str">
        <f>IF(Table1[[#This Row],[Discount]]&gt;0.2, "High Discount", "Low/No Discount")</f>
        <v>High Discount</v>
      </c>
    </row>
    <row r="346" spans="1:12" x14ac:dyDescent="0.2">
      <c r="A346" s="14" t="s">
        <v>53</v>
      </c>
      <c r="B346" s="14" t="s">
        <v>50</v>
      </c>
      <c r="C346" s="14">
        <v>56.13</v>
      </c>
      <c r="D346" s="14">
        <v>2.4</v>
      </c>
      <c r="E346" s="14">
        <v>1067</v>
      </c>
      <c r="F346" s="14">
        <v>96</v>
      </c>
      <c r="G346" s="14">
        <v>0.2</v>
      </c>
      <c r="H346" s="14">
        <v>226</v>
      </c>
      <c r="I346" s="15">
        <v>45191</v>
      </c>
      <c r="J346" s="14">
        <f t="shared" si="5"/>
        <v>12685.380000000001</v>
      </c>
      <c r="K346" s="14" t="str">
        <f>TEXT(Table1[[#This Row],[DateAdded]],"yy-mm")</f>
        <v>23-09</v>
      </c>
      <c r="L346" s="14" t="str">
        <f>IF(Table1[[#This Row],[Discount]]&gt;0.2, "High Discount", "Low/No Discount")</f>
        <v>Low/No Discount</v>
      </c>
    </row>
    <row r="347" spans="1:12" x14ac:dyDescent="0.2">
      <c r="A347" s="14" t="s">
        <v>52</v>
      </c>
      <c r="B347" s="14" t="s">
        <v>50</v>
      </c>
      <c r="C347" s="14">
        <v>331.82</v>
      </c>
      <c r="D347" s="14">
        <v>4.3</v>
      </c>
      <c r="E347" s="14">
        <v>4402</v>
      </c>
      <c r="F347" s="14">
        <v>778</v>
      </c>
      <c r="G347" s="14">
        <v>0.1</v>
      </c>
      <c r="H347" s="14">
        <v>1609</v>
      </c>
      <c r="I347" s="15">
        <v>45445</v>
      </c>
      <c r="J347" s="14">
        <f t="shared" si="5"/>
        <v>533898.38</v>
      </c>
      <c r="K347" s="14" t="str">
        <f>TEXT(Table1[[#This Row],[DateAdded]],"yy-mm")</f>
        <v>24-06</v>
      </c>
      <c r="L347" s="14" t="str">
        <f>IF(Table1[[#This Row],[Discount]]&gt;0.2, "High Discount", "Low/No Discount")</f>
        <v>Low/No Discount</v>
      </c>
    </row>
    <row r="348" spans="1:12" x14ac:dyDescent="0.2">
      <c r="A348" s="14" t="s">
        <v>49</v>
      </c>
      <c r="B348" s="14" t="s">
        <v>50</v>
      </c>
      <c r="C348" s="14">
        <v>184.77</v>
      </c>
      <c r="D348" s="14">
        <v>4</v>
      </c>
      <c r="E348" s="14">
        <v>484</v>
      </c>
      <c r="F348" s="14">
        <v>596</v>
      </c>
      <c r="G348" s="14">
        <v>0.16</v>
      </c>
      <c r="H348" s="14">
        <v>904</v>
      </c>
      <c r="I348" s="15">
        <v>45406</v>
      </c>
      <c r="J348" s="14">
        <f t="shared" si="5"/>
        <v>167032.08000000002</v>
      </c>
      <c r="K348" s="14" t="str">
        <f>TEXT(Table1[[#This Row],[DateAdded]],"yy-mm")</f>
        <v>24-04</v>
      </c>
      <c r="L348" s="14" t="str">
        <f>IF(Table1[[#This Row],[Discount]]&gt;0.2, "High Discount", "Low/No Discount")</f>
        <v>Low/No Discount</v>
      </c>
    </row>
    <row r="349" spans="1:12" x14ac:dyDescent="0.2">
      <c r="A349" s="14" t="s">
        <v>52</v>
      </c>
      <c r="B349" s="14" t="s">
        <v>50</v>
      </c>
      <c r="C349" s="14">
        <v>458.39</v>
      </c>
      <c r="D349" s="14">
        <v>3.1</v>
      </c>
      <c r="E349" s="14">
        <v>4563</v>
      </c>
      <c r="F349" s="14">
        <v>453</v>
      </c>
      <c r="G349" s="14">
        <v>0.4</v>
      </c>
      <c r="H349" s="14">
        <v>774</v>
      </c>
      <c r="I349" s="15">
        <v>45117</v>
      </c>
      <c r="J349" s="14">
        <f t="shared" si="5"/>
        <v>354793.86</v>
      </c>
      <c r="K349" s="14" t="str">
        <f>TEXT(Table1[[#This Row],[DateAdded]],"yy-mm")</f>
        <v>23-07</v>
      </c>
      <c r="L349" s="14" t="str">
        <f>IF(Table1[[#This Row],[Discount]]&gt;0.2, "High Discount", "Low/No Discount")</f>
        <v>High Discount</v>
      </c>
    </row>
    <row r="350" spans="1:12" x14ac:dyDescent="0.2">
      <c r="A350" s="14" t="s">
        <v>52</v>
      </c>
      <c r="B350" s="14" t="s">
        <v>50</v>
      </c>
      <c r="C350" s="14">
        <v>187.92</v>
      </c>
      <c r="D350" s="14">
        <v>4.5999999999999996</v>
      </c>
      <c r="E350" s="14">
        <v>1898</v>
      </c>
      <c r="F350" s="14">
        <v>39</v>
      </c>
      <c r="G350" s="14">
        <v>0.25</v>
      </c>
      <c r="H350" s="14">
        <v>219</v>
      </c>
      <c r="I350" s="15">
        <v>45324</v>
      </c>
      <c r="J350" s="14">
        <f t="shared" si="5"/>
        <v>41154.479999999996</v>
      </c>
      <c r="K350" s="14" t="str">
        <f>TEXT(Table1[[#This Row],[DateAdded]],"yy-mm")</f>
        <v>24-02</v>
      </c>
      <c r="L350" s="14" t="str">
        <f>IF(Table1[[#This Row],[Discount]]&gt;0.2, "High Discount", "Low/No Discount")</f>
        <v>High Discount</v>
      </c>
    </row>
    <row r="351" spans="1:12" x14ac:dyDescent="0.2">
      <c r="A351" s="14" t="s">
        <v>52</v>
      </c>
      <c r="B351" s="14" t="s">
        <v>50</v>
      </c>
      <c r="C351" s="14">
        <v>100.27</v>
      </c>
      <c r="D351" s="14">
        <v>4.5999999999999996</v>
      </c>
      <c r="E351" s="14">
        <v>687</v>
      </c>
      <c r="F351" s="14">
        <v>618</v>
      </c>
      <c r="G351" s="14">
        <v>0.16</v>
      </c>
      <c r="H351" s="14">
        <v>989</v>
      </c>
      <c r="I351" s="15">
        <v>45207</v>
      </c>
      <c r="J351" s="14">
        <f t="shared" si="5"/>
        <v>99167.03</v>
      </c>
      <c r="K351" s="14" t="str">
        <f>TEXT(Table1[[#This Row],[DateAdded]],"yy-mm")</f>
        <v>23-10</v>
      </c>
      <c r="L351" s="14" t="str">
        <f>IF(Table1[[#This Row],[Discount]]&gt;0.2, "High Discount", "Low/No Discount")</f>
        <v>Low/No Discount</v>
      </c>
    </row>
    <row r="352" spans="1:12" x14ac:dyDescent="0.2">
      <c r="A352" s="14" t="s">
        <v>52</v>
      </c>
      <c r="B352" s="14" t="s">
        <v>50</v>
      </c>
      <c r="C352" s="14">
        <v>442.38</v>
      </c>
      <c r="D352" s="14">
        <v>4.2</v>
      </c>
      <c r="E352" s="14">
        <v>3958</v>
      </c>
      <c r="F352" s="14">
        <v>15</v>
      </c>
      <c r="G352" s="14">
        <v>0.49</v>
      </c>
      <c r="H352" s="14">
        <v>1132</v>
      </c>
      <c r="I352" s="15">
        <v>45432</v>
      </c>
      <c r="J352" s="14">
        <f t="shared" si="5"/>
        <v>500774.16</v>
      </c>
      <c r="K352" s="14" t="str">
        <f>TEXT(Table1[[#This Row],[DateAdded]],"yy-mm")</f>
        <v>24-05</v>
      </c>
      <c r="L352" s="14" t="str">
        <f>IF(Table1[[#This Row],[Discount]]&gt;0.2, "High Discount", "Low/No Discount")</f>
        <v>High Discount</v>
      </c>
    </row>
    <row r="353" spans="1:12" x14ac:dyDescent="0.2">
      <c r="A353" s="14" t="s">
        <v>51</v>
      </c>
      <c r="B353" s="14" t="s">
        <v>50</v>
      </c>
      <c r="C353" s="14">
        <v>320.99</v>
      </c>
      <c r="D353" s="14">
        <v>1.7</v>
      </c>
      <c r="E353" s="14">
        <v>1125</v>
      </c>
      <c r="F353" s="14">
        <v>505</v>
      </c>
      <c r="G353" s="14">
        <v>0.21</v>
      </c>
      <c r="H353" s="14">
        <v>246</v>
      </c>
      <c r="I353" s="15">
        <v>45325</v>
      </c>
      <c r="J353" s="14">
        <f t="shared" si="5"/>
        <v>78963.540000000008</v>
      </c>
      <c r="K353" s="14" t="str">
        <f>TEXT(Table1[[#This Row],[DateAdded]],"yy-mm")</f>
        <v>24-02</v>
      </c>
      <c r="L353" s="14" t="str">
        <f>IF(Table1[[#This Row],[Discount]]&gt;0.2, "High Discount", "Low/No Discount")</f>
        <v>High Discount</v>
      </c>
    </row>
    <row r="354" spans="1:12" x14ac:dyDescent="0.2">
      <c r="A354" s="14" t="s">
        <v>52</v>
      </c>
      <c r="B354" s="14" t="s">
        <v>50</v>
      </c>
      <c r="C354" s="14">
        <v>346.56</v>
      </c>
      <c r="D354" s="14">
        <v>1.4</v>
      </c>
      <c r="E354" s="14">
        <v>2243</v>
      </c>
      <c r="F354" s="14">
        <v>792</v>
      </c>
      <c r="G354" s="14">
        <v>0.41</v>
      </c>
      <c r="H354" s="14">
        <v>1689</v>
      </c>
      <c r="I354" s="15">
        <v>45320</v>
      </c>
      <c r="J354" s="14">
        <f t="shared" si="5"/>
        <v>585339.84</v>
      </c>
      <c r="K354" s="14" t="str">
        <f>TEXT(Table1[[#This Row],[DateAdded]],"yy-mm")</f>
        <v>24-01</v>
      </c>
      <c r="L354" s="14" t="str">
        <f>IF(Table1[[#This Row],[Discount]]&gt;0.2, "High Discount", "Low/No Discount")</f>
        <v>High Discount</v>
      </c>
    </row>
    <row r="355" spans="1:12" x14ac:dyDescent="0.2">
      <c r="A355" s="14" t="s">
        <v>52</v>
      </c>
      <c r="B355" s="14" t="s">
        <v>50</v>
      </c>
      <c r="C355" s="14">
        <v>101.83</v>
      </c>
      <c r="D355" s="14">
        <v>4.4000000000000004</v>
      </c>
      <c r="E355" s="14">
        <v>1395</v>
      </c>
      <c r="F355" s="14">
        <v>485</v>
      </c>
      <c r="G355" s="14">
        <v>0.27</v>
      </c>
      <c r="H355" s="14">
        <v>210</v>
      </c>
      <c r="I355" s="15">
        <v>45393</v>
      </c>
      <c r="J355" s="14">
        <f t="shared" si="5"/>
        <v>21384.3</v>
      </c>
      <c r="K355" s="14" t="str">
        <f>TEXT(Table1[[#This Row],[DateAdded]],"yy-mm")</f>
        <v>24-04</v>
      </c>
      <c r="L355" s="14" t="str">
        <f>IF(Table1[[#This Row],[Discount]]&gt;0.2, "High Discount", "Low/No Discount")</f>
        <v>High Discount</v>
      </c>
    </row>
    <row r="356" spans="1:12" x14ac:dyDescent="0.2">
      <c r="A356" s="14" t="s">
        <v>49</v>
      </c>
      <c r="B356" s="14" t="s">
        <v>50</v>
      </c>
      <c r="C356" s="14">
        <v>494.15</v>
      </c>
      <c r="D356" s="14">
        <v>4.5999999999999996</v>
      </c>
      <c r="E356" s="14">
        <v>1899</v>
      </c>
      <c r="F356" s="14">
        <v>456</v>
      </c>
      <c r="G356" s="14">
        <v>0.18</v>
      </c>
      <c r="H356" s="14">
        <v>1249</v>
      </c>
      <c r="I356" s="15">
        <v>45322</v>
      </c>
      <c r="J356" s="14">
        <f t="shared" si="5"/>
        <v>617193.35</v>
      </c>
      <c r="K356" s="14" t="str">
        <f>TEXT(Table1[[#This Row],[DateAdded]],"yy-mm")</f>
        <v>24-01</v>
      </c>
      <c r="L356" s="14" t="str">
        <f>IF(Table1[[#This Row],[Discount]]&gt;0.2, "High Discount", "Low/No Discount")</f>
        <v>Low/No Discount</v>
      </c>
    </row>
    <row r="357" spans="1:12" x14ac:dyDescent="0.2">
      <c r="A357" s="14" t="s">
        <v>49</v>
      </c>
      <c r="B357" s="14" t="s">
        <v>50</v>
      </c>
      <c r="C357" s="14">
        <v>174.25</v>
      </c>
      <c r="D357" s="14">
        <v>1.7</v>
      </c>
      <c r="E357" s="14">
        <v>3348</v>
      </c>
      <c r="F357" s="14">
        <v>155</v>
      </c>
      <c r="G357" s="14">
        <v>0.41</v>
      </c>
      <c r="H357" s="14">
        <v>189</v>
      </c>
      <c r="I357" s="15">
        <v>45290</v>
      </c>
      <c r="J357" s="14">
        <f t="shared" si="5"/>
        <v>32933.25</v>
      </c>
      <c r="K357" s="14" t="str">
        <f>TEXT(Table1[[#This Row],[DateAdded]],"yy-mm")</f>
        <v>23-12</v>
      </c>
      <c r="L357" s="14" t="str">
        <f>IF(Table1[[#This Row],[Discount]]&gt;0.2, "High Discount", "Low/No Discount")</f>
        <v>High Discount</v>
      </c>
    </row>
    <row r="358" spans="1:12" x14ac:dyDescent="0.2">
      <c r="A358" s="14" t="s">
        <v>49</v>
      </c>
      <c r="B358" s="14" t="s">
        <v>50</v>
      </c>
      <c r="C358" s="14">
        <v>453.63</v>
      </c>
      <c r="D358" s="14">
        <v>4</v>
      </c>
      <c r="E358" s="14">
        <v>4433</v>
      </c>
      <c r="F358" s="14">
        <v>313</v>
      </c>
      <c r="G358" s="14">
        <v>0.31</v>
      </c>
      <c r="H358" s="14">
        <v>278</v>
      </c>
      <c r="I358" s="15">
        <v>45277</v>
      </c>
      <c r="J358" s="14">
        <f t="shared" si="5"/>
        <v>126109.14</v>
      </c>
      <c r="K358" s="14" t="str">
        <f>TEXT(Table1[[#This Row],[DateAdded]],"yy-mm")</f>
        <v>23-12</v>
      </c>
      <c r="L358" s="14" t="str">
        <f>IF(Table1[[#This Row],[Discount]]&gt;0.2, "High Discount", "Low/No Discount")</f>
        <v>High Discount</v>
      </c>
    </row>
    <row r="359" spans="1:12" x14ac:dyDescent="0.2">
      <c r="A359" s="14" t="s">
        <v>49</v>
      </c>
      <c r="B359" s="14" t="s">
        <v>50</v>
      </c>
      <c r="C359" s="14">
        <v>182.66</v>
      </c>
      <c r="D359" s="14">
        <v>4.4000000000000004</v>
      </c>
      <c r="E359" s="14">
        <v>1674</v>
      </c>
      <c r="F359" s="14">
        <v>861</v>
      </c>
      <c r="G359" s="14">
        <v>0.49</v>
      </c>
      <c r="H359" s="14">
        <v>930</v>
      </c>
      <c r="I359" s="15">
        <v>45164</v>
      </c>
      <c r="J359" s="14">
        <f t="shared" si="5"/>
        <v>169873.8</v>
      </c>
      <c r="K359" s="14" t="str">
        <f>TEXT(Table1[[#This Row],[DateAdded]],"yy-mm")</f>
        <v>23-08</v>
      </c>
      <c r="L359" s="14" t="str">
        <f>IF(Table1[[#This Row],[Discount]]&gt;0.2, "High Discount", "Low/No Discount")</f>
        <v>High Discount</v>
      </c>
    </row>
    <row r="360" spans="1:12" x14ac:dyDescent="0.2">
      <c r="A360" s="14" t="s">
        <v>49</v>
      </c>
      <c r="B360" s="14" t="s">
        <v>50</v>
      </c>
      <c r="C360" s="14">
        <v>372.25</v>
      </c>
      <c r="D360" s="14">
        <v>1.4</v>
      </c>
      <c r="E360" s="14">
        <v>4578</v>
      </c>
      <c r="F360" s="14">
        <v>935</v>
      </c>
      <c r="G360" s="14">
        <v>0</v>
      </c>
      <c r="H360" s="14">
        <v>1070</v>
      </c>
      <c r="I360" s="15">
        <v>45252</v>
      </c>
      <c r="J360" s="14">
        <f t="shared" si="5"/>
        <v>398307.5</v>
      </c>
      <c r="K360" s="14" t="str">
        <f>TEXT(Table1[[#This Row],[DateAdded]],"yy-mm")</f>
        <v>23-11</v>
      </c>
      <c r="L360" s="14" t="str">
        <f>IF(Table1[[#This Row],[Discount]]&gt;0.2, "High Discount", "Low/No Discount")</f>
        <v>Low/No Discount</v>
      </c>
    </row>
    <row r="361" spans="1:12" x14ac:dyDescent="0.2">
      <c r="A361" s="14" t="s">
        <v>49</v>
      </c>
      <c r="B361" s="14" t="s">
        <v>50</v>
      </c>
      <c r="C361" s="14">
        <v>121.32</v>
      </c>
      <c r="D361" s="14">
        <v>4.3</v>
      </c>
      <c r="E361" s="14">
        <v>854</v>
      </c>
      <c r="F361" s="14">
        <v>639</v>
      </c>
      <c r="G361" s="14">
        <v>0.32</v>
      </c>
      <c r="H361" s="14">
        <v>515</v>
      </c>
      <c r="I361" s="15">
        <v>45150</v>
      </c>
      <c r="J361" s="14">
        <f t="shared" si="5"/>
        <v>62479.799999999996</v>
      </c>
      <c r="K361" s="14" t="str">
        <f>TEXT(Table1[[#This Row],[DateAdded]],"yy-mm")</f>
        <v>23-08</v>
      </c>
      <c r="L361" s="14" t="str">
        <f>IF(Table1[[#This Row],[Discount]]&gt;0.2, "High Discount", "Low/No Discount")</f>
        <v>High Discount</v>
      </c>
    </row>
    <row r="362" spans="1:12" x14ac:dyDescent="0.2">
      <c r="A362" s="14" t="s">
        <v>54</v>
      </c>
      <c r="B362" s="14" t="s">
        <v>55</v>
      </c>
      <c r="C362" s="14">
        <v>186.59</v>
      </c>
      <c r="D362" s="14">
        <v>1.3</v>
      </c>
      <c r="E362" s="14">
        <v>1336</v>
      </c>
      <c r="F362" s="14">
        <v>628</v>
      </c>
      <c r="G362" s="14">
        <v>0.2</v>
      </c>
      <c r="H362" s="14">
        <v>1677</v>
      </c>
      <c r="I362" s="15">
        <v>45414</v>
      </c>
      <c r="J362" s="14">
        <f t="shared" si="5"/>
        <v>312911.43</v>
      </c>
      <c r="K362" s="14" t="str">
        <f>TEXT(Table1[[#This Row],[DateAdded]],"yy-mm")</f>
        <v>24-05</v>
      </c>
      <c r="L362" s="14" t="str">
        <f>IF(Table1[[#This Row],[Discount]]&gt;0.2, "High Discount", "Low/No Discount")</f>
        <v>Low/No Discount</v>
      </c>
    </row>
    <row r="363" spans="1:12" x14ac:dyDescent="0.2">
      <c r="A363" s="14" t="s">
        <v>56</v>
      </c>
      <c r="B363" s="14" t="s">
        <v>55</v>
      </c>
      <c r="C363" s="14">
        <v>396.34</v>
      </c>
      <c r="D363" s="14">
        <v>3.7</v>
      </c>
      <c r="E363" s="14">
        <v>2257</v>
      </c>
      <c r="F363" s="14">
        <v>114</v>
      </c>
      <c r="G363" s="14">
        <v>0.45</v>
      </c>
      <c r="H363" s="14">
        <v>1274</v>
      </c>
      <c r="I363" s="15">
        <v>45234</v>
      </c>
      <c r="J363" s="14">
        <f t="shared" si="5"/>
        <v>504937.16</v>
      </c>
      <c r="K363" s="14" t="str">
        <f>TEXT(Table1[[#This Row],[DateAdded]],"yy-mm")</f>
        <v>23-11</v>
      </c>
      <c r="L363" s="14" t="str">
        <f>IF(Table1[[#This Row],[Discount]]&gt;0.2, "High Discount", "Low/No Discount")</f>
        <v>High Discount</v>
      </c>
    </row>
    <row r="364" spans="1:12" x14ac:dyDescent="0.2">
      <c r="A364" s="14" t="s">
        <v>57</v>
      </c>
      <c r="B364" s="14" t="s">
        <v>55</v>
      </c>
      <c r="C364" s="14">
        <v>92.85</v>
      </c>
      <c r="D364" s="14">
        <v>2.6</v>
      </c>
      <c r="E364" s="14">
        <v>2597</v>
      </c>
      <c r="F364" s="14">
        <v>141</v>
      </c>
      <c r="G364" s="14">
        <v>0.43</v>
      </c>
      <c r="H364" s="14">
        <v>839</v>
      </c>
      <c r="I364" s="15">
        <v>45263</v>
      </c>
      <c r="J364" s="14">
        <f t="shared" si="5"/>
        <v>77901.149999999994</v>
      </c>
      <c r="K364" s="14" t="str">
        <f>TEXT(Table1[[#This Row],[DateAdded]],"yy-mm")</f>
        <v>23-12</v>
      </c>
      <c r="L364" s="14" t="str">
        <f>IF(Table1[[#This Row],[Discount]]&gt;0.2, "High Discount", "Low/No Discount")</f>
        <v>High Discount</v>
      </c>
    </row>
    <row r="365" spans="1:12" x14ac:dyDescent="0.2">
      <c r="A365" s="14" t="s">
        <v>57</v>
      </c>
      <c r="B365" s="14" t="s">
        <v>55</v>
      </c>
      <c r="C365" s="14">
        <v>212.25</v>
      </c>
      <c r="D365" s="14">
        <v>4.2</v>
      </c>
      <c r="E365" s="14">
        <v>595</v>
      </c>
      <c r="F365" s="14">
        <v>880</v>
      </c>
      <c r="G365" s="14">
        <v>0.02</v>
      </c>
      <c r="H365" s="14">
        <v>855</v>
      </c>
      <c r="I365" s="15">
        <v>45183</v>
      </c>
      <c r="J365" s="14">
        <f t="shared" si="5"/>
        <v>181473.75</v>
      </c>
      <c r="K365" s="14" t="str">
        <f>TEXT(Table1[[#This Row],[DateAdded]],"yy-mm")</f>
        <v>23-09</v>
      </c>
      <c r="L365" s="14" t="str">
        <f>IF(Table1[[#This Row],[Discount]]&gt;0.2, "High Discount", "Low/No Discount")</f>
        <v>Low/No Discount</v>
      </c>
    </row>
    <row r="366" spans="1:12" x14ac:dyDescent="0.2">
      <c r="A366" s="14" t="s">
        <v>54</v>
      </c>
      <c r="B366" s="14" t="s">
        <v>55</v>
      </c>
      <c r="C366" s="14">
        <v>483.46</v>
      </c>
      <c r="D366" s="14">
        <v>1.5</v>
      </c>
      <c r="E366" s="14">
        <v>4088</v>
      </c>
      <c r="F366" s="14">
        <v>82</v>
      </c>
      <c r="G366" s="14">
        <v>0.49</v>
      </c>
      <c r="H366" s="14">
        <v>898</v>
      </c>
      <c r="I366" s="15">
        <v>45178</v>
      </c>
      <c r="J366" s="14">
        <f t="shared" si="5"/>
        <v>434147.07999999996</v>
      </c>
      <c r="K366" s="14" t="str">
        <f>TEXT(Table1[[#This Row],[DateAdded]],"yy-mm")</f>
        <v>23-09</v>
      </c>
      <c r="L366" s="14" t="str">
        <f>IF(Table1[[#This Row],[Discount]]&gt;0.2, "High Discount", "Low/No Discount")</f>
        <v>High Discount</v>
      </c>
    </row>
    <row r="367" spans="1:12" x14ac:dyDescent="0.2">
      <c r="A367" s="14" t="s">
        <v>56</v>
      </c>
      <c r="B367" s="14" t="s">
        <v>55</v>
      </c>
      <c r="C367" s="14">
        <v>421.34</v>
      </c>
      <c r="D367" s="14">
        <v>4.9000000000000004</v>
      </c>
      <c r="E367" s="14">
        <v>3789</v>
      </c>
      <c r="F367" s="14">
        <v>62</v>
      </c>
      <c r="G367" s="14">
        <v>0.28000000000000003</v>
      </c>
      <c r="H367" s="14">
        <v>1659</v>
      </c>
      <c r="I367" s="15">
        <v>45332</v>
      </c>
      <c r="J367" s="14">
        <f t="shared" si="5"/>
        <v>699003.05999999994</v>
      </c>
      <c r="K367" s="14" t="str">
        <f>TEXT(Table1[[#This Row],[DateAdded]],"yy-mm")</f>
        <v>24-02</v>
      </c>
      <c r="L367" s="14" t="str">
        <f>IF(Table1[[#This Row],[Discount]]&gt;0.2, "High Discount", "Low/No Discount")</f>
        <v>High Discount</v>
      </c>
    </row>
    <row r="368" spans="1:12" x14ac:dyDescent="0.2">
      <c r="A368" s="14" t="s">
        <v>58</v>
      </c>
      <c r="B368" s="14" t="s">
        <v>55</v>
      </c>
      <c r="C368" s="14">
        <v>321.19</v>
      </c>
      <c r="D368" s="14">
        <v>2.8</v>
      </c>
      <c r="E368" s="14">
        <v>1143</v>
      </c>
      <c r="F368" s="14">
        <v>933</v>
      </c>
      <c r="G368" s="14">
        <v>0.06</v>
      </c>
      <c r="H368" s="14">
        <v>675</v>
      </c>
      <c r="I368" s="15">
        <v>45167</v>
      </c>
      <c r="J368" s="14">
        <f t="shared" si="5"/>
        <v>216803.25</v>
      </c>
      <c r="K368" s="14" t="str">
        <f>TEXT(Table1[[#This Row],[DateAdded]],"yy-mm")</f>
        <v>23-08</v>
      </c>
      <c r="L368" s="14" t="str">
        <f>IF(Table1[[#This Row],[Discount]]&gt;0.2, "High Discount", "Low/No Discount")</f>
        <v>Low/No Discount</v>
      </c>
    </row>
    <row r="369" spans="1:12" x14ac:dyDescent="0.2">
      <c r="A369" s="14" t="s">
        <v>56</v>
      </c>
      <c r="B369" s="14" t="s">
        <v>55</v>
      </c>
      <c r="C369" s="14">
        <v>16.079999999999998</v>
      </c>
      <c r="D369" s="14">
        <v>2.9</v>
      </c>
      <c r="E369" s="14">
        <v>4916</v>
      </c>
      <c r="F369" s="14">
        <v>738</v>
      </c>
      <c r="G369" s="14">
        <v>0.11</v>
      </c>
      <c r="H369" s="14">
        <v>333</v>
      </c>
      <c r="I369" s="15">
        <v>45231</v>
      </c>
      <c r="J369" s="14">
        <f t="shared" si="5"/>
        <v>5354.6399999999994</v>
      </c>
      <c r="K369" s="14" t="str">
        <f>TEXT(Table1[[#This Row],[DateAdded]],"yy-mm")</f>
        <v>23-11</v>
      </c>
      <c r="L369" s="14" t="str">
        <f>IF(Table1[[#This Row],[Discount]]&gt;0.2, "High Discount", "Low/No Discount")</f>
        <v>Low/No Discount</v>
      </c>
    </row>
    <row r="370" spans="1:12" x14ac:dyDescent="0.2">
      <c r="A370" s="14" t="s">
        <v>56</v>
      </c>
      <c r="B370" s="14" t="s">
        <v>55</v>
      </c>
      <c r="C370" s="14">
        <v>33.590000000000003</v>
      </c>
      <c r="D370" s="14">
        <v>4.5999999999999996</v>
      </c>
      <c r="E370" s="14">
        <v>4008</v>
      </c>
      <c r="F370" s="14">
        <v>631</v>
      </c>
      <c r="G370" s="14">
        <v>0.09</v>
      </c>
      <c r="H370" s="14">
        <v>694</v>
      </c>
      <c r="I370" s="15">
        <v>45437</v>
      </c>
      <c r="J370" s="14">
        <f t="shared" si="5"/>
        <v>23311.460000000003</v>
      </c>
      <c r="K370" s="14" t="str">
        <f>TEXT(Table1[[#This Row],[DateAdded]],"yy-mm")</f>
        <v>24-05</v>
      </c>
      <c r="L370" s="14" t="str">
        <f>IF(Table1[[#This Row],[Discount]]&gt;0.2, "High Discount", "Low/No Discount")</f>
        <v>Low/No Discount</v>
      </c>
    </row>
    <row r="371" spans="1:12" x14ac:dyDescent="0.2">
      <c r="A371" s="14" t="s">
        <v>56</v>
      </c>
      <c r="B371" s="14" t="s">
        <v>55</v>
      </c>
      <c r="C371" s="14">
        <v>420.69</v>
      </c>
      <c r="D371" s="14">
        <v>2.1</v>
      </c>
      <c r="E371" s="14">
        <v>2315</v>
      </c>
      <c r="F371" s="14">
        <v>34</v>
      </c>
      <c r="G371" s="14">
        <v>0.13</v>
      </c>
      <c r="H371" s="14">
        <v>493</v>
      </c>
      <c r="I371" s="15">
        <v>45403</v>
      </c>
      <c r="J371" s="14">
        <f t="shared" si="5"/>
        <v>207400.17</v>
      </c>
      <c r="K371" s="14" t="str">
        <f>TEXT(Table1[[#This Row],[DateAdded]],"yy-mm")</f>
        <v>24-04</v>
      </c>
      <c r="L371" s="14" t="str">
        <f>IF(Table1[[#This Row],[Discount]]&gt;0.2, "High Discount", "Low/No Discount")</f>
        <v>Low/No Discount</v>
      </c>
    </row>
    <row r="372" spans="1:12" x14ac:dyDescent="0.2">
      <c r="A372" s="14" t="s">
        <v>56</v>
      </c>
      <c r="B372" s="14" t="s">
        <v>55</v>
      </c>
      <c r="C372" s="14">
        <v>265.51</v>
      </c>
      <c r="D372" s="14">
        <v>1.3</v>
      </c>
      <c r="E372" s="14">
        <v>1299</v>
      </c>
      <c r="F372" s="14">
        <v>868</v>
      </c>
      <c r="G372" s="14">
        <v>0.3</v>
      </c>
      <c r="H372" s="14">
        <v>1952</v>
      </c>
      <c r="I372" s="15">
        <v>45252</v>
      </c>
      <c r="J372" s="14">
        <f t="shared" si="5"/>
        <v>518275.51999999996</v>
      </c>
      <c r="K372" s="14" t="str">
        <f>TEXT(Table1[[#This Row],[DateAdded]],"yy-mm")</f>
        <v>23-11</v>
      </c>
      <c r="L372" s="14" t="str">
        <f>IF(Table1[[#This Row],[Discount]]&gt;0.2, "High Discount", "Low/No Discount")</f>
        <v>High Discount</v>
      </c>
    </row>
    <row r="373" spans="1:12" x14ac:dyDescent="0.2">
      <c r="A373" s="14" t="s">
        <v>56</v>
      </c>
      <c r="B373" s="14" t="s">
        <v>55</v>
      </c>
      <c r="C373" s="14">
        <v>26</v>
      </c>
      <c r="D373" s="14">
        <v>4.5</v>
      </c>
      <c r="E373" s="14">
        <v>4577</v>
      </c>
      <c r="F373" s="14">
        <v>727</v>
      </c>
      <c r="G373" s="14">
        <v>0.48</v>
      </c>
      <c r="H373" s="14">
        <v>1031</v>
      </c>
      <c r="I373" s="15">
        <v>45152</v>
      </c>
      <c r="J373" s="14">
        <f t="shared" si="5"/>
        <v>26806</v>
      </c>
      <c r="K373" s="14" t="str">
        <f>TEXT(Table1[[#This Row],[DateAdded]],"yy-mm")</f>
        <v>23-08</v>
      </c>
      <c r="L373" s="14" t="str">
        <f>IF(Table1[[#This Row],[Discount]]&gt;0.2, "High Discount", "Low/No Discount")</f>
        <v>High Discount</v>
      </c>
    </row>
    <row r="374" spans="1:12" x14ac:dyDescent="0.2">
      <c r="A374" s="14" t="s">
        <v>57</v>
      </c>
      <c r="B374" s="14" t="s">
        <v>55</v>
      </c>
      <c r="C374" s="14">
        <v>220.91</v>
      </c>
      <c r="D374" s="14">
        <v>2.2999999999999998</v>
      </c>
      <c r="E374" s="14">
        <v>3659</v>
      </c>
      <c r="F374" s="14">
        <v>173</v>
      </c>
      <c r="G374" s="14">
        <v>0.39</v>
      </c>
      <c r="H374" s="14">
        <v>1896</v>
      </c>
      <c r="I374" s="15">
        <v>45306</v>
      </c>
      <c r="J374" s="14">
        <f t="shared" si="5"/>
        <v>418845.36</v>
      </c>
      <c r="K374" s="14" t="str">
        <f>TEXT(Table1[[#This Row],[DateAdded]],"yy-mm")</f>
        <v>24-01</v>
      </c>
      <c r="L374" s="14" t="str">
        <f>IF(Table1[[#This Row],[Discount]]&gt;0.2, "High Discount", "Low/No Discount")</f>
        <v>High Discount</v>
      </c>
    </row>
    <row r="375" spans="1:12" x14ac:dyDescent="0.2">
      <c r="A375" s="14" t="s">
        <v>54</v>
      </c>
      <c r="B375" s="14" t="s">
        <v>55</v>
      </c>
      <c r="C375" s="14">
        <v>90.76</v>
      </c>
      <c r="D375" s="14">
        <v>1.7</v>
      </c>
      <c r="E375" s="14">
        <v>1573</v>
      </c>
      <c r="F375" s="14">
        <v>787</v>
      </c>
      <c r="G375" s="14">
        <v>0.39</v>
      </c>
      <c r="H375" s="14">
        <v>178</v>
      </c>
      <c r="I375" s="15">
        <v>45321</v>
      </c>
      <c r="J375" s="14">
        <f t="shared" si="5"/>
        <v>16155.28</v>
      </c>
      <c r="K375" s="14" t="str">
        <f>TEXT(Table1[[#This Row],[DateAdded]],"yy-mm")</f>
        <v>24-01</v>
      </c>
      <c r="L375" s="14" t="str">
        <f>IF(Table1[[#This Row],[Discount]]&gt;0.2, "High Discount", "Low/No Discount")</f>
        <v>High Discount</v>
      </c>
    </row>
    <row r="376" spans="1:12" x14ac:dyDescent="0.2">
      <c r="A376" s="14" t="s">
        <v>57</v>
      </c>
      <c r="B376" s="14" t="s">
        <v>55</v>
      </c>
      <c r="C376" s="14">
        <v>261.06</v>
      </c>
      <c r="D376" s="14">
        <v>1.4</v>
      </c>
      <c r="E376" s="14">
        <v>578</v>
      </c>
      <c r="F376" s="14">
        <v>853</v>
      </c>
      <c r="G376" s="14">
        <v>0.13</v>
      </c>
      <c r="H376" s="14">
        <v>1185</v>
      </c>
      <c r="I376" s="15">
        <v>45106</v>
      </c>
      <c r="J376" s="14">
        <f t="shared" si="5"/>
        <v>309356.09999999998</v>
      </c>
      <c r="K376" s="14" t="str">
        <f>TEXT(Table1[[#This Row],[DateAdded]],"yy-mm")</f>
        <v>23-06</v>
      </c>
      <c r="L376" s="14" t="str">
        <f>IF(Table1[[#This Row],[Discount]]&gt;0.2, "High Discount", "Low/No Discount")</f>
        <v>Low/No Discount</v>
      </c>
    </row>
    <row r="377" spans="1:12" x14ac:dyDescent="0.2">
      <c r="A377" s="14" t="s">
        <v>57</v>
      </c>
      <c r="B377" s="14" t="s">
        <v>55</v>
      </c>
      <c r="C377" s="14">
        <v>492.08</v>
      </c>
      <c r="D377" s="14">
        <v>2.1</v>
      </c>
      <c r="E377" s="14">
        <v>4005</v>
      </c>
      <c r="F377" s="14">
        <v>261</v>
      </c>
      <c r="G377" s="14">
        <v>0.45</v>
      </c>
      <c r="H377" s="14">
        <v>1745</v>
      </c>
      <c r="I377" s="15">
        <v>45392</v>
      </c>
      <c r="J377" s="14">
        <f t="shared" si="5"/>
        <v>858679.6</v>
      </c>
      <c r="K377" s="14" t="str">
        <f>TEXT(Table1[[#This Row],[DateAdded]],"yy-mm")</f>
        <v>24-04</v>
      </c>
      <c r="L377" s="14" t="str">
        <f>IF(Table1[[#This Row],[Discount]]&gt;0.2, "High Discount", "Low/No Discount")</f>
        <v>High Discount</v>
      </c>
    </row>
    <row r="378" spans="1:12" x14ac:dyDescent="0.2">
      <c r="A378" s="14" t="s">
        <v>58</v>
      </c>
      <c r="B378" s="14" t="s">
        <v>55</v>
      </c>
      <c r="C378" s="14">
        <v>306</v>
      </c>
      <c r="D378" s="14">
        <v>4.5999999999999996</v>
      </c>
      <c r="E378" s="14">
        <v>3451</v>
      </c>
      <c r="F378" s="14">
        <v>361</v>
      </c>
      <c r="G378" s="14">
        <v>0.49</v>
      </c>
      <c r="H378" s="14">
        <v>92</v>
      </c>
      <c r="I378" s="15">
        <v>45344</v>
      </c>
      <c r="J378" s="14">
        <f t="shared" si="5"/>
        <v>28152</v>
      </c>
      <c r="K378" s="14" t="str">
        <f>TEXT(Table1[[#This Row],[DateAdded]],"yy-mm")</f>
        <v>24-02</v>
      </c>
      <c r="L378" s="14" t="str">
        <f>IF(Table1[[#This Row],[Discount]]&gt;0.2, "High Discount", "Low/No Discount")</f>
        <v>High Discount</v>
      </c>
    </row>
    <row r="379" spans="1:12" x14ac:dyDescent="0.2">
      <c r="A379" s="14" t="s">
        <v>56</v>
      </c>
      <c r="B379" s="14" t="s">
        <v>55</v>
      </c>
      <c r="C379" s="14">
        <v>315.02999999999997</v>
      </c>
      <c r="D379" s="14">
        <v>2.9</v>
      </c>
      <c r="E379" s="14">
        <v>1455</v>
      </c>
      <c r="F379" s="14">
        <v>748</v>
      </c>
      <c r="G379" s="14">
        <v>0.24</v>
      </c>
      <c r="H379" s="14">
        <v>1712</v>
      </c>
      <c r="I379" s="15">
        <v>45312</v>
      </c>
      <c r="J379" s="14">
        <f t="shared" si="5"/>
        <v>539331.36</v>
      </c>
      <c r="K379" s="14" t="str">
        <f>TEXT(Table1[[#This Row],[DateAdded]],"yy-mm")</f>
        <v>24-01</v>
      </c>
      <c r="L379" s="14" t="str">
        <f>IF(Table1[[#This Row],[Discount]]&gt;0.2, "High Discount", "Low/No Discount")</f>
        <v>High Discount</v>
      </c>
    </row>
    <row r="380" spans="1:12" x14ac:dyDescent="0.2">
      <c r="A380" s="14" t="s">
        <v>56</v>
      </c>
      <c r="B380" s="14" t="s">
        <v>55</v>
      </c>
      <c r="C380" s="14">
        <v>12.7</v>
      </c>
      <c r="D380" s="14">
        <v>1</v>
      </c>
      <c r="E380" s="14">
        <v>1213</v>
      </c>
      <c r="F380" s="14">
        <v>135</v>
      </c>
      <c r="G380" s="14">
        <v>0.02</v>
      </c>
      <c r="H380" s="14">
        <v>891</v>
      </c>
      <c r="I380" s="15">
        <v>45100</v>
      </c>
      <c r="J380" s="14">
        <f t="shared" si="5"/>
        <v>11315.699999999999</v>
      </c>
      <c r="K380" s="14" t="str">
        <f>TEXT(Table1[[#This Row],[DateAdded]],"yy-mm")</f>
        <v>23-06</v>
      </c>
      <c r="L380" s="14" t="str">
        <f>IF(Table1[[#This Row],[Discount]]&gt;0.2, "High Discount", "Low/No Discount")</f>
        <v>Low/No Discount</v>
      </c>
    </row>
    <row r="381" spans="1:12" x14ac:dyDescent="0.2">
      <c r="A381" s="14" t="s">
        <v>54</v>
      </c>
      <c r="B381" s="14" t="s">
        <v>55</v>
      </c>
      <c r="C381" s="14">
        <v>236.8</v>
      </c>
      <c r="D381" s="14">
        <v>2.8</v>
      </c>
      <c r="E381" s="14">
        <v>703</v>
      </c>
      <c r="F381" s="14">
        <v>317</v>
      </c>
      <c r="G381" s="14">
        <v>0.2</v>
      </c>
      <c r="H381" s="14">
        <v>1845</v>
      </c>
      <c r="I381" s="15">
        <v>45220</v>
      </c>
      <c r="J381" s="14">
        <f t="shared" si="5"/>
        <v>436896</v>
      </c>
      <c r="K381" s="14" t="str">
        <f>TEXT(Table1[[#This Row],[DateAdded]],"yy-mm")</f>
        <v>23-10</v>
      </c>
      <c r="L381" s="14" t="str">
        <f>IF(Table1[[#This Row],[Discount]]&gt;0.2, "High Discount", "Low/No Discount")</f>
        <v>Low/No Discount</v>
      </c>
    </row>
    <row r="382" spans="1:12" x14ac:dyDescent="0.2">
      <c r="A382" s="14" t="s">
        <v>56</v>
      </c>
      <c r="B382" s="14" t="s">
        <v>55</v>
      </c>
      <c r="C382" s="14">
        <v>410.17</v>
      </c>
      <c r="D382" s="14">
        <v>2.1</v>
      </c>
      <c r="E382" s="14">
        <v>855</v>
      </c>
      <c r="F382" s="14">
        <v>788</v>
      </c>
      <c r="G382" s="14">
        <v>0.17</v>
      </c>
      <c r="H382" s="14">
        <v>1958</v>
      </c>
      <c r="I382" s="15">
        <v>45270</v>
      </c>
      <c r="J382" s="14">
        <f t="shared" si="5"/>
        <v>803112.86</v>
      </c>
      <c r="K382" s="14" t="str">
        <f>TEXT(Table1[[#This Row],[DateAdded]],"yy-mm")</f>
        <v>23-12</v>
      </c>
      <c r="L382" s="14" t="str">
        <f>IF(Table1[[#This Row],[Discount]]&gt;0.2, "High Discount", "Low/No Discount")</f>
        <v>Low/No Discount</v>
      </c>
    </row>
    <row r="383" spans="1:12" x14ac:dyDescent="0.2">
      <c r="A383" s="14" t="s">
        <v>56</v>
      </c>
      <c r="B383" s="14" t="s">
        <v>55</v>
      </c>
      <c r="C383" s="14">
        <v>24.54</v>
      </c>
      <c r="D383" s="14">
        <v>3.7</v>
      </c>
      <c r="E383" s="14">
        <v>1517</v>
      </c>
      <c r="F383" s="14">
        <v>658</v>
      </c>
      <c r="G383" s="14">
        <v>0.23</v>
      </c>
      <c r="H383" s="14">
        <v>126</v>
      </c>
      <c r="I383" s="15">
        <v>45407</v>
      </c>
      <c r="J383" s="14">
        <f t="shared" si="5"/>
        <v>3092.04</v>
      </c>
      <c r="K383" s="14" t="str">
        <f>TEXT(Table1[[#This Row],[DateAdded]],"yy-mm")</f>
        <v>24-04</v>
      </c>
      <c r="L383" s="14" t="str">
        <f>IF(Table1[[#This Row],[Discount]]&gt;0.2, "High Discount", "Low/No Discount")</f>
        <v>High Discount</v>
      </c>
    </row>
    <row r="384" spans="1:12" x14ac:dyDescent="0.2">
      <c r="A384" s="14" t="s">
        <v>56</v>
      </c>
      <c r="B384" s="14" t="s">
        <v>55</v>
      </c>
      <c r="C384" s="14">
        <v>203.34</v>
      </c>
      <c r="D384" s="14">
        <v>2.7</v>
      </c>
      <c r="E384" s="14">
        <v>3403</v>
      </c>
      <c r="F384" s="14">
        <v>583</v>
      </c>
      <c r="G384" s="14">
        <v>0.45</v>
      </c>
      <c r="H384" s="14">
        <v>1132</v>
      </c>
      <c r="I384" s="15">
        <v>45185</v>
      </c>
      <c r="J384" s="14">
        <f t="shared" si="5"/>
        <v>230180.88</v>
      </c>
      <c r="K384" s="14" t="str">
        <f>TEXT(Table1[[#This Row],[DateAdded]],"yy-mm")</f>
        <v>23-09</v>
      </c>
      <c r="L384" s="14" t="str">
        <f>IF(Table1[[#This Row],[Discount]]&gt;0.2, "High Discount", "Low/No Discount")</f>
        <v>High Discount</v>
      </c>
    </row>
    <row r="385" spans="1:12" x14ac:dyDescent="0.2">
      <c r="A385" s="14" t="s">
        <v>56</v>
      </c>
      <c r="B385" s="14" t="s">
        <v>55</v>
      </c>
      <c r="C385" s="14">
        <v>161.59</v>
      </c>
      <c r="D385" s="14">
        <v>4.3</v>
      </c>
      <c r="E385" s="14">
        <v>987</v>
      </c>
      <c r="F385" s="14">
        <v>249</v>
      </c>
      <c r="G385" s="14">
        <v>0.36</v>
      </c>
      <c r="H385" s="14">
        <v>1176</v>
      </c>
      <c r="I385" s="15">
        <v>45106</v>
      </c>
      <c r="J385" s="14">
        <f t="shared" si="5"/>
        <v>190029.84</v>
      </c>
      <c r="K385" s="14" t="str">
        <f>TEXT(Table1[[#This Row],[DateAdded]],"yy-mm")</f>
        <v>23-06</v>
      </c>
      <c r="L385" s="14" t="str">
        <f>IF(Table1[[#This Row],[Discount]]&gt;0.2, "High Discount", "Low/No Discount")</f>
        <v>High Discount</v>
      </c>
    </row>
    <row r="386" spans="1:12" x14ac:dyDescent="0.2">
      <c r="A386" s="14" t="s">
        <v>54</v>
      </c>
      <c r="B386" s="14" t="s">
        <v>55</v>
      </c>
      <c r="C386" s="14">
        <v>35.06</v>
      </c>
      <c r="D386" s="14">
        <v>2</v>
      </c>
      <c r="E386" s="14">
        <v>726</v>
      </c>
      <c r="F386" s="14">
        <v>688</v>
      </c>
      <c r="G386" s="14">
        <v>0.3</v>
      </c>
      <c r="H386" s="14">
        <v>849</v>
      </c>
      <c r="I386" s="15">
        <v>45307</v>
      </c>
      <c r="J386" s="14">
        <f t="shared" si="5"/>
        <v>29765.940000000002</v>
      </c>
      <c r="K386" s="14" t="str">
        <f>TEXT(Table1[[#This Row],[DateAdded]],"yy-mm")</f>
        <v>24-01</v>
      </c>
      <c r="L386" s="14" t="str">
        <f>IF(Table1[[#This Row],[Discount]]&gt;0.2, "High Discount", "Low/No Discount")</f>
        <v>High Discount</v>
      </c>
    </row>
    <row r="387" spans="1:12" x14ac:dyDescent="0.2">
      <c r="A387" s="14" t="s">
        <v>54</v>
      </c>
      <c r="B387" s="14" t="s">
        <v>55</v>
      </c>
      <c r="C387" s="14">
        <v>335.99</v>
      </c>
      <c r="D387" s="14">
        <v>4.2</v>
      </c>
      <c r="E387" s="14">
        <v>419</v>
      </c>
      <c r="F387" s="14">
        <v>593</v>
      </c>
      <c r="G387" s="14">
        <v>0.05</v>
      </c>
      <c r="H387" s="14">
        <v>1774</v>
      </c>
      <c r="I387" s="15">
        <v>45369</v>
      </c>
      <c r="J387" s="14">
        <f t="shared" ref="J387:J450" si="6">C387*H387</f>
        <v>596046.26</v>
      </c>
      <c r="K387" s="14" t="str">
        <f>TEXT(Table1[[#This Row],[DateAdded]],"yy-mm")</f>
        <v>24-03</v>
      </c>
      <c r="L387" s="14" t="str">
        <f>IF(Table1[[#This Row],[Discount]]&gt;0.2, "High Discount", "Low/No Discount")</f>
        <v>Low/No Discount</v>
      </c>
    </row>
    <row r="388" spans="1:12" x14ac:dyDescent="0.2">
      <c r="A388" s="14" t="s">
        <v>56</v>
      </c>
      <c r="B388" s="14" t="s">
        <v>55</v>
      </c>
      <c r="C388" s="14">
        <v>44.79</v>
      </c>
      <c r="D388" s="14">
        <v>1.3</v>
      </c>
      <c r="E388" s="14">
        <v>2702</v>
      </c>
      <c r="F388" s="14">
        <v>40</v>
      </c>
      <c r="G388" s="14">
        <v>0.47</v>
      </c>
      <c r="H388" s="14">
        <v>958</v>
      </c>
      <c r="I388" s="15">
        <v>45168</v>
      </c>
      <c r="J388" s="14">
        <f t="shared" si="6"/>
        <v>42908.82</v>
      </c>
      <c r="K388" s="14" t="str">
        <f>TEXT(Table1[[#This Row],[DateAdded]],"yy-mm")</f>
        <v>23-08</v>
      </c>
      <c r="L388" s="14" t="str">
        <f>IF(Table1[[#This Row],[Discount]]&gt;0.2, "High Discount", "Low/No Discount")</f>
        <v>High Discount</v>
      </c>
    </row>
    <row r="389" spans="1:12" x14ac:dyDescent="0.2">
      <c r="A389" s="14" t="s">
        <v>56</v>
      </c>
      <c r="B389" s="14" t="s">
        <v>55</v>
      </c>
      <c r="C389" s="14">
        <v>326.76</v>
      </c>
      <c r="D389" s="14">
        <v>4.5999999999999996</v>
      </c>
      <c r="E389" s="14">
        <v>1996</v>
      </c>
      <c r="F389" s="14">
        <v>265</v>
      </c>
      <c r="G389" s="14">
        <v>0.25</v>
      </c>
      <c r="H389" s="14">
        <v>562</v>
      </c>
      <c r="I389" s="15">
        <v>45335</v>
      </c>
      <c r="J389" s="14">
        <f t="shared" si="6"/>
        <v>183639.12</v>
      </c>
      <c r="K389" s="14" t="str">
        <f>TEXT(Table1[[#This Row],[DateAdded]],"yy-mm")</f>
        <v>24-02</v>
      </c>
      <c r="L389" s="14" t="str">
        <f>IF(Table1[[#This Row],[Discount]]&gt;0.2, "High Discount", "Low/No Discount")</f>
        <v>High Discount</v>
      </c>
    </row>
    <row r="390" spans="1:12" x14ac:dyDescent="0.2">
      <c r="A390" s="14" t="s">
        <v>56</v>
      </c>
      <c r="B390" s="14" t="s">
        <v>55</v>
      </c>
      <c r="C390" s="14">
        <v>310.16000000000003</v>
      </c>
      <c r="D390" s="14">
        <v>4.5</v>
      </c>
      <c r="E390" s="14">
        <v>3155</v>
      </c>
      <c r="F390" s="14">
        <v>453</v>
      </c>
      <c r="G390" s="14">
        <v>0.06</v>
      </c>
      <c r="H390" s="14">
        <v>1537</v>
      </c>
      <c r="I390" s="15">
        <v>45360</v>
      </c>
      <c r="J390" s="14">
        <f t="shared" si="6"/>
        <v>476715.92000000004</v>
      </c>
      <c r="K390" s="14" t="str">
        <f>TEXT(Table1[[#This Row],[DateAdded]],"yy-mm")</f>
        <v>24-03</v>
      </c>
      <c r="L390" s="14" t="str">
        <f>IF(Table1[[#This Row],[Discount]]&gt;0.2, "High Discount", "Low/No Discount")</f>
        <v>Low/No Discount</v>
      </c>
    </row>
    <row r="391" spans="1:12" x14ac:dyDescent="0.2">
      <c r="A391" s="14" t="s">
        <v>54</v>
      </c>
      <c r="B391" s="14" t="s">
        <v>55</v>
      </c>
      <c r="C391" s="14">
        <v>416.22</v>
      </c>
      <c r="D391" s="14">
        <v>5</v>
      </c>
      <c r="E391" s="14">
        <v>4008</v>
      </c>
      <c r="F391" s="14">
        <v>267</v>
      </c>
      <c r="G391" s="14">
        <v>0.15</v>
      </c>
      <c r="H391" s="14">
        <v>1856</v>
      </c>
      <c r="I391" s="15">
        <v>45142</v>
      </c>
      <c r="J391" s="14">
        <f t="shared" si="6"/>
        <v>772504.32000000007</v>
      </c>
      <c r="K391" s="14" t="str">
        <f>TEXT(Table1[[#This Row],[DateAdded]],"yy-mm")</f>
        <v>23-08</v>
      </c>
      <c r="L391" s="14" t="str">
        <f>IF(Table1[[#This Row],[Discount]]&gt;0.2, "High Discount", "Low/No Discount")</f>
        <v>Low/No Discount</v>
      </c>
    </row>
    <row r="392" spans="1:12" x14ac:dyDescent="0.2">
      <c r="A392" s="14" t="s">
        <v>56</v>
      </c>
      <c r="B392" s="14" t="s">
        <v>55</v>
      </c>
      <c r="C392" s="14">
        <v>205.69</v>
      </c>
      <c r="D392" s="14">
        <v>4.5999999999999996</v>
      </c>
      <c r="E392" s="14">
        <v>4669</v>
      </c>
      <c r="F392" s="14">
        <v>48</v>
      </c>
      <c r="G392" s="14">
        <v>0.11</v>
      </c>
      <c r="H392" s="14">
        <v>920</v>
      </c>
      <c r="I392" s="15">
        <v>45174</v>
      </c>
      <c r="J392" s="14">
        <f t="shared" si="6"/>
        <v>189234.8</v>
      </c>
      <c r="K392" s="14" t="str">
        <f>TEXT(Table1[[#This Row],[DateAdded]],"yy-mm")</f>
        <v>23-09</v>
      </c>
      <c r="L392" s="14" t="str">
        <f>IF(Table1[[#This Row],[Discount]]&gt;0.2, "High Discount", "Low/No Discount")</f>
        <v>Low/No Discount</v>
      </c>
    </row>
    <row r="393" spans="1:12" x14ac:dyDescent="0.2">
      <c r="A393" s="14" t="s">
        <v>58</v>
      </c>
      <c r="B393" s="14" t="s">
        <v>55</v>
      </c>
      <c r="C393" s="14">
        <v>329.62</v>
      </c>
      <c r="D393" s="14">
        <v>4.4000000000000004</v>
      </c>
      <c r="E393" s="14">
        <v>1130</v>
      </c>
      <c r="F393" s="14">
        <v>657</v>
      </c>
      <c r="G393" s="14">
        <v>0.2</v>
      </c>
      <c r="H393" s="14">
        <v>1452</v>
      </c>
      <c r="I393" s="15">
        <v>45380</v>
      </c>
      <c r="J393" s="14">
        <f t="shared" si="6"/>
        <v>478608.24</v>
      </c>
      <c r="K393" s="14" t="str">
        <f>TEXT(Table1[[#This Row],[DateAdded]],"yy-mm")</f>
        <v>24-03</v>
      </c>
      <c r="L393" s="14" t="str">
        <f>IF(Table1[[#This Row],[Discount]]&gt;0.2, "High Discount", "Low/No Discount")</f>
        <v>Low/No Discount</v>
      </c>
    </row>
    <row r="394" spans="1:12" x14ac:dyDescent="0.2">
      <c r="A394" s="14" t="s">
        <v>56</v>
      </c>
      <c r="B394" s="14" t="s">
        <v>55</v>
      </c>
      <c r="C394" s="14">
        <v>432.25</v>
      </c>
      <c r="D394" s="14">
        <v>3.4</v>
      </c>
      <c r="E394" s="14">
        <v>3435</v>
      </c>
      <c r="F394" s="14">
        <v>865</v>
      </c>
      <c r="G394" s="14">
        <v>0.19</v>
      </c>
      <c r="H394" s="14">
        <v>194</v>
      </c>
      <c r="I394" s="15">
        <v>45297</v>
      </c>
      <c r="J394" s="14">
        <f t="shared" si="6"/>
        <v>83856.5</v>
      </c>
      <c r="K394" s="14" t="str">
        <f>TEXT(Table1[[#This Row],[DateAdded]],"yy-mm")</f>
        <v>24-01</v>
      </c>
      <c r="L394" s="14" t="str">
        <f>IF(Table1[[#This Row],[Discount]]&gt;0.2, "High Discount", "Low/No Discount")</f>
        <v>Low/No Discount</v>
      </c>
    </row>
    <row r="395" spans="1:12" x14ac:dyDescent="0.2">
      <c r="A395" s="14" t="s">
        <v>58</v>
      </c>
      <c r="B395" s="14" t="s">
        <v>55</v>
      </c>
      <c r="C395" s="14">
        <v>459.15</v>
      </c>
      <c r="D395" s="14">
        <v>2.7</v>
      </c>
      <c r="E395" s="14">
        <v>359</v>
      </c>
      <c r="F395" s="14">
        <v>74</v>
      </c>
      <c r="G395" s="14">
        <v>0.28999999999999998</v>
      </c>
      <c r="H395" s="14">
        <v>1848</v>
      </c>
      <c r="I395" s="15">
        <v>45335</v>
      </c>
      <c r="J395" s="14">
        <f t="shared" si="6"/>
        <v>848509.2</v>
      </c>
      <c r="K395" s="14" t="str">
        <f>TEXT(Table1[[#This Row],[DateAdded]],"yy-mm")</f>
        <v>24-02</v>
      </c>
      <c r="L395" s="14" t="str">
        <f>IF(Table1[[#This Row],[Discount]]&gt;0.2, "High Discount", "Low/No Discount")</f>
        <v>High Discount</v>
      </c>
    </row>
    <row r="396" spans="1:12" x14ac:dyDescent="0.2">
      <c r="A396" s="14" t="s">
        <v>58</v>
      </c>
      <c r="B396" s="14" t="s">
        <v>55</v>
      </c>
      <c r="C396" s="14">
        <v>202.56</v>
      </c>
      <c r="D396" s="14">
        <v>3.1</v>
      </c>
      <c r="E396" s="14">
        <v>3361</v>
      </c>
      <c r="F396" s="14">
        <v>439</v>
      </c>
      <c r="G396" s="14">
        <v>0.08</v>
      </c>
      <c r="H396" s="14">
        <v>6</v>
      </c>
      <c r="I396" s="15">
        <v>45257</v>
      </c>
      <c r="J396" s="14">
        <f t="shared" si="6"/>
        <v>1215.3600000000001</v>
      </c>
      <c r="K396" s="14" t="str">
        <f>TEXT(Table1[[#This Row],[DateAdded]],"yy-mm")</f>
        <v>23-11</v>
      </c>
      <c r="L396" s="14" t="str">
        <f>IF(Table1[[#This Row],[Discount]]&gt;0.2, "High Discount", "Low/No Discount")</f>
        <v>Low/No Discount</v>
      </c>
    </row>
    <row r="397" spans="1:12" x14ac:dyDescent="0.2">
      <c r="A397" s="14" t="s">
        <v>56</v>
      </c>
      <c r="B397" s="14" t="s">
        <v>55</v>
      </c>
      <c r="C397" s="14">
        <v>446.15</v>
      </c>
      <c r="D397" s="14">
        <v>2.4</v>
      </c>
      <c r="E397" s="14">
        <v>3219</v>
      </c>
      <c r="F397" s="14">
        <v>786</v>
      </c>
      <c r="G397" s="14">
        <v>0.01</v>
      </c>
      <c r="H397" s="14">
        <v>1467</v>
      </c>
      <c r="I397" s="15">
        <v>45327</v>
      </c>
      <c r="J397" s="14">
        <f t="shared" si="6"/>
        <v>654502.04999999993</v>
      </c>
      <c r="K397" s="14" t="str">
        <f>TEXT(Table1[[#This Row],[DateAdded]],"yy-mm")</f>
        <v>24-02</v>
      </c>
      <c r="L397" s="14" t="str">
        <f>IF(Table1[[#This Row],[Discount]]&gt;0.2, "High Discount", "Low/No Discount")</f>
        <v>Low/No Discount</v>
      </c>
    </row>
    <row r="398" spans="1:12" x14ac:dyDescent="0.2">
      <c r="A398" s="14" t="s">
        <v>57</v>
      </c>
      <c r="B398" s="14" t="s">
        <v>55</v>
      </c>
      <c r="C398" s="14">
        <v>162.5</v>
      </c>
      <c r="D398" s="14">
        <v>3.7</v>
      </c>
      <c r="E398" s="14">
        <v>929</v>
      </c>
      <c r="F398" s="14">
        <v>687</v>
      </c>
      <c r="G398" s="14">
        <v>0.11</v>
      </c>
      <c r="H398" s="14">
        <v>1227</v>
      </c>
      <c r="I398" s="15">
        <v>45132</v>
      </c>
      <c r="J398" s="14">
        <f t="shared" si="6"/>
        <v>199387.5</v>
      </c>
      <c r="K398" s="14" t="str">
        <f>TEXT(Table1[[#This Row],[DateAdded]],"yy-mm")</f>
        <v>23-07</v>
      </c>
      <c r="L398" s="14" t="str">
        <f>IF(Table1[[#This Row],[Discount]]&gt;0.2, "High Discount", "Low/No Discount")</f>
        <v>Low/No Discount</v>
      </c>
    </row>
    <row r="399" spans="1:12" x14ac:dyDescent="0.2">
      <c r="A399" s="14" t="s">
        <v>57</v>
      </c>
      <c r="B399" s="14" t="s">
        <v>55</v>
      </c>
      <c r="C399" s="14">
        <v>347.25</v>
      </c>
      <c r="D399" s="14">
        <v>1.6</v>
      </c>
      <c r="E399" s="14">
        <v>1399</v>
      </c>
      <c r="F399" s="14">
        <v>343</v>
      </c>
      <c r="G399" s="14">
        <v>0.25</v>
      </c>
      <c r="H399" s="14">
        <v>74</v>
      </c>
      <c r="I399" s="15">
        <v>45408</v>
      </c>
      <c r="J399" s="14">
        <f t="shared" si="6"/>
        <v>25696.5</v>
      </c>
      <c r="K399" s="14" t="str">
        <f>TEXT(Table1[[#This Row],[DateAdded]],"yy-mm")</f>
        <v>24-04</v>
      </c>
      <c r="L399" s="14" t="str">
        <f>IF(Table1[[#This Row],[Discount]]&gt;0.2, "High Discount", "Low/No Discount")</f>
        <v>High Discount</v>
      </c>
    </row>
    <row r="400" spans="1:12" x14ac:dyDescent="0.2">
      <c r="A400" s="14" t="s">
        <v>58</v>
      </c>
      <c r="B400" s="14" t="s">
        <v>55</v>
      </c>
      <c r="C400" s="14">
        <v>58.66</v>
      </c>
      <c r="D400" s="14">
        <v>1.8</v>
      </c>
      <c r="E400" s="14">
        <v>4458</v>
      </c>
      <c r="F400" s="14">
        <v>447</v>
      </c>
      <c r="G400" s="14">
        <v>0.21</v>
      </c>
      <c r="H400" s="14">
        <v>1586</v>
      </c>
      <c r="I400" s="15">
        <v>45147</v>
      </c>
      <c r="J400" s="14">
        <f t="shared" si="6"/>
        <v>93034.76</v>
      </c>
      <c r="K400" s="14" t="str">
        <f>TEXT(Table1[[#This Row],[DateAdded]],"yy-mm")</f>
        <v>23-08</v>
      </c>
      <c r="L400" s="14" t="str">
        <f>IF(Table1[[#This Row],[Discount]]&gt;0.2, "High Discount", "Low/No Discount")</f>
        <v>High Discount</v>
      </c>
    </row>
    <row r="401" spans="1:12" x14ac:dyDescent="0.2">
      <c r="A401" s="14" t="s">
        <v>54</v>
      </c>
      <c r="B401" s="14" t="s">
        <v>55</v>
      </c>
      <c r="C401" s="14">
        <v>380.54</v>
      </c>
      <c r="D401" s="14">
        <v>2.8</v>
      </c>
      <c r="E401" s="14">
        <v>4637</v>
      </c>
      <c r="F401" s="14">
        <v>937</v>
      </c>
      <c r="G401" s="14">
        <v>0.45</v>
      </c>
      <c r="H401" s="14">
        <v>124</v>
      </c>
      <c r="I401" s="15">
        <v>45416</v>
      </c>
      <c r="J401" s="14">
        <f t="shared" si="6"/>
        <v>47186.96</v>
      </c>
      <c r="K401" s="14" t="str">
        <f>TEXT(Table1[[#This Row],[DateAdded]],"yy-mm")</f>
        <v>24-05</v>
      </c>
      <c r="L401" s="14" t="str">
        <f>IF(Table1[[#This Row],[Discount]]&gt;0.2, "High Discount", "Low/No Discount")</f>
        <v>High Discount</v>
      </c>
    </row>
    <row r="402" spans="1:12" x14ac:dyDescent="0.2">
      <c r="A402" s="14" t="s">
        <v>59</v>
      </c>
      <c r="B402" s="14" t="s">
        <v>60</v>
      </c>
      <c r="C402" s="14">
        <v>193.65</v>
      </c>
      <c r="D402" s="14">
        <v>2.9</v>
      </c>
      <c r="E402" s="14">
        <v>785</v>
      </c>
      <c r="F402" s="14">
        <v>200</v>
      </c>
      <c r="G402" s="14">
        <v>0.49</v>
      </c>
      <c r="H402" s="14">
        <v>76</v>
      </c>
      <c r="I402" s="15">
        <v>45394</v>
      </c>
      <c r="J402" s="14">
        <f t="shared" si="6"/>
        <v>14717.4</v>
      </c>
      <c r="K402" s="14" t="str">
        <f>TEXT(Table1[[#This Row],[DateAdded]],"yy-mm")</f>
        <v>24-04</v>
      </c>
      <c r="L402" s="14" t="str">
        <f>IF(Table1[[#This Row],[Discount]]&gt;0.2, "High Discount", "Low/No Discount")</f>
        <v>High Discount</v>
      </c>
    </row>
    <row r="403" spans="1:12" x14ac:dyDescent="0.2">
      <c r="A403" s="14" t="s">
        <v>61</v>
      </c>
      <c r="B403" s="14" t="s">
        <v>60</v>
      </c>
      <c r="C403" s="14">
        <v>84.28</v>
      </c>
      <c r="D403" s="14">
        <v>1.1000000000000001</v>
      </c>
      <c r="E403" s="14">
        <v>3807</v>
      </c>
      <c r="F403" s="14">
        <v>277</v>
      </c>
      <c r="G403" s="14">
        <v>0.27</v>
      </c>
      <c r="H403" s="14">
        <v>1188</v>
      </c>
      <c r="I403" s="15">
        <v>45148</v>
      </c>
      <c r="J403" s="14">
        <f t="shared" si="6"/>
        <v>100124.64</v>
      </c>
      <c r="K403" s="14" t="str">
        <f>TEXT(Table1[[#This Row],[DateAdded]],"yy-mm")</f>
        <v>23-08</v>
      </c>
      <c r="L403" s="14" t="str">
        <f>IF(Table1[[#This Row],[Discount]]&gt;0.2, "High Discount", "Low/No Discount")</f>
        <v>High Discount</v>
      </c>
    </row>
    <row r="404" spans="1:12" x14ac:dyDescent="0.2">
      <c r="A404" s="14" t="s">
        <v>62</v>
      </c>
      <c r="B404" s="14" t="s">
        <v>60</v>
      </c>
      <c r="C404" s="14">
        <v>275.44</v>
      </c>
      <c r="D404" s="14">
        <v>4</v>
      </c>
      <c r="E404" s="14">
        <v>2390</v>
      </c>
      <c r="F404" s="14">
        <v>946</v>
      </c>
      <c r="G404" s="14">
        <v>0.18</v>
      </c>
      <c r="H404" s="14">
        <v>1377</v>
      </c>
      <c r="I404" s="15">
        <v>45344</v>
      </c>
      <c r="J404" s="14">
        <f t="shared" si="6"/>
        <v>379280.88</v>
      </c>
      <c r="K404" s="14" t="str">
        <f>TEXT(Table1[[#This Row],[DateAdded]],"yy-mm")</f>
        <v>24-02</v>
      </c>
      <c r="L404" s="14" t="str">
        <f>IF(Table1[[#This Row],[Discount]]&gt;0.2, "High Discount", "Low/No Discount")</f>
        <v>Low/No Discount</v>
      </c>
    </row>
    <row r="405" spans="1:12" x14ac:dyDescent="0.2">
      <c r="A405" s="14" t="s">
        <v>61</v>
      </c>
      <c r="B405" s="14" t="s">
        <v>60</v>
      </c>
      <c r="C405" s="14">
        <v>96.81</v>
      </c>
      <c r="D405" s="14">
        <v>3</v>
      </c>
      <c r="E405" s="14">
        <v>382</v>
      </c>
      <c r="F405" s="14">
        <v>532</v>
      </c>
      <c r="G405" s="14">
        <v>0.48</v>
      </c>
      <c r="H405" s="14">
        <v>358</v>
      </c>
      <c r="I405" s="15">
        <v>45129</v>
      </c>
      <c r="J405" s="14">
        <f t="shared" si="6"/>
        <v>34657.980000000003</v>
      </c>
      <c r="K405" s="14" t="str">
        <f>TEXT(Table1[[#This Row],[DateAdded]],"yy-mm")</f>
        <v>23-07</v>
      </c>
      <c r="L405" s="14" t="str">
        <f>IF(Table1[[#This Row],[Discount]]&gt;0.2, "High Discount", "Low/No Discount")</f>
        <v>High Discount</v>
      </c>
    </row>
    <row r="406" spans="1:12" x14ac:dyDescent="0.2">
      <c r="A406" s="14" t="s">
        <v>61</v>
      </c>
      <c r="B406" s="14" t="s">
        <v>60</v>
      </c>
      <c r="C406" s="14">
        <v>90.97</v>
      </c>
      <c r="D406" s="14">
        <v>3.3</v>
      </c>
      <c r="E406" s="14">
        <v>1134</v>
      </c>
      <c r="F406" s="14">
        <v>865</v>
      </c>
      <c r="G406" s="14">
        <v>0.24</v>
      </c>
      <c r="H406" s="14">
        <v>434</v>
      </c>
      <c r="I406" s="15">
        <v>45180</v>
      </c>
      <c r="J406" s="14">
        <f t="shared" si="6"/>
        <v>39480.979999999996</v>
      </c>
      <c r="K406" s="14" t="str">
        <f>TEXT(Table1[[#This Row],[DateAdded]],"yy-mm")</f>
        <v>23-09</v>
      </c>
      <c r="L406" s="14" t="str">
        <f>IF(Table1[[#This Row],[Discount]]&gt;0.2, "High Discount", "Low/No Discount")</f>
        <v>High Discount</v>
      </c>
    </row>
    <row r="407" spans="1:12" x14ac:dyDescent="0.2">
      <c r="A407" s="14" t="s">
        <v>61</v>
      </c>
      <c r="B407" s="14" t="s">
        <v>60</v>
      </c>
      <c r="C407" s="14">
        <v>441.35</v>
      </c>
      <c r="D407" s="14">
        <v>3.5</v>
      </c>
      <c r="E407" s="14">
        <v>3735</v>
      </c>
      <c r="F407" s="14">
        <v>761</v>
      </c>
      <c r="G407" s="14">
        <v>0.23</v>
      </c>
      <c r="H407" s="14">
        <v>998</v>
      </c>
      <c r="I407" s="15">
        <v>45112</v>
      </c>
      <c r="J407" s="14">
        <f t="shared" si="6"/>
        <v>440467.30000000005</v>
      </c>
      <c r="K407" s="14" t="str">
        <f>TEXT(Table1[[#This Row],[DateAdded]],"yy-mm")</f>
        <v>23-07</v>
      </c>
      <c r="L407" s="14" t="str">
        <f>IF(Table1[[#This Row],[Discount]]&gt;0.2, "High Discount", "Low/No Discount")</f>
        <v>High Discount</v>
      </c>
    </row>
    <row r="408" spans="1:12" x14ac:dyDescent="0.2">
      <c r="A408" s="14" t="s">
        <v>63</v>
      </c>
      <c r="B408" s="14" t="s">
        <v>60</v>
      </c>
      <c r="C408" s="14">
        <v>29.34</v>
      </c>
      <c r="D408" s="14">
        <v>2.9</v>
      </c>
      <c r="E408" s="14">
        <v>2211</v>
      </c>
      <c r="F408" s="14">
        <v>885</v>
      </c>
      <c r="G408" s="14">
        <v>0.11</v>
      </c>
      <c r="H408" s="14">
        <v>63</v>
      </c>
      <c r="I408" s="15">
        <v>45362</v>
      </c>
      <c r="J408" s="14">
        <f t="shared" si="6"/>
        <v>1848.42</v>
      </c>
      <c r="K408" s="14" t="str">
        <f>TEXT(Table1[[#This Row],[DateAdded]],"yy-mm")</f>
        <v>24-03</v>
      </c>
      <c r="L408" s="14" t="str">
        <f>IF(Table1[[#This Row],[Discount]]&gt;0.2, "High Discount", "Low/No Discount")</f>
        <v>Low/No Discount</v>
      </c>
    </row>
    <row r="409" spans="1:12" x14ac:dyDescent="0.2">
      <c r="A409" s="14" t="s">
        <v>62</v>
      </c>
      <c r="B409" s="14" t="s">
        <v>60</v>
      </c>
      <c r="C409" s="14">
        <v>303.57</v>
      </c>
      <c r="D409" s="14">
        <v>2.4</v>
      </c>
      <c r="E409" s="14">
        <v>3630</v>
      </c>
      <c r="F409" s="14">
        <v>139</v>
      </c>
      <c r="G409" s="14">
        <v>0.02</v>
      </c>
      <c r="H409" s="14">
        <v>1781</v>
      </c>
      <c r="I409" s="15">
        <v>45448</v>
      </c>
      <c r="J409" s="14">
        <f t="shared" si="6"/>
        <v>540658.17000000004</v>
      </c>
      <c r="K409" s="14" t="str">
        <f>TEXT(Table1[[#This Row],[DateAdded]],"yy-mm")</f>
        <v>24-06</v>
      </c>
      <c r="L409" s="14" t="str">
        <f>IF(Table1[[#This Row],[Discount]]&gt;0.2, "High Discount", "Low/No Discount")</f>
        <v>Low/No Discount</v>
      </c>
    </row>
    <row r="410" spans="1:12" x14ac:dyDescent="0.2">
      <c r="A410" s="14" t="s">
        <v>62</v>
      </c>
      <c r="B410" s="14" t="s">
        <v>60</v>
      </c>
      <c r="C410" s="14">
        <v>343.57</v>
      </c>
      <c r="D410" s="14">
        <v>2.9</v>
      </c>
      <c r="E410" s="14">
        <v>882</v>
      </c>
      <c r="F410" s="14">
        <v>146</v>
      </c>
      <c r="G410" s="14">
        <v>0.26</v>
      </c>
      <c r="H410" s="14">
        <v>619</v>
      </c>
      <c r="I410" s="15">
        <v>45217</v>
      </c>
      <c r="J410" s="14">
        <f t="shared" si="6"/>
        <v>212669.83</v>
      </c>
      <c r="K410" s="14" t="str">
        <f>TEXT(Table1[[#This Row],[DateAdded]],"yy-mm")</f>
        <v>23-10</v>
      </c>
      <c r="L410" s="14" t="str">
        <f>IF(Table1[[#This Row],[Discount]]&gt;0.2, "High Discount", "Low/No Discount")</f>
        <v>High Discount</v>
      </c>
    </row>
    <row r="411" spans="1:12" x14ac:dyDescent="0.2">
      <c r="A411" s="14" t="s">
        <v>63</v>
      </c>
      <c r="B411" s="14" t="s">
        <v>60</v>
      </c>
      <c r="C411" s="14">
        <v>433.14</v>
      </c>
      <c r="D411" s="14">
        <v>3.4</v>
      </c>
      <c r="E411" s="14">
        <v>1610</v>
      </c>
      <c r="F411" s="14">
        <v>416</v>
      </c>
      <c r="G411" s="14">
        <v>0.28000000000000003</v>
      </c>
      <c r="H411" s="14">
        <v>406</v>
      </c>
      <c r="I411" s="15">
        <v>45250</v>
      </c>
      <c r="J411" s="14">
        <f t="shared" si="6"/>
        <v>175854.84</v>
      </c>
      <c r="K411" s="14" t="str">
        <f>TEXT(Table1[[#This Row],[DateAdded]],"yy-mm")</f>
        <v>23-11</v>
      </c>
      <c r="L411" s="14" t="str">
        <f>IF(Table1[[#This Row],[Discount]]&gt;0.2, "High Discount", "Low/No Discount")</f>
        <v>High Discount</v>
      </c>
    </row>
    <row r="412" spans="1:12" x14ac:dyDescent="0.2">
      <c r="A412" s="14" t="s">
        <v>63</v>
      </c>
      <c r="B412" s="14" t="s">
        <v>60</v>
      </c>
      <c r="C412" s="14">
        <v>251.24</v>
      </c>
      <c r="D412" s="14">
        <v>3.3</v>
      </c>
      <c r="E412" s="14">
        <v>3802</v>
      </c>
      <c r="F412" s="14">
        <v>81</v>
      </c>
      <c r="G412" s="14">
        <v>0.22</v>
      </c>
      <c r="H412" s="14">
        <v>1710</v>
      </c>
      <c r="I412" s="15">
        <v>45214</v>
      </c>
      <c r="J412" s="14">
        <f t="shared" si="6"/>
        <v>429620.4</v>
      </c>
      <c r="K412" s="14" t="str">
        <f>TEXT(Table1[[#This Row],[DateAdded]],"yy-mm")</f>
        <v>23-10</v>
      </c>
      <c r="L412" s="14" t="str">
        <f>IF(Table1[[#This Row],[Discount]]&gt;0.2, "High Discount", "Low/No Discount")</f>
        <v>High Discount</v>
      </c>
    </row>
    <row r="413" spans="1:12" x14ac:dyDescent="0.2">
      <c r="A413" s="14" t="s">
        <v>63</v>
      </c>
      <c r="B413" s="14" t="s">
        <v>60</v>
      </c>
      <c r="C413" s="14">
        <v>405.23</v>
      </c>
      <c r="D413" s="14">
        <v>2.9</v>
      </c>
      <c r="E413" s="14">
        <v>2558</v>
      </c>
      <c r="F413" s="14">
        <v>328</v>
      </c>
      <c r="G413" s="14">
        <v>0.03</v>
      </c>
      <c r="H413" s="14">
        <v>940</v>
      </c>
      <c r="I413" s="15">
        <v>45116</v>
      </c>
      <c r="J413" s="14">
        <f t="shared" si="6"/>
        <v>380916.2</v>
      </c>
      <c r="K413" s="14" t="str">
        <f>TEXT(Table1[[#This Row],[DateAdded]],"yy-mm")</f>
        <v>23-07</v>
      </c>
      <c r="L413" s="14" t="str">
        <f>IF(Table1[[#This Row],[Discount]]&gt;0.2, "High Discount", "Low/No Discount")</f>
        <v>Low/No Discount</v>
      </c>
    </row>
    <row r="414" spans="1:12" x14ac:dyDescent="0.2">
      <c r="A414" s="14" t="s">
        <v>62</v>
      </c>
      <c r="B414" s="14" t="s">
        <v>60</v>
      </c>
      <c r="C414" s="14">
        <v>425.01</v>
      </c>
      <c r="D414" s="14">
        <v>4.5999999999999996</v>
      </c>
      <c r="E414" s="14">
        <v>2490</v>
      </c>
      <c r="F414" s="14">
        <v>836</v>
      </c>
      <c r="G414" s="14">
        <v>0.26</v>
      </c>
      <c r="H414" s="14">
        <v>1517</v>
      </c>
      <c r="I414" s="15">
        <v>45264</v>
      </c>
      <c r="J414" s="14">
        <f t="shared" si="6"/>
        <v>644740.17000000004</v>
      </c>
      <c r="K414" s="14" t="str">
        <f>TEXT(Table1[[#This Row],[DateAdded]],"yy-mm")</f>
        <v>23-12</v>
      </c>
      <c r="L414" s="14" t="str">
        <f>IF(Table1[[#This Row],[Discount]]&gt;0.2, "High Discount", "Low/No Discount")</f>
        <v>High Discount</v>
      </c>
    </row>
    <row r="415" spans="1:12" x14ac:dyDescent="0.2">
      <c r="A415" s="14" t="s">
        <v>61</v>
      </c>
      <c r="B415" s="14" t="s">
        <v>60</v>
      </c>
      <c r="C415" s="14">
        <v>369.67</v>
      </c>
      <c r="D415" s="14">
        <v>4.0999999999999996</v>
      </c>
      <c r="E415" s="14">
        <v>4117</v>
      </c>
      <c r="F415" s="14">
        <v>348</v>
      </c>
      <c r="G415" s="14">
        <v>0.02</v>
      </c>
      <c r="H415" s="14">
        <v>1858</v>
      </c>
      <c r="I415" s="15">
        <v>45399</v>
      </c>
      <c r="J415" s="14">
        <f t="shared" si="6"/>
        <v>686846.86</v>
      </c>
      <c r="K415" s="14" t="str">
        <f>TEXT(Table1[[#This Row],[DateAdded]],"yy-mm")</f>
        <v>24-04</v>
      </c>
      <c r="L415" s="14" t="str">
        <f>IF(Table1[[#This Row],[Discount]]&gt;0.2, "High Discount", "Low/No Discount")</f>
        <v>Low/No Discount</v>
      </c>
    </row>
    <row r="416" spans="1:12" x14ac:dyDescent="0.2">
      <c r="A416" s="14" t="s">
        <v>59</v>
      </c>
      <c r="B416" s="14" t="s">
        <v>60</v>
      </c>
      <c r="C416" s="14">
        <v>75.87</v>
      </c>
      <c r="D416" s="14">
        <v>2.2000000000000002</v>
      </c>
      <c r="E416" s="14">
        <v>1999</v>
      </c>
      <c r="F416" s="14">
        <v>203</v>
      </c>
      <c r="G416" s="14">
        <v>0.4</v>
      </c>
      <c r="H416" s="14">
        <v>1687</v>
      </c>
      <c r="I416" s="15">
        <v>45418</v>
      </c>
      <c r="J416" s="14">
        <f t="shared" si="6"/>
        <v>127992.69</v>
      </c>
      <c r="K416" s="14" t="str">
        <f>TEXT(Table1[[#This Row],[DateAdded]],"yy-mm")</f>
        <v>24-05</v>
      </c>
      <c r="L416" s="14" t="str">
        <f>IF(Table1[[#This Row],[Discount]]&gt;0.2, "High Discount", "Low/No Discount")</f>
        <v>High Discount</v>
      </c>
    </row>
    <row r="417" spans="1:12" x14ac:dyDescent="0.2">
      <c r="A417" s="14" t="s">
        <v>63</v>
      </c>
      <c r="B417" s="14" t="s">
        <v>60</v>
      </c>
      <c r="C417" s="14">
        <v>269</v>
      </c>
      <c r="D417" s="14">
        <v>4.2</v>
      </c>
      <c r="E417" s="14">
        <v>3234</v>
      </c>
      <c r="F417" s="14">
        <v>18</v>
      </c>
      <c r="G417" s="14">
        <v>0.1</v>
      </c>
      <c r="H417" s="14">
        <v>793</v>
      </c>
      <c r="I417" s="15">
        <v>45340</v>
      </c>
      <c r="J417" s="14">
        <f t="shared" si="6"/>
        <v>213317</v>
      </c>
      <c r="K417" s="14" t="str">
        <f>TEXT(Table1[[#This Row],[DateAdded]],"yy-mm")</f>
        <v>24-02</v>
      </c>
      <c r="L417" s="14" t="str">
        <f>IF(Table1[[#This Row],[Discount]]&gt;0.2, "High Discount", "Low/No Discount")</f>
        <v>Low/No Discount</v>
      </c>
    </row>
    <row r="418" spans="1:12" x14ac:dyDescent="0.2">
      <c r="A418" s="14" t="s">
        <v>63</v>
      </c>
      <c r="B418" s="14" t="s">
        <v>60</v>
      </c>
      <c r="C418" s="14">
        <v>154.36000000000001</v>
      </c>
      <c r="D418" s="14">
        <v>1.1000000000000001</v>
      </c>
      <c r="E418" s="14">
        <v>1088</v>
      </c>
      <c r="F418" s="14">
        <v>291</v>
      </c>
      <c r="G418" s="14">
        <v>0.42</v>
      </c>
      <c r="H418" s="14">
        <v>0</v>
      </c>
      <c r="I418" s="15">
        <v>45416</v>
      </c>
      <c r="J418" s="14">
        <f t="shared" si="6"/>
        <v>0</v>
      </c>
      <c r="K418" s="14" t="str">
        <f>TEXT(Table1[[#This Row],[DateAdded]],"yy-mm")</f>
        <v>24-05</v>
      </c>
      <c r="L418" s="14" t="str">
        <f>IF(Table1[[#This Row],[Discount]]&gt;0.2, "High Discount", "Low/No Discount")</f>
        <v>High Discount</v>
      </c>
    </row>
    <row r="419" spans="1:12" x14ac:dyDescent="0.2">
      <c r="A419" s="14" t="s">
        <v>62</v>
      </c>
      <c r="B419" s="14" t="s">
        <v>60</v>
      </c>
      <c r="C419" s="14">
        <v>379.18</v>
      </c>
      <c r="D419" s="14">
        <v>4.0999999999999996</v>
      </c>
      <c r="E419" s="14">
        <v>200</v>
      </c>
      <c r="F419" s="14">
        <v>126</v>
      </c>
      <c r="G419" s="14">
        <v>0.44</v>
      </c>
      <c r="H419" s="14">
        <v>546</v>
      </c>
      <c r="I419" s="15">
        <v>45259</v>
      </c>
      <c r="J419" s="14">
        <f t="shared" si="6"/>
        <v>207032.28</v>
      </c>
      <c r="K419" s="14" t="str">
        <f>TEXT(Table1[[#This Row],[DateAdded]],"yy-mm")</f>
        <v>23-11</v>
      </c>
      <c r="L419" s="14" t="str">
        <f>IF(Table1[[#This Row],[Discount]]&gt;0.2, "High Discount", "Low/No Discount")</f>
        <v>High Discount</v>
      </c>
    </row>
    <row r="420" spans="1:12" x14ac:dyDescent="0.2">
      <c r="A420" s="14" t="s">
        <v>61</v>
      </c>
      <c r="B420" s="14" t="s">
        <v>60</v>
      </c>
      <c r="C420" s="14">
        <v>53.42</v>
      </c>
      <c r="D420" s="14">
        <v>3</v>
      </c>
      <c r="E420" s="14">
        <v>413</v>
      </c>
      <c r="F420" s="14">
        <v>990</v>
      </c>
      <c r="G420" s="14">
        <v>0.03</v>
      </c>
      <c r="H420" s="14">
        <v>1378</v>
      </c>
      <c r="I420" s="15">
        <v>45381</v>
      </c>
      <c r="J420" s="14">
        <f t="shared" si="6"/>
        <v>73612.760000000009</v>
      </c>
      <c r="K420" s="14" t="str">
        <f>TEXT(Table1[[#This Row],[DateAdded]],"yy-mm")</f>
        <v>24-03</v>
      </c>
      <c r="L420" s="14" t="str">
        <f>IF(Table1[[#This Row],[Discount]]&gt;0.2, "High Discount", "Low/No Discount")</f>
        <v>Low/No Discount</v>
      </c>
    </row>
    <row r="421" spans="1:12" x14ac:dyDescent="0.2">
      <c r="A421" s="14" t="s">
        <v>61</v>
      </c>
      <c r="B421" s="14" t="s">
        <v>60</v>
      </c>
      <c r="C421" s="14">
        <v>319.72000000000003</v>
      </c>
      <c r="D421" s="14">
        <v>3.3</v>
      </c>
      <c r="E421" s="14">
        <v>2015</v>
      </c>
      <c r="F421" s="14">
        <v>289</v>
      </c>
      <c r="G421" s="14">
        <v>0</v>
      </c>
      <c r="H421" s="14">
        <v>82</v>
      </c>
      <c r="I421" s="15">
        <v>45330</v>
      </c>
      <c r="J421" s="14">
        <f t="shared" si="6"/>
        <v>26217.040000000001</v>
      </c>
      <c r="K421" s="14" t="str">
        <f>TEXT(Table1[[#This Row],[DateAdded]],"yy-mm")</f>
        <v>24-02</v>
      </c>
      <c r="L421" s="14" t="str">
        <f>IF(Table1[[#This Row],[Discount]]&gt;0.2, "High Discount", "Low/No Discount")</f>
        <v>Low/No Discount</v>
      </c>
    </row>
    <row r="422" spans="1:12" x14ac:dyDescent="0.2">
      <c r="A422" s="14" t="s">
        <v>59</v>
      </c>
      <c r="B422" s="14" t="s">
        <v>60</v>
      </c>
      <c r="C422" s="14">
        <v>156.79</v>
      </c>
      <c r="D422" s="14">
        <v>1.3</v>
      </c>
      <c r="E422" s="14">
        <v>2422</v>
      </c>
      <c r="F422" s="14">
        <v>161</v>
      </c>
      <c r="G422" s="14">
        <v>0.4</v>
      </c>
      <c r="H422" s="14">
        <v>1679</v>
      </c>
      <c r="I422" s="15">
        <v>45095</v>
      </c>
      <c r="J422" s="14">
        <f t="shared" si="6"/>
        <v>263250.40999999997</v>
      </c>
      <c r="K422" s="14" t="str">
        <f>TEXT(Table1[[#This Row],[DateAdded]],"yy-mm")</f>
        <v>23-06</v>
      </c>
      <c r="L422" s="14" t="str">
        <f>IF(Table1[[#This Row],[Discount]]&gt;0.2, "High Discount", "Low/No Discount")</f>
        <v>High Discount</v>
      </c>
    </row>
    <row r="423" spans="1:12" x14ac:dyDescent="0.2">
      <c r="A423" s="14" t="s">
        <v>63</v>
      </c>
      <c r="B423" s="14" t="s">
        <v>60</v>
      </c>
      <c r="C423" s="14">
        <v>81.150000000000006</v>
      </c>
      <c r="D423" s="14">
        <v>3.8</v>
      </c>
      <c r="E423" s="14">
        <v>2158</v>
      </c>
      <c r="F423" s="14">
        <v>926</v>
      </c>
      <c r="G423" s="14">
        <v>0.12</v>
      </c>
      <c r="H423" s="14">
        <v>294</v>
      </c>
      <c r="I423" s="15">
        <v>45238</v>
      </c>
      <c r="J423" s="14">
        <f t="shared" si="6"/>
        <v>23858.100000000002</v>
      </c>
      <c r="K423" s="14" t="str">
        <f>TEXT(Table1[[#This Row],[DateAdded]],"yy-mm")</f>
        <v>23-11</v>
      </c>
      <c r="L423" s="14" t="str">
        <f>IF(Table1[[#This Row],[Discount]]&gt;0.2, "High Discount", "Low/No Discount")</f>
        <v>Low/No Discount</v>
      </c>
    </row>
    <row r="424" spans="1:12" x14ac:dyDescent="0.2">
      <c r="A424" s="14" t="s">
        <v>59</v>
      </c>
      <c r="B424" s="14" t="s">
        <v>60</v>
      </c>
      <c r="C424" s="14">
        <v>84.64</v>
      </c>
      <c r="D424" s="14">
        <v>2.1</v>
      </c>
      <c r="E424" s="14">
        <v>3701</v>
      </c>
      <c r="F424" s="14">
        <v>732</v>
      </c>
      <c r="G424" s="14">
        <v>0.28999999999999998</v>
      </c>
      <c r="H424" s="14">
        <v>1830</v>
      </c>
      <c r="I424" s="15">
        <v>45132</v>
      </c>
      <c r="J424" s="14">
        <f t="shared" si="6"/>
        <v>154891.20000000001</v>
      </c>
      <c r="K424" s="14" t="str">
        <f>TEXT(Table1[[#This Row],[DateAdded]],"yy-mm")</f>
        <v>23-07</v>
      </c>
      <c r="L424" s="14" t="str">
        <f>IF(Table1[[#This Row],[Discount]]&gt;0.2, "High Discount", "Low/No Discount")</f>
        <v>High Discount</v>
      </c>
    </row>
    <row r="425" spans="1:12" x14ac:dyDescent="0.2">
      <c r="A425" s="14" t="s">
        <v>62</v>
      </c>
      <c r="B425" s="14" t="s">
        <v>60</v>
      </c>
      <c r="C425" s="14">
        <v>323.83</v>
      </c>
      <c r="D425" s="14">
        <v>4.9000000000000004</v>
      </c>
      <c r="E425" s="14">
        <v>1556</v>
      </c>
      <c r="F425" s="14">
        <v>402</v>
      </c>
      <c r="G425" s="14">
        <v>0.18</v>
      </c>
      <c r="H425" s="14">
        <v>1336</v>
      </c>
      <c r="I425" s="15">
        <v>45172</v>
      </c>
      <c r="J425" s="14">
        <f t="shared" si="6"/>
        <v>432636.88</v>
      </c>
      <c r="K425" s="14" t="str">
        <f>TEXT(Table1[[#This Row],[DateAdded]],"yy-mm")</f>
        <v>23-09</v>
      </c>
      <c r="L425" s="14" t="str">
        <f>IF(Table1[[#This Row],[Discount]]&gt;0.2, "High Discount", "Low/No Discount")</f>
        <v>Low/No Discount</v>
      </c>
    </row>
    <row r="426" spans="1:12" x14ac:dyDescent="0.2">
      <c r="A426" s="14" t="s">
        <v>59</v>
      </c>
      <c r="B426" s="14" t="s">
        <v>60</v>
      </c>
      <c r="C426" s="14">
        <v>102.04</v>
      </c>
      <c r="D426" s="14">
        <v>3.9</v>
      </c>
      <c r="E426" s="14">
        <v>1589</v>
      </c>
      <c r="F426" s="14">
        <v>563</v>
      </c>
      <c r="G426" s="14">
        <v>0.32</v>
      </c>
      <c r="H426" s="14">
        <v>1905</v>
      </c>
      <c r="I426" s="15">
        <v>45439</v>
      </c>
      <c r="J426" s="14">
        <f t="shared" si="6"/>
        <v>194386.2</v>
      </c>
      <c r="K426" s="14" t="str">
        <f>TEXT(Table1[[#This Row],[DateAdded]],"yy-mm")</f>
        <v>24-05</v>
      </c>
      <c r="L426" s="14" t="str">
        <f>IF(Table1[[#This Row],[Discount]]&gt;0.2, "High Discount", "Low/No Discount")</f>
        <v>High Discount</v>
      </c>
    </row>
    <row r="427" spans="1:12" x14ac:dyDescent="0.2">
      <c r="A427" s="14" t="s">
        <v>59</v>
      </c>
      <c r="B427" s="14" t="s">
        <v>60</v>
      </c>
      <c r="C427" s="14">
        <v>359.84</v>
      </c>
      <c r="D427" s="14">
        <v>4.3</v>
      </c>
      <c r="E427" s="14">
        <v>2307</v>
      </c>
      <c r="F427" s="14">
        <v>204</v>
      </c>
      <c r="G427" s="14">
        <v>0.46</v>
      </c>
      <c r="H427" s="14">
        <v>775</v>
      </c>
      <c r="I427" s="15">
        <v>45441</v>
      </c>
      <c r="J427" s="14">
        <f t="shared" si="6"/>
        <v>278876</v>
      </c>
      <c r="K427" s="14" t="str">
        <f>TEXT(Table1[[#This Row],[DateAdded]],"yy-mm")</f>
        <v>24-05</v>
      </c>
      <c r="L427" s="14" t="str">
        <f>IF(Table1[[#This Row],[Discount]]&gt;0.2, "High Discount", "Low/No Discount")</f>
        <v>High Discount</v>
      </c>
    </row>
    <row r="428" spans="1:12" x14ac:dyDescent="0.2">
      <c r="A428" s="14" t="s">
        <v>61</v>
      </c>
      <c r="B428" s="14" t="s">
        <v>60</v>
      </c>
      <c r="C428" s="14">
        <v>87.73</v>
      </c>
      <c r="D428" s="14">
        <v>4.5</v>
      </c>
      <c r="E428" s="14">
        <v>4449</v>
      </c>
      <c r="F428" s="14">
        <v>638</v>
      </c>
      <c r="G428" s="14">
        <v>0.03</v>
      </c>
      <c r="H428" s="14">
        <v>1739</v>
      </c>
      <c r="I428" s="15">
        <v>45404</v>
      </c>
      <c r="J428" s="14">
        <f t="shared" si="6"/>
        <v>152562.47</v>
      </c>
      <c r="K428" s="14" t="str">
        <f>TEXT(Table1[[#This Row],[DateAdded]],"yy-mm")</f>
        <v>24-04</v>
      </c>
      <c r="L428" s="14" t="str">
        <f>IF(Table1[[#This Row],[Discount]]&gt;0.2, "High Discount", "Low/No Discount")</f>
        <v>Low/No Discount</v>
      </c>
    </row>
    <row r="429" spans="1:12" x14ac:dyDescent="0.2">
      <c r="A429" s="14" t="s">
        <v>61</v>
      </c>
      <c r="B429" s="14" t="s">
        <v>60</v>
      </c>
      <c r="C429" s="14">
        <v>60.35</v>
      </c>
      <c r="D429" s="14">
        <v>1.8</v>
      </c>
      <c r="E429" s="14">
        <v>1884</v>
      </c>
      <c r="F429" s="14">
        <v>153</v>
      </c>
      <c r="G429" s="14">
        <v>0.36</v>
      </c>
      <c r="H429" s="14">
        <v>1749</v>
      </c>
      <c r="I429" s="15">
        <v>45159</v>
      </c>
      <c r="J429" s="14">
        <f t="shared" si="6"/>
        <v>105552.15000000001</v>
      </c>
      <c r="K429" s="14" t="str">
        <f>TEXT(Table1[[#This Row],[DateAdded]],"yy-mm")</f>
        <v>23-08</v>
      </c>
      <c r="L429" s="14" t="str">
        <f>IF(Table1[[#This Row],[Discount]]&gt;0.2, "High Discount", "Low/No Discount")</f>
        <v>High Discount</v>
      </c>
    </row>
    <row r="430" spans="1:12" x14ac:dyDescent="0.2">
      <c r="A430" s="14" t="s">
        <v>62</v>
      </c>
      <c r="B430" s="14" t="s">
        <v>60</v>
      </c>
      <c r="C430" s="14">
        <v>40.72</v>
      </c>
      <c r="D430" s="14">
        <v>4.4000000000000004</v>
      </c>
      <c r="E430" s="14">
        <v>2437</v>
      </c>
      <c r="F430" s="14">
        <v>324</v>
      </c>
      <c r="G430" s="14">
        <v>0.47</v>
      </c>
      <c r="H430" s="14">
        <v>1855</v>
      </c>
      <c r="I430" s="15">
        <v>45296</v>
      </c>
      <c r="J430" s="14">
        <f t="shared" si="6"/>
        <v>75535.599999999991</v>
      </c>
      <c r="K430" s="14" t="str">
        <f>TEXT(Table1[[#This Row],[DateAdded]],"yy-mm")</f>
        <v>24-01</v>
      </c>
      <c r="L430" s="14" t="str">
        <f>IF(Table1[[#This Row],[Discount]]&gt;0.2, "High Discount", "Low/No Discount")</f>
        <v>High Discount</v>
      </c>
    </row>
    <row r="431" spans="1:12" x14ac:dyDescent="0.2">
      <c r="A431" s="14" t="s">
        <v>63</v>
      </c>
      <c r="B431" s="14" t="s">
        <v>60</v>
      </c>
      <c r="C431" s="14">
        <v>59.93</v>
      </c>
      <c r="D431" s="14">
        <v>2.4</v>
      </c>
      <c r="E431" s="14">
        <v>4232</v>
      </c>
      <c r="F431" s="14">
        <v>922</v>
      </c>
      <c r="G431" s="14">
        <v>0.43</v>
      </c>
      <c r="H431" s="14">
        <v>1475</v>
      </c>
      <c r="I431" s="15">
        <v>45353</v>
      </c>
      <c r="J431" s="14">
        <f t="shared" si="6"/>
        <v>88396.75</v>
      </c>
      <c r="K431" s="14" t="str">
        <f>TEXT(Table1[[#This Row],[DateAdded]],"yy-mm")</f>
        <v>24-03</v>
      </c>
      <c r="L431" s="14" t="str">
        <f>IF(Table1[[#This Row],[Discount]]&gt;0.2, "High Discount", "Low/No Discount")</f>
        <v>High Discount</v>
      </c>
    </row>
    <row r="432" spans="1:12" x14ac:dyDescent="0.2">
      <c r="A432" s="14" t="s">
        <v>59</v>
      </c>
      <c r="B432" s="14" t="s">
        <v>60</v>
      </c>
      <c r="C432" s="14">
        <v>447.02</v>
      </c>
      <c r="D432" s="14">
        <v>2.7</v>
      </c>
      <c r="E432" s="14">
        <v>2224</v>
      </c>
      <c r="F432" s="14">
        <v>197</v>
      </c>
      <c r="G432" s="14">
        <v>0.19</v>
      </c>
      <c r="H432" s="14">
        <v>1995</v>
      </c>
      <c r="I432" s="15">
        <v>45274</v>
      </c>
      <c r="J432" s="14">
        <f t="shared" si="6"/>
        <v>891804.89999999991</v>
      </c>
      <c r="K432" s="14" t="str">
        <f>TEXT(Table1[[#This Row],[DateAdded]],"yy-mm")</f>
        <v>23-12</v>
      </c>
      <c r="L432" s="14" t="str">
        <f>IF(Table1[[#This Row],[Discount]]&gt;0.2, "High Discount", "Low/No Discount")</f>
        <v>Low/No Discount</v>
      </c>
    </row>
    <row r="433" spans="1:12" x14ac:dyDescent="0.2">
      <c r="A433" s="14" t="s">
        <v>62</v>
      </c>
      <c r="B433" s="14" t="s">
        <v>60</v>
      </c>
      <c r="C433" s="14">
        <v>66.849999999999994</v>
      </c>
      <c r="D433" s="14">
        <v>1.2</v>
      </c>
      <c r="E433" s="14">
        <v>1948</v>
      </c>
      <c r="F433" s="14">
        <v>928</v>
      </c>
      <c r="G433" s="14">
        <v>0.47</v>
      </c>
      <c r="H433" s="14">
        <v>1752</v>
      </c>
      <c r="I433" s="15">
        <v>45333</v>
      </c>
      <c r="J433" s="14">
        <f t="shared" si="6"/>
        <v>117121.2</v>
      </c>
      <c r="K433" s="14" t="str">
        <f>TEXT(Table1[[#This Row],[DateAdded]],"yy-mm")</f>
        <v>24-02</v>
      </c>
      <c r="L433" s="14" t="str">
        <f>IF(Table1[[#This Row],[Discount]]&gt;0.2, "High Discount", "Low/No Discount")</f>
        <v>High Discount</v>
      </c>
    </row>
    <row r="434" spans="1:12" x14ac:dyDescent="0.2">
      <c r="A434" s="14" t="s">
        <v>61</v>
      </c>
      <c r="B434" s="14" t="s">
        <v>60</v>
      </c>
      <c r="C434" s="14">
        <v>12.14</v>
      </c>
      <c r="D434" s="14">
        <v>1.7</v>
      </c>
      <c r="E434" s="14">
        <v>3988</v>
      </c>
      <c r="F434" s="14">
        <v>234</v>
      </c>
      <c r="G434" s="14">
        <v>0.33</v>
      </c>
      <c r="H434" s="14">
        <v>928</v>
      </c>
      <c r="I434" s="15">
        <v>45429</v>
      </c>
      <c r="J434" s="14">
        <f t="shared" si="6"/>
        <v>11265.92</v>
      </c>
      <c r="K434" s="14" t="str">
        <f>TEXT(Table1[[#This Row],[DateAdded]],"yy-mm")</f>
        <v>24-05</v>
      </c>
      <c r="L434" s="14" t="str">
        <f>IF(Table1[[#This Row],[Discount]]&gt;0.2, "High Discount", "Low/No Discount")</f>
        <v>High Discount</v>
      </c>
    </row>
    <row r="435" spans="1:12" x14ac:dyDescent="0.2">
      <c r="A435" s="14" t="s">
        <v>63</v>
      </c>
      <c r="B435" s="14" t="s">
        <v>60</v>
      </c>
      <c r="C435" s="14">
        <v>73.5</v>
      </c>
      <c r="D435" s="14">
        <v>3.7</v>
      </c>
      <c r="E435" s="14">
        <v>4888</v>
      </c>
      <c r="F435" s="14">
        <v>605</v>
      </c>
      <c r="G435" s="14">
        <v>0.13</v>
      </c>
      <c r="H435" s="14">
        <v>1875</v>
      </c>
      <c r="I435" s="15">
        <v>45242</v>
      </c>
      <c r="J435" s="14">
        <f t="shared" si="6"/>
        <v>137812.5</v>
      </c>
      <c r="K435" s="14" t="str">
        <f>TEXT(Table1[[#This Row],[DateAdded]],"yy-mm")</f>
        <v>23-11</v>
      </c>
      <c r="L435" s="14" t="str">
        <f>IF(Table1[[#This Row],[Discount]]&gt;0.2, "High Discount", "Low/No Discount")</f>
        <v>Low/No Discount</v>
      </c>
    </row>
    <row r="436" spans="1:12" x14ac:dyDescent="0.2">
      <c r="A436" s="14" t="s">
        <v>63</v>
      </c>
      <c r="B436" s="14" t="s">
        <v>60</v>
      </c>
      <c r="C436" s="14">
        <v>499.74</v>
      </c>
      <c r="D436" s="14">
        <v>1.4</v>
      </c>
      <c r="E436" s="14">
        <v>2587</v>
      </c>
      <c r="F436" s="14">
        <v>552</v>
      </c>
      <c r="G436" s="14">
        <v>0.24</v>
      </c>
      <c r="H436" s="14">
        <v>1519</v>
      </c>
      <c r="I436" s="15">
        <v>45307</v>
      </c>
      <c r="J436" s="14">
        <f t="shared" si="6"/>
        <v>759105.06</v>
      </c>
      <c r="K436" s="14" t="str">
        <f>TEXT(Table1[[#This Row],[DateAdded]],"yy-mm")</f>
        <v>24-01</v>
      </c>
      <c r="L436" s="14" t="str">
        <f>IF(Table1[[#This Row],[Discount]]&gt;0.2, "High Discount", "Low/No Discount")</f>
        <v>High Discount</v>
      </c>
    </row>
    <row r="437" spans="1:12" x14ac:dyDescent="0.2">
      <c r="A437" s="14" t="s">
        <v>63</v>
      </c>
      <c r="B437" s="14" t="s">
        <v>60</v>
      </c>
      <c r="C437" s="14">
        <v>190.67</v>
      </c>
      <c r="D437" s="14">
        <v>2.5</v>
      </c>
      <c r="E437" s="14">
        <v>891</v>
      </c>
      <c r="F437" s="14">
        <v>454</v>
      </c>
      <c r="G437" s="14">
        <v>0.38</v>
      </c>
      <c r="H437" s="14">
        <v>209</v>
      </c>
      <c r="I437" s="15">
        <v>45224</v>
      </c>
      <c r="J437" s="14">
        <f t="shared" si="6"/>
        <v>39850.03</v>
      </c>
      <c r="K437" s="14" t="str">
        <f>TEXT(Table1[[#This Row],[DateAdded]],"yy-mm")</f>
        <v>23-10</v>
      </c>
      <c r="L437" s="14" t="str">
        <f>IF(Table1[[#This Row],[Discount]]&gt;0.2, "High Discount", "Low/No Discount")</f>
        <v>High Discount</v>
      </c>
    </row>
    <row r="438" spans="1:12" x14ac:dyDescent="0.2">
      <c r="A438" s="14" t="s">
        <v>62</v>
      </c>
      <c r="B438" s="14" t="s">
        <v>60</v>
      </c>
      <c r="C438" s="14">
        <v>213.74</v>
      </c>
      <c r="D438" s="14">
        <v>3.9</v>
      </c>
      <c r="E438" s="14">
        <v>4744</v>
      </c>
      <c r="F438" s="14">
        <v>328</v>
      </c>
      <c r="G438" s="14">
        <v>0.43</v>
      </c>
      <c r="H438" s="14">
        <v>1845</v>
      </c>
      <c r="I438" s="15">
        <v>45353</v>
      </c>
      <c r="J438" s="14">
        <f t="shared" si="6"/>
        <v>394350.3</v>
      </c>
      <c r="K438" s="14" t="str">
        <f>TEXT(Table1[[#This Row],[DateAdded]],"yy-mm")</f>
        <v>24-03</v>
      </c>
      <c r="L438" s="14" t="str">
        <f>IF(Table1[[#This Row],[Discount]]&gt;0.2, "High Discount", "Low/No Discount")</f>
        <v>High Discount</v>
      </c>
    </row>
    <row r="439" spans="1:12" x14ac:dyDescent="0.2">
      <c r="A439" s="14" t="s">
        <v>62</v>
      </c>
      <c r="B439" s="14" t="s">
        <v>60</v>
      </c>
      <c r="C439" s="14">
        <v>379.47</v>
      </c>
      <c r="D439" s="14">
        <v>1.1000000000000001</v>
      </c>
      <c r="E439" s="14">
        <v>3976</v>
      </c>
      <c r="F439" s="14">
        <v>727</v>
      </c>
      <c r="G439" s="14">
        <v>0.47</v>
      </c>
      <c r="H439" s="14">
        <v>1827</v>
      </c>
      <c r="I439" s="15">
        <v>45179</v>
      </c>
      <c r="J439" s="14">
        <f t="shared" si="6"/>
        <v>693291.69000000006</v>
      </c>
      <c r="K439" s="14" t="str">
        <f>TEXT(Table1[[#This Row],[DateAdded]],"yy-mm")</f>
        <v>23-09</v>
      </c>
      <c r="L439" s="14" t="str">
        <f>IF(Table1[[#This Row],[Discount]]&gt;0.2, "High Discount", "Low/No Discount")</f>
        <v>High Discount</v>
      </c>
    </row>
    <row r="440" spans="1:12" x14ac:dyDescent="0.2">
      <c r="A440" s="14" t="s">
        <v>61</v>
      </c>
      <c r="B440" s="14" t="s">
        <v>60</v>
      </c>
      <c r="C440" s="14">
        <v>164.66</v>
      </c>
      <c r="D440" s="14">
        <v>3.6</v>
      </c>
      <c r="E440" s="14">
        <v>3220</v>
      </c>
      <c r="F440" s="14">
        <v>539</v>
      </c>
      <c r="G440" s="14">
        <v>0.36</v>
      </c>
      <c r="H440" s="14">
        <v>1461</v>
      </c>
      <c r="I440" s="15">
        <v>45388</v>
      </c>
      <c r="J440" s="14">
        <f t="shared" si="6"/>
        <v>240568.26</v>
      </c>
      <c r="K440" s="14" t="str">
        <f>TEXT(Table1[[#This Row],[DateAdded]],"yy-mm")</f>
        <v>24-04</v>
      </c>
      <c r="L440" s="14" t="str">
        <f>IF(Table1[[#This Row],[Discount]]&gt;0.2, "High Discount", "Low/No Discount")</f>
        <v>High Discount</v>
      </c>
    </row>
    <row r="441" spans="1:12" x14ac:dyDescent="0.2">
      <c r="A441" s="14" t="s">
        <v>63</v>
      </c>
      <c r="B441" s="14" t="s">
        <v>60</v>
      </c>
      <c r="C441" s="14">
        <v>51.82</v>
      </c>
      <c r="D441" s="14">
        <v>1.2</v>
      </c>
      <c r="E441" s="14">
        <v>1548</v>
      </c>
      <c r="F441" s="14">
        <v>312</v>
      </c>
      <c r="G441" s="14">
        <v>0.41</v>
      </c>
      <c r="H441" s="14">
        <v>53</v>
      </c>
      <c r="I441" s="15">
        <v>45315</v>
      </c>
      <c r="J441" s="14">
        <f t="shared" si="6"/>
        <v>2746.46</v>
      </c>
      <c r="K441" s="14" t="str">
        <f>TEXT(Table1[[#This Row],[DateAdded]],"yy-mm")</f>
        <v>24-01</v>
      </c>
      <c r="L441" s="14" t="str">
        <f>IF(Table1[[#This Row],[Discount]]&gt;0.2, "High Discount", "Low/No Discount")</f>
        <v>High Discount</v>
      </c>
    </row>
    <row r="442" spans="1:12" x14ac:dyDescent="0.2">
      <c r="A442" s="14" t="s">
        <v>64</v>
      </c>
      <c r="B442" s="14" t="s">
        <v>65</v>
      </c>
      <c r="C442" s="14">
        <v>141.12</v>
      </c>
      <c r="D442" s="14">
        <v>4.3</v>
      </c>
      <c r="E442" s="14">
        <v>4653</v>
      </c>
      <c r="F442" s="14">
        <v>524</v>
      </c>
      <c r="G442" s="14">
        <v>0.19</v>
      </c>
      <c r="H442" s="14">
        <v>1815</v>
      </c>
      <c r="I442" s="15">
        <v>45195</v>
      </c>
      <c r="J442" s="14">
        <f t="shared" si="6"/>
        <v>256132.80000000002</v>
      </c>
      <c r="K442" s="14" t="str">
        <f>TEXT(Table1[[#This Row],[DateAdded]],"yy-mm")</f>
        <v>23-09</v>
      </c>
      <c r="L442" s="14" t="str">
        <f>IF(Table1[[#This Row],[Discount]]&gt;0.2, "High Discount", "Low/No Discount")</f>
        <v>Low/No Discount</v>
      </c>
    </row>
    <row r="443" spans="1:12" x14ac:dyDescent="0.2">
      <c r="A443" s="14" t="s">
        <v>66</v>
      </c>
      <c r="B443" s="14" t="s">
        <v>65</v>
      </c>
      <c r="C443" s="14">
        <v>357.6</v>
      </c>
      <c r="D443" s="14">
        <v>4.8</v>
      </c>
      <c r="E443" s="14">
        <v>674</v>
      </c>
      <c r="F443" s="14">
        <v>920</v>
      </c>
      <c r="G443" s="14">
        <v>0.37</v>
      </c>
      <c r="H443" s="14">
        <v>613</v>
      </c>
      <c r="I443" s="15">
        <v>45436</v>
      </c>
      <c r="J443" s="14">
        <f t="shared" si="6"/>
        <v>219208.80000000002</v>
      </c>
      <c r="K443" s="14" t="str">
        <f>TEXT(Table1[[#This Row],[DateAdded]],"yy-mm")</f>
        <v>24-05</v>
      </c>
      <c r="L443" s="14" t="str">
        <f>IF(Table1[[#This Row],[Discount]]&gt;0.2, "High Discount", "Low/No Discount")</f>
        <v>High Discount</v>
      </c>
    </row>
    <row r="444" spans="1:12" x14ac:dyDescent="0.2">
      <c r="A444" s="14" t="s">
        <v>67</v>
      </c>
      <c r="B444" s="14" t="s">
        <v>65</v>
      </c>
      <c r="C444" s="14">
        <v>301.61</v>
      </c>
      <c r="D444" s="14">
        <v>1</v>
      </c>
      <c r="E444" s="14">
        <v>4266</v>
      </c>
      <c r="F444" s="14">
        <v>408</v>
      </c>
      <c r="G444" s="14">
        <v>0.48</v>
      </c>
      <c r="H444" s="14">
        <v>1211</v>
      </c>
      <c r="I444" s="15">
        <v>45107</v>
      </c>
      <c r="J444" s="14">
        <f t="shared" si="6"/>
        <v>365249.71</v>
      </c>
      <c r="K444" s="14" t="str">
        <f>TEXT(Table1[[#This Row],[DateAdded]],"yy-mm")</f>
        <v>23-06</v>
      </c>
      <c r="L444" s="14" t="str">
        <f>IF(Table1[[#This Row],[Discount]]&gt;0.2, "High Discount", "Low/No Discount")</f>
        <v>High Discount</v>
      </c>
    </row>
    <row r="445" spans="1:12" x14ac:dyDescent="0.2">
      <c r="A445" s="14" t="s">
        <v>66</v>
      </c>
      <c r="B445" s="14" t="s">
        <v>65</v>
      </c>
      <c r="C445" s="14">
        <v>383.53</v>
      </c>
      <c r="D445" s="14">
        <v>2.8</v>
      </c>
      <c r="E445" s="14">
        <v>2831</v>
      </c>
      <c r="F445" s="14">
        <v>686</v>
      </c>
      <c r="G445" s="14">
        <v>0.11</v>
      </c>
      <c r="H445" s="14">
        <v>1627</v>
      </c>
      <c r="I445" s="15">
        <v>45267</v>
      </c>
      <c r="J445" s="14">
        <f t="shared" si="6"/>
        <v>624003.30999999994</v>
      </c>
      <c r="K445" s="14" t="str">
        <f>TEXT(Table1[[#This Row],[DateAdded]],"yy-mm")</f>
        <v>23-12</v>
      </c>
      <c r="L445" s="14" t="str">
        <f>IF(Table1[[#This Row],[Discount]]&gt;0.2, "High Discount", "Low/No Discount")</f>
        <v>Low/No Discount</v>
      </c>
    </row>
    <row r="446" spans="1:12" x14ac:dyDescent="0.2">
      <c r="A446" s="14" t="s">
        <v>67</v>
      </c>
      <c r="B446" s="14" t="s">
        <v>65</v>
      </c>
      <c r="C446" s="14">
        <v>71.52</v>
      </c>
      <c r="D446" s="14">
        <v>1.1000000000000001</v>
      </c>
      <c r="E446" s="14">
        <v>2222</v>
      </c>
      <c r="F446" s="14">
        <v>733</v>
      </c>
      <c r="G446" s="14">
        <v>0.18</v>
      </c>
      <c r="H446" s="14">
        <v>1444</v>
      </c>
      <c r="I446" s="15">
        <v>45319</v>
      </c>
      <c r="J446" s="14">
        <f t="shared" si="6"/>
        <v>103274.87999999999</v>
      </c>
      <c r="K446" s="14" t="str">
        <f>TEXT(Table1[[#This Row],[DateAdded]],"yy-mm")</f>
        <v>24-01</v>
      </c>
      <c r="L446" s="14" t="str">
        <f>IF(Table1[[#This Row],[Discount]]&gt;0.2, "High Discount", "Low/No Discount")</f>
        <v>Low/No Discount</v>
      </c>
    </row>
    <row r="447" spans="1:12" x14ac:dyDescent="0.2">
      <c r="A447" s="14" t="s">
        <v>68</v>
      </c>
      <c r="B447" s="14" t="s">
        <v>65</v>
      </c>
      <c r="C447" s="14">
        <v>18.600000000000001</v>
      </c>
      <c r="D447" s="14">
        <v>2.2000000000000002</v>
      </c>
      <c r="E447" s="14">
        <v>32</v>
      </c>
      <c r="F447" s="14">
        <v>54</v>
      </c>
      <c r="G447" s="14">
        <v>0.26</v>
      </c>
      <c r="H447" s="14">
        <v>755</v>
      </c>
      <c r="I447" s="15">
        <v>45140</v>
      </c>
      <c r="J447" s="14">
        <f t="shared" si="6"/>
        <v>14043.000000000002</v>
      </c>
      <c r="K447" s="14" t="str">
        <f>TEXT(Table1[[#This Row],[DateAdded]],"yy-mm")</f>
        <v>23-08</v>
      </c>
      <c r="L447" s="14" t="str">
        <f>IF(Table1[[#This Row],[Discount]]&gt;0.2, "High Discount", "Low/No Discount")</f>
        <v>High Discount</v>
      </c>
    </row>
    <row r="448" spans="1:12" x14ac:dyDescent="0.2">
      <c r="A448" s="14" t="s">
        <v>66</v>
      </c>
      <c r="B448" s="14" t="s">
        <v>65</v>
      </c>
      <c r="C448" s="14">
        <v>289.62</v>
      </c>
      <c r="D448" s="14">
        <v>3.3</v>
      </c>
      <c r="E448" s="14">
        <v>4579</v>
      </c>
      <c r="F448" s="14">
        <v>972</v>
      </c>
      <c r="G448" s="14">
        <v>0.49</v>
      </c>
      <c r="H448" s="14">
        <v>622</v>
      </c>
      <c r="I448" s="15">
        <v>45146</v>
      </c>
      <c r="J448" s="14">
        <f t="shared" si="6"/>
        <v>180143.64</v>
      </c>
      <c r="K448" s="14" t="str">
        <f>TEXT(Table1[[#This Row],[DateAdded]],"yy-mm")</f>
        <v>23-08</v>
      </c>
      <c r="L448" s="14" t="str">
        <f>IF(Table1[[#This Row],[Discount]]&gt;0.2, "High Discount", "Low/No Discount")</f>
        <v>High Discount</v>
      </c>
    </row>
    <row r="449" spans="1:12" x14ac:dyDescent="0.2">
      <c r="A449" s="14" t="s">
        <v>64</v>
      </c>
      <c r="B449" s="14" t="s">
        <v>65</v>
      </c>
      <c r="C449" s="14">
        <v>278.01</v>
      </c>
      <c r="D449" s="14">
        <v>4.3</v>
      </c>
      <c r="E449" s="14">
        <v>3030</v>
      </c>
      <c r="F449" s="14">
        <v>728</v>
      </c>
      <c r="G449" s="14">
        <v>0.15</v>
      </c>
      <c r="H449" s="14">
        <v>1068</v>
      </c>
      <c r="I449" s="15">
        <v>45239</v>
      </c>
      <c r="J449" s="14">
        <f t="shared" si="6"/>
        <v>296914.68</v>
      </c>
      <c r="K449" s="14" t="str">
        <f>TEXT(Table1[[#This Row],[DateAdded]],"yy-mm")</f>
        <v>23-11</v>
      </c>
      <c r="L449" s="14" t="str">
        <f>IF(Table1[[#This Row],[Discount]]&gt;0.2, "High Discount", "Low/No Discount")</f>
        <v>Low/No Discount</v>
      </c>
    </row>
    <row r="450" spans="1:12" x14ac:dyDescent="0.2">
      <c r="A450" s="14" t="s">
        <v>68</v>
      </c>
      <c r="B450" s="14" t="s">
        <v>65</v>
      </c>
      <c r="C450" s="14">
        <v>158.43</v>
      </c>
      <c r="D450" s="14">
        <v>1.3</v>
      </c>
      <c r="E450" s="14">
        <v>488</v>
      </c>
      <c r="F450" s="14">
        <v>156</v>
      </c>
      <c r="G450" s="14">
        <v>0.12</v>
      </c>
      <c r="H450" s="14">
        <v>411</v>
      </c>
      <c r="I450" s="15">
        <v>45248</v>
      </c>
      <c r="J450" s="14">
        <f t="shared" si="6"/>
        <v>65114.73</v>
      </c>
      <c r="K450" s="14" t="str">
        <f>TEXT(Table1[[#This Row],[DateAdded]],"yy-mm")</f>
        <v>23-11</v>
      </c>
      <c r="L450" s="14" t="str">
        <f>IF(Table1[[#This Row],[Discount]]&gt;0.2, "High Discount", "Low/No Discount")</f>
        <v>Low/No Discount</v>
      </c>
    </row>
    <row r="451" spans="1:12" x14ac:dyDescent="0.2">
      <c r="A451" s="14" t="s">
        <v>68</v>
      </c>
      <c r="B451" s="14" t="s">
        <v>65</v>
      </c>
      <c r="C451" s="14">
        <v>39.26</v>
      </c>
      <c r="D451" s="14">
        <v>3.7</v>
      </c>
      <c r="E451" s="14">
        <v>515</v>
      </c>
      <c r="F451" s="14">
        <v>601</v>
      </c>
      <c r="G451" s="14">
        <v>0.5</v>
      </c>
      <c r="H451" s="14">
        <v>630</v>
      </c>
      <c r="I451" s="15">
        <v>45320</v>
      </c>
      <c r="J451" s="14">
        <f t="shared" ref="J451:J514" si="7">C451*H451</f>
        <v>24733.8</v>
      </c>
      <c r="K451" s="14" t="str">
        <f>TEXT(Table1[[#This Row],[DateAdded]],"yy-mm")</f>
        <v>24-01</v>
      </c>
      <c r="L451" s="14" t="str">
        <f>IF(Table1[[#This Row],[Discount]]&gt;0.2, "High Discount", "Low/No Discount")</f>
        <v>High Discount</v>
      </c>
    </row>
    <row r="452" spans="1:12" x14ac:dyDescent="0.2">
      <c r="A452" s="14" t="s">
        <v>67</v>
      </c>
      <c r="B452" s="14" t="s">
        <v>65</v>
      </c>
      <c r="C452" s="14">
        <v>495.75</v>
      </c>
      <c r="D452" s="14">
        <v>3.2</v>
      </c>
      <c r="E452" s="14">
        <v>3871</v>
      </c>
      <c r="F452" s="14">
        <v>539</v>
      </c>
      <c r="G452" s="14">
        <v>0.39</v>
      </c>
      <c r="H452" s="14">
        <v>1552</v>
      </c>
      <c r="I452" s="15">
        <v>45394</v>
      </c>
      <c r="J452" s="14">
        <f t="shared" si="7"/>
        <v>769404</v>
      </c>
      <c r="K452" s="14" t="str">
        <f>TEXT(Table1[[#This Row],[DateAdded]],"yy-mm")</f>
        <v>24-04</v>
      </c>
      <c r="L452" s="14" t="str">
        <f>IF(Table1[[#This Row],[Discount]]&gt;0.2, "High Discount", "Low/No Discount")</f>
        <v>High Discount</v>
      </c>
    </row>
    <row r="453" spans="1:12" x14ac:dyDescent="0.2">
      <c r="A453" s="14" t="s">
        <v>66</v>
      </c>
      <c r="B453" s="14" t="s">
        <v>65</v>
      </c>
      <c r="C453" s="14">
        <v>105.96</v>
      </c>
      <c r="D453" s="14">
        <v>1.6</v>
      </c>
      <c r="E453" s="14">
        <v>25</v>
      </c>
      <c r="F453" s="14">
        <v>24</v>
      </c>
      <c r="G453" s="14">
        <v>0.39</v>
      </c>
      <c r="H453" s="14">
        <v>1324</v>
      </c>
      <c r="I453" s="15">
        <v>45114</v>
      </c>
      <c r="J453" s="14">
        <f t="shared" si="7"/>
        <v>140291.03999999998</v>
      </c>
      <c r="K453" s="14" t="str">
        <f>TEXT(Table1[[#This Row],[DateAdded]],"yy-mm")</f>
        <v>23-07</v>
      </c>
      <c r="L453" s="14" t="str">
        <f>IF(Table1[[#This Row],[Discount]]&gt;0.2, "High Discount", "Low/No Discount")</f>
        <v>High Discount</v>
      </c>
    </row>
    <row r="454" spans="1:12" x14ac:dyDescent="0.2">
      <c r="A454" s="14" t="s">
        <v>68</v>
      </c>
      <c r="B454" s="14" t="s">
        <v>65</v>
      </c>
      <c r="C454" s="14">
        <v>491.01</v>
      </c>
      <c r="D454" s="14">
        <v>3.1</v>
      </c>
      <c r="E454" s="14">
        <v>3483</v>
      </c>
      <c r="F454" s="14">
        <v>970</v>
      </c>
      <c r="G454" s="14">
        <v>0.13</v>
      </c>
      <c r="H454" s="14">
        <v>1072</v>
      </c>
      <c r="I454" s="15">
        <v>45278</v>
      </c>
      <c r="J454" s="14">
        <f t="shared" si="7"/>
        <v>526362.72</v>
      </c>
      <c r="K454" s="14" t="str">
        <f>TEXT(Table1[[#This Row],[DateAdded]],"yy-mm")</f>
        <v>23-12</v>
      </c>
      <c r="L454" s="14" t="str">
        <f>IF(Table1[[#This Row],[Discount]]&gt;0.2, "High Discount", "Low/No Discount")</f>
        <v>Low/No Discount</v>
      </c>
    </row>
    <row r="455" spans="1:12" x14ac:dyDescent="0.2">
      <c r="A455" s="14" t="s">
        <v>67</v>
      </c>
      <c r="B455" s="14" t="s">
        <v>65</v>
      </c>
      <c r="C455" s="14">
        <v>175.3</v>
      </c>
      <c r="D455" s="14">
        <v>3.9</v>
      </c>
      <c r="E455" s="14">
        <v>1592</v>
      </c>
      <c r="F455" s="14">
        <v>558</v>
      </c>
      <c r="G455" s="14">
        <v>0.03</v>
      </c>
      <c r="H455" s="14">
        <v>685</v>
      </c>
      <c r="I455" s="15">
        <v>45211</v>
      </c>
      <c r="J455" s="14">
        <f t="shared" si="7"/>
        <v>120080.50000000001</v>
      </c>
      <c r="K455" s="14" t="str">
        <f>TEXT(Table1[[#This Row],[DateAdded]],"yy-mm")</f>
        <v>23-10</v>
      </c>
      <c r="L455" s="14" t="str">
        <f>IF(Table1[[#This Row],[Discount]]&gt;0.2, "High Discount", "Low/No Discount")</f>
        <v>Low/No Discount</v>
      </c>
    </row>
    <row r="456" spans="1:12" x14ac:dyDescent="0.2">
      <c r="A456" s="14" t="s">
        <v>66</v>
      </c>
      <c r="B456" s="14" t="s">
        <v>65</v>
      </c>
      <c r="C456" s="14">
        <v>82.18</v>
      </c>
      <c r="D456" s="14">
        <v>1</v>
      </c>
      <c r="E456" s="14">
        <v>2295</v>
      </c>
      <c r="F456" s="14">
        <v>565</v>
      </c>
      <c r="G456" s="14">
        <v>0.21</v>
      </c>
      <c r="H456" s="14">
        <v>421</v>
      </c>
      <c r="I456" s="15">
        <v>45227</v>
      </c>
      <c r="J456" s="14">
        <f t="shared" si="7"/>
        <v>34597.780000000006</v>
      </c>
      <c r="K456" s="14" t="str">
        <f>TEXT(Table1[[#This Row],[DateAdded]],"yy-mm")</f>
        <v>23-10</v>
      </c>
      <c r="L456" s="14" t="str">
        <f>IF(Table1[[#This Row],[Discount]]&gt;0.2, "High Discount", "Low/No Discount")</f>
        <v>High Discount</v>
      </c>
    </row>
    <row r="457" spans="1:12" x14ac:dyDescent="0.2">
      <c r="A457" s="14" t="s">
        <v>68</v>
      </c>
      <c r="B457" s="14" t="s">
        <v>65</v>
      </c>
      <c r="C457" s="14">
        <v>183.59</v>
      </c>
      <c r="D457" s="14">
        <v>4.8</v>
      </c>
      <c r="E457" s="14">
        <v>2500</v>
      </c>
      <c r="F457" s="14">
        <v>389</v>
      </c>
      <c r="G457" s="14">
        <v>0.14000000000000001</v>
      </c>
      <c r="H457" s="14">
        <v>597</v>
      </c>
      <c r="I457" s="15">
        <v>45243</v>
      </c>
      <c r="J457" s="14">
        <f t="shared" si="7"/>
        <v>109603.23</v>
      </c>
      <c r="K457" s="14" t="str">
        <f>TEXT(Table1[[#This Row],[DateAdded]],"yy-mm")</f>
        <v>23-11</v>
      </c>
      <c r="L457" s="14" t="str">
        <f>IF(Table1[[#This Row],[Discount]]&gt;0.2, "High Discount", "Low/No Discount")</f>
        <v>Low/No Discount</v>
      </c>
    </row>
    <row r="458" spans="1:12" x14ac:dyDescent="0.2">
      <c r="A458" s="14" t="s">
        <v>66</v>
      </c>
      <c r="B458" s="14" t="s">
        <v>65</v>
      </c>
      <c r="C458" s="14">
        <v>277.82</v>
      </c>
      <c r="D458" s="14">
        <v>2.7</v>
      </c>
      <c r="E458" s="14">
        <v>1757</v>
      </c>
      <c r="F458" s="14">
        <v>2</v>
      </c>
      <c r="G458" s="14">
        <v>0.08</v>
      </c>
      <c r="H458" s="14">
        <v>1116</v>
      </c>
      <c r="I458" s="15">
        <v>45445</v>
      </c>
      <c r="J458" s="14">
        <f t="shared" si="7"/>
        <v>310047.12</v>
      </c>
      <c r="K458" s="14" t="str">
        <f>TEXT(Table1[[#This Row],[DateAdded]],"yy-mm")</f>
        <v>24-06</v>
      </c>
      <c r="L458" s="14" t="str">
        <f>IF(Table1[[#This Row],[Discount]]&gt;0.2, "High Discount", "Low/No Discount")</f>
        <v>Low/No Discount</v>
      </c>
    </row>
    <row r="459" spans="1:12" x14ac:dyDescent="0.2">
      <c r="A459" s="14" t="s">
        <v>67</v>
      </c>
      <c r="B459" s="14" t="s">
        <v>65</v>
      </c>
      <c r="C459" s="14">
        <v>449.86</v>
      </c>
      <c r="D459" s="14">
        <v>3.7</v>
      </c>
      <c r="E459" s="14">
        <v>3823</v>
      </c>
      <c r="F459" s="14">
        <v>330</v>
      </c>
      <c r="G459" s="14">
        <v>0.4</v>
      </c>
      <c r="H459" s="14">
        <v>1546</v>
      </c>
      <c r="I459" s="15">
        <v>45102</v>
      </c>
      <c r="J459" s="14">
        <f t="shared" si="7"/>
        <v>695483.56</v>
      </c>
      <c r="K459" s="14" t="str">
        <f>TEXT(Table1[[#This Row],[DateAdded]],"yy-mm")</f>
        <v>23-06</v>
      </c>
      <c r="L459" s="14" t="str">
        <f>IF(Table1[[#This Row],[Discount]]&gt;0.2, "High Discount", "Low/No Discount")</f>
        <v>High Discount</v>
      </c>
    </row>
    <row r="460" spans="1:12" x14ac:dyDescent="0.2">
      <c r="A460" s="14" t="s">
        <v>67</v>
      </c>
      <c r="B460" s="14" t="s">
        <v>65</v>
      </c>
      <c r="C460" s="14">
        <v>332.97</v>
      </c>
      <c r="D460" s="14">
        <v>1.4</v>
      </c>
      <c r="E460" s="14">
        <v>4675</v>
      </c>
      <c r="F460" s="14">
        <v>866</v>
      </c>
      <c r="G460" s="14">
        <v>0.25</v>
      </c>
      <c r="H460" s="14">
        <v>695</v>
      </c>
      <c r="I460" s="15">
        <v>45133</v>
      </c>
      <c r="J460" s="14">
        <f t="shared" si="7"/>
        <v>231414.15000000002</v>
      </c>
      <c r="K460" s="14" t="str">
        <f>TEXT(Table1[[#This Row],[DateAdded]],"yy-mm")</f>
        <v>23-07</v>
      </c>
      <c r="L460" s="14" t="str">
        <f>IF(Table1[[#This Row],[Discount]]&gt;0.2, "High Discount", "Low/No Discount")</f>
        <v>High Discount</v>
      </c>
    </row>
    <row r="461" spans="1:12" x14ac:dyDescent="0.2">
      <c r="A461" s="14" t="s">
        <v>68</v>
      </c>
      <c r="B461" s="14" t="s">
        <v>65</v>
      </c>
      <c r="C461" s="14">
        <v>490.76</v>
      </c>
      <c r="D461" s="14">
        <v>3.3</v>
      </c>
      <c r="E461" s="14">
        <v>356</v>
      </c>
      <c r="F461" s="14">
        <v>600</v>
      </c>
      <c r="G461" s="14">
        <v>0.46</v>
      </c>
      <c r="H461" s="14">
        <v>310</v>
      </c>
      <c r="I461" s="15">
        <v>45095</v>
      </c>
      <c r="J461" s="14">
        <f t="shared" si="7"/>
        <v>152135.6</v>
      </c>
      <c r="K461" s="14" t="str">
        <f>TEXT(Table1[[#This Row],[DateAdded]],"yy-mm")</f>
        <v>23-06</v>
      </c>
      <c r="L461" s="14" t="str">
        <f>IF(Table1[[#This Row],[Discount]]&gt;0.2, "High Discount", "Low/No Discount")</f>
        <v>High Discount</v>
      </c>
    </row>
    <row r="462" spans="1:12" x14ac:dyDescent="0.2">
      <c r="A462" s="14" t="s">
        <v>66</v>
      </c>
      <c r="B462" s="14" t="s">
        <v>65</v>
      </c>
      <c r="C462" s="14">
        <v>16.38</v>
      </c>
      <c r="D462" s="14">
        <v>1.1000000000000001</v>
      </c>
      <c r="E462" s="14">
        <v>619</v>
      </c>
      <c r="F462" s="14">
        <v>882</v>
      </c>
      <c r="G462" s="14">
        <v>0.37</v>
      </c>
      <c r="H462" s="14">
        <v>124</v>
      </c>
      <c r="I462" s="15">
        <v>45099</v>
      </c>
      <c r="J462" s="14">
        <f t="shared" si="7"/>
        <v>2031.12</v>
      </c>
      <c r="K462" s="14" t="str">
        <f>TEXT(Table1[[#This Row],[DateAdded]],"yy-mm")</f>
        <v>23-06</v>
      </c>
      <c r="L462" s="14" t="str">
        <f>IF(Table1[[#This Row],[Discount]]&gt;0.2, "High Discount", "Low/No Discount")</f>
        <v>High Discount</v>
      </c>
    </row>
    <row r="463" spans="1:12" x14ac:dyDescent="0.2">
      <c r="A463" s="14" t="s">
        <v>64</v>
      </c>
      <c r="B463" s="14" t="s">
        <v>65</v>
      </c>
      <c r="C463" s="14">
        <v>480.47</v>
      </c>
      <c r="D463" s="14">
        <v>3.1</v>
      </c>
      <c r="E463" s="14">
        <v>929</v>
      </c>
      <c r="F463" s="14">
        <v>246</v>
      </c>
      <c r="G463" s="14">
        <v>0.2</v>
      </c>
      <c r="H463" s="14">
        <v>361</v>
      </c>
      <c r="I463" s="15">
        <v>45445</v>
      </c>
      <c r="J463" s="14">
        <f t="shared" si="7"/>
        <v>173449.67</v>
      </c>
      <c r="K463" s="14" t="str">
        <f>TEXT(Table1[[#This Row],[DateAdded]],"yy-mm")</f>
        <v>24-06</v>
      </c>
      <c r="L463" s="14" t="str">
        <f>IF(Table1[[#This Row],[Discount]]&gt;0.2, "High Discount", "Low/No Discount")</f>
        <v>Low/No Discount</v>
      </c>
    </row>
    <row r="464" spans="1:12" x14ac:dyDescent="0.2">
      <c r="A464" s="14" t="s">
        <v>66</v>
      </c>
      <c r="B464" s="14" t="s">
        <v>65</v>
      </c>
      <c r="C464" s="14">
        <v>361.98</v>
      </c>
      <c r="D464" s="14">
        <v>2</v>
      </c>
      <c r="E464" s="14">
        <v>4282</v>
      </c>
      <c r="F464" s="14">
        <v>595</v>
      </c>
      <c r="G464" s="14">
        <v>0.28000000000000003</v>
      </c>
      <c r="H464" s="14">
        <v>1877</v>
      </c>
      <c r="I464" s="15">
        <v>45360</v>
      </c>
      <c r="J464" s="14">
        <f t="shared" si="7"/>
        <v>679436.46000000008</v>
      </c>
      <c r="K464" s="14" t="str">
        <f>TEXT(Table1[[#This Row],[DateAdded]],"yy-mm")</f>
        <v>24-03</v>
      </c>
      <c r="L464" s="14" t="str">
        <f>IF(Table1[[#This Row],[Discount]]&gt;0.2, "High Discount", "Low/No Discount")</f>
        <v>High Discount</v>
      </c>
    </row>
    <row r="465" spans="1:12" x14ac:dyDescent="0.2">
      <c r="A465" s="14" t="s">
        <v>66</v>
      </c>
      <c r="B465" s="14" t="s">
        <v>65</v>
      </c>
      <c r="C465" s="14">
        <v>305.5</v>
      </c>
      <c r="D465" s="14">
        <v>4.3</v>
      </c>
      <c r="E465" s="14">
        <v>3619</v>
      </c>
      <c r="F465" s="14">
        <v>612</v>
      </c>
      <c r="G465" s="14">
        <v>0.19</v>
      </c>
      <c r="H465" s="14">
        <v>1179</v>
      </c>
      <c r="I465" s="15">
        <v>45198</v>
      </c>
      <c r="J465" s="14">
        <f t="shared" si="7"/>
        <v>360184.5</v>
      </c>
      <c r="K465" s="14" t="str">
        <f>TEXT(Table1[[#This Row],[DateAdded]],"yy-mm")</f>
        <v>23-09</v>
      </c>
      <c r="L465" s="14" t="str">
        <f>IF(Table1[[#This Row],[Discount]]&gt;0.2, "High Discount", "Low/No Discount")</f>
        <v>Low/No Discount</v>
      </c>
    </row>
    <row r="466" spans="1:12" x14ac:dyDescent="0.2">
      <c r="A466" s="14" t="s">
        <v>68</v>
      </c>
      <c r="B466" s="14" t="s">
        <v>65</v>
      </c>
      <c r="C466" s="14">
        <v>32.57</v>
      </c>
      <c r="D466" s="14">
        <v>4.2</v>
      </c>
      <c r="E466" s="14">
        <v>4967</v>
      </c>
      <c r="F466" s="14">
        <v>321</v>
      </c>
      <c r="G466" s="14">
        <v>0.26</v>
      </c>
      <c r="H466" s="14">
        <v>943</v>
      </c>
      <c r="I466" s="15">
        <v>45362</v>
      </c>
      <c r="J466" s="14">
        <f t="shared" si="7"/>
        <v>30713.510000000002</v>
      </c>
      <c r="K466" s="14" t="str">
        <f>TEXT(Table1[[#This Row],[DateAdded]],"yy-mm")</f>
        <v>24-03</v>
      </c>
      <c r="L466" s="14" t="str">
        <f>IF(Table1[[#This Row],[Discount]]&gt;0.2, "High Discount", "Low/No Discount")</f>
        <v>High Discount</v>
      </c>
    </row>
    <row r="467" spans="1:12" x14ac:dyDescent="0.2">
      <c r="A467" s="14" t="s">
        <v>66</v>
      </c>
      <c r="B467" s="14" t="s">
        <v>65</v>
      </c>
      <c r="C467" s="14">
        <v>220.06</v>
      </c>
      <c r="D467" s="14">
        <v>1.1000000000000001</v>
      </c>
      <c r="E467" s="14">
        <v>3947</v>
      </c>
      <c r="F467" s="14">
        <v>652</v>
      </c>
      <c r="G467" s="14">
        <v>0</v>
      </c>
      <c r="H467" s="14">
        <v>739</v>
      </c>
      <c r="I467" s="15">
        <v>45188</v>
      </c>
      <c r="J467" s="14">
        <f t="shared" si="7"/>
        <v>162624.34</v>
      </c>
      <c r="K467" s="14" t="str">
        <f>TEXT(Table1[[#This Row],[DateAdded]],"yy-mm")</f>
        <v>23-09</v>
      </c>
      <c r="L467" s="14" t="str">
        <f>IF(Table1[[#This Row],[Discount]]&gt;0.2, "High Discount", "Low/No Discount")</f>
        <v>Low/No Discount</v>
      </c>
    </row>
    <row r="468" spans="1:12" x14ac:dyDescent="0.2">
      <c r="A468" s="14" t="s">
        <v>66</v>
      </c>
      <c r="B468" s="14" t="s">
        <v>65</v>
      </c>
      <c r="C468" s="14">
        <v>204.94</v>
      </c>
      <c r="D468" s="14">
        <v>4.7</v>
      </c>
      <c r="E468" s="14">
        <v>2176</v>
      </c>
      <c r="F468" s="14">
        <v>671</v>
      </c>
      <c r="G468" s="14">
        <v>0.26</v>
      </c>
      <c r="H468" s="14">
        <v>326</v>
      </c>
      <c r="I468" s="15">
        <v>45212</v>
      </c>
      <c r="J468" s="14">
        <f t="shared" si="7"/>
        <v>66810.44</v>
      </c>
      <c r="K468" s="14" t="str">
        <f>TEXT(Table1[[#This Row],[DateAdded]],"yy-mm")</f>
        <v>23-10</v>
      </c>
      <c r="L468" s="14" t="str">
        <f>IF(Table1[[#This Row],[Discount]]&gt;0.2, "High Discount", "Low/No Discount")</f>
        <v>High Discount</v>
      </c>
    </row>
    <row r="469" spans="1:12" x14ac:dyDescent="0.2">
      <c r="A469" s="14" t="s">
        <v>68</v>
      </c>
      <c r="B469" s="14" t="s">
        <v>65</v>
      </c>
      <c r="C469" s="14">
        <v>202.3</v>
      </c>
      <c r="D469" s="14">
        <v>4</v>
      </c>
      <c r="E469" s="14">
        <v>3696</v>
      </c>
      <c r="F469" s="14">
        <v>358</v>
      </c>
      <c r="G469" s="14">
        <v>0.28999999999999998</v>
      </c>
      <c r="H469" s="14">
        <v>717</v>
      </c>
      <c r="I469" s="15">
        <v>45436</v>
      </c>
      <c r="J469" s="14">
        <f t="shared" si="7"/>
        <v>145049.1</v>
      </c>
      <c r="K469" s="14" t="str">
        <f>TEXT(Table1[[#This Row],[DateAdded]],"yy-mm")</f>
        <v>24-05</v>
      </c>
      <c r="L469" s="14" t="str">
        <f>IF(Table1[[#This Row],[Discount]]&gt;0.2, "High Discount", "Low/No Discount")</f>
        <v>High Discount</v>
      </c>
    </row>
    <row r="470" spans="1:12" x14ac:dyDescent="0.2">
      <c r="A470" s="14" t="s">
        <v>66</v>
      </c>
      <c r="B470" s="14" t="s">
        <v>65</v>
      </c>
      <c r="C470" s="14">
        <v>496.3</v>
      </c>
      <c r="D470" s="14">
        <v>2.5</v>
      </c>
      <c r="E470" s="14">
        <v>692</v>
      </c>
      <c r="F470" s="14">
        <v>90</v>
      </c>
      <c r="G470" s="14">
        <v>0.21</v>
      </c>
      <c r="H470" s="14">
        <v>960</v>
      </c>
      <c r="I470" s="15">
        <v>45339</v>
      </c>
      <c r="J470" s="14">
        <f t="shared" si="7"/>
        <v>476448</v>
      </c>
      <c r="K470" s="14" t="str">
        <f>TEXT(Table1[[#This Row],[DateAdded]],"yy-mm")</f>
        <v>24-02</v>
      </c>
      <c r="L470" s="14" t="str">
        <f>IF(Table1[[#This Row],[Discount]]&gt;0.2, "High Discount", "Low/No Discount")</f>
        <v>High Discount</v>
      </c>
    </row>
    <row r="471" spans="1:12" x14ac:dyDescent="0.2">
      <c r="A471" s="14" t="s">
        <v>64</v>
      </c>
      <c r="B471" s="14" t="s">
        <v>65</v>
      </c>
      <c r="C471" s="14">
        <v>103.88</v>
      </c>
      <c r="D471" s="14">
        <v>4.7</v>
      </c>
      <c r="E471" s="14">
        <v>3699</v>
      </c>
      <c r="F471" s="14">
        <v>854</v>
      </c>
      <c r="G471" s="14">
        <v>0.25</v>
      </c>
      <c r="H471" s="14">
        <v>1738</v>
      </c>
      <c r="I471" s="15">
        <v>45412</v>
      </c>
      <c r="J471" s="14">
        <f t="shared" si="7"/>
        <v>180543.44</v>
      </c>
      <c r="K471" s="14" t="str">
        <f>TEXT(Table1[[#This Row],[DateAdded]],"yy-mm")</f>
        <v>24-04</v>
      </c>
      <c r="L471" s="14" t="str">
        <f>IF(Table1[[#This Row],[Discount]]&gt;0.2, "High Discount", "Low/No Discount")</f>
        <v>High Discount</v>
      </c>
    </row>
    <row r="472" spans="1:12" x14ac:dyDescent="0.2">
      <c r="A472" s="14" t="s">
        <v>64</v>
      </c>
      <c r="B472" s="14" t="s">
        <v>65</v>
      </c>
      <c r="C472" s="14">
        <v>122.06</v>
      </c>
      <c r="D472" s="14">
        <v>4.8</v>
      </c>
      <c r="E472" s="14">
        <v>2401</v>
      </c>
      <c r="F472" s="14">
        <v>748</v>
      </c>
      <c r="G472" s="14">
        <v>0.11</v>
      </c>
      <c r="H472" s="14">
        <v>1603</v>
      </c>
      <c r="I472" s="15">
        <v>45256</v>
      </c>
      <c r="J472" s="14">
        <f t="shared" si="7"/>
        <v>195662.18</v>
      </c>
      <c r="K472" s="14" t="str">
        <f>TEXT(Table1[[#This Row],[DateAdded]],"yy-mm")</f>
        <v>23-11</v>
      </c>
      <c r="L472" s="14" t="str">
        <f>IF(Table1[[#This Row],[Discount]]&gt;0.2, "High Discount", "Low/No Discount")</f>
        <v>Low/No Discount</v>
      </c>
    </row>
    <row r="473" spans="1:12" x14ac:dyDescent="0.2">
      <c r="A473" s="14" t="s">
        <v>67</v>
      </c>
      <c r="B473" s="14" t="s">
        <v>65</v>
      </c>
      <c r="C473" s="14">
        <v>223.94</v>
      </c>
      <c r="D473" s="14">
        <v>3.3</v>
      </c>
      <c r="E473" s="14">
        <v>2635</v>
      </c>
      <c r="F473" s="14">
        <v>281</v>
      </c>
      <c r="G473" s="14">
        <v>0.42</v>
      </c>
      <c r="H473" s="14">
        <v>1132</v>
      </c>
      <c r="I473" s="15">
        <v>45265</v>
      </c>
      <c r="J473" s="14">
        <f t="shared" si="7"/>
        <v>253500.08</v>
      </c>
      <c r="K473" s="14" t="str">
        <f>TEXT(Table1[[#This Row],[DateAdded]],"yy-mm")</f>
        <v>23-12</v>
      </c>
      <c r="L473" s="14" t="str">
        <f>IF(Table1[[#This Row],[Discount]]&gt;0.2, "High Discount", "Low/No Discount")</f>
        <v>High Discount</v>
      </c>
    </row>
    <row r="474" spans="1:12" x14ac:dyDescent="0.2">
      <c r="A474" s="14" t="s">
        <v>68</v>
      </c>
      <c r="B474" s="14" t="s">
        <v>65</v>
      </c>
      <c r="C474" s="14">
        <v>448.11</v>
      </c>
      <c r="D474" s="14">
        <v>4.8</v>
      </c>
      <c r="E474" s="14">
        <v>4647</v>
      </c>
      <c r="F474" s="14">
        <v>644</v>
      </c>
      <c r="G474" s="14">
        <v>0.21</v>
      </c>
      <c r="H474" s="14">
        <v>131</v>
      </c>
      <c r="I474" s="15">
        <v>45174</v>
      </c>
      <c r="J474" s="14">
        <f t="shared" si="7"/>
        <v>58702.41</v>
      </c>
      <c r="K474" s="14" t="str">
        <f>TEXT(Table1[[#This Row],[DateAdded]],"yy-mm")</f>
        <v>23-09</v>
      </c>
      <c r="L474" s="14" t="str">
        <f>IF(Table1[[#This Row],[Discount]]&gt;0.2, "High Discount", "Low/No Discount")</f>
        <v>High Discount</v>
      </c>
    </row>
    <row r="475" spans="1:12" x14ac:dyDescent="0.2">
      <c r="A475" s="14" t="s">
        <v>66</v>
      </c>
      <c r="B475" s="14" t="s">
        <v>65</v>
      </c>
      <c r="C475" s="14">
        <v>445.55</v>
      </c>
      <c r="D475" s="14">
        <v>3.2</v>
      </c>
      <c r="E475" s="14">
        <v>3180</v>
      </c>
      <c r="F475" s="14">
        <v>220</v>
      </c>
      <c r="G475" s="14">
        <v>0.13</v>
      </c>
      <c r="H475" s="14">
        <v>1391</v>
      </c>
      <c r="I475" s="15">
        <v>45306</v>
      </c>
      <c r="J475" s="14">
        <f t="shared" si="7"/>
        <v>619760.05000000005</v>
      </c>
      <c r="K475" s="14" t="str">
        <f>TEXT(Table1[[#This Row],[DateAdded]],"yy-mm")</f>
        <v>24-01</v>
      </c>
      <c r="L475" s="14" t="str">
        <f>IF(Table1[[#This Row],[Discount]]&gt;0.2, "High Discount", "Low/No Discount")</f>
        <v>Low/No Discount</v>
      </c>
    </row>
    <row r="476" spans="1:12" x14ac:dyDescent="0.2">
      <c r="A476" s="14" t="s">
        <v>67</v>
      </c>
      <c r="B476" s="14" t="s">
        <v>65</v>
      </c>
      <c r="C476" s="14">
        <v>428.96</v>
      </c>
      <c r="D476" s="14">
        <v>1.8</v>
      </c>
      <c r="E476" s="14">
        <v>3576</v>
      </c>
      <c r="F476" s="14">
        <v>474</v>
      </c>
      <c r="G476" s="14">
        <v>0.03</v>
      </c>
      <c r="H476" s="14">
        <v>270</v>
      </c>
      <c r="I476" s="15">
        <v>45258</v>
      </c>
      <c r="J476" s="14">
        <f t="shared" si="7"/>
        <v>115819.2</v>
      </c>
      <c r="K476" s="14" t="str">
        <f>TEXT(Table1[[#This Row],[DateAdded]],"yy-mm")</f>
        <v>23-11</v>
      </c>
      <c r="L476" s="14" t="str">
        <f>IF(Table1[[#This Row],[Discount]]&gt;0.2, "High Discount", "Low/No Discount")</f>
        <v>Low/No Discount</v>
      </c>
    </row>
    <row r="477" spans="1:12" x14ac:dyDescent="0.2">
      <c r="A477" s="14" t="s">
        <v>68</v>
      </c>
      <c r="B477" s="14" t="s">
        <v>65</v>
      </c>
      <c r="C477" s="14">
        <v>407.33</v>
      </c>
      <c r="D477" s="14">
        <v>4.3</v>
      </c>
      <c r="E477" s="14">
        <v>3607</v>
      </c>
      <c r="F477" s="14">
        <v>535</v>
      </c>
      <c r="G477" s="14">
        <v>0.33</v>
      </c>
      <c r="H477" s="14">
        <v>1858</v>
      </c>
      <c r="I477" s="15">
        <v>45163</v>
      </c>
      <c r="J477" s="14">
        <f t="shared" si="7"/>
        <v>756819.14</v>
      </c>
      <c r="K477" s="14" t="str">
        <f>TEXT(Table1[[#This Row],[DateAdded]],"yy-mm")</f>
        <v>23-08</v>
      </c>
      <c r="L477" s="14" t="str">
        <f>IF(Table1[[#This Row],[Discount]]&gt;0.2, "High Discount", "Low/No Discount")</f>
        <v>High Discount</v>
      </c>
    </row>
    <row r="478" spans="1:12" x14ac:dyDescent="0.2">
      <c r="A478" s="14" t="s">
        <v>64</v>
      </c>
      <c r="B478" s="14" t="s">
        <v>65</v>
      </c>
      <c r="C478" s="14">
        <v>237.01</v>
      </c>
      <c r="D478" s="14">
        <v>1.2</v>
      </c>
      <c r="E478" s="14">
        <v>278</v>
      </c>
      <c r="F478" s="14">
        <v>876</v>
      </c>
      <c r="G478" s="14">
        <v>0.02</v>
      </c>
      <c r="H478" s="14">
        <v>253</v>
      </c>
      <c r="I478" s="15">
        <v>45272</v>
      </c>
      <c r="J478" s="14">
        <f t="shared" si="7"/>
        <v>59963.53</v>
      </c>
      <c r="K478" s="14" t="str">
        <f>TEXT(Table1[[#This Row],[DateAdded]],"yy-mm")</f>
        <v>23-12</v>
      </c>
      <c r="L478" s="14" t="str">
        <f>IF(Table1[[#This Row],[Discount]]&gt;0.2, "High Discount", "Low/No Discount")</f>
        <v>Low/No Discount</v>
      </c>
    </row>
    <row r="479" spans="1:12" x14ac:dyDescent="0.2">
      <c r="A479" s="14" t="s">
        <v>66</v>
      </c>
      <c r="B479" s="14" t="s">
        <v>65</v>
      </c>
      <c r="C479" s="14">
        <v>270.69</v>
      </c>
      <c r="D479" s="14">
        <v>3.4</v>
      </c>
      <c r="E479" s="14">
        <v>699</v>
      </c>
      <c r="F479" s="14">
        <v>565</v>
      </c>
      <c r="G479" s="14">
        <v>0.18</v>
      </c>
      <c r="H479" s="14">
        <v>1848</v>
      </c>
      <c r="I479" s="15">
        <v>45315</v>
      </c>
      <c r="J479" s="14">
        <f t="shared" si="7"/>
        <v>500235.12</v>
      </c>
      <c r="K479" s="14" t="str">
        <f>TEXT(Table1[[#This Row],[DateAdded]],"yy-mm")</f>
        <v>24-01</v>
      </c>
      <c r="L479" s="14" t="str">
        <f>IF(Table1[[#This Row],[Discount]]&gt;0.2, "High Discount", "Low/No Discount")</f>
        <v>Low/No Discount</v>
      </c>
    </row>
    <row r="480" spans="1:12" x14ac:dyDescent="0.2">
      <c r="A480" s="14" t="s">
        <v>67</v>
      </c>
      <c r="B480" s="14" t="s">
        <v>65</v>
      </c>
      <c r="C480" s="14">
        <v>120.8</v>
      </c>
      <c r="D480" s="14">
        <v>2.2000000000000002</v>
      </c>
      <c r="E480" s="14">
        <v>3388</v>
      </c>
      <c r="F480" s="14">
        <v>211</v>
      </c>
      <c r="G480" s="14">
        <v>0.12</v>
      </c>
      <c r="H480" s="14">
        <v>1714</v>
      </c>
      <c r="I480" s="15">
        <v>45111</v>
      </c>
      <c r="J480" s="14">
        <f t="shared" si="7"/>
        <v>207051.19999999998</v>
      </c>
      <c r="K480" s="14" t="str">
        <f>TEXT(Table1[[#This Row],[DateAdded]],"yy-mm")</f>
        <v>23-07</v>
      </c>
      <c r="L480" s="14" t="str">
        <f>IF(Table1[[#This Row],[Discount]]&gt;0.2, "High Discount", "Low/No Discount")</f>
        <v>Low/No Discount</v>
      </c>
    </row>
    <row r="481" spans="1:12" x14ac:dyDescent="0.2">
      <c r="A481" s="14" t="s">
        <v>68</v>
      </c>
      <c r="B481" s="14" t="s">
        <v>65</v>
      </c>
      <c r="C481" s="14">
        <v>103.65</v>
      </c>
      <c r="D481" s="14">
        <v>2.2000000000000002</v>
      </c>
      <c r="E481" s="14">
        <v>4082</v>
      </c>
      <c r="F481" s="14">
        <v>510</v>
      </c>
      <c r="G481" s="14">
        <v>0.32</v>
      </c>
      <c r="H481" s="14">
        <v>1192</v>
      </c>
      <c r="I481" s="15">
        <v>45110</v>
      </c>
      <c r="J481" s="14">
        <f t="shared" si="7"/>
        <v>123550.8</v>
      </c>
      <c r="K481" s="14" t="str">
        <f>TEXT(Table1[[#This Row],[DateAdded]],"yy-mm")</f>
        <v>23-07</v>
      </c>
      <c r="L481" s="14" t="str">
        <f>IF(Table1[[#This Row],[Discount]]&gt;0.2, "High Discount", "Low/No Discount")</f>
        <v>High Discount</v>
      </c>
    </row>
    <row r="482" spans="1:12" x14ac:dyDescent="0.2">
      <c r="A482" s="14" t="s">
        <v>69</v>
      </c>
      <c r="B482" s="14" t="s">
        <v>70</v>
      </c>
      <c r="C482" s="14">
        <v>158.44</v>
      </c>
      <c r="D482" s="14">
        <v>2.2999999999999998</v>
      </c>
      <c r="E482" s="14">
        <v>1135</v>
      </c>
      <c r="F482" s="14">
        <v>410</v>
      </c>
      <c r="G482" s="14">
        <v>0.14000000000000001</v>
      </c>
      <c r="H482" s="14">
        <v>1208</v>
      </c>
      <c r="I482" s="15">
        <v>45406</v>
      </c>
      <c r="J482" s="14">
        <f t="shared" si="7"/>
        <v>191395.52</v>
      </c>
      <c r="K482" s="14" t="str">
        <f>TEXT(Table1[[#This Row],[DateAdded]],"yy-mm")</f>
        <v>24-04</v>
      </c>
      <c r="L482" s="14" t="str">
        <f>IF(Table1[[#This Row],[Discount]]&gt;0.2, "High Discount", "Low/No Discount")</f>
        <v>Low/No Discount</v>
      </c>
    </row>
    <row r="483" spans="1:12" x14ac:dyDescent="0.2">
      <c r="A483" s="14" t="s">
        <v>69</v>
      </c>
      <c r="B483" s="14" t="s">
        <v>70</v>
      </c>
      <c r="C483" s="14">
        <v>208.82</v>
      </c>
      <c r="D483" s="14">
        <v>1.9</v>
      </c>
      <c r="E483" s="14">
        <v>4308</v>
      </c>
      <c r="F483" s="14">
        <v>309</v>
      </c>
      <c r="G483" s="14">
        <v>0.3</v>
      </c>
      <c r="H483" s="14">
        <v>752</v>
      </c>
      <c r="I483" s="15">
        <v>45181</v>
      </c>
      <c r="J483" s="14">
        <f t="shared" si="7"/>
        <v>157032.63999999998</v>
      </c>
      <c r="K483" s="14" t="str">
        <f>TEXT(Table1[[#This Row],[DateAdded]],"yy-mm")</f>
        <v>23-09</v>
      </c>
      <c r="L483" s="14" t="str">
        <f>IF(Table1[[#This Row],[Discount]]&gt;0.2, "High Discount", "Low/No Discount")</f>
        <v>High Discount</v>
      </c>
    </row>
    <row r="484" spans="1:12" x14ac:dyDescent="0.2">
      <c r="A484" s="14" t="s">
        <v>71</v>
      </c>
      <c r="B484" s="14" t="s">
        <v>70</v>
      </c>
      <c r="C484" s="14">
        <v>213.09</v>
      </c>
      <c r="D484" s="14">
        <v>4</v>
      </c>
      <c r="E484" s="14">
        <v>4538</v>
      </c>
      <c r="F484" s="14">
        <v>161</v>
      </c>
      <c r="G484" s="14">
        <v>0.39</v>
      </c>
      <c r="H484" s="14">
        <v>520</v>
      </c>
      <c r="I484" s="15">
        <v>45314</v>
      </c>
      <c r="J484" s="14">
        <f t="shared" si="7"/>
        <v>110806.8</v>
      </c>
      <c r="K484" s="14" t="str">
        <f>TEXT(Table1[[#This Row],[DateAdded]],"yy-mm")</f>
        <v>24-01</v>
      </c>
      <c r="L484" s="14" t="str">
        <f>IF(Table1[[#This Row],[Discount]]&gt;0.2, "High Discount", "Low/No Discount")</f>
        <v>High Discount</v>
      </c>
    </row>
    <row r="485" spans="1:12" x14ac:dyDescent="0.2">
      <c r="A485" s="14" t="s">
        <v>72</v>
      </c>
      <c r="B485" s="14" t="s">
        <v>70</v>
      </c>
      <c r="C485" s="14">
        <v>30.79</v>
      </c>
      <c r="D485" s="14">
        <v>2.1</v>
      </c>
      <c r="E485" s="14">
        <v>3907</v>
      </c>
      <c r="F485" s="14">
        <v>559</v>
      </c>
      <c r="G485" s="14">
        <v>0.15</v>
      </c>
      <c r="H485" s="14">
        <v>152</v>
      </c>
      <c r="I485" s="15">
        <v>45330</v>
      </c>
      <c r="J485" s="14">
        <f t="shared" si="7"/>
        <v>4680.08</v>
      </c>
      <c r="K485" s="14" t="str">
        <f>TEXT(Table1[[#This Row],[DateAdded]],"yy-mm")</f>
        <v>24-02</v>
      </c>
      <c r="L485" s="14" t="str">
        <f>IF(Table1[[#This Row],[Discount]]&gt;0.2, "High Discount", "Low/No Discount")</f>
        <v>Low/No Discount</v>
      </c>
    </row>
    <row r="486" spans="1:12" x14ac:dyDescent="0.2">
      <c r="A486" s="14" t="s">
        <v>73</v>
      </c>
      <c r="B486" s="14" t="s">
        <v>70</v>
      </c>
      <c r="C486" s="14">
        <v>284.44</v>
      </c>
      <c r="D486" s="14">
        <v>4.0999999999999996</v>
      </c>
      <c r="E486" s="14">
        <v>1752</v>
      </c>
      <c r="F486" s="14">
        <v>562</v>
      </c>
      <c r="G486" s="14">
        <v>0.18</v>
      </c>
      <c r="H486" s="14">
        <v>488</v>
      </c>
      <c r="I486" s="15">
        <v>45365</v>
      </c>
      <c r="J486" s="14">
        <f t="shared" si="7"/>
        <v>138806.72</v>
      </c>
      <c r="K486" s="14" t="str">
        <f>TEXT(Table1[[#This Row],[DateAdded]],"yy-mm")</f>
        <v>24-03</v>
      </c>
      <c r="L486" s="14" t="str">
        <f>IF(Table1[[#This Row],[Discount]]&gt;0.2, "High Discount", "Low/No Discount")</f>
        <v>Low/No Discount</v>
      </c>
    </row>
    <row r="487" spans="1:12" x14ac:dyDescent="0.2">
      <c r="A487" s="14" t="s">
        <v>69</v>
      </c>
      <c r="B487" s="14" t="s">
        <v>70</v>
      </c>
      <c r="C487" s="14">
        <v>351.63</v>
      </c>
      <c r="D487" s="14">
        <v>3.9</v>
      </c>
      <c r="E487" s="14">
        <v>1914</v>
      </c>
      <c r="F487" s="14">
        <v>197</v>
      </c>
      <c r="G487" s="14">
        <v>0.46</v>
      </c>
      <c r="H487" s="14">
        <v>406</v>
      </c>
      <c r="I487" s="15">
        <v>45286</v>
      </c>
      <c r="J487" s="14">
        <f t="shared" si="7"/>
        <v>142761.78</v>
      </c>
      <c r="K487" s="14" t="str">
        <f>TEXT(Table1[[#This Row],[DateAdded]],"yy-mm")</f>
        <v>23-12</v>
      </c>
      <c r="L487" s="14" t="str">
        <f>IF(Table1[[#This Row],[Discount]]&gt;0.2, "High Discount", "Low/No Discount")</f>
        <v>High Discount</v>
      </c>
    </row>
    <row r="488" spans="1:12" x14ac:dyDescent="0.2">
      <c r="A488" s="14" t="s">
        <v>73</v>
      </c>
      <c r="B488" s="14" t="s">
        <v>70</v>
      </c>
      <c r="C488" s="14">
        <v>432.23</v>
      </c>
      <c r="D488" s="14">
        <v>2.1</v>
      </c>
      <c r="E488" s="14">
        <v>4858</v>
      </c>
      <c r="F488" s="14">
        <v>680</v>
      </c>
      <c r="G488" s="14">
        <v>0.1</v>
      </c>
      <c r="H488" s="14">
        <v>1164</v>
      </c>
      <c r="I488" s="15">
        <v>45383</v>
      </c>
      <c r="J488" s="14">
        <f t="shared" si="7"/>
        <v>503115.72000000003</v>
      </c>
      <c r="K488" s="14" t="str">
        <f>TEXT(Table1[[#This Row],[DateAdded]],"yy-mm")</f>
        <v>24-04</v>
      </c>
      <c r="L488" s="14" t="str">
        <f>IF(Table1[[#This Row],[Discount]]&gt;0.2, "High Discount", "Low/No Discount")</f>
        <v>Low/No Discount</v>
      </c>
    </row>
    <row r="489" spans="1:12" x14ac:dyDescent="0.2">
      <c r="A489" s="14" t="s">
        <v>69</v>
      </c>
      <c r="B489" s="14" t="s">
        <v>70</v>
      </c>
      <c r="C489" s="14">
        <v>335.92</v>
      </c>
      <c r="D489" s="14">
        <v>1.6</v>
      </c>
      <c r="E489" s="14">
        <v>3408</v>
      </c>
      <c r="F489" s="14">
        <v>574</v>
      </c>
      <c r="G489" s="14">
        <v>0.38</v>
      </c>
      <c r="H489" s="14">
        <v>1903</v>
      </c>
      <c r="I489" s="15">
        <v>45278</v>
      </c>
      <c r="J489" s="14">
        <f t="shared" si="7"/>
        <v>639255.76</v>
      </c>
      <c r="K489" s="14" t="str">
        <f>TEXT(Table1[[#This Row],[DateAdded]],"yy-mm")</f>
        <v>23-12</v>
      </c>
      <c r="L489" s="14" t="str">
        <f>IF(Table1[[#This Row],[Discount]]&gt;0.2, "High Discount", "Low/No Discount")</f>
        <v>High Discount</v>
      </c>
    </row>
    <row r="490" spans="1:12" x14ac:dyDescent="0.2">
      <c r="A490" s="14" t="s">
        <v>73</v>
      </c>
      <c r="B490" s="14" t="s">
        <v>70</v>
      </c>
      <c r="C490" s="14">
        <v>474.07</v>
      </c>
      <c r="D490" s="14">
        <v>3</v>
      </c>
      <c r="E490" s="14">
        <v>1497</v>
      </c>
      <c r="F490" s="14">
        <v>782</v>
      </c>
      <c r="G490" s="14">
        <v>0.25</v>
      </c>
      <c r="H490" s="14">
        <v>863</v>
      </c>
      <c r="I490" s="15">
        <v>45325</v>
      </c>
      <c r="J490" s="14">
        <f t="shared" si="7"/>
        <v>409122.41</v>
      </c>
      <c r="K490" s="14" t="str">
        <f>TEXT(Table1[[#This Row],[DateAdded]],"yy-mm")</f>
        <v>24-02</v>
      </c>
      <c r="L490" s="14" t="str">
        <f>IF(Table1[[#This Row],[Discount]]&gt;0.2, "High Discount", "Low/No Discount")</f>
        <v>High Discount</v>
      </c>
    </row>
    <row r="491" spans="1:12" x14ac:dyDescent="0.2">
      <c r="A491" s="14" t="s">
        <v>72</v>
      </c>
      <c r="B491" s="14" t="s">
        <v>70</v>
      </c>
      <c r="C491" s="14">
        <v>198.33</v>
      </c>
      <c r="D491" s="14">
        <v>1.1000000000000001</v>
      </c>
      <c r="E491" s="14">
        <v>1907</v>
      </c>
      <c r="F491" s="14">
        <v>418</v>
      </c>
      <c r="G491" s="14">
        <v>0.01</v>
      </c>
      <c r="H491" s="14">
        <v>825</v>
      </c>
      <c r="I491" s="15">
        <v>45164</v>
      </c>
      <c r="J491" s="14">
        <f t="shared" si="7"/>
        <v>163622.25</v>
      </c>
      <c r="K491" s="14" t="str">
        <f>TEXT(Table1[[#This Row],[DateAdded]],"yy-mm")</f>
        <v>23-08</v>
      </c>
      <c r="L491" s="14" t="str">
        <f>IF(Table1[[#This Row],[Discount]]&gt;0.2, "High Discount", "Low/No Discount")</f>
        <v>Low/No Discount</v>
      </c>
    </row>
    <row r="492" spans="1:12" x14ac:dyDescent="0.2">
      <c r="A492" s="14" t="s">
        <v>69</v>
      </c>
      <c r="B492" s="14" t="s">
        <v>70</v>
      </c>
      <c r="C492" s="14">
        <v>423.21</v>
      </c>
      <c r="D492" s="14">
        <v>1.4</v>
      </c>
      <c r="E492" s="14">
        <v>3386</v>
      </c>
      <c r="F492" s="14">
        <v>924</v>
      </c>
      <c r="G492" s="14">
        <v>0.41</v>
      </c>
      <c r="H492" s="14">
        <v>888</v>
      </c>
      <c r="I492" s="15">
        <v>45285</v>
      </c>
      <c r="J492" s="14">
        <f t="shared" si="7"/>
        <v>375810.48</v>
      </c>
      <c r="K492" s="14" t="str">
        <f>TEXT(Table1[[#This Row],[DateAdded]],"yy-mm")</f>
        <v>23-12</v>
      </c>
      <c r="L492" s="14" t="str">
        <f>IF(Table1[[#This Row],[Discount]]&gt;0.2, "High Discount", "Low/No Discount")</f>
        <v>High Discount</v>
      </c>
    </row>
    <row r="493" spans="1:12" x14ac:dyDescent="0.2">
      <c r="A493" s="14" t="s">
        <v>71</v>
      </c>
      <c r="B493" s="14" t="s">
        <v>70</v>
      </c>
      <c r="C493" s="14">
        <v>220.5</v>
      </c>
      <c r="D493" s="14">
        <v>2.2000000000000002</v>
      </c>
      <c r="E493" s="14">
        <v>3407</v>
      </c>
      <c r="F493" s="14">
        <v>389</v>
      </c>
      <c r="G493" s="14">
        <v>0.06</v>
      </c>
      <c r="H493" s="14">
        <v>1263</v>
      </c>
      <c r="I493" s="15">
        <v>45133</v>
      </c>
      <c r="J493" s="14">
        <f t="shared" si="7"/>
        <v>278491.5</v>
      </c>
      <c r="K493" s="14" t="str">
        <f>TEXT(Table1[[#This Row],[DateAdded]],"yy-mm")</f>
        <v>23-07</v>
      </c>
      <c r="L493" s="14" t="str">
        <f>IF(Table1[[#This Row],[Discount]]&gt;0.2, "High Discount", "Low/No Discount")</f>
        <v>Low/No Discount</v>
      </c>
    </row>
    <row r="494" spans="1:12" x14ac:dyDescent="0.2">
      <c r="A494" s="14" t="s">
        <v>69</v>
      </c>
      <c r="B494" s="14" t="s">
        <v>70</v>
      </c>
      <c r="C494" s="14">
        <v>280.83</v>
      </c>
      <c r="D494" s="14">
        <v>2.6</v>
      </c>
      <c r="E494" s="14">
        <v>4986</v>
      </c>
      <c r="F494" s="14">
        <v>554</v>
      </c>
      <c r="G494" s="14">
        <v>0.43</v>
      </c>
      <c r="H494" s="14">
        <v>1683</v>
      </c>
      <c r="I494" s="15">
        <v>45358</v>
      </c>
      <c r="J494" s="14">
        <f t="shared" si="7"/>
        <v>472636.88999999996</v>
      </c>
      <c r="K494" s="14" t="str">
        <f>TEXT(Table1[[#This Row],[DateAdded]],"yy-mm")</f>
        <v>24-03</v>
      </c>
      <c r="L494" s="14" t="str">
        <f>IF(Table1[[#This Row],[Discount]]&gt;0.2, "High Discount", "Low/No Discount")</f>
        <v>High Discount</v>
      </c>
    </row>
    <row r="495" spans="1:12" x14ac:dyDescent="0.2">
      <c r="A495" s="14" t="s">
        <v>72</v>
      </c>
      <c r="B495" s="14" t="s">
        <v>70</v>
      </c>
      <c r="C495" s="14">
        <v>316.26</v>
      </c>
      <c r="D495" s="14">
        <v>2.2999999999999998</v>
      </c>
      <c r="E495" s="14">
        <v>3093</v>
      </c>
      <c r="F495" s="14">
        <v>882</v>
      </c>
      <c r="G495" s="14">
        <v>0.25</v>
      </c>
      <c r="H495" s="14">
        <v>839</v>
      </c>
      <c r="I495" s="15">
        <v>45446</v>
      </c>
      <c r="J495" s="14">
        <f t="shared" si="7"/>
        <v>265342.14</v>
      </c>
      <c r="K495" s="14" t="str">
        <f>TEXT(Table1[[#This Row],[DateAdded]],"yy-mm")</f>
        <v>24-06</v>
      </c>
      <c r="L495" s="14" t="str">
        <f>IF(Table1[[#This Row],[Discount]]&gt;0.2, "High Discount", "Low/No Discount")</f>
        <v>High Discount</v>
      </c>
    </row>
    <row r="496" spans="1:12" x14ac:dyDescent="0.2">
      <c r="A496" s="14" t="s">
        <v>69</v>
      </c>
      <c r="B496" s="14" t="s">
        <v>70</v>
      </c>
      <c r="C496" s="14">
        <v>316.19</v>
      </c>
      <c r="D496" s="14">
        <v>3.3</v>
      </c>
      <c r="E496" s="14">
        <v>3062</v>
      </c>
      <c r="F496" s="14">
        <v>594</v>
      </c>
      <c r="G496" s="14">
        <v>0.31</v>
      </c>
      <c r="H496" s="14">
        <v>499</v>
      </c>
      <c r="I496" s="15">
        <v>45125</v>
      </c>
      <c r="J496" s="14">
        <f t="shared" si="7"/>
        <v>157778.81</v>
      </c>
      <c r="K496" s="14" t="str">
        <f>TEXT(Table1[[#This Row],[DateAdded]],"yy-mm")</f>
        <v>23-07</v>
      </c>
      <c r="L496" s="14" t="str">
        <f>IF(Table1[[#This Row],[Discount]]&gt;0.2, "High Discount", "Low/No Discount")</f>
        <v>High Discount</v>
      </c>
    </row>
    <row r="497" spans="1:12" x14ac:dyDescent="0.2">
      <c r="A497" s="14" t="s">
        <v>72</v>
      </c>
      <c r="B497" s="14" t="s">
        <v>70</v>
      </c>
      <c r="C497" s="14">
        <v>101.59</v>
      </c>
      <c r="D497" s="14">
        <v>1.1000000000000001</v>
      </c>
      <c r="E497" s="14">
        <v>2378</v>
      </c>
      <c r="F497" s="14">
        <v>900</v>
      </c>
      <c r="G497" s="14">
        <v>0.18</v>
      </c>
      <c r="H497" s="14">
        <v>1424</v>
      </c>
      <c r="I497" s="15">
        <v>45356</v>
      </c>
      <c r="J497" s="14">
        <f t="shared" si="7"/>
        <v>144664.16</v>
      </c>
      <c r="K497" s="14" t="str">
        <f>TEXT(Table1[[#This Row],[DateAdded]],"yy-mm")</f>
        <v>24-03</v>
      </c>
      <c r="L497" s="14" t="str">
        <f>IF(Table1[[#This Row],[Discount]]&gt;0.2, "High Discount", "Low/No Discount")</f>
        <v>Low/No Discount</v>
      </c>
    </row>
    <row r="498" spans="1:12" x14ac:dyDescent="0.2">
      <c r="A498" s="14" t="s">
        <v>73</v>
      </c>
      <c r="B498" s="14" t="s">
        <v>70</v>
      </c>
      <c r="C498" s="14">
        <v>369.02</v>
      </c>
      <c r="D498" s="14">
        <v>2.6</v>
      </c>
      <c r="E498" s="14">
        <v>887</v>
      </c>
      <c r="F498" s="14">
        <v>58</v>
      </c>
      <c r="G498" s="14">
        <v>0.18</v>
      </c>
      <c r="H498" s="14">
        <v>49</v>
      </c>
      <c r="I498" s="15">
        <v>45434</v>
      </c>
      <c r="J498" s="14">
        <f t="shared" si="7"/>
        <v>18081.98</v>
      </c>
      <c r="K498" s="14" t="str">
        <f>TEXT(Table1[[#This Row],[DateAdded]],"yy-mm")</f>
        <v>24-05</v>
      </c>
      <c r="L498" s="14" t="str">
        <f>IF(Table1[[#This Row],[Discount]]&gt;0.2, "High Discount", "Low/No Discount")</f>
        <v>Low/No Discount</v>
      </c>
    </row>
    <row r="499" spans="1:12" x14ac:dyDescent="0.2">
      <c r="A499" s="14" t="s">
        <v>69</v>
      </c>
      <c r="B499" s="14" t="s">
        <v>70</v>
      </c>
      <c r="C499" s="14">
        <v>172.9</v>
      </c>
      <c r="D499" s="14">
        <v>1.2</v>
      </c>
      <c r="E499" s="14">
        <v>2606</v>
      </c>
      <c r="F499" s="14">
        <v>678</v>
      </c>
      <c r="G499" s="14">
        <v>0.47</v>
      </c>
      <c r="H499" s="14">
        <v>1164</v>
      </c>
      <c r="I499" s="15">
        <v>45369</v>
      </c>
      <c r="J499" s="14">
        <f t="shared" si="7"/>
        <v>201255.6</v>
      </c>
      <c r="K499" s="14" t="str">
        <f>TEXT(Table1[[#This Row],[DateAdded]],"yy-mm")</f>
        <v>24-03</v>
      </c>
      <c r="L499" s="14" t="str">
        <f>IF(Table1[[#This Row],[Discount]]&gt;0.2, "High Discount", "Low/No Discount")</f>
        <v>High Discount</v>
      </c>
    </row>
    <row r="500" spans="1:12" x14ac:dyDescent="0.2">
      <c r="A500" s="14" t="s">
        <v>69</v>
      </c>
      <c r="B500" s="14" t="s">
        <v>70</v>
      </c>
      <c r="C500" s="14">
        <v>369.41</v>
      </c>
      <c r="D500" s="14">
        <v>1.5</v>
      </c>
      <c r="E500" s="14">
        <v>3474</v>
      </c>
      <c r="F500" s="14">
        <v>127</v>
      </c>
      <c r="G500" s="14">
        <v>0.38</v>
      </c>
      <c r="H500" s="14">
        <v>759</v>
      </c>
      <c r="I500" s="15">
        <v>45424</v>
      </c>
      <c r="J500" s="14">
        <f t="shared" si="7"/>
        <v>280382.19</v>
      </c>
      <c r="K500" s="14" t="str">
        <f>TEXT(Table1[[#This Row],[DateAdded]],"yy-mm")</f>
        <v>24-05</v>
      </c>
      <c r="L500" s="14" t="str">
        <f>IF(Table1[[#This Row],[Discount]]&gt;0.2, "High Discount", "Low/No Discount")</f>
        <v>High Discount</v>
      </c>
    </row>
    <row r="501" spans="1:12" x14ac:dyDescent="0.2">
      <c r="A501" s="14" t="s">
        <v>72</v>
      </c>
      <c r="B501" s="14" t="s">
        <v>70</v>
      </c>
      <c r="C501" s="14">
        <v>145.4</v>
      </c>
      <c r="D501" s="14">
        <v>2.7</v>
      </c>
      <c r="E501" s="14">
        <v>4664</v>
      </c>
      <c r="F501" s="14">
        <v>391</v>
      </c>
      <c r="G501" s="14">
        <v>0.03</v>
      </c>
      <c r="H501" s="14">
        <v>1692</v>
      </c>
      <c r="I501" s="15">
        <v>45251</v>
      </c>
      <c r="J501" s="14">
        <f t="shared" si="7"/>
        <v>246016.80000000002</v>
      </c>
      <c r="K501" s="14" t="str">
        <f>TEXT(Table1[[#This Row],[DateAdded]],"yy-mm")</f>
        <v>23-11</v>
      </c>
      <c r="L501" s="14" t="str">
        <f>IF(Table1[[#This Row],[Discount]]&gt;0.2, "High Discount", "Low/No Discount")</f>
        <v>Low/No Discount</v>
      </c>
    </row>
    <row r="502" spans="1:12" x14ac:dyDescent="0.2">
      <c r="A502" s="14" t="s">
        <v>73</v>
      </c>
      <c r="B502" s="14" t="s">
        <v>70</v>
      </c>
      <c r="C502" s="14">
        <v>60.53</v>
      </c>
      <c r="D502" s="14">
        <v>3.2</v>
      </c>
      <c r="E502" s="14">
        <v>1341</v>
      </c>
      <c r="F502" s="14">
        <v>680</v>
      </c>
      <c r="G502" s="14">
        <v>0.37</v>
      </c>
      <c r="H502" s="14">
        <v>1497</v>
      </c>
      <c r="I502" s="15">
        <v>45234</v>
      </c>
      <c r="J502" s="14">
        <f t="shared" si="7"/>
        <v>90613.41</v>
      </c>
      <c r="K502" s="14" t="str">
        <f>TEXT(Table1[[#This Row],[DateAdded]],"yy-mm")</f>
        <v>23-11</v>
      </c>
      <c r="L502" s="14" t="str">
        <f>IF(Table1[[#This Row],[Discount]]&gt;0.2, "High Discount", "Low/No Discount")</f>
        <v>High Discount</v>
      </c>
    </row>
    <row r="503" spans="1:12" x14ac:dyDescent="0.2">
      <c r="A503" s="14" t="s">
        <v>73</v>
      </c>
      <c r="B503" s="14" t="s">
        <v>70</v>
      </c>
      <c r="C503" s="14">
        <v>204.83</v>
      </c>
      <c r="D503" s="14">
        <v>2.1</v>
      </c>
      <c r="E503" s="14">
        <v>4873</v>
      </c>
      <c r="F503" s="14">
        <v>97</v>
      </c>
      <c r="G503" s="14">
        <v>0.24</v>
      </c>
      <c r="H503" s="14">
        <v>207</v>
      </c>
      <c r="I503" s="15">
        <v>45451</v>
      </c>
      <c r="J503" s="14">
        <f t="shared" si="7"/>
        <v>42399.810000000005</v>
      </c>
      <c r="K503" s="14" t="str">
        <f>TEXT(Table1[[#This Row],[DateAdded]],"yy-mm")</f>
        <v>24-06</v>
      </c>
      <c r="L503" s="14" t="str">
        <f>IF(Table1[[#This Row],[Discount]]&gt;0.2, "High Discount", "Low/No Discount")</f>
        <v>High Discount</v>
      </c>
    </row>
    <row r="504" spans="1:12" x14ac:dyDescent="0.2">
      <c r="A504" s="14" t="s">
        <v>72</v>
      </c>
      <c r="B504" s="14" t="s">
        <v>70</v>
      </c>
      <c r="C504" s="14">
        <v>279.31</v>
      </c>
      <c r="D504" s="14">
        <v>3.8</v>
      </c>
      <c r="E504" s="14">
        <v>153</v>
      </c>
      <c r="F504" s="14">
        <v>938</v>
      </c>
      <c r="G504" s="14">
        <v>0.3</v>
      </c>
      <c r="H504" s="14">
        <v>218</v>
      </c>
      <c r="I504" s="15">
        <v>45296</v>
      </c>
      <c r="J504" s="14">
        <f t="shared" si="7"/>
        <v>60889.58</v>
      </c>
      <c r="K504" s="14" t="str">
        <f>TEXT(Table1[[#This Row],[DateAdded]],"yy-mm")</f>
        <v>24-01</v>
      </c>
      <c r="L504" s="14" t="str">
        <f>IF(Table1[[#This Row],[Discount]]&gt;0.2, "High Discount", "Low/No Discount")</f>
        <v>High Discount</v>
      </c>
    </row>
    <row r="505" spans="1:12" x14ac:dyDescent="0.2">
      <c r="A505" s="14" t="s">
        <v>71</v>
      </c>
      <c r="B505" s="14" t="s">
        <v>70</v>
      </c>
      <c r="C505" s="14">
        <v>476.2</v>
      </c>
      <c r="D505" s="14">
        <v>2.2000000000000002</v>
      </c>
      <c r="E505" s="14">
        <v>2195</v>
      </c>
      <c r="F505" s="14">
        <v>107</v>
      </c>
      <c r="G505" s="14">
        <v>0.23</v>
      </c>
      <c r="H505" s="14">
        <v>1506</v>
      </c>
      <c r="I505" s="15">
        <v>45131</v>
      </c>
      <c r="J505" s="14">
        <f t="shared" si="7"/>
        <v>717157.2</v>
      </c>
      <c r="K505" s="14" t="str">
        <f>TEXT(Table1[[#This Row],[DateAdded]],"yy-mm")</f>
        <v>23-07</v>
      </c>
      <c r="L505" s="14" t="str">
        <f>IF(Table1[[#This Row],[Discount]]&gt;0.2, "High Discount", "Low/No Discount")</f>
        <v>High Discount</v>
      </c>
    </row>
    <row r="506" spans="1:12" x14ac:dyDescent="0.2">
      <c r="A506" s="14" t="s">
        <v>69</v>
      </c>
      <c r="B506" s="14" t="s">
        <v>70</v>
      </c>
      <c r="C506" s="14">
        <v>324.39999999999998</v>
      </c>
      <c r="D506" s="14">
        <v>3.8</v>
      </c>
      <c r="E506" s="14">
        <v>1742</v>
      </c>
      <c r="F506" s="14">
        <v>282</v>
      </c>
      <c r="G506" s="14">
        <v>0.34</v>
      </c>
      <c r="H506" s="14">
        <v>480</v>
      </c>
      <c r="I506" s="15">
        <v>45101</v>
      </c>
      <c r="J506" s="14">
        <f t="shared" si="7"/>
        <v>155712</v>
      </c>
      <c r="K506" s="14" t="str">
        <f>TEXT(Table1[[#This Row],[DateAdded]],"yy-mm")</f>
        <v>23-06</v>
      </c>
      <c r="L506" s="14" t="str">
        <f>IF(Table1[[#This Row],[Discount]]&gt;0.2, "High Discount", "Low/No Discount")</f>
        <v>High Discount</v>
      </c>
    </row>
    <row r="507" spans="1:12" x14ac:dyDescent="0.2">
      <c r="A507" s="14" t="s">
        <v>72</v>
      </c>
      <c r="B507" s="14" t="s">
        <v>70</v>
      </c>
      <c r="C507" s="14">
        <v>295.94</v>
      </c>
      <c r="D507" s="14">
        <v>3.1</v>
      </c>
      <c r="E507" s="14">
        <v>2555</v>
      </c>
      <c r="F507" s="14">
        <v>257</v>
      </c>
      <c r="G507" s="14">
        <v>0.43</v>
      </c>
      <c r="H507" s="14">
        <v>1088</v>
      </c>
      <c r="I507" s="15">
        <v>45370</v>
      </c>
      <c r="J507" s="14">
        <f t="shared" si="7"/>
        <v>321982.71999999997</v>
      </c>
      <c r="K507" s="14" t="str">
        <f>TEXT(Table1[[#This Row],[DateAdded]],"yy-mm")</f>
        <v>24-03</v>
      </c>
      <c r="L507" s="14" t="str">
        <f>IF(Table1[[#This Row],[Discount]]&gt;0.2, "High Discount", "Low/No Discount")</f>
        <v>High Discount</v>
      </c>
    </row>
    <row r="508" spans="1:12" x14ac:dyDescent="0.2">
      <c r="A508" s="14" t="s">
        <v>69</v>
      </c>
      <c r="B508" s="14" t="s">
        <v>70</v>
      </c>
      <c r="C508" s="14">
        <v>230.05</v>
      </c>
      <c r="D508" s="14">
        <v>3.4</v>
      </c>
      <c r="E508" s="14">
        <v>4757</v>
      </c>
      <c r="F508" s="14">
        <v>946</v>
      </c>
      <c r="G508" s="14">
        <v>0.44</v>
      </c>
      <c r="H508" s="14">
        <v>890</v>
      </c>
      <c r="I508" s="15">
        <v>45205</v>
      </c>
      <c r="J508" s="14">
        <f t="shared" si="7"/>
        <v>204744.5</v>
      </c>
      <c r="K508" s="14" t="str">
        <f>TEXT(Table1[[#This Row],[DateAdded]],"yy-mm")</f>
        <v>23-10</v>
      </c>
      <c r="L508" s="14" t="str">
        <f>IF(Table1[[#This Row],[Discount]]&gt;0.2, "High Discount", "Low/No Discount")</f>
        <v>High Discount</v>
      </c>
    </row>
    <row r="509" spans="1:12" x14ac:dyDescent="0.2">
      <c r="A509" s="14" t="s">
        <v>69</v>
      </c>
      <c r="B509" s="14" t="s">
        <v>70</v>
      </c>
      <c r="C509" s="14">
        <v>316.35000000000002</v>
      </c>
      <c r="D509" s="14">
        <v>2.5</v>
      </c>
      <c r="E509" s="14">
        <v>283</v>
      </c>
      <c r="F509" s="14">
        <v>448</v>
      </c>
      <c r="G509" s="14">
        <v>0.01</v>
      </c>
      <c r="H509" s="14">
        <v>1091</v>
      </c>
      <c r="I509" s="15">
        <v>45446</v>
      </c>
      <c r="J509" s="14">
        <f t="shared" si="7"/>
        <v>345137.85000000003</v>
      </c>
      <c r="K509" s="14" t="str">
        <f>TEXT(Table1[[#This Row],[DateAdded]],"yy-mm")</f>
        <v>24-06</v>
      </c>
      <c r="L509" s="14" t="str">
        <f>IF(Table1[[#This Row],[Discount]]&gt;0.2, "High Discount", "Low/No Discount")</f>
        <v>Low/No Discount</v>
      </c>
    </row>
    <row r="510" spans="1:12" x14ac:dyDescent="0.2">
      <c r="A510" s="14" t="s">
        <v>73</v>
      </c>
      <c r="B510" s="14" t="s">
        <v>70</v>
      </c>
      <c r="C510" s="14">
        <v>275.58</v>
      </c>
      <c r="D510" s="14">
        <v>4.8</v>
      </c>
      <c r="E510" s="14">
        <v>3491</v>
      </c>
      <c r="F510" s="14">
        <v>72</v>
      </c>
      <c r="G510" s="14">
        <v>0.42</v>
      </c>
      <c r="H510" s="14">
        <v>617</v>
      </c>
      <c r="I510" s="15">
        <v>45165</v>
      </c>
      <c r="J510" s="14">
        <f t="shared" si="7"/>
        <v>170032.86</v>
      </c>
      <c r="K510" s="14" t="str">
        <f>TEXT(Table1[[#This Row],[DateAdded]],"yy-mm")</f>
        <v>23-08</v>
      </c>
      <c r="L510" s="14" t="str">
        <f>IF(Table1[[#This Row],[Discount]]&gt;0.2, "High Discount", "Low/No Discount")</f>
        <v>High Discount</v>
      </c>
    </row>
    <row r="511" spans="1:12" x14ac:dyDescent="0.2">
      <c r="A511" s="14" t="s">
        <v>69</v>
      </c>
      <c r="B511" s="14" t="s">
        <v>70</v>
      </c>
      <c r="C511" s="14">
        <v>488.73</v>
      </c>
      <c r="D511" s="14">
        <v>1.4</v>
      </c>
      <c r="E511" s="14">
        <v>369</v>
      </c>
      <c r="F511" s="14">
        <v>794</v>
      </c>
      <c r="G511" s="14">
        <v>0.22</v>
      </c>
      <c r="H511" s="14">
        <v>1442</v>
      </c>
      <c r="I511" s="15">
        <v>45209</v>
      </c>
      <c r="J511" s="14">
        <f t="shared" si="7"/>
        <v>704748.66</v>
      </c>
      <c r="K511" s="14" t="str">
        <f>TEXT(Table1[[#This Row],[DateAdded]],"yy-mm")</f>
        <v>23-10</v>
      </c>
      <c r="L511" s="14" t="str">
        <f>IF(Table1[[#This Row],[Discount]]&gt;0.2, "High Discount", "Low/No Discount")</f>
        <v>High Discount</v>
      </c>
    </row>
    <row r="512" spans="1:12" x14ac:dyDescent="0.2">
      <c r="A512" s="14" t="s">
        <v>71</v>
      </c>
      <c r="B512" s="14" t="s">
        <v>70</v>
      </c>
      <c r="C512" s="14">
        <v>51.31</v>
      </c>
      <c r="D512" s="14">
        <v>4.2</v>
      </c>
      <c r="E512" s="14">
        <v>4462</v>
      </c>
      <c r="F512" s="14">
        <v>270</v>
      </c>
      <c r="G512" s="14">
        <v>0.41</v>
      </c>
      <c r="H512" s="14">
        <v>378</v>
      </c>
      <c r="I512" s="15">
        <v>45380</v>
      </c>
      <c r="J512" s="14">
        <f t="shared" si="7"/>
        <v>19395.18</v>
      </c>
      <c r="K512" s="14" t="str">
        <f>TEXT(Table1[[#This Row],[DateAdded]],"yy-mm")</f>
        <v>24-03</v>
      </c>
      <c r="L512" s="14" t="str">
        <f>IF(Table1[[#This Row],[Discount]]&gt;0.2, "High Discount", "Low/No Discount")</f>
        <v>High Discount</v>
      </c>
    </row>
    <row r="513" spans="1:12" x14ac:dyDescent="0.2">
      <c r="A513" s="14" t="s">
        <v>71</v>
      </c>
      <c r="B513" s="14" t="s">
        <v>70</v>
      </c>
      <c r="C513" s="14">
        <v>14.44</v>
      </c>
      <c r="D513" s="14">
        <v>3.4</v>
      </c>
      <c r="E513" s="14">
        <v>3856</v>
      </c>
      <c r="F513" s="14">
        <v>42</v>
      </c>
      <c r="G513" s="14">
        <v>0.32</v>
      </c>
      <c r="H513" s="14">
        <v>169</v>
      </c>
      <c r="I513" s="15">
        <v>45241</v>
      </c>
      <c r="J513" s="14">
        <f t="shared" si="7"/>
        <v>2440.36</v>
      </c>
      <c r="K513" s="14" t="str">
        <f>TEXT(Table1[[#This Row],[DateAdded]],"yy-mm")</f>
        <v>23-11</v>
      </c>
      <c r="L513" s="14" t="str">
        <f>IF(Table1[[#This Row],[Discount]]&gt;0.2, "High Discount", "Low/No Discount")</f>
        <v>High Discount</v>
      </c>
    </row>
    <row r="514" spans="1:12" x14ac:dyDescent="0.2">
      <c r="A514" s="14" t="s">
        <v>73</v>
      </c>
      <c r="B514" s="14" t="s">
        <v>70</v>
      </c>
      <c r="C514" s="14">
        <v>54.78</v>
      </c>
      <c r="D514" s="14">
        <v>1.8</v>
      </c>
      <c r="E514" s="14">
        <v>150</v>
      </c>
      <c r="F514" s="14">
        <v>110</v>
      </c>
      <c r="G514" s="14">
        <v>0.37</v>
      </c>
      <c r="H514" s="14">
        <v>1070</v>
      </c>
      <c r="I514" s="15">
        <v>45390</v>
      </c>
      <c r="J514" s="14">
        <f t="shared" si="7"/>
        <v>58614.6</v>
      </c>
      <c r="K514" s="14" t="str">
        <f>TEXT(Table1[[#This Row],[DateAdded]],"yy-mm")</f>
        <v>24-04</v>
      </c>
      <c r="L514" s="14" t="str">
        <f>IF(Table1[[#This Row],[Discount]]&gt;0.2, "High Discount", "Low/No Discount")</f>
        <v>High Discount</v>
      </c>
    </row>
    <row r="515" spans="1:12" x14ac:dyDescent="0.2">
      <c r="A515" s="14" t="s">
        <v>73</v>
      </c>
      <c r="B515" s="14" t="s">
        <v>70</v>
      </c>
      <c r="C515" s="14">
        <v>115.06</v>
      </c>
      <c r="D515" s="14">
        <v>2.1</v>
      </c>
      <c r="E515" s="14">
        <v>4897</v>
      </c>
      <c r="F515" s="14">
        <v>295</v>
      </c>
      <c r="G515" s="14">
        <v>0.18</v>
      </c>
      <c r="H515" s="14">
        <v>945</v>
      </c>
      <c r="I515" s="15">
        <v>45135</v>
      </c>
      <c r="J515" s="14">
        <f t="shared" ref="J515:J578" si="8">C515*H515</f>
        <v>108731.7</v>
      </c>
      <c r="K515" s="14" t="str">
        <f>TEXT(Table1[[#This Row],[DateAdded]],"yy-mm")</f>
        <v>23-07</v>
      </c>
      <c r="L515" s="14" t="str">
        <f>IF(Table1[[#This Row],[Discount]]&gt;0.2, "High Discount", "Low/No Discount")</f>
        <v>Low/No Discount</v>
      </c>
    </row>
    <row r="516" spans="1:12" x14ac:dyDescent="0.2">
      <c r="A516" s="14" t="s">
        <v>69</v>
      </c>
      <c r="B516" s="14" t="s">
        <v>70</v>
      </c>
      <c r="C516" s="14">
        <v>302.58</v>
      </c>
      <c r="D516" s="14">
        <v>3.4</v>
      </c>
      <c r="E516" s="14">
        <v>1629</v>
      </c>
      <c r="F516" s="14">
        <v>303</v>
      </c>
      <c r="G516" s="14">
        <v>0.17</v>
      </c>
      <c r="H516" s="14">
        <v>1361</v>
      </c>
      <c r="I516" s="15">
        <v>45415</v>
      </c>
      <c r="J516" s="14">
        <f t="shared" si="8"/>
        <v>411811.38</v>
      </c>
      <c r="K516" s="14" t="str">
        <f>TEXT(Table1[[#This Row],[DateAdded]],"yy-mm")</f>
        <v>24-05</v>
      </c>
      <c r="L516" s="14" t="str">
        <f>IF(Table1[[#This Row],[Discount]]&gt;0.2, "High Discount", "Low/No Discount")</f>
        <v>Low/No Discount</v>
      </c>
    </row>
    <row r="517" spans="1:12" x14ac:dyDescent="0.2">
      <c r="A517" s="14" t="s">
        <v>71</v>
      </c>
      <c r="B517" s="14" t="s">
        <v>70</v>
      </c>
      <c r="C517" s="14">
        <v>413.26</v>
      </c>
      <c r="D517" s="14">
        <v>4.7</v>
      </c>
      <c r="E517" s="14">
        <v>3757</v>
      </c>
      <c r="F517" s="14">
        <v>386</v>
      </c>
      <c r="G517" s="14">
        <v>0.31</v>
      </c>
      <c r="H517" s="14">
        <v>832</v>
      </c>
      <c r="I517" s="15">
        <v>45362</v>
      </c>
      <c r="J517" s="14">
        <f t="shared" si="8"/>
        <v>343832.32000000001</v>
      </c>
      <c r="K517" s="14" t="str">
        <f>TEXT(Table1[[#This Row],[DateAdded]],"yy-mm")</f>
        <v>24-03</v>
      </c>
      <c r="L517" s="14" t="str">
        <f>IF(Table1[[#This Row],[Discount]]&gt;0.2, "High Discount", "Low/No Discount")</f>
        <v>High Discount</v>
      </c>
    </row>
    <row r="518" spans="1:12" x14ac:dyDescent="0.2">
      <c r="A518" s="14" t="s">
        <v>69</v>
      </c>
      <c r="B518" s="14" t="s">
        <v>70</v>
      </c>
      <c r="C518" s="14">
        <v>152.83000000000001</v>
      </c>
      <c r="D518" s="14">
        <v>4.0999999999999996</v>
      </c>
      <c r="E518" s="14">
        <v>2556</v>
      </c>
      <c r="F518" s="14">
        <v>389</v>
      </c>
      <c r="G518" s="14">
        <v>0.4</v>
      </c>
      <c r="H518" s="14">
        <v>294</v>
      </c>
      <c r="I518" s="15">
        <v>45169</v>
      </c>
      <c r="J518" s="14">
        <f t="shared" si="8"/>
        <v>44932.020000000004</v>
      </c>
      <c r="K518" s="14" t="str">
        <f>TEXT(Table1[[#This Row],[DateAdded]],"yy-mm")</f>
        <v>23-08</v>
      </c>
      <c r="L518" s="14" t="str">
        <f>IF(Table1[[#This Row],[Discount]]&gt;0.2, "High Discount", "Low/No Discount")</f>
        <v>High Discount</v>
      </c>
    </row>
    <row r="519" spans="1:12" x14ac:dyDescent="0.2">
      <c r="A519" s="14" t="s">
        <v>73</v>
      </c>
      <c r="B519" s="14" t="s">
        <v>70</v>
      </c>
      <c r="C519" s="14">
        <v>448.72</v>
      </c>
      <c r="D519" s="14">
        <v>3.7</v>
      </c>
      <c r="E519" s="14">
        <v>4663</v>
      </c>
      <c r="F519" s="14">
        <v>186</v>
      </c>
      <c r="G519" s="14">
        <v>0.23</v>
      </c>
      <c r="H519" s="14">
        <v>444</v>
      </c>
      <c r="I519" s="15">
        <v>45395</v>
      </c>
      <c r="J519" s="14">
        <f t="shared" si="8"/>
        <v>199231.68000000002</v>
      </c>
      <c r="K519" s="14" t="str">
        <f>TEXT(Table1[[#This Row],[DateAdded]],"yy-mm")</f>
        <v>24-04</v>
      </c>
      <c r="L519" s="14" t="str">
        <f>IF(Table1[[#This Row],[Discount]]&gt;0.2, "High Discount", "Low/No Discount")</f>
        <v>High Discount</v>
      </c>
    </row>
    <row r="520" spans="1:12" x14ac:dyDescent="0.2">
      <c r="A520" s="14" t="s">
        <v>71</v>
      </c>
      <c r="B520" s="14" t="s">
        <v>70</v>
      </c>
      <c r="C520" s="14">
        <v>322.60000000000002</v>
      </c>
      <c r="D520" s="14">
        <v>4.3</v>
      </c>
      <c r="E520" s="14">
        <v>679</v>
      </c>
      <c r="F520" s="14">
        <v>419</v>
      </c>
      <c r="G520" s="14">
        <v>0.27</v>
      </c>
      <c r="H520" s="14">
        <v>1642</v>
      </c>
      <c r="I520" s="15">
        <v>45416</v>
      </c>
      <c r="J520" s="14">
        <f t="shared" si="8"/>
        <v>529709.20000000007</v>
      </c>
      <c r="K520" s="14" t="str">
        <f>TEXT(Table1[[#This Row],[DateAdded]],"yy-mm")</f>
        <v>24-05</v>
      </c>
      <c r="L520" s="14" t="str">
        <f>IF(Table1[[#This Row],[Discount]]&gt;0.2, "High Discount", "Low/No Discount")</f>
        <v>High Discount</v>
      </c>
    </row>
    <row r="521" spans="1:12" x14ac:dyDescent="0.2">
      <c r="A521" s="14" t="s">
        <v>71</v>
      </c>
      <c r="B521" s="14" t="s">
        <v>70</v>
      </c>
      <c r="C521" s="14">
        <v>41.36</v>
      </c>
      <c r="D521" s="14">
        <v>4.3</v>
      </c>
      <c r="E521" s="14">
        <v>2559</v>
      </c>
      <c r="F521" s="14">
        <v>138</v>
      </c>
      <c r="G521" s="14">
        <v>0.3</v>
      </c>
      <c r="H521" s="14">
        <v>1228</v>
      </c>
      <c r="I521" s="15">
        <v>45193</v>
      </c>
      <c r="J521" s="14">
        <f t="shared" si="8"/>
        <v>50790.080000000002</v>
      </c>
      <c r="K521" s="14" t="str">
        <f>TEXT(Table1[[#This Row],[DateAdded]],"yy-mm")</f>
        <v>23-09</v>
      </c>
      <c r="L521" s="14" t="str">
        <f>IF(Table1[[#This Row],[Discount]]&gt;0.2, "High Discount", "Low/No Discount")</f>
        <v>High Discount</v>
      </c>
    </row>
    <row r="522" spans="1:12" x14ac:dyDescent="0.2">
      <c r="A522" s="14" t="s">
        <v>74</v>
      </c>
      <c r="B522" s="14" t="s">
        <v>75</v>
      </c>
      <c r="C522" s="14">
        <v>256.29000000000002</v>
      </c>
      <c r="D522" s="14">
        <v>1.2</v>
      </c>
      <c r="E522" s="14">
        <v>4917</v>
      </c>
      <c r="F522" s="14">
        <v>87</v>
      </c>
      <c r="G522" s="14">
        <v>0.46</v>
      </c>
      <c r="H522" s="14">
        <v>1230</v>
      </c>
      <c r="I522" s="15">
        <v>45324</v>
      </c>
      <c r="J522" s="14">
        <f t="shared" si="8"/>
        <v>315236.7</v>
      </c>
      <c r="K522" s="14" t="str">
        <f>TEXT(Table1[[#This Row],[DateAdded]],"yy-mm")</f>
        <v>24-02</v>
      </c>
      <c r="L522" s="14" t="str">
        <f>IF(Table1[[#This Row],[Discount]]&gt;0.2, "High Discount", "Low/No Discount")</f>
        <v>High Discount</v>
      </c>
    </row>
    <row r="523" spans="1:12" x14ac:dyDescent="0.2">
      <c r="A523" s="14" t="s">
        <v>76</v>
      </c>
      <c r="B523" s="14" t="s">
        <v>75</v>
      </c>
      <c r="C523" s="14">
        <v>359.35</v>
      </c>
      <c r="D523" s="14">
        <v>1</v>
      </c>
      <c r="E523" s="14">
        <v>120</v>
      </c>
      <c r="F523" s="14">
        <v>384</v>
      </c>
      <c r="G523" s="14">
        <v>0.46</v>
      </c>
      <c r="H523" s="14">
        <v>1364</v>
      </c>
      <c r="I523" s="15">
        <v>45320</v>
      </c>
      <c r="J523" s="14">
        <f t="shared" si="8"/>
        <v>490153.4</v>
      </c>
      <c r="K523" s="14" t="str">
        <f>TEXT(Table1[[#This Row],[DateAdded]],"yy-mm")</f>
        <v>24-01</v>
      </c>
      <c r="L523" s="14" t="str">
        <f>IF(Table1[[#This Row],[Discount]]&gt;0.2, "High Discount", "Low/No Discount")</f>
        <v>High Discount</v>
      </c>
    </row>
    <row r="524" spans="1:12" x14ac:dyDescent="0.2">
      <c r="A524" s="14" t="s">
        <v>77</v>
      </c>
      <c r="B524" s="14" t="s">
        <v>75</v>
      </c>
      <c r="C524" s="14">
        <v>100.97</v>
      </c>
      <c r="D524" s="14">
        <v>3.7</v>
      </c>
      <c r="E524" s="14">
        <v>2668</v>
      </c>
      <c r="F524" s="14">
        <v>302</v>
      </c>
      <c r="G524" s="14">
        <v>0.34</v>
      </c>
      <c r="H524" s="14">
        <v>802</v>
      </c>
      <c r="I524" s="15">
        <v>45384</v>
      </c>
      <c r="J524" s="14">
        <f t="shared" si="8"/>
        <v>80977.94</v>
      </c>
      <c r="K524" s="14" t="str">
        <f>TEXT(Table1[[#This Row],[DateAdded]],"yy-mm")</f>
        <v>24-04</v>
      </c>
      <c r="L524" s="14" t="str">
        <f>IF(Table1[[#This Row],[Discount]]&gt;0.2, "High Discount", "Low/No Discount")</f>
        <v>High Discount</v>
      </c>
    </row>
    <row r="525" spans="1:12" x14ac:dyDescent="0.2">
      <c r="A525" s="14" t="s">
        <v>77</v>
      </c>
      <c r="B525" s="14" t="s">
        <v>75</v>
      </c>
      <c r="C525" s="14">
        <v>161.81</v>
      </c>
      <c r="D525" s="14">
        <v>2</v>
      </c>
      <c r="E525" s="14">
        <v>2359</v>
      </c>
      <c r="F525" s="14">
        <v>745</v>
      </c>
      <c r="G525" s="14">
        <v>0.27</v>
      </c>
      <c r="H525" s="14">
        <v>276</v>
      </c>
      <c r="I525" s="15">
        <v>45392</v>
      </c>
      <c r="J525" s="14">
        <f t="shared" si="8"/>
        <v>44659.56</v>
      </c>
      <c r="K525" s="14" t="str">
        <f>TEXT(Table1[[#This Row],[DateAdded]],"yy-mm")</f>
        <v>24-04</v>
      </c>
      <c r="L525" s="14" t="str">
        <f>IF(Table1[[#This Row],[Discount]]&gt;0.2, "High Discount", "Low/No Discount")</f>
        <v>High Discount</v>
      </c>
    </row>
    <row r="526" spans="1:12" x14ac:dyDescent="0.2">
      <c r="A526" s="14" t="s">
        <v>76</v>
      </c>
      <c r="B526" s="14" t="s">
        <v>75</v>
      </c>
      <c r="C526" s="14">
        <v>47.55</v>
      </c>
      <c r="D526" s="14">
        <v>4.5</v>
      </c>
      <c r="E526" s="14">
        <v>2591</v>
      </c>
      <c r="F526" s="14">
        <v>566</v>
      </c>
      <c r="G526" s="14">
        <v>0.48</v>
      </c>
      <c r="H526" s="14">
        <v>1571</v>
      </c>
      <c r="I526" s="15">
        <v>45343</v>
      </c>
      <c r="J526" s="14">
        <f t="shared" si="8"/>
        <v>74701.049999999988</v>
      </c>
      <c r="K526" s="14" t="str">
        <f>TEXT(Table1[[#This Row],[DateAdded]],"yy-mm")</f>
        <v>24-02</v>
      </c>
      <c r="L526" s="14" t="str">
        <f>IF(Table1[[#This Row],[Discount]]&gt;0.2, "High Discount", "Low/No Discount")</f>
        <v>High Discount</v>
      </c>
    </row>
    <row r="527" spans="1:12" x14ac:dyDescent="0.2">
      <c r="A527" s="14" t="s">
        <v>74</v>
      </c>
      <c r="B527" s="14" t="s">
        <v>75</v>
      </c>
      <c r="C527" s="14">
        <v>193.02</v>
      </c>
      <c r="D527" s="14">
        <v>2.1</v>
      </c>
      <c r="E527" s="14">
        <v>2895</v>
      </c>
      <c r="F527" s="14">
        <v>96</v>
      </c>
      <c r="G527" s="14">
        <v>0.16</v>
      </c>
      <c r="H527" s="14">
        <v>828</v>
      </c>
      <c r="I527" s="15">
        <v>45316</v>
      </c>
      <c r="J527" s="14">
        <f t="shared" si="8"/>
        <v>159820.56</v>
      </c>
      <c r="K527" s="14" t="str">
        <f>TEXT(Table1[[#This Row],[DateAdded]],"yy-mm")</f>
        <v>24-01</v>
      </c>
      <c r="L527" s="14" t="str">
        <f>IF(Table1[[#This Row],[Discount]]&gt;0.2, "High Discount", "Low/No Discount")</f>
        <v>Low/No Discount</v>
      </c>
    </row>
    <row r="528" spans="1:12" x14ac:dyDescent="0.2">
      <c r="A528" s="14" t="s">
        <v>74</v>
      </c>
      <c r="B528" s="14" t="s">
        <v>75</v>
      </c>
      <c r="C528" s="14">
        <v>281.14999999999998</v>
      </c>
      <c r="D528" s="14">
        <v>3</v>
      </c>
      <c r="E528" s="14">
        <v>661</v>
      </c>
      <c r="F528" s="14">
        <v>424</v>
      </c>
      <c r="G528" s="14">
        <v>0.43</v>
      </c>
      <c r="H528" s="14">
        <v>1449</v>
      </c>
      <c r="I528" s="15">
        <v>45366</v>
      </c>
      <c r="J528" s="14">
        <f t="shared" si="8"/>
        <v>407386.35</v>
      </c>
      <c r="K528" s="14" t="str">
        <f>TEXT(Table1[[#This Row],[DateAdded]],"yy-mm")</f>
        <v>24-03</v>
      </c>
      <c r="L528" s="14" t="str">
        <f>IF(Table1[[#This Row],[Discount]]&gt;0.2, "High Discount", "Low/No Discount")</f>
        <v>High Discount</v>
      </c>
    </row>
    <row r="529" spans="1:12" x14ac:dyDescent="0.2">
      <c r="A529" s="14" t="s">
        <v>77</v>
      </c>
      <c r="B529" s="14" t="s">
        <v>75</v>
      </c>
      <c r="C529" s="14">
        <v>178.94</v>
      </c>
      <c r="D529" s="14">
        <v>2.8</v>
      </c>
      <c r="E529" s="14">
        <v>2942</v>
      </c>
      <c r="F529" s="14">
        <v>725</v>
      </c>
      <c r="G529" s="14">
        <v>0.15</v>
      </c>
      <c r="H529" s="14">
        <v>1262</v>
      </c>
      <c r="I529" s="15">
        <v>45288</v>
      </c>
      <c r="J529" s="14">
        <f t="shared" si="8"/>
        <v>225822.28</v>
      </c>
      <c r="K529" s="14" t="str">
        <f>TEXT(Table1[[#This Row],[DateAdded]],"yy-mm")</f>
        <v>23-12</v>
      </c>
      <c r="L529" s="14" t="str">
        <f>IF(Table1[[#This Row],[Discount]]&gt;0.2, "High Discount", "Low/No Discount")</f>
        <v>Low/No Discount</v>
      </c>
    </row>
    <row r="530" spans="1:12" x14ac:dyDescent="0.2">
      <c r="A530" s="14" t="s">
        <v>76</v>
      </c>
      <c r="B530" s="14" t="s">
        <v>75</v>
      </c>
      <c r="C530" s="14">
        <v>97.83</v>
      </c>
      <c r="D530" s="14">
        <v>3.8</v>
      </c>
      <c r="E530" s="14">
        <v>4590</v>
      </c>
      <c r="F530" s="14">
        <v>623</v>
      </c>
      <c r="G530" s="14">
        <v>0.06</v>
      </c>
      <c r="H530" s="14">
        <v>1424</v>
      </c>
      <c r="I530" s="15">
        <v>45206</v>
      </c>
      <c r="J530" s="14">
        <f t="shared" si="8"/>
        <v>139309.91999999998</v>
      </c>
      <c r="K530" s="14" t="str">
        <f>TEXT(Table1[[#This Row],[DateAdded]],"yy-mm")</f>
        <v>23-10</v>
      </c>
      <c r="L530" s="14" t="str">
        <f>IF(Table1[[#This Row],[Discount]]&gt;0.2, "High Discount", "Low/No Discount")</f>
        <v>Low/No Discount</v>
      </c>
    </row>
    <row r="531" spans="1:12" x14ac:dyDescent="0.2">
      <c r="A531" s="14" t="s">
        <v>78</v>
      </c>
      <c r="B531" s="14" t="s">
        <v>75</v>
      </c>
      <c r="C531" s="14">
        <v>432.86</v>
      </c>
      <c r="D531" s="14">
        <v>3.1</v>
      </c>
      <c r="E531" s="14">
        <v>3089</v>
      </c>
      <c r="F531" s="14">
        <v>605</v>
      </c>
      <c r="G531" s="14">
        <v>0.08</v>
      </c>
      <c r="H531" s="14">
        <v>288</v>
      </c>
      <c r="I531" s="15">
        <v>45244</v>
      </c>
      <c r="J531" s="14">
        <f t="shared" si="8"/>
        <v>124663.68000000001</v>
      </c>
      <c r="K531" s="14" t="str">
        <f>TEXT(Table1[[#This Row],[DateAdded]],"yy-mm")</f>
        <v>23-11</v>
      </c>
      <c r="L531" s="14" t="str">
        <f>IF(Table1[[#This Row],[Discount]]&gt;0.2, "High Discount", "Low/No Discount")</f>
        <v>Low/No Discount</v>
      </c>
    </row>
    <row r="532" spans="1:12" x14ac:dyDescent="0.2">
      <c r="A532" s="14" t="s">
        <v>74</v>
      </c>
      <c r="B532" s="14" t="s">
        <v>75</v>
      </c>
      <c r="C532" s="14">
        <v>91.22</v>
      </c>
      <c r="D532" s="14">
        <v>4.5999999999999996</v>
      </c>
      <c r="E532" s="14">
        <v>4729</v>
      </c>
      <c r="F532" s="14">
        <v>649</v>
      </c>
      <c r="G532" s="14">
        <v>0.32</v>
      </c>
      <c r="H532" s="14">
        <v>114</v>
      </c>
      <c r="I532" s="15">
        <v>45291</v>
      </c>
      <c r="J532" s="14">
        <f t="shared" si="8"/>
        <v>10399.08</v>
      </c>
      <c r="K532" s="14" t="str">
        <f>TEXT(Table1[[#This Row],[DateAdded]],"yy-mm")</f>
        <v>23-12</v>
      </c>
      <c r="L532" s="14" t="str">
        <f>IF(Table1[[#This Row],[Discount]]&gt;0.2, "High Discount", "Low/No Discount")</f>
        <v>High Discount</v>
      </c>
    </row>
    <row r="533" spans="1:12" x14ac:dyDescent="0.2">
      <c r="A533" s="14" t="s">
        <v>77</v>
      </c>
      <c r="B533" s="14" t="s">
        <v>75</v>
      </c>
      <c r="C533" s="14">
        <v>113.83</v>
      </c>
      <c r="D533" s="14">
        <v>2.2000000000000002</v>
      </c>
      <c r="E533" s="14">
        <v>2294</v>
      </c>
      <c r="F533" s="14">
        <v>558</v>
      </c>
      <c r="G533" s="14">
        <v>0.2</v>
      </c>
      <c r="H533" s="14">
        <v>146</v>
      </c>
      <c r="I533" s="15">
        <v>45335</v>
      </c>
      <c r="J533" s="14">
        <f t="shared" si="8"/>
        <v>16619.18</v>
      </c>
      <c r="K533" s="14" t="str">
        <f>TEXT(Table1[[#This Row],[DateAdded]],"yy-mm")</f>
        <v>24-02</v>
      </c>
      <c r="L533" s="14" t="str">
        <f>IF(Table1[[#This Row],[Discount]]&gt;0.2, "High Discount", "Low/No Discount")</f>
        <v>Low/No Discount</v>
      </c>
    </row>
    <row r="534" spans="1:12" x14ac:dyDescent="0.2">
      <c r="A534" s="14" t="s">
        <v>76</v>
      </c>
      <c r="B534" s="14" t="s">
        <v>75</v>
      </c>
      <c r="C534" s="14">
        <v>377.2</v>
      </c>
      <c r="D534" s="14">
        <v>3.3</v>
      </c>
      <c r="E534" s="14">
        <v>2410</v>
      </c>
      <c r="F534" s="14">
        <v>508</v>
      </c>
      <c r="G534" s="14">
        <v>0.21</v>
      </c>
      <c r="H534" s="14">
        <v>1312</v>
      </c>
      <c r="I534" s="15">
        <v>45434</v>
      </c>
      <c r="J534" s="14">
        <f t="shared" si="8"/>
        <v>494886.39999999997</v>
      </c>
      <c r="K534" s="14" t="str">
        <f>TEXT(Table1[[#This Row],[DateAdded]],"yy-mm")</f>
        <v>24-05</v>
      </c>
      <c r="L534" s="14" t="str">
        <f>IF(Table1[[#This Row],[Discount]]&gt;0.2, "High Discount", "Low/No Discount")</f>
        <v>High Discount</v>
      </c>
    </row>
    <row r="535" spans="1:12" x14ac:dyDescent="0.2">
      <c r="A535" s="14" t="s">
        <v>76</v>
      </c>
      <c r="B535" s="14" t="s">
        <v>75</v>
      </c>
      <c r="C535" s="14">
        <v>351.25</v>
      </c>
      <c r="D535" s="14">
        <v>3.8</v>
      </c>
      <c r="E535" s="14">
        <v>448</v>
      </c>
      <c r="F535" s="14">
        <v>924</v>
      </c>
      <c r="G535" s="14">
        <v>0.25</v>
      </c>
      <c r="H535" s="14">
        <v>1522</v>
      </c>
      <c r="I535" s="15">
        <v>45312</v>
      </c>
      <c r="J535" s="14">
        <f t="shared" si="8"/>
        <v>534602.5</v>
      </c>
      <c r="K535" s="14" t="str">
        <f>TEXT(Table1[[#This Row],[DateAdded]],"yy-mm")</f>
        <v>24-01</v>
      </c>
      <c r="L535" s="14" t="str">
        <f>IF(Table1[[#This Row],[Discount]]&gt;0.2, "High Discount", "Low/No Discount")</f>
        <v>High Discount</v>
      </c>
    </row>
    <row r="536" spans="1:12" x14ac:dyDescent="0.2">
      <c r="A536" s="14" t="s">
        <v>74</v>
      </c>
      <c r="B536" s="14" t="s">
        <v>75</v>
      </c>
      <c r="C536" s="14">
        <v>291.95</v>
      </c>
      <c r="D536" s="14">
        <v>1.1000000000000001</v>
      </c>
      <c r="E536" s="14">
        <v>238</v>
      </c>
      <c r="F536" s="14">
        <v>204</v>
      </c>
      <c r="G536" s="14">
        <v>0.35</v>
      </c>
      <c r="H536" s="14">
        <v>244</v>
      </c>
      <c r="I536" s="15">
        <v>45133</v>
      </c>
      <c r="J536" s="14">
        <f t="shared" si="8"/>
        <v>71235.8</v>
      </c>
      <c r="K536" s="14" t="str">
        <f>TEXT(Table1[[#This Row],[DateAdded]],"yy-mm")</f>
        <v>23-07</v>
      </c>
      <c r="L536" s="14" t="str">
        <f>IF(Table1[[#This Row],[Discount]]&gt;0.2, "High Discount", "Low/No Discount")</f>
        <v>High Discount</v>
      </c>
    </row>
    <row r="537" spans="1:12" x14ac:dyDescent="0.2">
      <c r="A537" s="14" t="s">
        <v>77</v>
      </c>
      <c r="B537" s="14" t="s">
        <v>75</v>
      </c>
      <c r="C537" s="14">
        <v>175.23</v>
      </c>
      <c r="D537" s="14">
        <v>1.6</v>
      </c>
      <c r="E537" s="14">
        <v>4166</v>
      </c>
      <c r="F537" s="14">
        <v>268</v>
      </c>
      <c r="G537" s="14">
        <v>0.2</v>
      </c>
      <c r="H537" s="14">
        <v>304</v>
      </c>
      <c r="I537" s="15">
        <v>45446</v>
      </c>
      <c r="J537" s="14">
        <f t="shared" si="8"/>
        <v>53269.919999999998</v>
      </c>
      <c r="K537" s="14" t="str">
        <f>TEXT(Table1[[#This Row],[DateAdded]],"yy-mm")</f>
        <v>24-06</v>
      </c>
      <c r="L537" s="14" t="str">
        <f>IF(Table1[[#This Row],[Discount]]&gt;0.2, "High Discount", "Low/No Discount")</f>
        <v>Low/No Discount</v>
      </c>
    </row>
    <row r="538" spans="1:12" x14ac:dyDescent="0.2">
      <c r="A538" s="14" t="s">
        <v>74</v>
      </c>
      <c r="B538" s="14" t="s">
        <v>75</v>
      </c>
      <c r="C538" s="14">
        <v>258.82</v>
      </c>
      <c r="D538" s="14">
        <v>2.7</v>
      </c>
      <c r="E538" s="14">
        <v>1776</v>
      </c>
      <c r="F538" s="14">
        <v>573</v>
      </c>
      <c r="G538" s="14">
        <v>0.4</v>
      </c>
      <c r="H538" s="14">
        <v>1560</v>
      </c>
      <c r="I538" s="15">
        <v>45202</v>
      </c>
      <c r="J538" s="14">
        <f t="shared" si="8"/>
        <v>403759.2</v>
      </c>
      <c r="K538" s="14" t="str">
        <f>TEXT(Table1[[#This Row],[DateAdded]],"yy-mm")</f>
        <v>23-10</v>
      </c>
      <c r="L538" s="14" t="str">
        <f>IF(Table1[[#This Row],[Discount]]&gt;0.2, "High Discount", "Low/No Discount")</f>
        <v>High Discount</v>
      </c>
    </row>
    <row r="539" spans="1:12" x14ac:dyDescent="0.2">
      <c r="A539" s="14" t="s">
        <v>77</v>
      </c>
      <c r="B539" s="14" t="s">
        <v>75</v>
      </c>
      <c r="C539" s="14">
        <v>209.98</v>
      </c>
      <c r="D539" s="14">
        <v>4.5</v>
      </c>
      <c r="E539" s="14">
        <v>2463</v>
      </c>
      <c r="F539" s="14">
        <v>793</v>
      </c>
      <c r="G539" s="14">
        <v>0.13</v>
      </c>
      <c r="H539" s="14">
        <v>24</v>
      </c>
      <c r="I539" s="15">
        <v>45143</v>
      </c>
      <c r="J539" s="14">
        <f t="shared" si="8"/>
        <v>5039.5199999999995</v>
      </c>
      <c r="K539" s="14" t="str">
        <f>TEXT(Table1[[#This Row],[DateAdded]],"yy-mm")</f>
        <v>23-08</v>
      </c>
      <c r="L539" s="14" t="str">
        <f>IF(Table1[[#This Row],[Discount]]&gt;0.2, "High Discount", "Low/No Discount")</f>
        <v>Low/No Discount</v>
      </c>
    </row>
    <row r="540" spans="1:12" x14ac:dyDescent="0.2">
      <c r="A540" s="14" t="s">
        <v>78</v>
      </c>
      <c r="B540" s="14" t="s">
        <v>75</v>
      </c>
      <c r="C540" s="14">
        <v>351.66</v>
      </c>
      <c r="D540" s="14">
        <v>4</v>
      </c>
      <c r="E540" s="14">
        <v>504</v>
      </c>
      <c r="F540" s="14">
        <v>597</v>
      </c>
      <c r="G540" s="14">
        <v>0.42</v>
      </c>
      <c r="H540" s="14">
        <v>498</v>
      </c>
      <c r="I540" s="15">
        <v>45089</v>
      </c>
      <c r="J540" s="14">
        <f t="shared" si="8"/>
        <v>175126.68000000002</v>
      </c>
      <c r="K540" s="14" t="str">
        <f>TEXT(Table1[[#This Row],[DateAdded]],"yy-mm")</f>
        <v>23-06</v>
      </c>
      <c r="L540" s="14" t="str">
        <f>IF(Table1[[#This Row],[Discount]]&gt;0.2, "High Discount", "Low/No Discount")</f>
        <v>High Discount</v>
      </c>
    </row>
    <row r="541" spans="1:12" x14ac:dyDescent="0.2">
      <c r="A541" s="14" t="s">
        <v>76</v>
      </c>
      <c r="B541" s="14" t="s">
        <v>75</v>
      </c>
      <c r="C541" s="14">
        <v>149.9</v>
      </c>
      <c r="D541" s="14">
        <v>3.1</v>
      </c>
      <c r="E541" s="14">
        <v>3484</v>
      </c>
      <c r="F541" s="14">
        <v>338</v>
      </c>
      <c r="G541" s="14">
        <v>0.41</v>
      </c>
      <c r="H541" s="14">
        <v>1960</v>
      </c>
      <c r="I541" s="15">
        <v>45182</v>
      </c>
      <c r="J541" s="14">
        <f t="shared" si="8"/>
        <v>293804</v>
      </c>
      <c r="K541" s="14" t="str">
        <f>TEXT(Table1[[#This Row],[DateAdded]],"yy-mm")</f>
        <v>23-09</v>
      </c>
      <c r="L541" s="14" t="str">
        <f>IF(Table1[[#This Row],[Discount]]&gt;0.2, "High Discount", "Low/No Discount")</f>
        <v>High Discount</v>
      </c>
    </row>
    <row r="542" spans="1:12" x14ac:dyDescent="0.2">
      <c r="A542" s="14" t="s">
        <v>76</v>
      </c>
      <c r="B542" s="14" t="s">
        <v>75</v>
      </c>
      <c r="C542" s="14">
        <v>16.55</v>
      </c>
      <c r="D542" s="14">
        <v>2.6</v>
      </c>
      <c r="E542" s="14">
        <v>2104</v>
      </c>
      <c r="F542" s="14">
        <v>231</v>
      </c>
      <c r="G542" s="14">
        <v>0.01</v>
      </c>
      <c r="H542" s="14">
        <v>383</v>
      </c>
      <c r="I542" s="15">
        <v>45405</v>
      </c>
      <c r="J542" s="14">
        <f t="shared" si="8"/>
        <v>6338.6500000000005</v>
      </c>
      <c r="K542" s="14" t="str">
        <f>TEXT(Table1[[#This Row],[DateAdded]],"yy-mm")</f>
        <v>24-04</v>
      </c>
      <c r="L542" s="14" t="str">
        <f>IF(Table1[[#This Row],[Discount]]&gt;0.2, "High Discount", "Low/No Discount")</f>
        <v>Low/No Discount</v>
      </c>
    </row>
    <row r="543" spans="1:12" x14ac:dyDescent="0.2">
      <c r="A543" s="14" t="s">
        <v>74</v>
      </c>
      <c r="B543" s="14" t="s">
        <v>75</v>
      </c>
      <c r="C543" s="14">
        <v>42.82</v>
      </c>
      <c r="D543" s="14">
        <v>4.5</v>
      </c>
      <c r="E543" s="14">
        <v>2763</v>
      </c>
      <c r="F543" s="14">
        <v>750</v>
      </c>
      <c r="G543" s="14">
        <v>0.27</v>
      </c>
      <c r="H543" s="14">
        <v>291</v>
      </c>
      <c r="I543" s="15">
        <v>45118</v>
      </c>
      <c r="J543" s="14">
        <f t="shared" si="8"/>
        <v>12460.62</v>
      </c>
      <c r="K543" s="14" t="str">
        <f>TEXT(Table1[[#This Row],[DateAdded]],"yy-mm")</f>
        <v>23-07</v>
      </c>
      <c r="L543" s="14" t="str">
        <f>IF(Table1[[#This Row],[Discount]]&gt;0.2, "High Discount", "Low/No Discount")</f>
        <v>High Discount</v>
      </c>
    </row>
    <row r="544" spans="1:12" x14ac:dyDescent="0.2">
      <c r="A544" s="14" t="s">
        <v>78</v>
      </c>
      <c r="B544" s="14" t="s">
        <v>75</v>
      </c>
      <c r="C544" s="14">
        <v>277.33999999999997</v>
      </c>
      <c r="D544" s="14">
        <v>4.9000000000000004</v>
      </c>
      <c r="E544" s="14">
        <v>4177</v>
      </c>
      <c r="F544" s="14">
        <v>833</v>
      </c>
      <c r="G544" s="14">
        <v>0.26</v>
      </c>
      <c r="H544" s="14">
        <v>334</v>
      </c>
      <c r="I544" s="15">
        <v>45433</v>
      </c>
      <c r="J544" s="14">
        <f t="shared" si="8"/>
        <v>92631.56</v>
      </c>
      <c r="K544" s="14" t="str">
        <f>TEXT(Table1[[#This Row],[DateAdded]],"yy-mm")</f>
        <v>24-05</v>
      </c>
      <c r="L544" s="14" t="str">
        <f>IF(Table1[[#This Row],[Discount]]&gt;0.2, "High Discount", "Low/No Discount")</f>
        <v>High Discount</v>
      </c>
    </row>
    <row r="545" spans="1:12" x14ac:dyDescent="0.2">
      <c r="A545" s="14" t="s">
        <v>78</v>
      </c>
      <c r="B545" s="14" t="s">
        <v>75</v>
      </c>
      <c r="C545" s="14">
        <v>471.85</v>
      </c>
      <c r="D545" s="14">
        <v>1.2</v>
      </c>
      <c r="E545" s="14">
        <v>2370</v>
      </c>
      <c r="F545" s="14">
        <v>850</v>
      </c>
      <c r="G545" s="14">
        <v>0.04</v>
      </c>
      <c r="H545" s="14">
        <v>205</v>
      </c>
      <c r="I545" s="15">
        <v>45133</v>
      </c>
      <c r="J545" s="14">
        <f t="shared" si="8"/>
        <v>96729.25</v>
      </c>
      <c r="K545" s="14" t="str">
        <f>TEXT(Table1[[#This Row],[DateAdded]],"yy-mm")</f>
        <v>23-07</v>
      </c>
      <c r="L545" s="14" t="str">
        <f>IF(Table1[[#This Row],[Discount]]&gt;0.2, "High Discount", "Low/No Discount")</f>
        <v>Low/No Discount</v>
      </c>
    </row>
    <row r="546" spans="1:12" x14ac:dyDescent="0.2">
      <c r="A546" s="14" t="s">
        <v>78</v>
      </c>
      <c r="B546" s="14" t="s">
        <v>75</v>
      </c>
      <c r="C546" s="14">
        <v>43.67</v>
      </c>
      <c r="D546" s="14">
        <v>2.5</v>
      </c>
      <c r="E546" s="14">
        <v>2890</v>
      </c>
      <c r="F546" s="14">
        <v>121</v>
      </c>
      <c r="G546" s="14">
        <v>0.17</v>
      </c>
      <c r="H546" s="14">
        <v>95</v>
      </c>
      <c r="I546" s="15">
        <v>45106</v>
      </c>
      <c r="J546" s="14">
        <f t="shared" si="8"/>
        <v>4148.6500000000005</v>
      </c>
      <c r="K546" s="14" t="str">
        <f>TEXT(Table1[[#This Row],[DateAdded]],"yy-mm")</f>
        <v>23-06</v>
      </c>
      <c r="L546" s="14" t="str">
        <f>IF(Table1[[#This Row],[Discount]]&gt;0.2, "High Discount", "Low/No Discount")</f>
        <v>Low/No Discount</v>
      </c>
    </row>
    <row r="547" spans="1:12" x14ac:dyDescent="0.2">
      <c r="A547" s="14" t="s">
        <v>74</v>
      </c>
      <c r="B547" s="14" t="s">
        <v>75</v>
      </c>
      <c r="C547" s="14">
        <v>116.66</v>
      </c>
      <c r="D547" s="14">
        <v>3.6</v>
      </c>
      <c r="E547" s="14">
        <v>670</v>
      </c>
      <c r="F547" s="14">
        <v>123</v>
      </c>
      <c r="G547" s="14">
        <v>0.05</v>
      </c>
      <c r="H547" s="14">
        <v>1527</v>
      </c>
      <c r="I547" s="15">
        <v>45246</v>
      </c>
      <c r="J547" s="14">
        <f t="shared" si="8"/>
        <v>178139.82</v>
      </c>
      <c r="K547" s="14" t="str">
        <f>TEXT(Table1[[#This Row],[DateAdded]],"yy-mm")</f>
        <v>23-11</v>
      </c>
      <c r="L547" s="14" t="str">
        <f>IF(Table1[[#This Row],[Discount]]&gt;0.2, "High Discount", "Low/No Discount")</f>
        <v>Low/No Discount</v>
      </c>
    </row>
    <row r="548" spans="1:12" x14ac:dyDescent="0.2">
      <c r="A548" s="14" t="s">
        <v>78</v>
      </c>
      <c r="B548" s="14" t="s">
        <v>75</v>
      </c>
      <c r="C548" s="14">
        <v>42.57</v>
      </c>
      <c r="D548" s="14">
        <v>4.0999999999999996</v>
      </c>
      <c r="E548" s="14">
        <v>249</v>
      </c>
      <c r="F548" s="14">
        <v>313</v>
      </c>
      <c r="G548" s="14">
        <v>0.39</v>
      </c>
      <c r="H548" s="14">
        <v>1452</v>
      </c>
      <c r="I548" s="15">
        <v>45135</v>
      </c>
      <c r="J548" s="14">
        <f t="shared" si="8"/>
        <v>61811.64</v>
      </c>
      <c r="K548" s="14" t="str">
        <f>TEXT(Table1[[#This Row],[DateAdded]],"yy-mm")</f>
        <v>23-07</v>
      </c>
      <c r="L548" s="14" t="str">
        <f>IF(Table1[[#This Row],[Discount]]&gt;0.2, "High Discount", "Low/No Discount")</f>
        <v>High Discount</v>
      </c>
    </row>
    <row r="549" spans="1:12" x14ac:dyDescent="0.2">
      <c r="A549" s="14" t="s">
        <v>76</v>
      </c>
      <c r="B549" s="14" t="s">
        <v>75</v>
      </c>
      <c r="C549" s="14">
        <v>341.96</v>
      </c>
      <c r="D549" s="14">
        <v>4</v>
      </c>
      <c r="E549" s="14">
        <v>3426</v>
      </c>
      <c r="F549" s="14">
        <v>484</v>
      </c>
      <c r="G549" s="14">
        <v>0.1</v>
      </c>
      <c r="H549" s="14">
        <v>43</v>
      </c>
      <c r="I549" s="15">
        <v>45424</v>
      </c>
      <c r="J549" s="14">
        <f t="shared" si="8"/>
        <v>14704.279999999999</v>
      </c>
      <c r="K549" s="14" t="str">
        <f>TEXT(Table1[[#This Row],[DateAdded]],"yy-mm")</f>
        <v>24-05</v>
      </c>
      <c r="L549" s="14" t="str">
        <f>IF(Table1[[#This Row],[Discount]]&gt;0.2, "High Discount", "Low/No Discount")</f>
        <v>Low/No Discount</v>
      </c>
    </row>
    <row r="550" spans="1:12" x14ac:dyDescent="0.2">
      <c r="A550" s="14" t="s">
        <v>76</v>
      </c>
      <c r="B550" s="14" t="s">
        <v>75</v>
      </c>
      <c r="C550" s="14">
        <v>93.24</v>
      </c>
      <c r="D550" s="14">
        <v>1.8</v>
      </c>
      <c r="E550" s="14">
        <v>219</v>
      </c>
      <c r="F550" s="14">
        <v>901</v>
      </c>
      <c r="G550" s="14">
        <v>0.37</v>
      </c>
      <c r="H550" s="14">
        <v>400</v>
      </c>
      <c r="I550" s="15">
        <v>45238</v>
      </c>
      <c r="J550" s="14">
        <f t="shared" si="8"/>
        <v>37296</v>
      </c>
      <c r="K550" s="14" t="str">
        <f>TEXT(Table1[[#This Row],[DateAdded]],"yy-mm")</f>
        <v>23-11</v>
      </c>
      <c r="L550" s="14" t="str">
        <f>IF(Table1[[#This Row],[Discount]]&gt;0.2, "High Discount", "Low/No Discount")</f>
        <v>High Discount</v>
      </c>
    </row>
    <row r="551" spans="1:12" x14ac:dyDescent="0.2">
      <c r="A551" s="14" t="s">
        <v>76</v>
      </c>
      <c r="B551" s="14" t="s">
        <v>75</v>
      </c>
      <c r="C551" s="14">
        <v>302.61</v>
      </c>
      <c r="D551" s="14">
        <v>3.6</v>
      </c>
      <c r="E551" s="14">
        <v>803</v>
      </c>
      <c r="F551" s="14">
        <v>489</v>
      </c>
      <c r="G551" s="14">
        <v>0.28999999999999998</v>
      </c>
      <c r="H551" s="14">
        <v>1493</v>
      </c>
      <c r="I551" s="15">
        <v>45391</v>
      </c>
      <c r="J551" s="14">
        <f t="shared" si="8"/>
        <v>451796.73000000004</v>
      </c>
      <c r="K551" s="14" t="str">
        <f>TEXT(Table1[[#This Row],[DateAdded]],"yy-mm")</f>
        <v>24-04</v>
      </c>
      <c r="L551" s="14" t="str">
        <f>IF(Table1[[#This Row],[Discount]]&gt;0.2, "High Discount", "Low/No Discount")</f>
        <v>High Discount</v>
      </c>
    </row>
    <row r="552" spans="1:12" x14ac:dyDescent="0.2">
      <c r="A552" s="14" t="s">
        <v>74</v>
      </c>
      <c r="B552" s="14" t="s">
        <v>75</v>
      </c>
      <c r="C552" s="14">
        <v>160.38</v>
      </c>
      <c r="D552" s="14">
        <v>2.7</v>
      </c>
      <c r="E552" s="14">
        <v>53</v>
      </c>
      <c r="F552" s="14">
        <v>527</v>
      </c>
      <c r="G552" s="14">
        <v>0.1</v>
      </c>
      <c r="H552" s="14">
        <v>1082</v>
      </c>
      <c r="I552" s="15">
        <v>45140</v>
      </c>
      <c r="J552" s="14">
        <f t="shared" si="8"/>
        <v>173531.16</v>
      </c>
      <c r="K552" s="14" t="str">
        <f>TEXT(Table1[[#This Row],[DateAdded]],"yy-mm")</f>
        <v>23-08</v>
      </c>
      <c r="L552" s="14" t="str">
        <f>IF(Table1[[#This Row],[Discount]]&gt;0.2, "High Discount", "Low/No Discount")</f>
        <v>Low/No Discount</v>
      </c>
    </row>
    <row r="553" spans="1:12" x14ac:dyDescent="0.2">
      <c r="A553" s="14" t="s">
        <v>78</v>
      </c>
      <c r="B553" s="14" t="s">
        <v>75</v>
      </c>
      <c r="C553" s="14">
        <v>303.89</v>
      </c>
      <c r="D553" s="14">
        <v>4.4000000000000004</v>
      </c>
      <c r="E553" s="14">
        <v>2781</v>
      </c>
      <c r="F553" s="14">
        <v>715</v>
      </c>
      <c r="G553" s="14">
        <v>0.36</v>
      </c>
      <c r="H553" s="14">
        <v>394</v>
      </c>
      <c r="I553" s="15">
        <v>45246</v>
      </c>
      <c r="J553" s="14">
        <f t="shared" si="8"/>
        <v>119732.65999999999</v>
      </c>
      <c r="K553" s="14" t="str">
        <f>TEXT(Table1[[#This Row],[DateAdded]],"yy-mm")</f>
        <v>23-11</v>
      </c>
      <c r="L553" s="14" t="str">
        <f>IF(Table1[[#This Row],[Discount]]&gt;0.2, "High Discount", "Low/No Discount")</f>
        <v>High Discount</v>
      </c>
    </row>
    <row r="554" spans="1:12" x14ac:dyDescent="0.2">
      <c r="A554" s="14" t="s">
        <v>78</v>
      </c>
      <c r="B554" s="14" t="s">
        <v>75</v>
      </c>
      <c r="C554" s="14">
        <v>47.72</v>
      </c>
      <c r="D554" s="14">
        <v>3.8</v>
      </c>
      <c r="E554" s="14">
        <v>370</v>
      </c>
      <c r="F554" s="14">
        <v>857</v>
      </c>
      <c r="G554" s="14">
        <v>0.23</v>
      </c>
      <c r="H554" s="14">
        <v>1341</v>
      </c>
      <c r="I554" s="15">
        <v>45229</v>
      </c>
      <c r="J554" s="14">
        <f t="shared" si="8"/>
        <v>63992.52</v>
      </c>
      <c r="K554" s="14" t="str">
        <f>TEXT(Table1[[#This Row],[DateAdded]],"yy-mm")</f>
        <v>23-10</v>
      </c>
      <c r="L554" s="14" t="str">
        <f>IF(Table1[[#This Row],[Discount]]&gt;0.2, "High Discount", "Low/No Discount")</f>
        <v>High Discount</v>
      </c>
    </row>
    <row r="555" spans="1:12" x14ac:dyDescent="0.2">
      <c r="A555" s="14" t="s">
        <v>77</v>
      </c>
      <c r="B555" s="14" t="s">
        <v>75</v>
      </c>
      <c r="C555" s="14">
        <v>143.25</v>
      </c>
      <c r="D555" s="14">
        <v>3.8</v>
      </c>
      <c r="E555" s="14">
        <v>4334</v>
      </c>
      <c r="F555" s="14">
        <v>194</v>
      </c>
      <c r="G555" s="14">
        <v>0.47</v>
      </c>
      <c r="H555" s="14">
        <v>1245</v>
      </c>
      <c r="I555" s="15">
        <v>45392</v>
      </c>
      <c r="J555" s="14">
        <f t="shared" si="8"/>
        <v>178346.25</v>
      </c>
      <c r="K555" s="14" t="str">
        <f>TEXT(Table1[[#This Row],[DateAdded]],"yy-mm")</f>
        <v>24-04</v>
      </c>
      <c r="L555" s="14" t="str">
        <f>IF(Table1[[#This Row],[Discount]]&gt;0.2, "High Discount", "Low/No Discount")</f>
        <v>High Discount</v>
      </c>
    </row>
    <row r="556" spans="1:12" x14ac:dyDescent="0.2">
      <c r="A556" s="14" t="s">
        <v>77</v>
      </c>
      <c r="B556" s="14" t="s">
        <v>75</v>
      </c>
      <c r="C556" s="14">
        <v>269.07</v>
      </c>
      <c r="D556" s="14">
        <v>4.3</v>
      </c>
      <c r="E556" s="14">
        <v>3988</v>
      </c>
      <c r="F556" s="14">
        <v>377</v>
      </c>
      <c r="G556" s="14">
        <v>0.14000000000000001</v>
      </c>
      <c r="H556" s="14">
        <v>922</v>
      </c>
      <c r="I556" s="15">
        <v>45097</v>
      </c>
      <c r="J556" s="14">
        <f t="shared" si="8"/>
        <v>248082.54</v>
      </c>
      <c r="K556" s="14" t="str">
        <f>TEXT(Table1[[#This Row],[DateAdded]],"yy-mm")</f>
        <v>23-06</v>
      </c>
      <c r="L556" s="14" t="str">
        <f>IF(Table1[[#This Row],[Discount]]&gt;0.2, "High Discount", "Low/No Discount")</f>
        <v>Low/No Discount</v>
      </c>
    </row>
    <row r="557" spans="1:12" x14ac:dyDescent="0.2">
      <c r="A557" s="14" t="s">
        <v>76</v>
      </c>
      <c r="B557" s="14" t="s">
        <v>75</v>
      </c>
      <c r="C557" s="14">
        <v>139.66999999999999</v>
      </c>
      <c r="D557" s="14">
        <v>3.6</v>
      </c>
      <c r="E557" s="14">
        <v>974</v>
      </c>
      <c r="F557" s="14">
        <v>206</v>
      </c>
      <c r="G557" s="14">
        <v>0.39</v>
      </c>
      <c r="H557" s="14">
        <v>1814</v>
      </c>
      <c r="I557" s="15">
        <v>45127</v>
      </c>
      <c r="J557" s="14">
        <f t="shared" si="8"/>
        <v>253361.37999999998</v>
      </c>
      <c r="K557" s="14" t="str">
        <f>TEXT(Table1[[#This Row],[DateAdded]],"yy-mm")</f>
        <v>23-07</v>
      </c>
      <c r="L557" s="14" t="str">
        <f>IF(Table1[[#This Row],[Discount]]&gt;0.2, "High Discount", "Low/No Discount")</f>
        <v>High Discount</v>
      </c>
    </row>
    <row r="558" spans="1:12" x14ac:dyDescent="0.2">
      <c r="A558" s="14" t="s">
        <v>78</v>
      </c>
      <c r="B558" s="14" t="s">
        <v>75</v>
      </c>
      <c r="C558" s="14">
        <v>53.31</v>
      </c>
      <c r="D558" s="14">
        <v>3.8</v>
      </c>
      <c r="E558" s="14">
        <v>203</v>
      </c>
      <c r="F558" s="14">
        <v>160</v>
      </c>
      <c r="G558" s="14">
        <v>0.22</v>
      </c>
      <c r="H558" s="14">
        <v>768</v>
      </c>
      <c r="I558" s="15">
        <v>45288</v>
      </c>
      <c r="J558" s="14">
        <f t="shared" si="8"/>
        <v>40942.080000000002</v>
      </c>
      <c r="K558" s="14" t="str">
        <f>TEXT(Table1[[#This Row],[DateAdded]],"yy-mm")</f>
        <v>23-12</v>
      </c>
      <c r="L558" s="14" t="str">
        <f>IF(Table1[[#This Row],[Discount]]&gt;0.2, "High Discount", "Low/No Discount")</f>
        <v>High Discount</v>
      </c>
    </row>
    <row r="559" spans="1:12" x14ac:dyDescent="0.2">
      <c r="A559" s="14" t="s">
        <v>76</v>
      </c>
      <c r="B559" s="14" t="s">
        <v>75</v>
      </c>
      <c r="C559" s="14">
        <v>139.36000000000001</v>
      </c>
      <c r="D559" s="14">
        <v>2.7</v>
      </c>
      <c r="E559" s="14">
        <v>607</v>
      </c>
      <c r="F559" s="14">
        <v>674</v>
      </c>
      <c r="G559" s="14">
        <v>0.41</v>
      </c>
      <c r="H559" s="14">
        <v>827</v>
      </c>
      <c r="I559" s="15">
        <v>45333</v>
      </c>
      <c r="J559" s="14">
        <f t="shared" si="8"/>
        <v>115250.72000000002</v>
      </c>
      <c r="K559" s="14" t="str">
        <f>TEXT(Table1[[#This Row],[DateAdded]],"yy-mm")</f>
        <v>24-02</v>
      </c>
      <c r="L559" s="14" t="str">
        <f>IF(Table1[[#This Row],[Discount]]&gt;0.2, "High Discount", "Low/No Discount")</f>
        <v>High Discount</v>
      </c>
    </row>
    <row r="560" spans="1:12" x14ac:dyDescent="0.2">
      <c r="A560" s="14" t="s">
        <v>74</v>
      </c>
      <c r="B560" s="14" t="s">
        <v>75</v>
      </c>
      <c r="C560" s="14">
        <v>336.76</v>
      </c>
      <c r="D560" s="14">
        <v>2.2999999999999998</v>
      </c>
      <c r="E560" s="14">
        <v>2103</v>
      </c>
      <c r="F560" s="14">
        <v>365</v>
      </c>
      <c r="G560" s="14">
        <v>0.44</v>
      </c>
      <c r="H560" s="14">
        <v>1767</v>
      </c>
      <c r="I560" s="15">
        <v>45198</v>
      </c>
      <c r="J560" s="14">
        <f t="shared" si="8"/>
        <v>595054.92000000004</v>
      </c>
      <c r="K560" s="14" t="str">
        <f>TEXT(Table1[[#This Row],[DateAdded]],"yy-mm")</f>
        <v>23-09</v>
      </c>
      <c r="L560" s="14" t="str">
        <f>IF(Table1[[#This Row],[Discount]]&gt;0.2, "High Discount", "Low/No Discount")</f>
        <v>High Discount</v>
      </c>
    </row>
    <row r="561" spans="1:12" x14ac:dyDescent="0.2">
      <c r="A561" s="14" t="s">
        <v>77</v>
      </c>
      <c r="B561" s="14" t="s">
        <v>75</v>
      </c>
      <c r="C561" s="14">
        <v>223.85</v>
      </c>
      <c r="D561" s="14">
        <v>3.7</v>
      </c>
      <c r="E561" s="14">
        <v>2378</v>
      </c>
      <c r="F561" s="14">
        <v>992</v>
      </c>
      <c r="G561" s="14">
        <v>0.28999999999999998</v>
      </c>
      <c r="H561" s="14">
        <v>1791</v>
      </c>
      <c r="I561" s="15">
        <v>45415</v>
      </c>
      <c r="J561" s="14">
        <f t="shared" si="8"/>
        <v>400915.35</v>
      </c>
      <c r="K561" s="14" t="str">
        <f>TEXT(Table1[[#This Row],[DateAdded]],"yy-mm")</f>
        <v>24-05</v>
      </c>
      <c r="L561" s="14" t="str">
        <f>IF(Table1[[#This Row],[Discount]]&gt;0.2, "High Discount", "Low/No Discount")</f>
        <v>High Discount</v>
      </c>
    </row>
    <row r="562" spans="1:12" x14ac:dyDescent="0.2">
      <c r="A562" s="14" t="s">
        <v>79</v>
      </c>
      <c r="B562" s="14" t="s">
        <v>80</v>
      </c>
      <c r="C562" s="14">
        <v>415.06</v>
      </c>
      <c r="D562" s="14">
        <v>4.5999999999999996</v>
      </c>
      <c r="E562" s="14">
        <v>956</v>
      </c>
      <c r="F562" s="14">
        <v>798</v>
      </c>
      <c r="G562" s="14">
        <v>0.4</v>
      </c>
      <c r="H562" s="14">
        <v>572</v>
      </c>
      <c r="I562" s="15">
        <v>45106</v>
      </c>
      <c r="J562" s="14">
        <f t="shared" si="8"/>
        <v>237414.32</v>
      </c>
      <c r="K562" s="14" t="str">
        <f>TEXT(Table1[[#This Row],[DateAdded]],"yy-mm")</f>
        <v>23-06</v>
      </c>
      <c r="L562" s="14" t="str">
        <f>IF(Table1[[#This Row],[Discount]]&gt;0.2, "High Discount", "Low/No Discount")</f>
        <v>High Discount</v>
      </c>
    </row>
    <row r="563" spans="1:12" x14ac:dyDescent="0.2">
      <c r="A563" s="14" t="s">
        <v>81</v>
      </c>
      <c r="B563" s="14" t="s">
        <v>80</v>
      </c>
      <c r="C563" s="14">
        <v>289.87</v>
      </c>
      <c r="D563" s="14">
        <v>2.2000000000000002</v>
      </c>
      <c r="E563" s="14">
        <v>2828</v>
      </c>
      <c r="F563" s="14">
        <v>880</v>
      </c>
      <c r="G563" s="14">
        <v>0.48</v>
      </c>
      <c r="H563" s="14">
        <v>458</v>
      </c>
      <c r="I563" s="15">
        <v>45266</v>
      </c>
      <c r="J563" s="14">
        <f t="shared" si="8"/>
        <v>132760.46</v>
      </c>
      <c r="K563" s="14" t="str">
        <f>TEXT(Table1[[#This Row],[DateAdded]],"yy-mm")</f>
        <v>23-12</v>
      </c>
      <c r="L563" s="14" t="str">
        <f>IF(Table1[[#This Row],[Discount]]&gt;0.2, "High Discount", "Low/No Discount")</f>
        <v>High Discount</v>
      </c>
    </row>
    <row r="564" spans="1:12" x14ac:dyDescent="0.2">
      <c r="A564" s="14" t="s">
        <v>82</v>
      </c>
      <c r="B564" s="14" t="s">
        <v>80</v>
      </c>
      <c r="C564" s="14">
        <v>394.03</v>
      </c>
      <c r="D564" s="14">
        <v>3.3</v>
      </c>
      <c r="E564" s="14">
        <v>4603</v>
      </c>
      <c r="F564" s="14">
        <v>303</v>
      </c>
      <c r="G564" s="14">
        <v>0.16</v>
      </c>
      <c r="H564" s="14">
        <v>597</v>
      </c>
      <c r="I564" s="15">
        <v>45287</v>
      </c>
      <c r="J564" s="14">
        <f t="shared" si="8"/>
        <v>235235.90999999997</v>
      </c>
      <c r="K564" s="14" t="str">
        <f>TEXT(Table1[[#This Row],[DateAdded]],"yy-mm")</f>
        <v>23-12</v>
      </c>
      <c r="L564" s="14" t="str">
        <f>IF(Table1[[#This Row],[Discount]]&gt;0.2, "High Discount", "Low/No Discount")</f>
        <v>Low/No Discount</v>
      </c>
    </row>
    <row r="565" spans="1:12" x14ac:dyDescent="0.2">
      <c r="A565" s="14" t="s">
        <v>81</v>
      </c>
      <c r="B565" s="14" t="s">
        <v>80</v>
      </c>
      <c r="C565" s="14">
        <v>384.53</v>
      </c>
      <c r="D565" s="14">
        <v>3.5</v>
      </c>
      <c r="E565" s="14">
        <v>991</v>
      </c>
      <c r="F565" s="14">
        <v>355</v>
      </c>
      <c r="G565" s="14">
        <v>0.02</v>
      </c>
      <c r="H565" s="14">
        <v>206</v>
      </c>
      <c r="I565" s="15">
        <v>45197</v>
      </c>
      <c r="J565" s="14">
        <f t="shared" si="8"/>
        <v>79213.179999999993</v>
      </c>
      <c r="K565" s="14" t="str">
        <f>TEXT(Table1[[#This Row],[DateAdded]],"yy-mm")</f>
        <v>23-09</v>
      </c>
      <c r="L565" s="14" t="str">
        <f>IF(Table1[[#This Row],[Discount]]&gt;0.2, "High Discount", "Low/No Discount")</f>
        <v>Low/No Discount</v>
      </c>
    </row>
    <row r="566" spans="1:12" x14ac:dyDescent="0.2">
      <c r="A566" s="14" t="s">
        <v>81</v>
      </c>
      <c r="B566" s="14" t="s">
        <v>80</v>
      </c>
      <c r="C566" s="14">
        <v>12.62</v>
      </c>
      <c r="D566" s="14">
        <v>4.8</v>
      </c>
      <c r="E566" s="14">
        <v>4804</v>
      </c>
      <c r="F566" s="14">
        <v>852</v>
      </c>
      <c r="G566" s="14">
        <v>0.2</v>
      </c>
      <c r="H566" s="14">
        <v>338</v>
      </c>
      <c r="I566" s="15">
        <v>45428</v>
      </c>
      <c r="J566" s="14">
        <f t="shared" si="8"/>
        <v>4265.5599999999995</v>
      </c>
      <c r="K566" s="14" t="str">
        <f>TEXT(Table1[[#This Row],[DateAdded]],"yy-mm")</f>
        <v>24-05</v>
      </c>
      <c r="L566" s="14" t="str">
        <f>IF(Table1[[#This Row],[Discount]]&gt;0.2, "High Discount", "Low/No Discount")</f>
        <v>Low/No Discount</v>
      </c>
    </row>
    <row r="567" spans="1:12" x14ac:dyDescent="0.2">
      <c r="A567" s="14" t="s">
        <v>79</v>
      </c>
      <c r="B567" s="14" t="s">
        <v>80</v>
      </c>
      <c r="C567" s="14">
        <v>495.43</v>
      </c>
      <c r="D567" s="14">
        <v>4</v>
      </c>
      <c r="E567" s="14">
        <v>2730</v>
      </c>
      <c r="F567" s="14">
        <v>449</v>
      </c>
      <c r="G567" s="14">
        <v>0.35</v>
      </c>
      <c r="H567" s="14">
        <v>938</v>
      </c>
      <c r="I567" s="15">
        <v>45300</v>
      </c>
      <c r="J567" s="14">
        <f t="shared" si="8"/>
        <v>464713.34</v>
      </c>
      <c r="K567" s="14" t="str">
        <f>TEXT(Table1[[#This Row],[DateAdded]],"yy-mm")</f>
        <v>24-01</v>
      </c>
      <c r="L567" s="14" t="str">
        <f>IF(Table1[[#This Row],[Discount]]&gt;0.2, "High Discount", "Low/No Discount")</f>
        <v>High Discount</v>
      </c>
    </row>
    <row r="568" spans="1:12" x14ac:dyDescent="0.2">
      <c r="A568" s="14" t="s">
        <v>79</v>
      </c>
      <c r="B568" s="14" t="s">
        <v>80</v>
      </c>
      <c r="C568" s="14">
        <v>289.05</v>
      </c>
      <c r="D568" s="14">
        <v>4.5</v>
      </c>
      <c r="E568" s="14">
        <v>650</v>
      </c>
      <c r="F568" s="14">
        <v>621</v>
      </c>
      <c r="G568" s="14">
        <v>0.19</v>
      </c>
      <c r="H568" s="14">
        <v>539</v>
      </c>
      <c r="I568" s="15">
        <v>45256</v>
      </c>
      <c r="J568" s="14">
        <f t="shared" si="8"/>
        <v>155797.95000000001</v>
      </c>
      <c r="K568" s="14" t="str">
        <f>TEXT(Table1[[#This Row],[DateAdded]],"yy-mm")</f>
        <v>23-11</v>
      </c>
      <c r="L568" s="14" t="str">
        <f>IF(Table1[[#This Row],[Discount]]&gt;0.2, "High Discount", "Low/No Discount")</f>
        <v>Low/No Discount</v>
      </c>
    </row>
    <row r="569" spans="1:12" x14ac:dyDescent="0.2">
      <c r="A569" s="14" t="s">
        <v>81</v>
      </c>
      <c r="B569" s="14" t="s">
        <v>80</v>
      </c>
      <c r="C569" s="14">
        <v>113.7</v>
      </c>
      <c r="D569" s="14">
        <v>5</v>
      </c>
      <c r="E569" s="14">
        <v>2827</v>
      </c>
      <c r="F569" s="14">
        <v>561</v>
      </c>
      <c r="G569" s="14">
        <v>0.32</v>
      </c>
      <c r="H569" s="14">
        <v>1136</v>
      </c>
      <c r="I569" s="15">
        <v>45283</v>
      </c>
      <c r="J569" s="14">
        <f t="shared" si="8"/>
        <v>129163.2</v>
      </c>
      <c r="K569" s="14" t="str">
        <f>TEXT(Table1[[#This Row],[DateAdded]],"yy-mm")</f>
        <v>23-12</v>
      </c>
      <c r="L569" s="14" t="str">
        <f>IF(Table1[[#This Row],[Discount]]&gt;0.2, "High Discount", "Low/No Discount")</f>
        <v>High Discount</v>
      </c>
    </row>
    <row r="570" spans="1:12" x14ac:dyDescent="0.2">
      <c r="A570" s="14" t="s">
        <v>79</v>
      </c>
      <c r="B570" s="14" t="s">
        <v>80</v>
      </c>
      <c r="C570" s="14">
        <v>470.57</v>
      </c>
      <c r="D570" s="14">
        <v>3</v>
      </c>
      <c r="E570" s="14">
        <v>4383</v>
      </c>
      <c r="F570" s="14">
        <v>906</v>
      </c>
      <c r="G570" s="14">
        <v>0.42</v>
      </c>
      <c r="H570" s="14">
        <v>1178</v>
      </c>
      <c r="I570" s="15">
        <v>45398</v>
      </c>
      <c r="J570" s="14">
        <f t="shared" si="8"/>
        <v>554331.46</v>
      </c>
      <c r="K570" s="14" t="str">
        <f>TEXT(Table1[[#This Row],[DateAdded]],"yy-mm")</f>
        <v>24-04</v>
      </c>
      <c r="L570" s="14" t="str">
        <f>IF(Table1[[#This Row],[Discount]]&gt;0.2, "High Discount", "Low/No Discount")</f>
        <v>High Discount</v>
      </c>
    </row>
    <row r="571" spans="1:12" x14ac:dyDescent="0.2">
      <c r="A571" s="14" t="s">
        <v>83</v>
      </c>
      <c r="B571" s="14" t="s">
        <v>80</v>
      </c>
      <c r="C571" s="14">
        <v>192.83</v>
      </c>
      <c r="D571" s="14">
        <v>4.8</v>
      </c>
      <c r="E571" s="14">
        <v>2324</v>
      </c>
      <c r="F571" s="14">
        <v>939</v>
      </c>
      <c r="G571" s="14">
        <v>0.25</v>
      </c>
      <c r="H571" s="14">
        <v>1448</v>
      </c>
      <c r="I571" s="15">
        <v>45394</v>
      </c>
      <c r="J571" s="14">
        <f t="shared" si="8"/>
        <v>279217.84000000003</v>
      </c>
      <c r="K571" s="14" t="str">
        <f>TEXT(Table1[[#This Row],[DateAdded]],"yy-mm")</f>
        <v>24-04</v>
      </c>
      <c r="L571" s="14" t="str">
        <f>IF(Table1[[#This Row],[Discount]]&gt;0.2, "High Discount", "Low/No Discount")</f>
        <v>High Discount</v>
      </c>
    </row>
    <row r="572" spans="1:12" x14ac:dyDescent="0.2">
      <c r="A572" s="14" t="s">
        <v>81</v>
      </c>
      <c r="B572" s="14" t="s">
        <v>80</v>
      </c>
      <c r="C572" s="14">
        <v>487.38</v>
      </c>
      <c r="D572" s="14">
        <v>1.3</v>
      </c>
      <c r="E572" s="14">
        <v>917</v>
      </c>
      <c r="F572" s="14">
        <v>850</v>
      </c>
      <c r="G572" s="14">
        <v>0.37</v>
      </c>
      <c r="H572" s="14">
        <v>838</v>
      </c>
      <c r="I572" s="15">
        <v>45193</v>
      </c>
      <c r="J572" s="14">
        <f t="shared" si="8"/>
        <v>408424.44</v>
      </c>
      <c r="K572" s="14" t="str">
        <f>TEXT(Table1[[#This Row],[DateAdded]],"yy-mm")</f>
        <v>23-09</v>
      </c>
      <c r="L572" s="14" t="str">
        <f>IF(Table1[[#This Row],[Discount]]&gt;0.2, "High Discount", "Low/No Discount")</f>
        <v>High Discount</v>
      </c>
    </row>
    <row r="573" spans="1:12" x14ac:dyDescent="0.2">
      <c r="A573" s="14" t="s">
        <v>82</v>
      </c>
      <c r="B573" s="14" t="s">
        <v>80</v>
      </c>
      <c r="C573" s="14">
        <v>97.88</v>
      </c>
      <c r="D573" s="14">
        <v>3.8</v>
      </c>
      <c r="E573" s="14">
        <v>1749</v>
      </c>
      <c r="F573" s="14">
        <v>753</v>
      </c>
      <c r="G573" s="14">
        <v>0.33</v>
      </c>
      <c r="H573" s="14">
        <v>92</v>
      </c>
      <c r="I573" s="15">
        <v>45311</v>
      </c>
      <c r="J573" s="14">
        <f t="shared" si="8"/>
        <v>9004.9599999999991</v>
      </c>
      <c r="K573" s="14" t="str">
        <f>TEXT(Table1[[#This Row],[DateAdded]],"yy-mm")</f>
        <v>24-01</v>
      </c>
      <c r="L573" s="14" t="str">
        <f>IF(Table1[[#This Row],[Discount]]&gt;0.2, "High Discount", "Low/No Discount")</f>
        <v>High Discount</v>
      </c>
    </row>
    <row r="574" spans="1:12" x14ac:dyDescent="0.2">
      <c r="A574" s="14" t="s">
        <v>83</v>
      </c>
      <c r="B574" s="14" t="s">
        <v>80</v>
      </c>
      <c r="C574" s="14">
        <v>19.38</v>
      </c>
      <c r="D574" s="14">
        <v>4.0999999999999996</v>
      </c>
      <c r="E574" s="14">
        <v>374</v>
      </c>
      <c r="F574" s="14">
        <v>58</v>
      </c>
      <c r="G574" s="14">
        <v>0.35</v>
      </c>
      <c r="H574" s="14">
        <v>779</v>
      </c>
      <c r="I574" s="15">
        <v>45157</v>
      </c>
      <c r="J574" s="14">
        <f t="shared" si="8"/>
        <v>15097.019999999999</v>
      </c>
      <c r="K574" s="14" t="str">
        <f>TEXT(Table1[[#This Row],[DateAdded]],"yy-mm")</f>
        <v>23-08</v>
      </c>
      <c r="L574" s="14" t="str">
        <f>IF(Table1[[#This Row],[Discount]]&gt;0.2, "High Discount", "Low/No Discount")</f>
        <v>High Discount</v>
      </c>
    </row>
    <row r="575" spans="1:12" x14ac:dyDescent="0.2">
      <c r="A575" s="14" t="s">
        <v>83</v>
      </c>
      <c r="B575" s="14" t="s">
        <v>80</v>
      </c>
      <c r="C575" s="14">
        <v>345.99</v>
      </c>
      <c r="D575" s="14">
        <v>4.5999999999999996</v>
      </c>
      <c r="E575" s="14">
        <v>3255</v>
      </c>
      <c r="F575" s="14">
        <v>89</v>
      </c>
      <c r="G575" s="14">
        <v>0.2</v>
      </c>
      <c r="H575" s="14">
        <v>972</v>
      </c>
      <c r="I575" s="15">
        <v>45131</v>
      </c>
      <c r="J575" s="14">
        <f t="shared" si="8"/>
        <v>336302.28</v>
      </c>
      <c r="K575" s="14" t="str">
        <f>TEXT(Table1[[#This Row],[DateAdded]],"yy-mm")</f>
        <v>23-07</v>
      </c>
      <c r="L575" s="14" t="str">
        <f>IF(Table1[[#This Row],[Discount]]&gt;0.2, "High Discount", "Low/No Discount")</f>
        <v>Low/No Discount</v>
      </c>
    </row>
    <row r="576" spans="1:12" x14ac:dyDescent="0.2">
      <c r="A576" s="14" t="s">
        <v>82</v>
      </c>
      <c r="B576" s="14" t="s">
        <v>80</v>
      </c>
      <c r="C576" s="14">
        <v>418.56</v>
      </c>
      <c r="D576" s="14">
        <v>3.6</v>
      </c>
      <c r="E576" s="14">
        <v>1610</v>
      </c>
      <c r="F576" s="14">
        <v>967</v>
      </c>
      <c r="G576" s="14">
        <v>0.05</v>
      </c>
      <c r="H576" s="14">
        <v>1834</v>
      </c>
      <c r="I576" s="15">
        <v>45303</v>
      </c>
      <c r="J576" s="14">
        <f t="shared" si="8"/>
        <v>767639.04000000004</v>
      </c>
      <c r="K576" s="14" t="str">
        <f>TEXT(Table1[[#This Row],[DateAdded]],"yy-mm")</f>
        <v>24-01</v>
      </c>
      <c r="L576" s="14" t="str">
        <f>IF(Table1[[#This Row],[Discount]]&gt;0.2, "High Discount", "Low/No Discount")</f>
        <v>Low/No Discount</v>
      </c>
    </row>
    <row r="577" spans="1:12" x14ac:dyDescent="0.2">
      <c r="A577" s="14" t="s">
        <v>79</v>
      </c>
      <c r="B577" s="14" t="s">
        <v>80</v>
      </c>
      <c r="C577" s="14">
        <v>25.55</v>
      </c>
      <c r="D577" s="14">
        <v>2.7</v>
      </c>
      <c r="E577" s="14">
        <v>4735</v>
      </c>
      <c r="F577" s="14">
        <v>339</v>
      </c>
      <c r="G577" s="14">
        <v>0.44</v>
      </c>
      <c r="H577" s="14">
        <v>1167</v>
      </c>
      <c r="I577" s="15">
        <v>45135</v>
      </c>
      <c r="J577" s="14">
        <f t="shared" si="8"/>
        <v>29816.850000000002</v>
      </c>
      <c r="K577" s="14" t="str">
        <f>TEXT(Table1[[#This Row],[DateAdded]],"yy-mm")</f>
        <v>23-07</v>
      </c>
      <c r="L577" s="14" t="str">
        <f>IF(Table1[[#This Row],[Discount]]&gt;0.2, "High Discount", "Low/No Discount")</f>
        <v>High Discount</v>
      </c>
    </row>
    <row r="578" spans="1:12" x14ac:dyDescent="0.2">
      <c r="A578" s="14" t="s">
        <v>81</v>
      </c>
      <c r="B578" s="14" t="s">
        <v>80</v>
      </c>
      <c r="C578" s="14">
        <v>113.5</v>
      </c>
      <c r="D578" s="14">
        <v>4.5</v>
      </c>
      <c r="E578" s="14">
        <v>1262</v>
      </c>
      <c r="F578" s="14">
        <v>951</v>
      </c>
      <c r="G578" s="14">
        <v>0.1</v>
      </c>
      <c r="H578" s="14">
        <v>1204</v>
      </c>
      <c r="I578" s="15">
        <v>45238</v>
      </c>
      <c r="J578" s="14">
        <f t="shared" si="8"/>
        <v>136654</v>
      </c>
      <c r="K578" s="14" t="str">
        <f>TEXT(Table1[[#This Row],[DateAdded]],"yy-mm")</f>
        <v>23-11</v>
      </c>
      <c r="L578" s="14" t="str">
        <f>IF(Table1[[#This Row],[Discount]]&gt;0.2, "High Discount", "Low/No Discount")</f>
        <v>Low/No Discount</v>
      </c>
    </row>
    <row r="579" spans="1:12" x14ac:dyDescent="0.2">
      <c r="A579" s="14" t="s">
        <v>79</v>
      </c>
      <c r="B579" s="14" t="s">
        <v>80</v>
      </c>
      <c r="C579" s="14">
        <v>443.45</v>
      </c>
      <c r="D579" s="14">
        <v>1.5</v>
      </c>
      <c r="E579" s="14">
        <v>4274</v>
      </c>
      <c r="F579" s="14">
        <v>211</v>
      </c>
      <c r="G579" s="14">
        <v>0.11</v>
      </c>
      <c r="H579" s="14">
        <v>464</v>
      </c>
      <c r="I579" s="15">
        <v>45214</v>
      </c>
      <c r="J579" s="14">
        <f t="shared" ref="J579:J642" si="9">C579*H579</f>
        <v>205760.8</v>
      </c>
      <c r="K579" s="14" t="str">
        <f>TEXT(Table1[[#This Row],[DateAdded]],"yy-mm")</f>
        <v>23-10</v>
      </c>
      <c r="L579" s="14" t="str">
        <f>IF(Table1[[#This Row],[Discount]]&gt;0.2, "High Discount", "Low/No Discount")</f>
        <v>Low/No Discount</v>
      </c>
    </row>
    <row r="580" spans="1:12" x14ac:dyDescent="0.2">
      <c r="A580" s="14" t="s">
        <v>81</v>
      </c>
      <c r="B580" s="14" t="s">
        <v>80</v>
      </c>
      <c r="C580" s="14">
        <v>486.96</v>
      </c>
      <c r="D580" s="14">
        <v>2.9</v>
      </c>
      <c r="E580" s="14">
        <v>2654</v>
      </c>
      <c r="F580" s="14">
        <v>884</v>
      </c>
      <c r="G580" s="14">
        <v>0.03</v>
      </c>
      <c r="H580" s="14">
        <v>275</v>
      </c>
      <c r="I580" s="15">
        <v>45222</v>
      </c>
      <c r="J580" s="14">
        <f t="shared" si="9"/>
        <v>133914</v>
      </c>
      <c r="K580" s="14" t="str">
        <f>TEXT(Table1[[#This Row],[DateAdded]],"yy-mm")</f>
        <v>23-10</v>
      </c>
      <c r="L580" s="14" t="str">
        <f>IF(Table1[[#This Row],[Discount]]&gt;0.2, "High Discount", "Low/No Discount")</f>
        <v>Low/No Discount</v>
      </c>
    </row>
    <row r="581" spans="1:12" x14ac:dyDescent="0.2">
      <c r="A581" s="14" t="s">
        <v>82</v>
      </c>
      <c r="B581" s="14" t="s">
        <v>80</v>
      </c>
      <c r="C581" s="14">
        <v>487.92</v>
      </c>
      <c r="D581" s="14">
        <v>4.3</v>
      </c>
      <c r="E581" s="14">
        <v>3135</v>
      </c>
      <c r="F581" s="14">
        <v>809</v>
      </c>
      <c r="G581" s="14">
        <v>0.47</v>
      </c>
      <c r="H581" s="14">
        <v>1938</v>
      </c>
      <c r="I581" s="15">
        <v>45442</v>
      </c>
      <c r="J581" s="14">
        <f t="shared" si="9"/>
        <v>945588.96000000008</v>
      </c>
      <c r="K581" s="14" t="str">
        <f>TEXT(Table1[[#This Row],[DateAdded]],"yy-mm")</f>
        <v>24-05</v>
      </c>
      <c r="L581" s="14" t="str">
        <f>IF(Table1[[#This Row],[Discount]]&gt;0.2, "High Discount", "Low/No Discount")</f>
        <v>High Discount</v>
      </c>
    </row>
    <row r="582" spans="1:12" x14ac:dyDescent="0.2">
      <c r="A582" s="14" t="s">
        <v>83</v>
      </c>
      <c r="B582" s="14" t="s">
        <v>80</v>
      </c>
      <c r="C582" s="14">
        <v>44.81</v>
      </c>
      <c r="D582" s="14">
        <v>1.8</v>
      </c>
      <c r="E582" s="14">
        <v>762</v>
      </c>
      <c r="F582" s="14">
        <v>275</v>
      </c>
      <c r="G582" s="14">
        <v>0.03</v>
      </c>
      <c r="H582" s="14">
        <v>727</v>
      </c>
      <c r="I582" s="15">
        <v>45401</v>
      </c>
      <c r="J582" s="14">
        <f t="shared" si="9"/>
        <v>32576.870000000003</v>
      </c>
      <c r="K582" s="14" t="str">
        <f>TEXT(Table1[[#This Row],[DateAdded]],"yy-mm")</f>
        <v>24-04</v>
      </c>
      <c r="L582" s="14" t="str">
        <f>IF(Table1[[#This Row],[Discount]]&gt;0.2, "High Discount", "Low/No Discount")</f>
        <v>Low/No Discount</v>
      </c>
    </row>
    <row r="583" spans="1:12" x14ac:dyDescent="0.2">
      <c r="A583" s="14" t="s">
        <v>81</v>
      </c>
      <c r="B583" s="14" t="s">
        <v>80</v>
      </c>
      <c r="C583" s="14">
        <v>82.17</v>
      </c>
      <c r="D583" s="14">
        <v>4.9000000000000004</v>
      </c>
      <c r="E583" s="14">
        <v>2040</v>
      </c>
      <c r="F583" s="14">
        <v>807</v>
      </c>
      <c r="G583" s="14">
        <v>0.06</v>
      </c>
      <c r="H583" s="14">
        <v>235</v>
      </c>
      <c r="I583" s="15">
        <v>45397</v>
      </c>
      <c r="J583" s="14">
        <f t="shared" si="9"/>
        <v>19309.95</v>
      </c>
      <c r="K583" s="14" t="str">
        <f>TEXT(Table1[[#This Row],[DateAdded]],"yy-mm")</f>
        <v>24-04</v>
      </c>
      <c r="L583" s="14" t="str">
        <f>IF(Table1[[#This Row],[Discount]]&gt;0.2, "High Discount", "Low/No Discount")</f>
        <v>Low/No Discount</v>
      </c>
    </row>
    <row r="584" spans="1:12" x14ac:dyDescent="0.2">
      <c r="A584" s="14" t="s">
        <v>81</v>
      </c>
      <c r="B584" s="14" t="s">
        <v>80</v>
      </c>
      <c r="C584" s="14">
        <v>401.16</v>
      </c>
      <c r="D584" s="14">
        <v>2.2999999999999998</v>
      </c>
      <c r="E584" s="14">
        <v>903</v>
      </c>
      <c r="F584" s="14">
        <v>92</v>
      </c>
      <c r="G584" s="14">
        <v>0.12</v>
      </c>
      <c r="H584" s="14">
        <v>1083</v>
      </c>
      <c r="I584" s="15">
        <v>45315</v>
      </c>
      <c r="J584" s="14">
        <f t="shared" si="9"/>
        <v>434456.28</v>
      </c>
      <c r="K584" s="14" t="str">
        <f>TEXT(Table1[[#This Row],[DateAdded]],"yy-mm")</f>
        <v>24-01</v>
      </c>
      <c r="L584" s="14" t="str">
        <f>IF(Table1[[#This Row],[Discount]]&gt;0.2, "High Discount", "Low/No Discount")</f>
        <v>Low/No Discount</v>
      </c>
    </row>
    <row r="585" spans="1:12" x14ac:dyDescent="0.2">
      <c r="A585" s="14" t="s">
        <v>81</v>
      </c>
      <c r="B585" s="14" t="s">
        <v>80</v>
      </c>
      <c r="C585" s="14">
        <v>189.14</v>
      </c>
      <c r="D585" s="14">
        <v>2.4</v>
      </c>
      <c r="E585" s="14">
        <v>1036</v>
      </c>
      <c r="F585" s="14">
        <v>991</v>
      </c>
      <c r="G585" s="14">
        <v>0.49</v>
      </c>
      <c r="H585" s="14">
        <v>1817</v>
      </c>
      <c r="I585" s="15">
        <v>45367</v>
      </c>
      <c r="J585" s="14">
        <f t="shared" si="9"/>
        <v>343667.37999999995</v>
      </c>
      <c r="K585" s="14" t="str">
        <f>TEXT(Table1[[#This Row],[DateAdded]],"yy-mm")</f>
        <v>24-03</v>
      </c>
      <c r="L585" s="14" t="str">
        <f>IF(Table1[[#This Row],[Discount]]&gt;0.2, "High Discount", "Low/No Discount")</f>
        <v>High Discount</v>
      </c>
    </row>
    <row r="586" spans="1:12" x14ac:dyDescent="0.2">
      <c r="A586" s="14" t="s">
        <v>79</v>
      </c>
      <c r="B586" s="14" t="s">
        <v>80</v>
      </c>
      <c r="C586" s="14">
        <v>81.99</v>
      </c>
      <c r="D586" s="14">
        <v>2.4</v>
      </c>
      <c r="E586" s="14">
        <v>2430</v>
      </c>
      <c r="F586" s="14">
        <v>855</v>
      </c>
      <c r="G586" s="14">
        <v>0.08</v>
      </c>
      <c r="H586" s="14">
        <v>1494</v>
      </c>
      <c r="I586" s="15">
        <v>45175</v>
      </c>
      <c r="J586" s="14">
        <f t="shared" si="9"/>
        <v>122493.06</v>
      </c>
      <c r="K586" s="14" t="str">
        <f>TEXT(Table1[[#This Row],[DateAdded]],"yy-mm")</f>
        <v>23-09</v>
      </c>
      <c r="L586" s="14" t="str">
        <f>IF(Table1[[#This Row],[Discount]]&gt;0.2, "High Discount", "Low/No Discount")</f>
        <v>Low/No Discount</v>
      </c>
    </row>
    <row r="587" spans="1:12" x14ac:dyDescent="0.2">
      <c r="A587" s="14" t="s">
        <v>83</v>
      </c>
      <c r="B587" s="14" t="s">
        <v>80</v>
      </c>
      <c r="C587" s="14">
        <v>416.36</v>
      </c>
      <c r="D587" s="14">
        <v>3.8</v>
      </c>
      <c r="E587" s="14">
        <v>3373</v>
      </c>
      <c r="F587" s="14">
        <v>95</v>
      </c>
      <c r="G587" s="14">
        <v>0.08</v>
      </c>
      <c r="H587" s="14">
        <v>191</v>
      </c>
      <c r="I587" s="15">
        <v>45187</v>
      </c>
      <c r="J587" s="14">
        <f t="shared" si="9"/>
        <v>79524.760000000009</v>
      </c>
      <c r="K587" s="14" t="str">
        <f>TEXT(Table1[[#This Row],[DateAdded]],"yy-mm")</f>
        <v>23-09</v>
      </c>
      <c r="L587" s="14" t="str">
        <f>IF(Table1[[#This Row],[Discount]]&gt;0.2, "High Discount", "Low/No Discount")</f>
        <v>Low/No Discount</v>
      </c>
    </row>
    <row r="588" spans="1:12" x14ac:dyDescent="0.2">
      <c r="A588" s="14" t="s">
        <v>79</v>
      </c>
      <c r="B588" s="14" t="s">
        <v>80</v>
      </c>
      <c r="C588" s="14">
        <v>158.78</v>
      </c>
      <c r="D588" s="14">
        <v>2.2000000000000002</v>
      </c>
      <c r="E588" s="14">
        <v>3183</v>
      </c>
      <c r="F588" s="14">
        <v>827</v>
      </c>
      <c r="G588" s="14">
        <v>0.24</v>
      </c>
      <c r="H588" s="14">
        <v>1168</v>
      </c>
      <c r="I588" s="15">
        <v>45388</v>
      </c>
      <c r="J588" s="14">
        <f t="shared" si="9"/>
        <v>185455.04</v>
      </c>
      <c r="K588" s="14" t="str">
        <f>TEXT(Table1[[#This Row],[DateAdded]],"yy-mm")</f>
        <v>24-04</v>
      </c>
      <c r="L588" s="14" t="str">
        <f>IF(Table1[[#This Row],[Discount]]&gt;0.2, "High Discount", "Low/No Discount")</f>
        <v>High Discount</v>
      </c>
    </row>
    <row r="589" spans="1:12" x14ac:dyDescent="0.2">
      <c r="A589" s="14" t="s">
        <v>81</v>
      </c>
      <c r="B589" s="14" t="s">
        <v>80</v>
      </c>
      <c r="C589" s="14">
        <v>492.27</v>
      </c>
      <c r="D589" s="14">
        <v>2.6</v>
      </c>
      <c r="E589" s="14">
        <v>2153</v>
      </c>
      <c r="F589" s="14">
        <v>180</v>
      </c>
      <c r="G589" s="14">
        <v>0.21</v>
      </c>
      <c r="H589" s="14">
        <v>776</v>
      </c>
      <c r="I589" s="15">
        <v>45175</v>
      </c>
      <c r="J589" s="14">
        <f t="shared" si="9"/>
        <v>382001.51999999996</v>
      </c>
      <c r="K589" s="14" t="str">
        <f>TEXT(Table1[[#This Row],[DateAdded]],"yy-mm")</f>
        <v>23-09</v>
      </c>
      <c r="L589" s="14" t="str">
        <f>IF(Table1[[#This Row],[Discount]]&gt;0.2, "High Discount", "Low/No Discount")</f>
        <v>High Discount</v>
      </c>
    </row>
    <row r="590" spans="1:12" x14ac:dyDescent="0.2">
      <c r="A590" s="14" t="s">
        <v>82</v>
      </c>
      <c r="B590" s="14" t="s">
        <v>80</v>
      </c>
      <c r="C590" s="14">
        <v>180.06</v>
      </c>
      <c r="D590" s="14">
        <v>3.2</v>
      </c>
      <c r="E590" s="14">
        <v>2153</v>
      </c>
      <c r="F590" s="14">
        <v>270</v>
      </c>
      <c r="G590" s="14">
        <v>0.02</v>
      </c>
      <c r="H590" s="14">
        <v>1526</v>
      </c>
      <c r="I590" s="15">
        <v>45286</v>
      </c>
      <c r="J590" s="14">
        <f t="shared" si="9"/>
        <v>274771.56</v>
      </c>
      <c r="K590" s="14" t="str">
        <f>TEXT(Table1[[#This Row],[DateAdded]],"yy-mm")</f>
        <v>23-12</v>
      </c>
      <c r="L590" s="14" t="str">
        <f>IF(Table1[[#This Row],[Discount]]&gt;0.2, "High Discount", "Low/No Discount")</f>
        <v>Low/No Discount</v>
      </c>
    </row>
    <row r="591" spans="1:12" x14ac:dyDescent="0.2">
      <c r="A591" s="14" t="s">
        <v>82</v>
      </c>
      <c r="B591" s="14" t="s">
        <v>80</v>
      </c>
      <c r="C591" s="14">
        <v>494.83</v>
      </c>
      <c r="D591" s="14">
        <v>4.5999999999999996</v>
      </c>
      <c r="E591" s="14">
        <v>3802</v>
      </c>
      <c r="F591" s="14">
        <v>980</v>
      </c>
      <c r="G591" s="14">
        <v>0.24</v>
      </c>
      <c r="H591" s="14">
        <v>1743</v>
      </c>
      <c r="I591" s="15">
        <v>45252</v>
      </c>
      <c r="J591" s="14">
        <f t="shared" si="9"/>
        <v>862488.69</v>
      </c>
      <c r="K591" s="14" t="str">
        <f>TEXT(Table1[[#This Row],[DateAdded]],"yy-mm")</f>
        <v>23-11</v>
      </c>
      <c r="L591" s="14" t="str">
        <f>IF(Table1[[#This Row],[Discount]]&gt;0.2, "High Discount", "Low/No Discount")</f>
        <v>High Discount</v>
      </c>
    </row>
    <row r="592" spans="1:12" x14ac:dyDescent="0.2">
      <c r="A592" s="14" t="s">
        <v>81</v>
      </c>
      <c r="B592" s="14" t="s">
        <v>80</v>
      </c>
      <c r="C592" s="14">
        <v>284.19</v>
      </c>
      <c r="D592" s="14">
        <v>3.7</v>
      </c>
      <c r="E592" s="14">
        <v>226</v>
      </c>
      <c r="F592" s="14">
        <v>47</v>
      </c>
      <c r="G592" s="14">
        <v>0.2</v>
      </c>
      <c r="H592" s="14">
        <v>1462</v>
      </c>
      <c r="I592" s="15">
        <v>45158</v>
      </c>
      <c r="J592" s="14">
        <f t="shared" si="9"/>
        <v>415485.77999999997</v>
      </c>
      <c r="K592" s="14" t="str">
        <f>TEXT(Table1[[#This Row],[DateAdded]],"yy-mm")</f>
        <v>23-08</v>
      </c>
      <c r="L592" s="14" t="str">
        <f>IF(Table1[[#This Row],[Discount]]&gt;0.2, "High Discount", "Low/No Discount")</f>
        <v>Low/No Discount</v>
      </c>
    </row>
    <row r="593" spans="1:12" x14ac:dyDescent="0.2">
      <c r="A593" s="14" t="s">
        <v>79</v>
      </c>
      <c r="B593" s="14" t="s">
        <v>80</v>
      </c>
      <c r="C593" s="14">
        <v>213.91</v>
      </c>
      <c r="D593" s="14">
        <v>3.1</v>
      </c>
      <c r="E593" s="14">
        <v>2535</v>
      </c>
      <c r="F593" s="14">
        <v>908</v>
      </c>
      <c r="G593" s="14">
        <v>0.44</v>
      </c>
      <c r="H593" s="14">
        <v>1252</v>
      </c>
      <c r="I593" s="15">
        <v>45376</v>
      </c>
      <c r="J593" s="14">
        <f t="shared" si="9"/>
        <v>267815.32</v>
      </c>
      <c r="K593" s="14" t="str">
        <f>TEXT(Table1[[#This Row],[DateAdded]],"yy-mm")</f>
        <v>24-03</v>
      </c>
      <c r="L593" s="14" t="str">
        <f>IF(Table1[[#This Row],[Discount]]&gt;0.2, "High Discount", "Low/No Discount")</f>
        <v>High Discount</v>
      </c>
    </row>
    <row r="594" spans="1:12" x14ac:dyDescent="0.2">
      <c r="A594" s="14" t="s">
        <v>82</v>
      </c>
      <c r="B594" s="14" t="s">
        <v>80</v>
      </c>
      <c r="C594" s="14">
        <v>261.32</v>
      </c>
      <c r="D594" s="14">
        <v>4.5</v>
      </c>
      <c r="E594" s="14">
        <v>4405</v>
      </c>
      <c r="F594" s="14">
        <v>131</v>
      </c>
      <c r="G594" s="14">
        <v>0.49</v>
      </c>
      <c r="H594" s="14">
        <v>1095</v>
      </c>
      <c r="I594" s="15">
        <v>45172</v>
      </c>
      <c r="J594" s="14">
        <f t="shared" si="9"/>
        <v>286145.39999999997</v>
      </c>
      <c r="K594" s="14" t="str">
        <f>TEXT(Table1[[#This Row],[DateAdded]],"yy-mm")</f>
        <v>23-09</v>
      </c>
      <c r="L594" s="14" t="str">
        <f>IF(Table1[[#This Row],[Discount]]&gt;0.2, "High Discount", "Low/No Discount")</f>
        <v>High Discount</v>
      </c>
    </row>
    <row r="595" spans="1:12" x14ac:dyDescent="0.2">
      <c r="A595" s="14" t="s">
        <v>82</v>
      </c>
      <c r="B595" s="14" t="s">
        <v>80</v>
      </c>
      <c r="C595" s="14">
        <v>334.22</v>
      </c>
      <c r="D595" s="14">
        <v>1.6</v>
      </c>
      <c r="E595" s="14">
        <v>1445</v>
      </c>
      <c r="F595" s="14">
        <v>119</v>
      </c>
      <c r="G595" s="14">
        <v>0.09</v>
      </c>
      <c r="H595" s="14">
        <v>1757</v>
      </c>
      <c r="I595" s="15">
        <v>45322</v>
      </c>
      <c r="J595" s="14">
        <f t="shared" si="9"/>
        <v>587224.54</v>
      </c>
      <c r="K595" s="14" t="str">
        <f>TEXT(Table1[[#This Row],[DateAdded]],"yy-mm")</f>
        <v>24-01</v>
      </c>
      <c r="L595" s="14" t="str">
        <f>IF(Table1[[#This Row],[Discount]]&gt;0.2, "High Discount", "Low/No Discount")</f>
        <v>Low/No Discount</v>
      </c>
    </row>
    <row r="596" spans="1:12" x14ac:dyDescent="0.2">
      <c r="A596" s="14" t="s">
        <v>82</v>
      </c>
      <c r="B596" s="14" t="s">
        <v>80</v>
      </c>
      <c r="C596" s="14">
        <v>209.21</v>
      </c>
      <c r="D596" s="14">
        <v>4.5999999999999996</v>
      </c>
      <c r="E596" s="14">
        <v>2294</v>
      </c>
      <c r="F596" s="14">
        <v>71</v>
      </c>
      <c r="G596" s="14">
        <v>0.19</v>
      </c>
      <c r="H596" s="14">
        <v>5</v>
      </c>
      <c r="I596" s="15">
        <v>45247</v>
      </c>
      <c r="J596" s="14">
        <f t="shared" si="9"/>
        <v>1046.05</v>
      </c>
      <c r="K596" s="14" t="str">
        <f>TEXT(Table1[[#This Row],[DateAdded]],"yy-mm")</f>
        <v>23-11</v>
      </c>
      <c r="L596" s="14" t="str">
        <f>IF(Table1[[#This Row],[Discount]]&gt;0.2, "High Discount", "Low/No Discount")</f>
        <v>Low/No Discount</v>
      </c>
    </row>
    <row r="597" spans="1:12" x14ac:dyDescent="0.2">
      <c r="A597" s="14" t="s">
        <v>79</v>
      </c>
      <c r="B597" s="14" t="s">
        <v>80</v>
      </c>
      <c r="C597" s="14">
        <v>400.89</v>
      </c>
      <c r="D597" s="14">
        <v>2.5</v>
      </c>
      <c r="E597" s="14">
        <v>698</v>
      </c>
      <c r="F597" s="14">
        <v>75</v>
      </c>
      <c r="G597" s="14">
        <v>0.28000000000000003</v>
      </c>
      <c r="H597" s="14">
        <v>1822</v>
      </c>
      <c r="I597" s="15">
        <v>45104</v>
      </c>
      <c r="J597" s="14">
        <f t="shared" si="9"/>
        <v>730421.58</v>
      </c>
      <c r="K597" s="14" t="str">
        <f>TEXT(Table1[[#This Row],[DateAdded]],"yy-mm")</f>
        <v>23-06</v>
      </c>
      <c r="L597" s="14" t="str">
        <f>IF(Table1[[#This Row],[Discount]]&gt;0.2, "High Discount", "Low/No Discount")</f>
        <v>High Discount</v>
      </c>
    </row>
    <row r="598" spans="1:12" x14ac:dyDescent="0.2">
      <c r="A598" s="14" t="s">
        <v>81</v>
      </c>
      <c r="B598" s="14" t="s">
        <v>80</v>
      </c>
      <c r="C598" s="14">
        <v>175.45</v>
      </c>
      <c r="D598" s="14">
        <v>5</v>
      </c>
      <c r="E598" s="14">
        <v>2334</v>
      </c>
      <c r="F598" s="14">
        <v>765</v>
      </c>
      <c r="G598" s="14">
        <v>0.26</v>
      </c>
      <c r="H598" s="14">
        <v>1619</v>
      </c>
      <c r="I598" s="15">
        <v>45440</v>
      </c>
      <c r="J598" s="14">
        <f t="shared" si="9"/>
        <v>284053.55</v>
      </c>
      <c r="K598" s="14" t="str">
        <f>TEXT(Table1[[#This Row],[DateAdded]],"yy-mm")</f>
        <v>24-05</v>
      </c>
      <c r="L598" s="14" t="str">
        <f>IF(Table1[[#This Row],[Discount]]&gt;0.2, "High Discount", "Low/No Discount")</f>
        <v>High Discount</v>
      </c>
    </row>
    <row r="599" spans="1:12" x14ac:dyDescent="0.2">
      <c r="A599" s="14" t="s">
        <v>82</v>
      </c>
      <c r="B599" s="14" t="s">
        <v>80</v>
      </c>
      <c r="C599" s="14">
        <v>436.63</v>
      </c>
      <c r="D599" s="14">
        <v>4.2</v>
      </c>
      <c r="E599" s="14">
        <v>275</v>
      </c>
      <c r="F599" s="14">
        <v>499</v>
      </c>
      <c r="G599" s="14">
        <v>0.38</v>
      </c>
      <c r="H599" s="14">
        <v>1973</v>
      </c>
      <c r="I599" s="15">
        <v>45180</v>
      </c>
      <c r="J599" s="14">
        <f t="shared" si="9"/>
        <v>861470.99</v>
      </c>
      <c r="K599" s="14" t="str">
        <f>TEXT(Table1[[#This Row],[DateAdded]],"yy-mm")</f>
        <v>23-09</v>
      </c>
      <c r="L599" s="14" t="str">
        <f>IF(Table1[[#This Row],[Discount]]&gt;0.2, "High Discount", "Low/No Discount")</f>
        <v>High Discount</v>
      </c>
    </row>
    <row r="600" spans="1:12" x14ac:dyDescent="0.2">
      <c r="A600" s="14" t="s">
        <v>79</v>
      </c>
      <c r="B600" s="14" t="s">
        <v>80</v>
      </c>
      <c r="C600" s="14">
        <v>248.2</v>
      </c>
      <c r="D600" s="14">
        <v>4.7</v>
      </c>
      <c r="E600" s="14">
        <v>4204</v>
      </c>
      <c r="F600" s="14">
        <v>278</v>
      </c>
      <c r="G600" s="14">
        <v>0.15</v>
      </c>
      <c r="H600" s="14">
        <v>1799</v>
      </c>
      <c r="I600" s="15">
        <v>45138</v>
      </c>
      <c r="J600" s="14">
        <f t="shared" si="9"/>
        <v>446511.8</v>
      </c>
      <c r="K600" s="14" t="str">
        <f>TEXT(Table1[[#This Row],[DateAdded]],"yy-mm")</f>
        <v>23-07</v>
      </c>
      <c r="L600" s="14" t="str">
        <f>IF(Table1[[#This Row],[Discount]]&gt;0.2, "High Discount", "Low/No Discount")</f>
        <v>Low/No Discount</v>
      </c>
    </row>
    <row r="601" spans="1:12" x14ac:dyDescent="0.2">
      <c r="A601" s="14" t="s">
        <v>83</v>
      </c>
      <c r="B601" s="14" t="s">
        <v>80</v>
      </c>
      <c r="C601" s="14">
        <v>395.05</v>
      </c>
      <c r="D601" s="14">
        <v>3.4</v>
      </c>
      <c r="E601" s="14">
        <v>1520</v>
      </c>
      <c r="F601" s="14">
        <v>155</v>
      </c>
      <c r="G601" s="14">
        <v>0.38</v>
      </c>
      <c r="H601" s="14">
        <v>1295</v>
      </c>
      <c r="I601" s="15">
        <v>45451</v>
      </c>
      <c r="J601" s="14">
        <f t="shared" si="9"/>
        <v>511589.75</v>
      </c>
      <c r="K601" s="14" t="str">
        <f>TEXT(Table1[[#This Row],[DateAdded]],"yy-mm")</f>
        <v>24-06</v>
      </c>
      <c r="L601" s="14" t="str">
        <f>IF(Table1[[#This Row],[Discount]]&gt;0.2, "High Discount", "Low/No Discount")</f>
        <v>High Discount</v>
      </c>
    </row>
    <row r="602" spans="1:12" x14ac:dyDescent="0.2">
      <c r="A602" s="14" t="s">
        <v>84</v>
      </c>
      <c r="B602" s="14" t="s">
        <v>85</v>
      </c>
      <c r="C602" s="14">
        <v>220.69</v>
      </c>
      <c r="D602" s="14">
        <v>3.4</v>
      </c>
      <c r="E602" s="14">
        <v>870</v>
      </c>
      <c r="F602" s="14">
        <v>12</v>
      </c>
      <c r="G602" s="14">
        <v>0.38</v>
      </c>
      <c r="H602" s="14">
        <v>1756</v>
      </c>
      <c r="I602" s="15">
        <v>45215</v>
      </c>
      <c r="J602" s="14">
        <f t="shared" si="9"/>
        <v>387531.64</v>
      </c>
      <c r="K602" s="14" t="str">
        <f>TEXT(Table1[[#This Row],[DateAdded]],"yy-mm")</f>
        <v>23-10</v>
      </c>
      <c r="L602" s="14" t="str">
        <f>IF(Table1[[#This Row],[Discount]]&gt;0.2, "High Discount", "Low/No Discount")</f>
        <v>High Discount</v>
      </c>
    </row>
    <row r="603" spans="1:12" x14ac:dyDescent="0.2">
      <c r="A603" s="14" t="s">
        <v>84</v>
      </c>
      <c r="B603" s="14" t="s">
        <v>85</v>
      </c>
      <c r="C603" s="14">
        <v>243.09</v>
      </c>
      <c r="D603" s="14">
        <v>3.7</v>
      </c>
      <c r="E603" s="14">
        <v>1647</v>
      </c>
      <c r="F603" s="14">
        <v>566</v>
      </c>
      <c r="G603" s="14">
        <v>0.32</v>
      </c>
      <c r="H603" s="14">
        <v>1490</v>
      </c>
      <c r="I603" s="15">
        <v>45337</v>
      </c>
      <c r="J603" s="14">
        <f t="shared" si="9"/>
        <v>362204.1</v>
      </c>
      <c r="K603" s="14" t="str">
        <f>TEXT(Table1[[#This Row],[DateAdded]],"yy-mm")</f>
        <v>24-02</v>
      </c>
      <c r="L603" s="14" t="str">
        <f>IF(Table1[[#This Row],[Discount]]&gt;0.2, "High Discount", "Low/No Discount")</f>
        <v>High Discount</v>
      </c>
    </row>
    <row r="604" spans="1:12" x14ac:dyDescent="0.2">
      <c r="A604" s="14" t="s">
        <v>86</v>
      </c>
      <c r="B604" s="14" t="s">
        <v>85</v>
      </c>
      <c r="C604" s="14">
        <v>456.2</v>
      </c>
      <c r="D604" s="14">
        <v>3</v>
      </c>
      <c r="E604" s="14">
        <v>4660</v>
      </c>
      <c r="F604" s="14">
        <v>470</v>
      </c>
      <c r="G604" s="14">
        <v>0.31</v>
      </c>
      <c r="H604" s="14">
        <v>925</v>
      </c>
      <c r="I604" s="15">
        <v>45140</v>
      </c>
      <c r="J604" s="14">
        <f t="shared" si="9"/>
        <v>421985</v>
      </c>
      <c r="K604" s="14" t="str">
        <f>TEXT(Table1[[#This Row],[DateAdded]],"yy-mm")</f>
        <v>23-08</v>
      </c>
      <c r="L604" s="14" t="str">
        <f>IF(Table1[[#This Row],[Discount]]&gt;0.2, "High Discount", "Low/No Discount")</f>
        <v>High Discount</v>
      </c>
    </row>
    <row r="605" spans="1:12" x14ac:dyDescent="0.2">
      <c r="A605" s="14" t="s">
        <v>87</v>
      </c>
      <c r="B605" s="14" t="s">
        <v>85</v>
      </c>
      <c r="C605" s="14">
        <v>464.91</v>
      </c>
      <c r="D605" s="14">
        <v>5</v>
      </c>
      <c r="E605" s="14">
        <v>1067</v>
      </c>
      <c r="F605" s="14">
        <v>738</v>
      </c>
      <c r="G605" s="14">
        <v>0.38</v>
      </c>
      <c r="H605" s="14">
        <v>1743</v>
      </c>
      <c r="I605" s="15">
        <v>45188</v>
      </c>
      <c r="J605" s="14">
        <f t="shared" si="9"/>
        <v>810338.13</v>
      </c>
      <c r="K605" s="14" t="str">
        <f>TEXT(Table1[[#This Row],[DateAdded]],"yy-mm")</f>
        <v>23-09</v>
      </c>
      <c r="L605" s="14" t="str">
        <f>IF(Table1[[#This Row],[Discount]]&gt;0.2, "High Discount", "Low/No Discount")</f>
        <v>High Discount</v>
      </c>
    </row>
    <row r="606" spans="1:12" x14ac:dyDescent="0.2">
      <c r="A606" s="14" t="s">
        <v>87</v>
      </c>
      <c r="B606" s="14" t="s">
        <v>85</v>
      </c>
      <c r="C606" s="14">
        <v>34.31</v>
      </c>
      <c r="D606" s="14">
        <v>3.9</v>
      </c>
      <c r="E606" s="14">
        <v>2951</v>
      </c>
      <c r="F606" s="14">
        <v>71</v>
      </c>
      <c r="G606" s="14">
        <v>0.46</v>
      </c>
      <c r="H606" s="14">
        <v>1291</v>
      </c>
      <c r="I606" s="15">
        <v>45132</v>
      </c>
      <c r="J606" s="14">
        <f t="shared" si="9"/>
        <v>44294.210000000006</v>
      </c>
      <c r="K606" s="14" t="str">
        <f>TEXT(Table1[[#This Row],[DateAdded]],"yy-mm")</f>
        <v>23-07</v>
      </c>
      <c r="L606" s="14" t="str">
        <f>IF(Table1[[#This Row],[Discount]]&gt;0.2, "High Discount", "Low/No Discount")</f>
        <v>High Discount</v>
      </c>
    </row>
    <row r="607" spans="1:12" x14ac:dyDescent="0.2">
      <c r="A607" s="14" t="s">
        <v>86</v>
      </c>
      <c r="B607" s="14" t="s">
        <v>85</v>
      </c>
      <c r="C607" s="14">
        <v>402.71</v>
      </c>
      <c r="D607" s="14">
        <v>2.6</v>
      </c>
      <c r="E607" s="14">
        <v>4234</v>
      </c>
      <c r="F607" s="14">
        <v>614</v>
      </c>
      <c r="G607" s="14">
        <v>0.06</v>
      </c>
      <c r="H607" s="14">
        <v>272</v>
      </c>
      <c r="I607" s="15">
        <v>45232</v>
      </c>
      <c r="J607" s="14">
        <f t="shared" si="9"/>
        <v>109537.12</v>
      </c>
      <c r="K607" s="14" t="str">
        <f>TEXT(Table1[[#This Row],[DateAdded]],"yy-mm")</f>
        <v>23-11</v>
      </c>
      <c r="L607" s="14" t="str">
        <f>IF(Table1[[#This Row],[Discount]]&gt;0.2, "High Discount", "Low/No Discount")</f>
        <v>Low/No Discount</v>
      </c>
    </row>
    <row r="608" spans="1:12" x14ac:dyDescent="0.2">
      <c r="A608" s="14" t="s">
        <v>88</v>
      </c>
      <c r="B608" s="14" t="s">
        <v>85</v>
      </c>
      <c r="C608" s="14">
        <v>287.23</v>
      </c>
      <c r="D608" s="14">
        <v>4.7</v>
      </c>
      <c r="E608" s="14">
        <v>4485</v>
      </c>
      <c r="F608" s="14">
        <v>341</v>
      </c>
      <c r="G608" s="14">
        <v>0.03</v>
      </c>
      <c r="H608" s="14">
        <v>1956</v>
      </c>
      <c r="I608" s="15">
        <v>45261</v>
      </c>
      <c r="J608" s="14">
        <f t="shared" si="9"/>
        <v>561821.88</v>
      </c>
      <c r="K608" s="14" t="str">
        <f>TEXT(Table1[[#This Row],[DateAdded]],"yy-mm")</f>
        <v>23-12</v>
      </c>
      <c r="L608" s="14" t="str">
        <f>IF(Table1[[#This Row],[Discount]]&gt;0.2, "High Discount", "Low/No Discount")</f>
        <v>Low/No Discount</v>
      </c>
    </row>
    <row r="609" spans="1:12" x14ac:dyDescent="0.2">
      <c r="A609" s="14" t="s">
        <v>86</v>
      </c>
      <c r="B609" s="14" t="s">
        <v>85</v>
      </c>
      <c r="C609" s="14">
        <v>267.12</v>
      </c>
      <c r="D609" s="14">
        <v>4.0999999999999996</v>
      </c>
      <c r="E609" s="14">
        <v>4322</v>
      </c>
      <c r="F609" s="14">
        <v>370</v>
      </c>
      <c r="G609" s="14">
        <v>0.17</v>
      </c>
      <c r="H609" s="14">
        <v>816</v>
      </c>
      <c r="I609" s="15">
        <v>45304</v>
      </c>
      <c r="J609" s="14">
        <f t="shared" si="9"/>
        <v>217969.92000000001</v>
      </c>
      <c r="K609" s="14" t="str">
        <f>TEXT(Table1[[#This Row],[DateAdded]],"yy-mm")</f>
        <v>24-01</v>
      </c>
      <c r="L609" s="14" t="str">
        <f>IF(Table1[[#This Row],[Discount]]&gt;0.2, "High Discount", "Low/No Discount")</f>
        <v>Low/No Discount</v>
      </c>
    </row>
    <row r="610" spans="1:12" x14ac:dyDescent="0.2">
      <c r="A610" s="14" t="s">
        <v>86</v>
      </c>
      <c r="B610" s="14" t="s">
        <v>85</v>
      </c>
      <c r="C610" s="14">
        <v>153.94999999999999</v>
      </c>
      <c r="D610" s="14">
        <v>1.2</v>
      </c>
      <c r="E610" s="14">
        <v>870</v>
      </c>
      <c r="F610" s="14">
        <v>667</v>
      </c>
      <c r="G610" s="14">
        <v>0.3</v>
      </c>
      <c r="H610" s="14">
        <v>1029</v>
      </c>
      <c r="I610" s="15">
        <v>45306</v>
      </c>
      <c r="J610" s="14">
        <f t="shared" si="9"/>
        <v>158414.54999999999</v>
      </c>
      <c r="K610" s="14" t="str">
        <f>TEXT(Table1[[#This Row],[DateAdded]],"yy-mm")</f>
        <v>24-01</v>
      </c>
      <c r="L610" s="14" t="str">
        <f>IF(Table1[[#This Row],[Discount]]&gt;0.2, "High Discount", "Low/No Discount")</f>
        <v>High Discount</v>
      </c>
    </row>
    <row r="611" spans="1:12" x14ac:dyDescent="0.2">
      <c r="A611" s="14" t="s">
        <v>87</v>
      </c>
      <c r="B611" s="14" t="s">
        <v>85</v>
      </c>
      <c r="C611" s="14">
        <v>165.6</v>
      </c>
      <c r="D611" s="14">
        <v>4.4000000000000004</v>
      </c>
      <c r="E611" s="14">
        <v>3190</v>
      </c>
      <c r="F611" s="14">
        <v>292</v>
      </c>
      <c r="G611" s="14">
        <v>0.44</v>
      </c>
      <c r="H611" s="14">
        <v>1603</v>
      </c>
      <c r="I611" s="15">
        <v>45239</v>
      </c>
      <c r="J611" s="14">
        <f t="shared" si="9"/>
        <v>265456.8</v>
      </c>
      <c r="K611" s="14" t="str">
        <f>TEXT(Table1[[#This Row],[DateAdded]],"yy-mm")</f>
        <v>23-11</v>
      </c>
      <c r="L611" s="14" t="str">
        <f>IF(Table1[[#This Row],[Discount]]&gt;0.2, "High Discount", "Low/No Discount")</f>
        <v>High Discount</v>
      </c>
    </row>
    <row r="612" spans="1:12" x14ac:dyDescent="0.2">
      <c r="A612" s="14" t="s">
        <v>84</v>
      </c>
      <c r="B612" s="14" t="s">
        <v>85</v>
      </c>
      <c r="C612" s="14">
        <v>457.34</v>
      </c>
      <c r="D612" s="14">
        <v>2.4</v>
      </c>
      <c r="E612" s="14">
        <v>307</v>
      </c>
      <c r="F612" s="14">
        <v>569</v>
      </c>
      <c r="G612" s="14">
        <v>0.36</v>
      </c>
      <c r="H612" s="14">
        <v>1128</v>
      </c>
      <c r="I612" s="15">
        <v>45225</v>
      </c>
      <c r="J612" s="14">
        <f t="shared" si="9"/>
        <v>515879.51999999996</v>
      </c>
      <c r="K612" s="14" t="str">
        <f>TEXT(Table1[[#This Row],[DateAdded]],"yy-mm")</f>
        <v>23-10</v>
      </c>
      <c r="L612" s="14" t="str">
        <f>IF(Table1[[#This Row],[Discount]]&gt;0.2, "High Discount", "Low/No Discount")</f>
        <v>High Discount</v>
      </c>
    </row>
    <row r="613" spans="1:12" x14ac:dyDescent="0.2">
      <c r="A613" s="14" t="s">
        <v>86</v>
      </c>
      <c r="B613" s="14" t="s">
        <v>85</v>
      </c>
      <c r="C613" s="14">
        <v>223.47</v>
      </c>
      <c r="D613" s="14">
        <v>4.2</v>
      </c>
      <c r="E613" s="14">
        <v>1378</v>
      </c>
      <c r="F613" s="14">
        <v>749</v>
      </c>
      <c r="G613" s="14">
        <v>0.04</v>
      </c>
      <c r="H613" s="14">
        <v>795</v>
      </c>
      <c r="I613" s="15">
        <v>45243</v>
      </c>
      <c r="J613" s="14">
        <f t="shared" si="9"/>
        <v>177658.65</v>
      </c>
      <c r="K613" s="14" t="str">
        <f>TEXT(Table1[[#This Row],[DateAdded]],"yy-mm")</f>
        <v>23-11</v>
      </c>
      <c r="L613" s="14" t="str">
        <f>IF(Table1[[#This Row],[Discount]]&gt;0.2, "High Discount", "Low/No Discount")</f>
        <v>Low/No Discount</v>
      </c>
    </row>
    <row r="614" spans="1:12" x14ac:dyDescent="0.2">
      <c r="A614" s="14" t="s">
        <v>87</v>
      </c>
      <c r="B614" s="14" t="s">
        <v>85</v>
      </c>
      <c r="C614" s="14">
        <v>418.94</v>
      </c>
      <c r="D614" s="14">
        <v>4.7</v>
      </c>
      <c r="E614" s="14">
        <v>4567</v>
      </c>
      <c r="F614" s="14">
        <v>719</v>
      </c>
      <c r="G614" s="14">
        <v>0.23</v>
      </c>
      <c r="H614" s="14">
        <v>1957</v>
      </c>
      <c r="I614" s="15">
        <v>45316</v>
      </c>
      <c r="J614" s="14">
        <f t="shared" si="9"/>
        <v>819865.58</v>
      </c>
      <c r="K614" s="14" t="str">
        <f>TEXT(Table1[[#This Row],[DateAdded]],"yy-mm")</f>
        <v>24-01</v>
      </c>
      <c r="L614" s="14" t="str">
        <f>IF(Table1[[#This Row],[Discount]]&gt;0.2, "High Discount", "Low/No Discount")</f>
        <v>High Discount</v>
      </c>
    </row>
    <row r="615" spans="1:12" x14ac:dyDescent="0.2">
      <c r="A615" s="14" t="s">
        <v>86</v>
      </c>
      <c r="B615" s="14" t="s">
        <v>85</v>
      </c>
      <c r="C615" s="14">
        <v>89.77</v>
      </c>
      <c r="D615" s="14">
        <v>3.4</v>
      </c>
      <c r="E615" s="14">
        <v>1398</v>
      </c>
      <c r="F615" s="14">
        <v>653</v>
      </c>
      <c r="G615" s="14">
        <v>0.22</v>
      </c>
      <c r="H615" s="14">
        <v>1534</v>
      </c>
      <c r="I615" s="15">
        <v>45163</v>
      </c>
      <c r="J615" s="14">
        <f t="shared" si="9"/>
        <v>137707.18</v>
      </c>
      <c r="K615" s="14" t="str">
        <f>TEXT(Table1[[#This Row],[DateAdded]],"yy-mm")</f>
        <v>23-08</v>
      </c>
      <c r="L615" s="14" t="str">
        <f>IF(Table1[[#This Row],[Discount]]&gt;0.2, "High Discount", "Low/No Discount")</f>
        <v>High Discount</v>
      </c>
    </row>
    <row r="616" spans="1:12" x14ac:dyDescent="0.2">
      <c r="A616" s="14" t="s">
        <v>86</v>
      </c>
      <c r="B616" s="14" t="s">
        <v>85</v>
      </c>
      <c r="C616" s="14">
        <v>130.86000000000001</v>
      </c>
      <c r="D616" s="14">
        <v>2.9</v>
      </c>
      <c r="E616" s="14">
        <v>3049</v>
      </c>
      <c r="F616" s="14">
        <v>72</v>
      </c>
      <c r="G616" s="14">
        <v>0.38</v>
      </c>
      <c r="H616" s="14">
        <v>1983</v>
      </c>
      <c r="I616" s="15">
        <v>45093</v>
      </c>
      <c r="J616" s="14">
        <f t="shared" si="9"/>
        <v>259495.38000000003</v>
      </c>
      <c r="K616" s="14" t="str">
        <f>TEXT(Table1[[#This Row],[DateAdded]],"yy-mm")</f>
        <v>23-06</v>
      </c>
      <c r="L616" s="14" t="str">
        <f>IF(Table1[[#This Row],[Discount]]&gt;0.2, "High Discount", "Low/No Discount")</f>
        <v>High Discount</v>
      </c>
    </row>
    <row r="617" spans="1:12" x14ac:dyDescent="0.2">
      <c r="A617" s="14" t="s">
        <v>84</v>
      </c>
      <c r="B617" s="14" t="s">
        <v>85</v>
      </c>
      <c r="C617" s="14">
        <v>96.82</v>
      </c>
      <c r="D617" s="14">
        <v>2.2000000000000002</v>
      </c>
      <c r="E617" s="14">
        <v>1977</v>
      </c>
      <c r="F617" s="14">
        <v>282</v>
      </c>
      <c r="G617" s="14">
        <v>0.03</v>
      </c>
      <c r="H617" s="14">
        <v>270</v>
      </c>
      <c r="I617" s="15">
        <v>45290</v>
      </c>
      <c r="J617" s="14">
        <f t="shared" si="9"/>
        <v>26141.399999999998</v>
      </c>
      <c r="K617" s="14" t="str">
        <f>TEXT(Table1[[#This Row],[DateAdded]],"yy-mm")</f>
        <v>23-12</v>
      </c>
      <c r="L617" s="14" t="str">
        <f>IF(Table1[[#This Row],[Discount]]&gt;0.2, "High Discount", "Low/No Discount")</f>
        <v>Low/No Discount</v>
      </c>
    </row>
    <row r="618" spans="1:12" x14ac:dyDescent="0.2">
      <c r="A618" s="14" t="s">
        <v>87</v>
      </c>
      <c r="B618" s="14" t="s">
        <v>85</v>
      </c>
      <c r="C618" s="14">
        <v>433.83</v>
      </c>
      <c r="D618" s="14">
        <v>2</v>
      </c>
      <c r="E618" s="14">
        <v>2398</v>
      </c>
      <c r="F618" s="14">
        <v>433</v>
      </c>
      <c r="G618" s="14">
        <v>0.45</v>
      </c>
      <c r="H618" s="14">
        <v>1494</v>
      </c>
      <c r="I618" s="15">
        <v>45321</v>
      </c>
      <c r="J618" s="14">
        <f t="shared" si="9"/>
        <v>648142.02</v>
      </c>
      <c r="K618" s="14" t="str">
        <f>TEXT(Table1[[#This Row],[DateAdded]],"yy-mm")</f>
        <v>24-01</v>
      </c>
      <c r="L618" s="14" t="str">
        <f>IF(Table1[[#This Row],[Discount]]&gt;0.2, "High Discount", "Low/No Discount")</f>
        <v>High Discount</v>
      </c>
    </row>
    <row r="619" spans="1:12" x14ac:dyDescent="0.2">
      <c r="A619" s="14" t="s">
        <v>86</v>
      </c>
      <c r="B619" s="14" t="s">
        <v>85</v>
      </c>
      <c r="C619" s="14">
        <v>156.44</v>
      </c>
      <c r="D619" s="14">
        <v>1.4</v>
      </c>
      <c r="E619" s="14">
        <v>1269</v>
      </c>
      <c r="F619" s="14">
        <v>600</v>
      </c>
      <c r="G619" s="14">
        <v>0.36</v>
      </c>
      <c r="H619" s="14">
        <v>1922</v>
      </c>
      <c r="I619" s="15">
        <v>45304</v>
      </c>
      <c r="J619" s="14">
        <f t="shared" si="9"/>
        <v>300677.68</v>
      </c>
      <c r="K619" s="14" t="str">
        <f>TEXT(Table1[[#This Row],[DateAdded]],"yy-mm")</f>
        <v>24-01</v>
      </c>
      <c r="L619" s="14" t="str">
        <f>IF(Table1[[#This Row],[Discount]]&gt;0.2, "High Discount", "Low/No Discount")</f>
        <v>High Discount</v>
      </c>
    </row>
    <row r="620" spans="1:12" x14ac:dyDescent="0.2">
      <c r="A620" s="14" t="s">
        <v>88</v>
      </c>
      <c r="B620" s="14" t="s">
        <v>85</v>
      </c>
      <c r="C620" s="14">
        <v>432.94</v>
      </c>
      <c r="D620" s="14">
        <v>4.3</v>
      </c>
      <c r="E620" s="14">
        <v>2044</v>
      </c>
      <c r="F620" s="14">
        <v>480</v>
      </c>
      <c r="G620" s="14">
        <v>0.06</v>
      </c>
      <c r="H620" s="14">
        <v>1788</v>
      </c>
      <c r="I620" s="15">
        <v>45310</v>
      </c>
      <c r="J620" s="14">
        <f t="shared" si="9"/>
        <v>774096.72</v>
      </c>
      <c r="K620" s="14" t="str">
        <f>TEXT(Table1[[#This Row],[DateAdded]],"yy-mm")</f>
        <v>24-01</v>
      </c>
      <c r="L620" s="14" t="str">
        <f>IF(Table1[[#This Row],[Discount]]&gt;0.2, "High Discount", "Low/No Discount")</f>
        <v>Low/No Discount</v>
      </c>
    </row>
    <row r="621" spans="1:12" x14ac:dyDescent="0.2">
      <c r="A621" s="14" t="s">
        <v>84</v>
      </c>
      <c r="B621" s="14" t="s">
        <v>85</v>
      </c>
      <c r="C621" s="14">
        <v>156.97</v>
      </c>
      <c r="D621" s="14">
        <v>3.4</v>
      </c>
      <c r="E621" s="14">
        <v>1325</v>
      </c>
      <c r="F621" s="14">
        <v>24</v>
      </c>
      <c r="G621" s="14">
        <v>0.08</v>
      </c>
      <c r="H621" s="14">
        <v>888</v>
      </c>
      <c r="I621" s="15">
        <v>45383</v>
      </c>
      <c r="J621" s="14">
        <f t="shared" si="9"/>
        <v>139389.35999999999</v>
      </c>
      <c r="K621" s="14" t="str">
        <f>TEXT(Table1[[#This Row],[DateAdded]],"yy-mm")</f>
        <v>24-04</v>
      </c>
      <c r="L621" s="14" t="str">
        <f>IF(Table1[[#This Row],[Discount]]&gt;0.2, "High Discount", "Low/No Discount")</f>
        <v>Low/No Discount</v>
      </c>
    </row>
    <row r="622" spans="1:12" x14ac:dyDescent="0.2">
      <c r="A622" s="14" t="s">
        <v>88</v>
      </c>
      <c r="B622" s="14" t="s">
        <v>85</v>
      </c>
      <c r="C622" s="14">
        <v>32.17</v>
      </c>
      <c r="D622" s="14">
        <v>1.9</v>
      </c>
      <c r="E622" s="14">
        <v>470</v>
      </c>
      <c r="F622" s="14">
        <v>963</v>
      </c>
      <c r="G622" s="14">
        <v>0.28999999999999998</v>
      </c>
      <c r="H622" s="14">
        <v>660</v>
      </c>
      <c r="I622" s="15">
        <v>45226</v>
      </c>
      <c r="J622" s="14">
        <f t="shared" si="9"/>
        <v>21232.2</v>
      </c>
      <c r="K622" s="14" t="str">
        <f>TEXT(Table1[[#This Row],[DateAdded]],"yy-mm")</f>
        <v>23-10</v>
      </c>
      <c r="L622" s="14" t="str">
        <f>IF(Table1[[#This Row],[Discount]]&gt;0.2, "High Discount", "Low/No Discount")</f>
        <v>High Discount</v>
      </c>
    </row>
    <row r="623" spans="1:12" x14ac:dyDescent="0.2">
      <c r="A623" s="14" t="s">
        <v>84</v>
      </c>
      <c r="B623" s="14" t="s">
        <v>85</v>
      </c>
      <c r="C623" s="14">
        <v>266.33999999999997</v>
      </c>
      <c r="D623" s="14">
        <v>3.8</v>
      </c>
      <c r="E623" s="14">
        <v>3623</v>
      </c>
      <c r="F623" s="14">
        <v>241</v>
      </c>
      <c r="G623" s="14">
        <v>0.28000000000000003</v>
      </c>
      <c r="H623" s="14">
        <v>1203</v>
      </c>
      <c r="I623" s="15">
        <v>45253</v>
      </c>
      <c r="J623" s="14">
        <f t="shared" si="9"/>
        <v>320407.01999999996</v>
      </c>
      <c r="K623" s="14" t="str">
        <f>TEXT(Table1[[#This Row],[DateAdded]],"yy-mm")</f>
        <v>23-11</v>
      </c>
      <c r="L623" s="14" t="str">
        <f>IF(Table1[[#This Row],[Discount]]&gt;0.2, "High Discount", "Low/No Discount")</f>
        <v>High Discount</v>
      </c>
    </row>
    <row r="624" spans="1:12" x14ac:dyDescent="0.2">
      <c r="A624" s="14" t="s">
        <v>86</v>
      </c>
      <c r="B624" s="14" t="s">
        <v>85</v>
      </c>
      <c r="C624" s="14">
        <v>134.43</v>
      </c>
      <c r="D624" s="14">
        <v>4.0999999999999996</v>
      </c>
      <c r="E624" s="14">
        <v>3308</v>
      </c>
      <c r="F624" s="14">
        <v>692</v>
      </c>
      <c r="G624" s="14">
        <v>0.23</v>
      </c>
      <c r="H624" s="14">
        <v>55</v>
      </c>
      <c r="I624" s="15">
        <v>45216</v>
      </c>
      <c r="J624" s="14">
        <f t="shared" si="9"/>
        <v>7393.6500000000005</v>
      </c>
      <c r="K624" s="14" t="str">
        <f>TEXT(Table1[[#This Row],[DateAdded]],"yy-mm")</f>
        <v>23-10</v>
      </c>
      <c r="L624" s="14" t="str">
        <f>IF(Table1[[#This Row],[Discount]]&gt;0.2, "High Discount", "Low/No Discount")</f>
        <v>High Discount</v>
      </c>
    </row>
    <row r="625" spans="1:12" x14ac:dyDescent="0.2">
      <c r="A625" s="14" t="s">
        <v>84</v>
      </c>
      <c r="B625" s="14" t="s">
        <v>85</v>
      </c>
      <c r="C625" s="14">
        <v>115.2</v>
      </c>
      <c r="D625" s="14">
        <v>1.3</v>
      </c>
      <c r="E625" s="14">
        <v>2799</v>
      </c>
      <c r="F625" s="14">
        <v>513</v>
      </c>
      <c r="G625" s="14">
        <v>0.37</v>
      </c>
      <c r="H625" s="14">
        <v>1723</v>
      </c>
      <c r="I625" s="15">
        <v>45146</v>
      </c>
      <c r="J625" s="14">
        <f t="shared" si="9"/>
        <v>198489.60000000001</v>
      </c>
      <c r="K625" s="14" t="str">
        <f>TEXT(Table1[[#This Row],[DateAdded]],"yy-mm")</f>
        <v>23-08</v>
      </c>
      <c r="L625" s="14" t="str">
        <f>IF(Table1[[#This Row],[Discount]]&gt;0.2, "High Discount", "Low/No Discount")</f>
        <v>High Discount</v>
      </c>
    </row>
    <row r="626" spans="1:12" x14ac:dyDescent="0.2">
      <c r="A626" s="14" t="s">
        <v>84</v>
      </c>
      <c r="B626" s="14" t="s">
        <v>85</v>
      </c>
      <c r="C626" s="14">
        <v>433.1</v>
      </c>
      <c r="D626" s="14">
        <v>1.9</v>
      </c>
      <c r="E626" s="14">
        <v>4006</v>
      </c>
      <c r="F626" s="14">
        <v>601</v>
      </c>
      <c r="G626" s="14">
        <v>0.39</v>
      </c>
      <c r="H626" s="14">
        <v>1991</v>
      </c>
      <c r="I626" s="15">
        <v>45233</v>
      </c>
      <c r="J626" s="14">
        <f t="shared" si="9"/>
        <v>862302.10000000009</v>
      </c>
      <c r="K626" s="14" t="str">
        <f>TEXT(Table1[[#This Row],[DateAdded]],"yy-mm")</f>
        <v>23-11</v>
      </c>
      <c r="L626" s="14" t="str">
        <f>IF(Table1[[#This Row],[Discount]]&gt;0.2, "High Discount", "Low/No Discount")</f>
        <v>High Discount</v>
      </c>
    </row>
    <row r="627" spans="1:12" x14ac:dyDescent="0.2">
      <c r="A627" s="14" t="s">
        <v>84</v>
      </c>
      <c r="B627" s="14" t="s">
        <v>85</v>
      </c>
      <c r="C627" s="14">
        <v>398.85</v>
      </c>
      <c r="D627" s="14">
        <v>1.1000000000000001</v>
      </c>
      <c r="E627" s="14">
        <v>1719</v>
      </c>
      <c r="F627" s="14">
        <v>494</v>
      </c>
      <c r="G627" s="14">
        <v>7.0000000000000007E-2</v>
      </c>
      <c r="H627" s="14">
        <v>542</v>
      </c>
      <c r="I627" s="15">
        <v>45401</v>
      </c>
      <c r="J627" s="14">
        <f t="shared" si="9"/>
        <v>216176.7</v>
      </c>
      <c r="K627" s="14" t="str">
        <f>TEXT(Table1[[#This Row],[DateAdded]],"yy-mm")</f>
        <v>24-04</v>
      </c>
      <c r="L627" s="14" t="str">
        <f>IF(Table1[[#This Row],[Discount]]&gt;0.2, "High Discount", "Low/No Discount")</f>
        <v>Low/No Discount</v>
      </c>
    </row>
    <row r="628" spans="1:12" x14ac:dyDescent="0.2">
      <c r="A628" s="14" t="s">
        <v>88</v>
      </c>
      <c r="B628" s="14" t="s">
        <v>85</v>
      </c>
      <c r="C628" s="14">
        <v>349.09</v>
      </c>
      <c r="D628" s="14">
        <v>2.8</v>
      </c>
      <c r="E628" s="14">
        <v>4647</v>
      </c>
      <c r="F628" s="14">
        <v>612</v>
      </c>
      <c r="G628" s="14">
        <v>0.31</v>
      </c>
      <c r="H628" s="14">
        <v>1856</v>
      </c>
      <c r="I628" s="15">
        <v>45204</v>
      </c>
      <c r="J628" s="14">
        <f t="shared" si="9"/>
        <v>647911.03999999992</v>
      </c>
      <c r="K628" s="14" t="str">
        <f>TEXT(Table1[[#This Row],[DateAdded]],"yy-mm")</f>
        <v>23-10</v>
      </c>
      <c r="L628" s="14" t="str">
        <f>IF(Table1[[#This Row],[Discount]]&gt;0.2, "High Discount", "Low/No Discount")</f>
        <v>High Discount</v>
      </c>
    </row>
    <row r="629" spans="1:12" x14ac:dyDescent="0.2">
      <c r="A629" s="14" t="s">
        <v>86</v>
      </c>
      <c r="B629" s="14" t="s">
        <v>85</v>
      </c>
      <c r="C629" s="14">
        <v>347.49</v>
      </c>
      <c r="D629" s="14">
        <v>4.5999999999999996</v>
      </c>
      <c r="E629" s="14">
        <v>1232</v>
      </c>
      <c r="F629" s="14">
        <v>21</v>
      </c>
      <c r="G629" s="14">
        <v>0.24</v>
      </c>
      <c r="H629" s="14">
        <v>1231</v>
      </c>
      <c r="I629" s="15">
        <v>45445</v>
      </c>
      <c r="J629" s="14">
        <f t="shared" si="9"/>
        <v>427760.19</v>
      </c>
      <c r="K629" s="14" t="str">
        <f>TEXT(Table1[[#This Row],[DateAdded]],"yy-mm")</f>
        <v>24-06</v>
      </c>
      <c r="L629" s="14" t="str">
        <f>IF(Table1[[#This Row],[Discount]]&gt;0.2, "High Discount", "Low/No Discount")</f>
        <v>High Discount</v>
      </c>
    </row>
    <row r="630" spans="1:12" x14ac:dyDescent="0.2">
      <c r="A630" s="14" t="s">
        <v>84</v>
      </c>
      <c r="B630" s="14" t="s">
        <v>85</v>
      </c>
      <c r="C630" s="14">
        <v>404.8</v>
      </c>
      <c r="D630" s="14">
        <v>2.2999999999999998</v>
      </c>
      <c r="E630" s="14">
        <v>2649</v>
      </c>
      <c r="F630" s="14">
        <v>652</v>
      </c>
      <c r="G630" s="14">
        <v>0.04</v>
      </c>
      <c r="H630" s="14">
        <v>848</v>
      </c>
      <c r="I630" s="15">
        <v>45375</v>
      </c>
      <c r="J630" s="14">
        <f t="shared" si="9"/>
        <v>343270.40000000002</v>
      </c>
      <c r="K630" s="14" t="str">
        <f>TEXT(Table1[[#This Row],[DateAdded]],"yy-mm")</f>
        <v>24-03</v>
      </c>
      <c r="L630" s="14" t="str">
        <f>IF(Table1[[#This Row],[Discount]]&gt;0.2, "High Discount", "Low/No Discount")</f>
        <v>Low/No Discount</v>
      </c>
    </row>
    <row r="631" spans="1:12" x14ac:dyDescent="0.2">
      <c r="A631" s="14" t="s">
        <v>88</v>
      </c>
      <c r="B631" s="14" t="s">
        <v>85</v>
      </c>
      <c r="C631" s="14">
        <v>422.05</v>
      </c>
      <c r="D631" s="14">
        <v>1.9</v>
      </c>
      <c r="E631" s="14">
        <v>1262</v>
      </c>
      <c r="F631" s="14">
        <v>71</v>
      </c>
      <c r="G631" s="14">
        <v>0.4</v>
      </c>
      <c r="H631" s="14">
        <v>1845</v>
      </c>
      <c r="I631" s="15">
        <v>45170</v>
      </c>
      <c r="J631" s="14">
        <f t="shared" si="9"/>
        <v>778682.25</v>
      </c>
      <c r="K631" s="14" t="str">
        <f>TEXT(Table1[[#This Row],[DateAdded]],"yy-mm")</f>
        <v>23-09</v>
      </c>
      <c r="L631" s="14" t="str">
        <f>IF(Table1[[#This Row],[Discount]]&gt;0.2, "High Discount", "Low/No Discount")</f>
        <v>High Discount</v>
      </c>
    </row>
    <row r="632" spans="1:12" x14ac:dyDescent="0.2">
      <c r="A632" s="14" t="s">
        <v>88</v>
      </c>
      <c r="B632" s="14" t="s">
        <v>85</v>
      </c>
      <c r="C632" s="14">
        <v>234.97</v>
      </c>
      <c r="D632" s="14">
        <v>2.2000000000000002</v>
      </c>
      <c r="E632" s="14">
        <v>2722</v>
      </c>
      <c r="F632" s="14">
        <v>59</v>
      </c>
      <c r="G632" s="14">
        <v>0.06</v>
      </c>
      <c r="H632" s="14">
        <v>981</v>
      </c>
      <c r="I632" s="15">
        <v>45395</v>
      </c>
      <c r="J632" s="14">
        <f t="shared" si="9"/>
        <v>230505.57</v>
      </c>
      <c r="K632" s="14" t="str">
        <f>TEXT(Table1[[#This Row],[DateAdded]],"yy-mm")</f>
        <v>24-04</v>
      </c>
      <c r="L632" s="14" t="str">
        <f>IF(Table1[[#This Row],[Discount]]&gt;0.2, "High Discount", "Low/No Discount")</f>
        <v>Low/No Discount</v>
      </c>
    </row>
    <row r="633" spans="1:12" x14ac:dyDescent="0.2">
      <c r="A633" s="14" t="s">
        <v>88</v>
      </c>
      <c r="B633" s="14" t="s">
        <v>85</v>
      </c>
      <c r="C633" s="14">
        <v>216.17</v>
      </c>
      <c r="D633" s="14">
        <v>3.4</v>
      </c>
      <c r="E633" s="14">
        <v>3076</v>
      </c>
      <c r="F633" s="14">
        <v>985</v>
      </c>
      <c r="G633" s="14">
        <v>0.2</v>
      </c>
      <c r="H633" s="14">
        <v>709</v>
      </c>
      <c r="I633" s="15">
        <v>45394</v>
      </c>
      <c r="J633" s="14">
        <f t="shared" si="9"/>
        <v>153264.53</v>
      </c>
      <c r="K633" s="14" t="str">
        <f>TEXT(Table1[[#This Row],[DateAdded]],"yy-mm")</f>
        <v>24-04</v>
      </c>
      <c r="L633" s="14" t="str">
        <f>IF(Table1[[#This Row],[Discount]]&gt;0.2, "High Discount", "Low/No Discount")</f>
        <v>Low/No Discount</v>
      </c>
    </row>
    <row r="634" spans="1:12" x14ac:dyDescent="0.2">
      <c r="A634" s="14" t="s">
        <v>87</v>
      </c>
      <c r="B634" s="14" t="s">
        <v>85</v>
      </c>
      <c r="C634" s="14">
        <v>313.43</v>
      </c>
      <c r="D634" s="14">
        <v>2.2999999999999998</v>
      </c>
      <c r="E634" s="14">
        <v>4621</v>
      </c>
      <c r="F634" s="14">
        <v>461</v>
      </c>
      <c r="G634" s="14">
        <v>0.03</v>
      </c>
      <c r="H634" s="14">
        <v>383</v>
      </c>
      <c r="I634" s="15">
        <v>45409</v>
      </c>
      <c r="J634" s="14">
        <f t="shared" si="9"/>
        <v>120043.69</v>
      </c>
      <c r="K634" s="14" t="str">
        <f>TEXT(Table1[[#This Row],[DateAdded]],"yy-mm")</f>
        <v>24-04</v>
      </c>
      <c r="L634" s="14" t="str">
        <f>IF(Table1[[#This Row],[Discount]]&gt;0.2, "High Discount", "Low/No Discount")</f>
        <v>Low/No Discount</v>
      </c>
    </row>
    <row r="635" spans="1:12" x14ac:dyDescent="0.2">
      <c r="A635" s="14" t="s">
        <v>86</v>
      </c>
      <c r="B635" s="14" t="s">
        <v>85</v>
      </c>
      <c r="C635" s="14">
        <v>261.02999999999997</v>
      </c>
      <c r="D635" s="14">
        <v>4.0999999999999996</v>
      </c>
      <c r="E635" s="14">
        <v>1003</v>
      </c>
      <c r="F635" s="14">
        <v>418</v>
      </c>
      <c r="G635" s="14">
        <v>0.04</v>
      </c>
      <c r="H635" s="14">
        <v>1938</v>
      </c>
      <c r="I635" s="15">
        <v>45353</v>
      </c>
      <c r="J635" s="14">
        <f t="shared" si="9"/>
        <v>505876.13999999996</v>
      </c>
      <c r="K635" s="14" t="str">
        <f>TEXT(Table1[[#This Row],[DateAdded]],"yy-mm")</f>
        <v>24-03</v>
      </c>
      <c r="L635" s="14" t="str">
        <f>IF(Table1[[#This Row],[Discount]]&gt;0.2, "High Discount", "Low/No Discount")</f>
        <v>Low/No Discount</v>
      </c>
    </row>
    <row r="636" spans="1:12" x14ac:dyDescent="0.2">
      <c r="A636" s="14" t="s">
        <v>86</v>
      </c>
      <c r="B636" s="14" t="s">
        <v>85</v>
      </c>
      <c r="C636" s="14">
        <v>207.57</v>
      </c>
      <c r="D636" s="14">
        <v>4.3</v>
      </c>
      <c r="E636" s="14">
        <v>1895</v>
      </c>
      <c r="F636" s="14">
        <v>919</v>
      </c>
      <c r="G636" s="14">
        <v>0.31</v>
      </c>
      <c r="H636" s="14">
        <v>144</v>
      </c>
      <c r="I636" s="15">
        <v>45126</v>
      </c>
      <c r="J636" s="14">
        <f t="shared" si="9"/>
        <v>29890.079999999998</v>
      </c>
      <c r="K636" s="14" t="str">
        <f>TEXT(Table1[[#This Row],[DateAdded]],"yy-mm")</f>
        <v>23-07</v>
      </c>
      <c r="L636" s="14" t="str">
        <f>IF(Table1[[#This Row],[Discount]]&gt;0.2, "High Discount", "Low/No Discount")</f>
        <v>High Discount</v>
      </c>
    </row>
    <row r="637" spans="1:12" x14ac:dyDescent="0.2">
      <c r="A637" s="14" t="s">
        <v>86</v>
      </c>
      <c r="B637" s="14" t="s">
        <v>85</v>
      </c>
      <c r="C637" s="14">
        <v>481.51</v>
      </c>
      <c r="D637" s="14">
        <v>2.8</v>
      </c>
      <c r="E637" s="14">
        <v>3212</v>
      </c>
      <c r="F637" s="14">
        <v>965</v>
      </c>
      <c r="G637" s="14">
        <v>0.34</v>
      </c>
      <c r="H637" s="14">
        <v>397</v>
      </c>
      <c r="I637" s="15">
        <v>45214</v>
      </c>
      <c r="J637" s="14">
        <f t="shared" si="9"/>
        <v>191159.47</v>
      </c>
      <c r="K637" s="14" t="str">
        <f>TEXT(Table1[[#This Row],[DateAdded]],"yy-mm")</f>
        <v>23-10</v>
      </c>
      <c r="L637" s="14" t="str">
        <f>IF(Table1[[#This Row],[Discount]]&gt;0.2, "High Discount", "Low/No Discount")</f>
        <v>High Discount</v>
      </c>
    </row>
    <row r="638" spans="1:12" x14ac:dyDescent="0.2">
      <c r="A638" s="14" t="s">
        <v>84</v>
      </c>
      <c r="B638" s="14" t="s">
        <v>85</v>
      </c>
      <c r="C638" s="14">
        <v>99.07</v>
      </c>
      <c r="D638" s="14">
        <v>1.6</v>
      </c>
      <c r="E638" s="14">
        <v>4827</v>
      </c>
      <c r="F638" s="14">
        <v>911</v>
      </c>
      <c r="G638" s="14">
        <v>0.02</v>
      </c>
      <c r="H638" s="14">
        <v>428</v>
      </c>
      <c r="I638" s="15">
        <v>45107</v>
      </c>
      <c r="J638" s="14">
        <f t="shared" si="9"/>
        <v>42401.96</v>
      </c>
      <c r="K638" s="14" t="str">
        <f>TEXT(Table1[[#This Row],[DateAdded]],"yy-mm")</f>
        <v>23-06</v>
      </c>
      <c r="L638" s="14" t="str">
        <f>IF(Table1[[#This Row],[Discount]]&gt;0.2, "High Discount", "Low/No Discount")</f>
        <v>Low/No Discount</v>
      </c>
    </row>
    <row r="639" spans="1:12" x14ac:dyDescent="0.2">
      <c r="A639" s="14" t="s">
        <v>87</v>
      </c>
      <c r="B639" s="14" t="s">
        <v>85</v>
      </c>
      <c r="C639" s="14">
        <v>263.95999999999998</v>
      </c>
      <c r="D639" s="14">
        <v>3.8</v>
      </c>
      <c r="E639" s="14">
        <v>4866</v>
      </c>
      <c r="F639" s="14">
        <v>757</v>
      </c>
      <c r="G639" s="14">
        <v>0.16</v>
      </c>
      <c r="H639" s="14">
        <v>1806</v>
      </c>
      <c r="I639" s="15">
        <v>45282</v>
      </c>
      <c r="J639" s="14">
        <f t="shared" si="9"/>
        <v>476711.75999999995</v>
      </c>
      <c r="K639" s="14" t="str">
        <f>TEXT(Table1[[#This Row],[DateAdded]],"yy-mm")</f>
        <v>23-12</v>
      </c>
      <c r="L639" s="14" t="str">
        <f>IF(Table1[[#This Row],[Discount]]&gt;0.2, "High Discount", "Low/No Discount")</f>
        <v>Low/No Discount</v>
      </c>
    </row>
    <row r="640" spans="1:12" x14ac:dyDescent="0.2">
      <c r="A640" s="14" t="s">
        <v>86</v>
      </c>
      <c r="B640" s="14" t="s">
        <v>85</v>
      </c>
      <c r="C640" s="14">
        <v>479.48</v>
      </c>
      <c r="D640" s="14">
        <v>1.9</v>
      </c>
      <c r="E640" s="14">
        <v>3847</v>
      </c>
      <c r="F640" s="14">
        <v>582</v>
      </c>
      <c r="G640" s="14">
        <v>0.47</v>
      </c>
      <c r="H640" s="14">
        <v>370</v>
      </c>
      <c r="I640" s="15">
        <v>45350</v>
      </c>
      <c r="J640" s="14">
        <f t="shared" si="9"/>
        <v>177407.6</v>
      </c>
      <c r="K640" s="14" t="str">
        <f>TEXT(Table1[[#This Row],[DateAdded]],"yy-mm")</f>
        <v>24-02</v>
      </c>
      <c r="L640" s="14" t="str">
        <f>IF(Table1[[#This Row],[Discount]]&gt;0.2, "High Discount", "Low/No Discount")</f>
        <v>High Discount</v>
      </c>
    </row>
    <row r="641" spans="1:12" x14ac:dyDescent="0.2">
      <c r="A641" s="14" t="s">
        <v>84</v>
      </c>
      <c r="B641" s="14" t="s">
        <v>85</v>
      </c>
      <c r="C641" s="14">
        <v>165.13</v>
      </c>
      <c r="D641" s="14">
        <v>2.1</v>
      </c>
      <c r="E641" s="14">
        <v>2845</v>
      </c>
      <c r="F641" s="14">
        <v>457</v>
      </c>
      <c r="G641" s="14">
        <v>0.16</v>
      </c>
      <c r="H641" s="14">
        <v>881</v>
      </c>
      <c r="I641" s="15">
        <v>45256</v>
      </c>
      <c r="J641" s="14">
        <f t="shared" si="9"/>
        <v>145479.53</v>
      </c>
      <c r="K641" s="14" t="str">
        <f>TEXT(Table1[[#This Row],[DateAdded]],"yy-mm")</f>
        <v>23-11</v>
      </c>
      <c r="L641" s="14" t="str">
        <f>IF(Table1[[#This Row],[Discount]]&gt;0.2, "High Discount", "Low/No Discount")</f>
        <v>Low/No Discount</v>
      </c>
    </row>
    <row r="642" spans="1:12" x14ac:dyDescent="0.2">
      <c r="A642" s="14" t="s">
        <v>89</v>
      </c>
      <c r="B642" s="14" t="s">
        <v>90</v>
      </c>
      <c r="C642" s="14">
        <v>219.94</v>
      </c>
      <c r="D642" s="14">
        <v>3.9</v>
      </c>
      <c r="E642" s="14">
        <v>4266</v>
      </c>
      <c r="F642" s="14">
        <v>381</v>
      </c>
      <c r="G642" s="14">
        <v>7.0000000000000007E-2</v>
      </c>
      <c r="H642" s="14">
        <v>452</v>
      </c>
      <c r="I642" s="15">
        <v>45103</v>
      </c>
      <c r="J642" s="14">
        <f t="shared" si="9"/>
        <v>99412.88</v>
      </c>
      <c r="K642" s="14" t="str">
        <f>TEXT(Table1[[#This Row],[DateAdded]],"yy-mm")</f>
        <v>23-06</v>
      </c>
      <c r="L642" s="14" t="str">
        <f>IF(Table1[[#This Row],[Discount]]&gt;0.2, "High Discount", "Low/No Discount")</f>
        <v>Low/No Discount</v>
      </c>
    </row>
    <row r="643" spans="1:12" x14ac:dyDescent="0.2">
      <c r="A643" s="14" t="s">
        <v>91</v>
      </c>
      <c r="B643" s="14" t="s">
        <v>90</v>
      </c>
      <c r="C643" s="14">
        <v>472.16</v>
      </c>
      <c r="D643" s="14">
        <v>1.9</v>
      </c>
      <c r="E643" s="14">
        <v>3075</v>
      </c>
      <c r="F643" s="14">
        <v>92</v>
      </c>
      <c r="G643" s="14">
        <v>0.46</v>
      </c>
      <c r="H643" s="14">
        <v>287</v>
      </c>
      <c r="I643" s="15">
        <v>45347</v>
      </c>
      <c r="J643" s="14">
        <f t="shared" ref="J643:J706" si="10">C643*H643</f>
        <v>135509.92000000001</v>
      </c>
      <c r="K643" s="14" t="str">
        <f>TEXT(Table1[[#This Row],[DateAdded]],"yy-mm")</f>
        <v>24-02</v>
      </c>
      <c r="L643" s="14" t="str">
        <f>IF(Table1[[#This Row],[Discount]]&gt;0.2, "High Discount", "Low/No Discount")</f>
        <v>High Discount</v>
      </c>
    </row>
    <row r="644" spans="1:12" x14ac:dyDescent="0.2">
      <c r="A644" s="14" t="s">
        <v>91</v>
      </c>
      <c r="B644" s="14" t="s">
        <v>90</v>
      </c>
      <c r="C644" s="14">
        <v>132.26</v>
      </c>
      <c r="D644" s="14">
        <v>3.2</v>
      </c>
      <c r="E644" s="14">
        <v>4552</v>
      </c>
      <c r="F644" s="14">
        <v>740</v>
      </c>
      <c r="G644" s="14">
        <v>0.45</v>
      </c>
      <c r="H644" s="14">
        <v>1029</v>
      </c>
      <c r="I644" s="15">
        <v>45341</v>
      </c>
      <c r="J644" s="14">
        <f t="shared" si="10"/>
        <v>136095.53999999998</v>
      </c>
      <c r="K644" s="14" t="str">
        <f>TEXT(Table1[[#This Row],[DateAdded]],"yy-mm")</f>
        <v>24-02</v>
      </c>
      <c r="L644" s="14" t="str">
        <f>IF(Table1[[#This Row],[Discount]]&gt;0.2, "High Discount", "Low/No Discount")</f>
        <v>High Discount</v>
      </c>
    </row>
    <row r="645" spans="1:12" x14ac:dyDescent="0.2">
      <c r="A645" s="14" t="s">
        <v>92</v>
      </c>
      <c r="B645" s="14" t="s">
        <v>90</v>
      </c>
      <c r="C645" s="14">
        <v>29.24</v>
      </c>
      <c r="D645" s="14">
        <v>2.1</v>
      </c>
      <c r="E645" s="14">
        <v>3722</v>
      </c>
      <c r="F645" s="14">
        <v>810</v>
      </c>
      <c r="G645" s="14">
        <v>0.49</v>
      </c>
      <c r="H645" s="14">
        <v>1411</v>
      </c>
      <c r="I645" s="15">
        <v>45116</v>
      </c>
      <c r="J645" s="14">
        <f t="shared" si="10"/>
        <v>41257.64</v>
      </c>
      <c r="K645" s="14" t="str">
        <f>TEXT(Table1[[#This Row],[DateAdded]],"yy-mm")</f>
        <v>23-07</v>
      </c>
      <c r="L645" s="14" t="str">
        <f>IF(Table1[[#This Row],[Discount]]&gt;0.2, "High Discount", "Low/No Discount")</f>
        <v>High Discount</v>
      </c>
    </row>
    <row r="646" spans="1:12" x14ac:dyDescent="0.2">
      <c r="A646" s="14" t="s">
        <v>89</v>
      </c>
      <c r="B646" s="14" t="s">
        <v>90</v>
      </c>
      <c r="C646" s="14">
        <v>113.33</v>
      </c>
      <c r="D646" s="14">
        <v>4.4000000000000004</v>
      </c>
      <c r="E646" s="14">
        <v>2501</v>
      </c>
      <c r="F646" s="14">
        <v>290</v>
      </c>
      <c r="G646" s="14">
        <v>0.47</v>
      </c>
      <c r="H646" s="14">
        <v>149</v>
      </c>
      <c r="I646" s="15">
        <v>45206</v>
      </c>
      <c r="J646" s="14">
        <f t="shared" si="10"/>
        <v>16886.169999999998</v>
      </c>
      <c r="K646" s="14" t="str">
        <f>TEXT(Table1[[#This Row],[DateAdded]],"yy-mm")</f>
        <v>23-10</v>
      </c>
      <c r="L646" s="14" t="str">
        <f>IF(Table1[[#This Row],[Discount]]&gt;0.2, "High Discount", "Low/No Discount")</f>
        <v>High Discount</v>
      </c>
    </row>
    <row r="647" spans="1:12" x14ac:dyDescent="0.2">
      <c r="A647" s="14" t="s">
        <v>93</v>
      </c>
      <c r="B647" s="14" t="s">
        <v>90</v>
      </c>
      <c r="C647" s="14">
        <v>232.66</v>
      </c>
      <c r="D647" s="14">
        <v>4.0999999999999996</v>
      </c>
      <c r="E647" s="14">
        <v>2123</v>
      </c>
      <c r="F647" s="14">
        <v>598</v>
      </c>
      <c r="G647" s="14">
        <v>0.23</v>
      </c>
      <c r="H647" s="14">
        <v>1553</v>
      </c>
      <c r="I647" s="15">
        <v>45340</v>
      </c>
      <c r="J647" s="14">
        <f t="shared" si="10"/>
        <v>361320.98</v>
      </c>
      <c r="K647" s="14" t="str">
        <f>TEXT(Table1[[#This Row],[DateAdded]],"yy-mm")</f>
        <v>24-02</v>
      </c>
      <c r="L647" s="14" t="str">
        <f>IF(Table1[[#This Row],[Discount]]&gt;0.2, "High Discount", "Low/No Discount")</f>
        <v>High Discount</v>
      </c>
    </row>
    <row r="648" spans="1:12" x14ac:dyDescent="0.2">
      <c r="A648" s="14" t="s">
        <v>93</v>
      </c>
      <c r="B648" s="14" t="s">
        <v>90</v>
      </c>
      <c r="C648" s="14">
        <v>469.88</v>
      </c>
      <c r="D648" s="14">
        <v>1.7</v>
      </c>
      <c r="E648" s="14">
        <v>1106</v>
      </c>
      <c r="F648" s="14">
        <v>124</v>
      </c>
      <c r="G648" s="14">
        <v>0.11</v>
      </c>
      <c r="H648" s="14">
        <v>1070</v>
      </c>
      <c r="I648" s="15">
        <v>45197</v>
      </c>
      <c r="J648" s="14">
        <f t="shared" si="10"/>
        <v>502771.6</v>
      </c>
      <c r="K648" s="14" t="str">
        <f>TEXT(Table1[[#This Row],[DateAdded]],"yy-mm")</f>
        <v>23-09</v>
      </c>
      <c r="L648" s="14" t="str">
        <f>IF(Table1[[#This Row],[Discount]]&gt;0.2, "High Discount", "Low/No Discount")</f>
        <v>Low/No Discount</v>
      </c>
    </row>
    <row r="649" spans="1:12" x14ac:dyDescent="0.2">
      <c r="A649" s="14" t="s">
        <v>93</v>
      </c>
      <c r="B649" s="14" t="s">
        <v>90</v>
      </c>
      <c r="C649" s="14">
        <v>214.42</v>
      </c>
      <c r="D649" s="14">
        <v>1.6</v>
      </c>
      <c r="E649" s="14">
        <v>2415</v>
      </c>
      <c r="F649" s="14">
        <v>494</v>
      </c>
      <c r="G649" s="14">
        <v>0.38</v>
      </c>
      <c r="H649" s="14">
        <v>717</v>
      </c>
      <c r="I649" s="15">
        <v>45139</v>
      </c>
      <c r="J649" s="14">
        <f t="shared" si="10"/>
        <v>153739.13999999998</v>
      </c>
      <c r="K649" s="14" t="str">
        <f>TEXT(Table1[[#This Row],[DateAdded]],"yy-mm")</f>
        <v>23-08</v>
      </c>
      <c r="L649" s="14" t="str">
        <f>IF(Table1[[#This Row],[Discount]]&gt;0.2, "High Discount", "Low/No Discount")</f>
        <v>High Discount</v>
      </c>
    </row>
    <row r="650" spans="1:12" x14ac:dyDescent="0.2">
      <c r="A650" s="14" t="s">
        <v>91</v>
      </c>
      <c r="B650" s="14" t="s">
        <v>90</v>
      </c>
      <c r="C650" s="14">
        <v>59.12</v>
      </c>
      <c r="D650" s="14">
        <v>1.1000000000000001</v>
      </c>
      <c r="E650" s="14">
        <v>1357</v>
      </c>
      <c r="F650" s="14">
        <v>354</v>
      </c>
      <c r="G650" s="14">
        <v>0.3</v>
      </c>
      <c r="H650" s="14">
        <v>1761</v>
      </c>
      <c r="I650" s="15">
        <v>45187</v>
      </c>
      <c r="J650" s="14">
        <f t="shared" si="10"/>
        <v>104110.31999999999</v>
      </c>
      <c r="K650" s="14" t="str">
        <f>TEXT(Table1[[#This Row],[DateAdded]],"yy-mm")</f>
        <v>23-09</v>
      </c>
      <c r="L650" s="14" t="str">
        <f>IF(Table1[[#This Row],[Discount]]&gt;0.2, "High Discount", "Low/No Discount")</f>
        <v>High Discount</v>
      </c>
    </row>
    <row r="651" spans="1:12" x14ac:dyDescent="0.2">
      <c r="A651" s="14" t="s">
        <v>93</v>
      </c>
      <c r="B651" s="14" t="s">
        <v>90</v>
      </c>
      <c r="C651" s="14">
        <v>125.15</v>
      </c>
      <c r="D651" s="14">
        <v>4.3</v>
      </c>
      <c r="E651" s="14">
        <v>4780</v>
      </c>
      <c r="F651" s="14">
        <v>902</v>
      </c>
      <c r="G651" s="14">
        <v>7.0000000000000007E-2</v>
      </c>
      <c r="H651" s="14">
        <v>1471</v>
      </c>
      <c r="I651" s="15">
        <v>45389</v>
      </c>
      <c r="J651" s="14">
        <f t="shared" si="10"/>
        <v>184095.65</v>
      </c>
      <c r="K651" s="14" t="str">
        <f>TEXT(Table1[[#This Row],[DateAdded]],"yy-mm")</f>
        <v>24-04</v>
      </c>
      <c r="L651" s="14" t="str">
        <f>IF(Table1[[#This Row],[Discount]]&gt;0.2, "High Discount", "Low/No Discount")</f>
        <v>Low/No Discount</v>
      </c>
    </row>
    <row r="652" spans="1:12" x14ac:dyDescent="0.2">
      <c r="A652" s="14" t="s">
        <v>91</v>
      </c>
      <c r="B652" s="14" t="s">
        <v>90</v>
      </c>
      <c r="C652" s="14">
        <v>463.97</v>
      </c>
      <c r="D652" s="14">
        <v>2.7</v>
      </c>
      <c r="E652" s="14">
        <v>3066</v>
      </c>
      <c r="F652" s="14">
        <v>330</v>
      </c>
      <c r="G652" s="14">
        <v>0.21</v>
      </c>
      <c r="H652" s="14">
        <v>1778</v>
      </c>
      <c r="I652" s="15">
        <v>45435</v>
      </c>
      <c r="J652" s="14">
        <f t="shared" si="10"/>
        <v>824938.66</v>
      </c>
      <c r="K652" s="14" t="str">
        <f>TEXT(Table1[[#This Row],[DateAdded]],"yy-mm")</f>
        <v>24-05</v>
      </c>
      <c r="L652" s="14" t="str">
        <f>IF(Table1[[#This Row],[Discount]]&gt;0.2, "High Discount", "Low/No Discount")</f>
        <v>High Discount</v>
      </c>
    </row>
    <row r="653" spans="1:12" x14ac:dyDescent="0.2">
      <c r="A653" s="14" t="s">
        <v>93</v>
      </c>
      <c r="B653" s="14" t="s">
        <v>90</v>
      </c>
      <c r="C653" s="14">
        <v>24.04</v>
      </c>
      <c r="D653" s="14">
        <v>3.3</v>
      </c>
      <c r="E653" s="14">
        <v>4586</v>
      </c>
      <c r="F653" s="14">
        <v>430</v>
      </c>
      <c r="G653" s="14">
        <v>0.12</v>
      </c>
      <c r="H653" s="14">
        <v>297</v>
      </c>
      <c r="I653" s="15">
        <v>45377</v>
      </c>
      <c r="J653" s="14">
        <f t="shared" si="10"/>
        <v>7139.88</v>
      </c>
      <c r="K653" s="14" t="str">
        <f>TEXT(Table1[[#This Row],[DateAdded]],"yy-mm")</f>
        <v>24-03</v>
      </c>
      <c r="L653" s="14" t="str">
        <f>IF(Table1[[#This Row],[Discount]]&gt;0.2, "High Discount", "Low/No Discount")</f>
        <v>Low/No Discount</v>
      </c>
    </row>
    <row r="654" spans="1:12" x14ac:dyDescent="0.2">
      <c r="A654" s="14" t="s">
        <v>92</v>
      </c>
      <c r="B654" s="14" t="s">
        <v>90</v>
      </c>
      <c r="C654" s="14">
        <v>204.87</v>
      </c>
      <c r="D654" s="14">
        <v>4.9000000000000004</v>
      </c>
      <c r="E654" s="14">
        <v>4922</v>
      </c>
      <c r="F654" s="14">
        <v>922</v>
      </c>
      <c r="G654" s="14">
        <v>0.35</v>
      </c>
      <c r="H654" s="14">
        <v>71</v>
      </c>
      <c r="I654" s="15">
        <v>45190</v>
      </c>
      <c r="J654" s="14">
        <f t="shared" si="10"/>
        <v>14545.77</v>
      </c>
      <c r="K654" s="14" t="str">
        <f>TEXT(Table1[[#This Row],[DateAdded]],"yy-mm")</f>
        <v>23-09</v>
      </c>
      <c r="L654" s="14" t="str">
        <f>IF(Table1[[#This Row],[Discount]]&gt;0.2, "High Discount", "Low/No Discount")</f>
        <v>High Discount</v>
      </c>
    </row>
    <row r="655" spans="1:12" x14ac:dyDescent="0.2">
      <c r="A655" s="14" t="s">
        <v>93</v>
      </c>
      <c r="B655" s="14" t="s">
        <v>90</v>
      </c>
      <c r="C655" s="14">
        <v>193.61</v>
      </c>
      <c r="D655" s="14">
        <v>3.2</v>
      </c>
      <c r="E655" s="14">
        <v>4987</v>
      </c>
      <c r="F655" s="14">
        <v>11</v>
      </c>
      <c r="G655" s="14">
        <v>0.21</v>
      </c>
      <c r="H655" s="14">
        <v>1578</v>
      </c>
      <c r="I655" s="15">
        <v>45436</v>
      </c>
      <c r="J655" s="14">
        <f t="shared" si="10"/>
        <v>305516.58</v>
      </c>
      <c r="K655" s="14" t="str">
        <f>TEXT(Table1[[#This Row],[DateAdded]],"yy-mm")</f>
        <v>24-05</v>
      </c>
      <c r="L655" s="14" t="str">
        <f>IF(Table1[[#This Row],[Discount]]&gt;0.2, "High Discount", "Low/No Discount")</f>
        <v>High Discount</v>
      </c>
    </row>
    <row r="656" spans="1:12" x14ac:dyDescent="0.2">
      <c r="A656" s="14" t="s">
        <v>93</v>
      </c>
      <c r="B656" s="14" t="s">
        <v>90</v>
      </c>
      <c r="C656" s="14">
        <v>119.92</v>
      </c>
      <c r="D656" s="14">
        <v>1.9</v>
      </c>
      <c r="E656" s="14">
        <v>3028</v>
      </c>
      <c r="F656" s="14">
        <v>519</v>
      </c>
      <c r="G656" s="14">
        <v>0.47</v>
      </c>
      <c r="H656" s="14">
        <v>719</v>
      </c>
      <c r="I656" s="15">
        <v>45161</v>
      </c>
      <c r="J656" s="14">
        <f t="shared" si="10"/>
        <v>86222.48</v>
      </c>
      <c r="K656" s="14" t="str">
        <f>TEXT(Table1[[#This Row],[DateAdded]],"yy-mm")</f>
        <v>23-08</v>
      </c>
      <c r="L656" s="14" t="str">
        <f>IF(Table1[[#This Row],[Discount]]&gt;0.2, "High Discount", "Low/No Discount")</f>
        <v>High Discount</v>
      </c>
    </row>
    <row r="657" spans="1:12" x14ac:dyDescent="0.2">
      <c r="A657" s="14" t="s">
        <v>92</v>
      </c>
      <c r="B657" s="14" t="s">
        <v>90</v>
      </c>
      <c r="C657" s="14">
        <v>34.770000000000003</v>
      </c>
      <c r="D657" s="14">
        <v>3.5</v>
      </c>
      <c r="E657" s="14">
        <v>925</v>
      </c>
      <c r="F657" s="14">
        <v>662</v>
      </c>
      <c r="G657" s="14">
        <v>0.11</v>
      </c>
      <c r="H657" s="14">
        <v>969</v>
      </c>
      <c r="I657" s="15">
        <v>45382</v>
      </c>
      <c r="J657" s="14">
        <f t="shared" si="10"/>
        <v>33692.130000000005</v>
      </c>
      <c r="K657" s="14" t="str">
        <f>TEXT(Table1[[#This Row],[DateAdded]],"yy-mm")</f>
        <v>24-03</v>
      </c>
      <c r="L657" s="14" t="str">
        <f>IF(Table1[[#This Row],[Discount]]&gt;0.2, "High Discount", "Low/No Discount")</f>
        <v>Low/No Discount</v>
      </c>
    </row>
    <row r="658" spans="1:12" x14ac:dyDescent="0.2">
      <c r="A658" s="14" t="s">
        <v>89</v>
      </c>
      <c r="B658" s="14" t="s">
        <v>90</v>
      </c>
      <c r="C658" s="14">
        <v>436.61</v>
      </c>
      <c r="D658" s="14">
        <v>4</v>
      </c>
      <c r="E658" s="14">
        <v>4290</v>
      </c>
      <c r="F658" s="14">
        <v>910</v>
      </c>
      <c r="G658" s="14">
        <v>0.2</v>
      </c>
      <c r="H658" s="14">
        <v>1965</v>
      </c>
      <c r="I658" s="15">
        <v>45178</v>
      </c>
      <c r="J658" s="14">
        <f t="shared" si="10"/>
        <v>857938.65</v>
      </c>
      <c r="K658" s="14" t="str">
        <f>TEXT(Table1[[#This Row],[DateAdded]],"yy-mm")</f>
        <v>23-09</v>
      </c>
      <c r="L658" s="14" t="str">
        <f>IF(Table1[[#This Row],[Discount]]&gt;0.2, "High Discount", "Low/No Discount")</f>
        <v>Low/No Discount</v>
      </c>
    </row>
    <row r="659" spans="1:12" x14ac:dyDescent="0.2">
      <c r="A659" s="14" t="s">
        <v>89</v>
      </c>
      <c r="B659" s="14" t="s">
        <v>90</v>
      </c>
      <c r="C659" s="14">
        <v>290.27999999999997</v>
      </c>
      <c r="D659" s="14">
        <v>4.2</v>
      </c>
      <c r="E659" s="14">
        <v>2074</v>
      </c>
      <c r="F659" s="14">
        <v>310</v>
      </c>
      <c r="G659" s="14">
        <v>0.08</v>
      </c>
      <c r="H659" s="14">
        <v>1683</v>
      </c>
      <c r="I659" s="15">
        <v>45172</v>
      </c>
      <c r="J659" s="14">
        <f t="shared" si="10"/>
        <v>488541.23999999993</v>
      </c>
      <c r="K659" s="14" t="str">
        <f>TEXT(Table1[[#This Row],[DateAdded]],"yy-mm")</f>
        <v>23-09</v>
      </c>
      <c r="L659" s="14" t="str">
        <f>IF(Table1[[#This Row],[Discount]]&gt;0.2, "High Discount", "Low/No Discount")</f>
        <v>Low/No Discount</v>
      </c>
    </row>
    <row r="660" spans="1:12" x14ac:dyDescent="0.2">
      <c r="A660" s="14" t="s">
        <v>91</v>
      </c>
      <c r="B660" s="14" t="s">
        <v>90</v>
      </c>
      <c r="C660" s="14">
        <v>179.81</v>
      </c>
      <c r="D660" s="14">
        <v>2.6</v>
      </c>
      <c r="E660" s="14">
        <v>4319</v>
      </c>
      <c r="F660" s="14">
        <v>783</v>
      </c>
      <c r="G660" s="14">
        <v>0.09</v>
      </c>
      <c r="H660" s="14">
        <v>949</v>
      </c>
      <c r="I660" s="15">
        <v>45097</v>
      </c>
      <c r="J660" s="14">
        <f t="shared" si="10"/>
        <v>170639.69</v>
      </c>
      <c r="K660" s="14" t="str">
        <f>TEXT(Table1[[#This Row],[DateAdded]],"yy-mm")</f>
        <v>23-06</v>
      </c>
      <c r="L660" s="14" t="str">
        <f>IF(Table1[[#This Row],[Discount]]&gt;0.2, "High Discount", "Low/No Discount")</f>
        <v>Low/No Discount</v>
      </c>
    </row>
    <row r="661" spans="1:12" x14ac:dyDescent="0.2">
      <c r="A661" s="14" t="s">
        <v>91</v>
      </c>
      <c r="B661" s="14" t="s">
        <v>90</v>
      </c>
      <c r="C661" s="14">
        <v>202.04</v>
      </c>
      <c r="D661" s="14">
        <v>3.8</v>
      </c>
      <c r="E661" s="14">
        <v>3498</v>
      </c>
      <c r="F661" s="14">
        <v>829</v>
      </c>
      <c r="G661" s="14">
        <v>0.49</v>
      </c>
      <c r="H661" s="14">
        <v>1891</v>
      </c>
      <c r="I661" s="15">
        <v>45431</v>
      </c>
      <c r="J661" s="14">
        <f t="shared" si="10"/>
        <v>382057.64</v>
      </c>
      <c r="K661" s="14" t="str">
        <f>TEXT(Table1[[#This Row],[DateAdded]],"yy-mm")</f>
        <v>24-05</v>
      </c>
      <c r="L661" s="14" t="str">
        <f>IF(Table1[[#This Row],[Discount]]&gt;0.2, "High Discount", "Low/No Discount")</f>
        <v>High Discount</v>
      </c>
    </row>
    <row r="662" spans="1:12" x14ac:dyDescent="0.2">
      <c r="A662" s="14" t="s">
        <v>92</v>
      </c>
      <c r="B662" s="14" t="s">
        <v>90</v>
      </c>
      <c r="C662" s="14">
        <v>448.89</v>
      </c>
      <c r="D662" s="14">
        <v>2.2000000000000002</v>
      </c>
      <c r="E662" s="14">
        <v>3406</v>
      </c>
      <c r="F662" s="14">
        <v>440</v>
      </c>
      <c r="G662" s="14">
        <v>7.0000000000000007E-2</v>
      </c>
      <c r="H662" s="14">
        <v>1311</v>
      </c>
      <c r="I662" s="15">
        <v>45403</v>
      </c>
      <c r="J662" s="14">
        <f t="shared" si="10"/>
        <v>588494.79</v>
      </c>
      <c r="K662" s="14" t="str">
        <f>TEXT(Table1[[#This Row],[DateAdded]],"yy-mm")</f>
        <v>24-04</v>
      </c>
      <c r="L662" s="14" t="str">
        <f>IF(Table1[[#This Row],[Discount]]&gt;0.2, "High Discount", "Low/No Discount")</f>
        <v>Low/No Discount</v>
      </c>
    </row>
    <row r="663" spans="1:12" x14ac:dyDescent="0.2">
      <c r="A663" s="14" t="s">
        <v>91</v>
      </c>
      <c r="B663" s="14" t="s">
        <v>90</v>
      </c>
      <c r="C663" s="14">
        <v>32.19</v>
      </c>
      <c r="D663" s="14">
        <v>3.6</v>
      </c>
      <c r="E663" s="14">
        <v>3748</v>
      </c>
      <c r="F663" s="14">
        <v>277</v>
      </c>
      <c r="G663" s="14">
        <v>0.34</v>
      </c>
      <c r="H663" s="14">
        <v>988</v>
      </c>
      <c r="I663" s="15">
        <v>45153</v>
      </c>
      <c r="J663" s="14">
        <f t="shared" si="10"/>
        <v>31803.719999999998</v>
      </c>
      <c r="K663" s="14" t="str">
        <f>TEXT(Table1[[#This Row],[DateAdded]],"yy-mm")</f>
        <v>23-08</v>
      </c>
      <c r="L663" s="14" t="str">
        <f>IF(Table1[[#This Row],[Discount]]&gt;0.2, "High Discount", "Low/No Discount")</f>
        <v>High Discount</v>
      </c>
    </row>
    <row r="664" spans="1:12" x14ac:dyDescent="0.2">
      <c r="A664" s="14" t="s">
        <v>91</v>
      </c>
      <c r="B664" s="14" t="s">
        <v>90</v>
      </c>
      <c r="C664" s="14">
        <v>24.71</v>
      </c>
      <c r="D664" s="14">
        <v>2.8</v>
      </c>
      <c r="E664" s="14">
        <v>2182</v>
      </c>
      <c r="F664" s="14">
        <v>579</v>
      </c>
      <c r="G664" s="14">
        <v>0.49</v>
      </c>
      <c r="H664" s="14">
        <v>477</v>
      </c>
      <c r="I664" s="15">
        <v>45294</v>
      </c>
      <c r="J664" s="14">
        <f t="shared" si="10"/>
        <v>11786.67</v>
      </c>
      <c r="K664" s="14" t="str">
        <f>TEXT(Table1[[#This Row],[DateAdded]],"yy-mm")</f>
        <v>24-01</v>
      </c>
      <c r="L664" s="14" t="str">
        <f>IF(Table1[[#This Row],[Discount]]&gt;0.2, "High Discount", "Low/No Discount")</f>
        <v>High Discount</v>
      </c>
    </row>
    <row r="665" spans="1:12" x14ac:dyDescent="0.2">
      <c r="A665" s="14" t="s">
        <v>92</v>
      </c>
      <c r="B665" s="14" t="s">
        <v>90</v>
      </c>
      <c r="C665" s="14">
        <v>383.22</v>
      </c>
      <c r="D665" s="14">
        <v>3</v>
      </c>
      <c r="E665" s="14">
        <v>2462</v>
      </c>
      <c r="F665" s="14">
        <v>338</v>
      </c>
      <c r="G665" s="14">
        <v>0.49</v>
      </c>
      <c r="H665" s="14">
        <v>287</v>
      </c>
      <c r="I665" s="15">
        <v>45131</v>
      </c>
      <c r="J665" s="14">
        <f t="shared" si="10"/>
        <v>109984.14000000001</v>
      </c>
      <c r="K665" s="14" t="str">
        <f>TEXT(Table1[[#This Row],[DateAdded]],"yy-mm")</f>
        <v>23-07</v>
      </c>
      <c r="L665" s="14" t="str">
        <f>IF(Table1[[#This Row],[Discount]]&gt;0.2, "High Discount", "Low/No Discount")</f>
        <v>High Discount</v>
      </c>
    </row>
    <row r="666" spans="1:12" x14ac:dyDescent="0.2">
      <c r="A666" s="14" t="s">
        <v>93</v>
      </c>
      <c r="B666" s="14" t="s">
        <v>90</v>
      </c>
      <c r="C666" s="14">
        <v>211.48</v>
      </c>
      <c r="D666" s="14">
        <v>2.7</v>
      </c>
      <c r="E666" s="14">
        <v>2363</v>
      </c>
      <c r="F666" s="14">
        <v>983</v>
      </c>
      <c r="G666" s="14">
        <v>0.28000000000000003</v>
      </c>
      <c r="H666" s="14">
        <v>143</v>
      </c>
      <c r="I666" s="15">
        <v>45437</v>
      </c>
      <c r="J666" s="14">
        <f t="shared" si="10"/>
        <v>30241.64</v>
      </c>
      <c r="K666" s="14" t="str">
        <f>TEXT(Table1[[#This Row],[DateAdded]],"yy-mm")</f>
        <v>24-05</v>
      </c>
      <c r="L666" s="14" t="str">
        <f>IF(Table1[[#This Row],[Discount]]&gt;0.2, "High Discount", "Low/No Discount")</f>
        <v>High Discount</v>
      </c>
    </row>
    <row r="667" spans="1:12" x14ac:dyDescent="0.2">
      <c r="A667" s="14" t="s">
        <v>91</v>
      </c>
      <c r="B667" s="14" t="s">
        <v>90</v>
      </c>
      <c r="C667" s="14">
        <v>21.53</v>
      </c>
      <c r="D667" s="14">
        <v>2.7</v>
      </c>
      <c r="E667" s="14">
        <v>2176</v>
      </c>
      <c r="F667" s="14">
        <v>906</v>
      </c>
      <c r="G667" s="14">
        <v>0.28000000000000003</v>
      </c>
      <c r="H667" s="14">
        <v>3</v>
      </c>
      <c r="I667" s="15">
        <v>45126</v>
      </c>
      <c r="J667" s="14">
        <f t="shared" si="10"/>
        <v>64.59</v>
      </c>
      <c r="K667" s="14" t="str">
        <f>TEXT(Table1[[#This Row],[DateAdded]],"yy-mm")</f>
        <v>23-07</v>
      </c>
      <c r="L667" s="14" t="str">
        <f>IF(Table1[[#This Row],[Discount]]&gt;0.2, "High Discount", "Low/No Discount")</f>
        <v>High Discount</v>
      </c>
    </row>
    <row r="668" spans="1:12" x14ac:dyDescent="0.2">
      <c r="A668" s="14" t="s">
        <v>91</v>
      </c>
      <c r="B668" s="14" t="s">
        <v>90</v>
      </c>
      <c r="C668" s="14">
        <v>266.56</v>
      </c>
      <c r="D668" s="14">
        <v>2</v>
      </c>
      <c r="E668" s="14">
        <v>3792</v>
      </c>
      <c r="F668" s="14">
        <v>224</v>
      </c>
      <c r="G668" s="14">
        <v>0.25</v>
      </c>
      <c r="H668" s="14">
        <v>991</v>
      </c>
      <c r="I668" s="15">
        <v>45132</v>
      </c>
      <c r="J668" s="14">
        <f t="shared" si="10"/>
        <v>264160.96000000002</v>
      </c>
      <c r="K668" s="14" t="str">
        <f>TEXT(Table1[[#This Row],[DateAdded]],"yy-mm")</f>
        <v>23-07</v>
      </c>
      <c r="L668" s="14" t="str">
        <f>IF(Table1[[#This Row],[Discount]]&gt;0.2, "High Discount", "Low/No Discount")</f>
        <v>High Discount</v>
      </c>
    </row>
    <row r="669" spans="1:12" x14ac:dyDescent="0.2">
      <c r="A669" s="14" t="s">
        <v>93</v>
      </c>
      <c r="B669" s="14" t="s">
        <v>90</v>
      </c>
      <c r="C669" s="14">
        <v>113.06</v>
      </c>
      <c r="D669" s="14">
        <v>4.0999999999999996</v>
      </c>
      <c r="E669" s="14">
        <v>1131</v>
      </c>
      <c r="F669" s="14">
        <v>530</v>
      </c>
      <c r="G669" s="14">
        <v>0.06</v>
      </c>
      <c r="H669" s="14">
        <v>1319</v>
      </c>
      <c r="I669" s="15">
        <v>45147</v>
      </c>
      <c r="J669" s="14">
        <f t="shared" si="10"/>
        <v>149126.14000000001</v>
      </c>
      <c r="K669" s="14" t="str">
        <f>TEXT(Table1[[#This Row],[DateAdded]],"yy-mm")</f>
        <v>23-08</v>
      </c>
      <c r="L669" s="14" t="str">
        <f>IF(Table1[[#This Row],[Discount]]&gt;0.2, "High Discount", "Low/No Discount")</f>
        <v>Low/No Discount</v>
      </c>
    </row>
    <row r="670" spans="1:12" x14ac:dyDescent="0.2">
      <c r="A670" s="14" t="s">
        <v>93</v>
      </c>
      <c r="B670" s="14" t="s">
        <v>90</v>
      </c>
      <c r="C670" s="14">
        <v>482.27</v>
      </c>
      <c r="D670" s="14">
        <v>1.5</v>
      </c>
      <c r="E670" s="14">
        <v>194</v>
      </c>
      <c r="F670" s="14">
        <v>489</v>
      </c>
      <c r="G670" s="14">
        <v>0.44</v>
      </c>
      <c r="H670" s="14">
        <v>181</v>
      </c>
      <c r="I670" s="15">
        <v>45148</v>
      </c>
      <c r="J670" s="14">
        <f t="shared" si="10"/>
        <v>87290.87</v>
      </c>
      <c r="K670" s="14" t="str">
        <f>TEXT(Table1[[#This Row],[DateAdded]],"yy-mm")</f>
        <v>23-08</v>
      </c>
      <c r="L670" s="14" t="str">
        <f>IF(Table1[[#This Row],[Discount]]&gt;0.2, "High Discount", "Low/No Discount")</f>
        <v>High Discount</v>
      </c>
    </row>
    <row r="671" spans="1:12" x14ac:dyDescent="0.2">
      <c r="A671" s="14" t="s">
        <v>92</v>
      </c>
      <c r="B671" s="14" t="s">
        <v>90</v>
      </c>
      <c r="C671" s="14">
        <v>12.65</v>
      </c>
      <c r="D671" s="14">
        <v>1</v>
      </c>
      <c r="E671" s="14">
        <v>3867</v>
      </c>
      <c r="F671" s="14">
        <v>792</v>
      </c>
      <c r="G671" s="14">
        <v>0.01</v>
      </c>
      <c r="H671" s="14">
        <v>777</v>
      </c>
      <c r="I671" s="15">
        <v>45155</v>
      </c>
      <c r="J671" s="14">
        <f t="shared" si="10"/>
        <v>9829.0500000000011</v>
      </c>
      <c r="K671" s="14" t="str">
        <f>TEXT(Table1[[#This Row],[DateAdded]],"yy-mm")</f>
        <v>23-08</v>
      </c>
      <c r="L671" s="14" t="str">
        <f>IF(Table1[[#This Row],[Discount]]&gt;0.2, "High Discount", "Low/No Discount")</f>
        <v>Low/No Discount</v>
      </c>
    </row>
    <row r="672" spans="1:12" x14ac:dyDescent="0.2">
      <c r="A672" s="14" t="s">
        <v>92</v>
      </c>
      <c r="B672" s="14" t="s">
        <v>90</v>
      </c>
      <c r="C672" s="14">
        <v>168.67</v>
      </c>
      <c r="D672" s="14">
        <v>3.6</v>
      </c>
      <c r="E672" s="14">
        <v>1397</v>
      </c>
      <c r="F672" s="14">
        <v>553</v>
      </c>
      <c r="G672" s="14">
        <v>0.13</v>
      </c>
      <c r="H672" s="14">
        <v>1269</v>
      </c>
      <c r="I672" s="15">
        <v>45245</v>
      </c>
      <c r="J672" s="14">
        <f t="shared" si="10"/>
        <v>214042.22999999998</v>
      </c>
      <c r="K672" s="14" t="str">
        <f>TEXT(Table1[[#This Row],[DateAdded]],"yy-mm")</f>
        <v>23-11</v>
      </c>
      <c r="L672" s="14" t="str">
        <f>IF(Table1[[#This Row],[Discount]]&gt;0.2, "High Discount", "Low/No Discount")</f>
        <v>Low/No Discount</v>
      </c>
    </row>
    <row r="673" spans="1:12" x14ac:dyDescent="0.2">
      <c r="A673" s="14" t="s">
        <v>89</v>
      </c>
      <c r="B673" s="14" t="s">
        <v>90</v>
      </c>
      <c r="C673" s="14">
        <v>306.94</v>
      </c>
      <c r="D673" s="14">
        <v>4.4000000000000004</v>
      </c>
      <c r="E673" s="14">
        <v>2410</v>
      </c>
      <c r="F673" s="14">
        <v>282</v>
      </c>
      <c r="G673" s="14">
        <v>0.37</v>
      </c>
      <c r="H673" s="14">
        <v>161</v>
      </c>
      <c r="I673" s="15">
        <v>45293</v>
      </c>
      <c r="J673" s="14">
        <f t="shared" si="10"/>
        <v>49417.34</v>
      </c>
      <c r="K673" s="14" t="str">
        <f>TEXT(Table1[[#This Row],[DateAdded]],"yy-mm")</f>
        <v>24-01</v>
      </c>
      <c r="L673" s="14" t="str">
        <f>IF(Table1[[#This Row],[Discount]]&gt;0.2, "High Discount", "Low/No Discount")</f>
        <v>High Discount</v>
      </c>
    </row>
    <row r="674" spans="1:12" x14ac:dyDescent="0.2">
      <c r="A674" s="14" t="s">
        <v>91</v>
      </c>
      <c r="B674" s="14" t="s">
        <v>90</v>
      </c>
      <c r="C674" s="14">
        <v>301.13</v>
      </c>
      <c r="D674" s="14">
        <v>2.6</v>
      </c>
      <c r="E674" s="14">
        <v>4683</v>
      </c>
      <c r="F674" s="14">
        <v>857</v>
      </c>
      <c r="G674" s="14">
        <v>0.01</v>
      </c>
      <c r="H674" s="14">
        <v>1887</v>
      </c>
      <c r="I674" s="15">
        <v>45227</v>
      </c>
      <c r="J674" s="14">
        <f t="shared" si="10"/>
        <v>568232.30999999994</v>
      </c>
      <c r="K674" s="14" t="str">
        <f>TEXT(Table1[[#This Row],[DateAdded]],"yy-mm")</f>
        <v>23-10</v>
      </c>
      <c r="L674" s="14" t="str">
        <f>IF(Table1[[#This Row],[Discount]]&gt;0.2, "High Discount", "Low/No Discount")</f>
        <v>Low/No Discount</v>
      </c>
    </row>
    <row r="675" spans="1:12" x14ac:dyDescent="0.2">
      <c r="A675" s="14" t="s">
        <v>92</v>
      </c>
      <c r="B675" s="14" t="s">
        <v>90</v>
      </c>
      <c r="C675" s="14">
        <v>23.65</v>
      </c>
      <c r="D675" s="14">
        <v>3.5</v>
      </c>
      <c r="E675" s="14">
        <v>4416</v>
      </c>
      <c r="F675" s="14">
        <v>434</v>
      </c>
      <c r="G675" s="14">
        <v>0.27</v>
      </c>
      <c r="H675" s="14">
        <v>1431</v>
      </c>
      <c r="I675" s="15">
        <v>45294</v>
      </c>
      <c r="J675" s="14">
        <f t="shared" si="10"/>
        <v>33843.15</v>
      </c>
      <c r="K675" s="14" t="str">
        <f>TEXT(Table1[[#This Row],[DateAdded]],"yy-mm")</f>
        <v>24-01</v>
      </c>
      <c r="L675" s="14" t="str">
        <f>IF(Table1[[#This Row],[Discount]]&gt;0.2, "High Discount", "Low/No Discount")</f>
        <v>High Discount</v>
      </c>
    </row>
    <row r="676" spans="1:12" x14ac:dyDescent="0.2">
      <c r="A676" s="14" t="s">
        <v>89</v>
      </c>
      <c r="B676" s="14" t="s">
        <v>90</v>
      </c>
      <c r="C676" s="14">
        <v>483</v>
      </c>
      <c r="D676" s="14">
        <v>1.2</v>
      </c>
      <c r="E676" s="14">
        <v>2660</v>
      </c>
      <c r="F676" s="14">
        <v>155</v>
      </c>
      <c r="G676" s="14">
        <v>0.08</v>
      </c>
      <c r="H676" s="14">
        <v>870</v>
      </c>
      <c r="I676" s="15">
        <v>45173</v>
      </c>
      <c r="J676" s="14">
        <f t="shared" si="10"/>
        <v>420210</v>
      </c>
      <c r="K676" s="14" t="str">
        <f>TEXT(Table1[[#This Row],[DateAdded]],"yy-mm")</f>
        <v>23-09</v>
      </c>
      <c r="L676" s="14" t="str">
        <f>IF(Table1[[#This Row],[Discount]]&gt;0.2, "High Discount", "Low/No Discount")</f>
        <v>Low/No Discount</v>
      </c>
    </row>
    <row r="677" spans="1:12" x14ac:dyDescent="0.2">
      <c r="A677" s="14" t="s">
        <v>89</v>
      </c>
      <c r="B677" s="14" t="s">
        <v>90</v>
      </c>
      <c r="C677" s="14">
        <v>44</v>
      </c>
      <c r="D677" s="14">
        <v>1.4</v>
      </c>
      <c r="E677" s="14">
        <v>1751</v>
      </c>
      <c r="F677" s="14">
        <v>909</v>
      </c>
      <c r="G677" s="14">
        <v>0.4</v>
      </c>
      <c r="H677" s="14">
        <v>313</v>
      </c>
      <c r="I677" s="15">
        <v>45121</v>
      </c>
      <c r="J677" s="14">
        <f t="shared" si="10"/>
        <v>13772</v>
      </c>
      <c r="K677" s="14" t="str">
        <f>TEXT(Table1[[#This Row],[DateAdded]],"yy-mm")</f>
        <v>23-07</v>
      </c>
      <c r="L677" s="14" t="str">
        <f>IF(Table1[[#This Row],[Discount]]&gt;0.2, "High Discount", "Low/No Discount")</f>
        <v>High Discount</v>
      </c>
    </row>
    <row r="678" spans="1:12" x14ac:dyDescent="0.2">
      <c r="A678" s="14" t="s">
        <v>91</v>
      </c>
      <c r="B678" s="14" t="s">
        <v>90</v>
      </c>
      <c r="C678" s="14">
        <v>80.209999999999994</v>
      </c>
      <c r="D678" s="14">
        <v>3.9</v>
      </c>
      <c r="E678" s="14">
        <v>2686</v>
      </c>
      <c r="F678" s="14">
        <v>847</v>
      </c>
      <c r="G678" s="14">
        <v>0.5</v>
      </c>
      <c r="H678" s="14">
        <v>439</v>
      </c>
      <c r="I678" s="15">
        <v>45236</v>
      </c>
      <c r="J678" s="14">
        <f t="shared" si="10"/>
        <v>35212.189999999995</v>
      </c>
      <c r="K678" s="14" t="str">
        <f>TEXT(Table1[[#This Row],[DateAdded]],"yy-mm")</f>
        <v>23-11</v>
      </c>
      <c r="L678" s="14" t="str">
        <f>IF(Table1[[#This Row],[Discount]]&gt;0.2, "High Discount", "Low/No Discount")</f>
        <v>High Discount</v>
      </c>
    </row>
    <row r="679" spans="1:12" x14ac:dyDescent="0.2">
      <c r="A679" s="14" t="s">
        <v>92</v>
      </c>
      <c r="B679" s="14" t="s">
        <v>90</v>
      </c>
      <c r="C679" s="14">
        <v>341.42</v>
      </c>
      <c r="D679" s="14">
        <v>3.7</v>
      </c>
      <c r="E679" s="14">
        <v>194</v>
      </c>
      <c r="F679" s="14">
        <v>662</v>
      </c>
      <c r="G679" s="14">
        <v>0</v>
      </c>
      <c r="H679" s="14">
        <v>122</v>
      </c>
      <c r="I679" s="15">
        <v>45266</v>
      </c>
      <c r="J679" s="14">
        <f t="shared" si="10"/>
        <v>41653.240000000005</v>
      </c>
      <c r="K679" s="14" t="str">
        <f>TEXT(Table1[[#This Row],[DateAdded]],"yy-mm")</f>
        <v>23-12</v>
      </c>
      <c r="L679" s="14" t="str">
        <f>IF(Table1[[#This Row],[Discount]]&gt;0.2, "High Discount", "Low/No Discount")</f>
        <v>Low/No Discount</v>
      </c>
    </row>
    <row r="680" spans="1:12" x14ac:dyDescent="0.2">
      <c r="A680" s="14" t="s">
        <v>89</v>
      </c>
      <c r="B680" s="14" t="s">
        <v>90</v>
      </c>
      <c r="C680" s="14">
        <v>334.3</v>
      </c>
      <c r="D680" s="14">
        <v>3.5</v>
      </c>
      <c r="E680" s="14">
        <v>3814</v>
      </c>
      <c r="F680" s="14">
        <v>990</v>
      </c>
      <c r="G680" s="14">
        <v>0.02</v>
      </c>
      <c r="H680" s="14">
        <v>395</v>
      </c>
      <c r="I680" s="15">
        <v>45116</v>
      </c>
      <c r="J680" s="14">
        <f t="shared" si="10"/>
        <v>132048.5</v>
      </c>
      <c r="K680" s="14" t="str">
        <f>TEXT(Table1[[#This Row],[DateAdded]],"yy-mm")</f>
        <v>23-07</v>
      </c>
      <c r="L680" s="14" t="str">
        <f>IF(Table1[[#This Row],[Discount]]&gt;0.2, "High Discount", "Low/No Discount")</f>
        <v>Low/No Discount</v>
      </c>
    </row>
    <row r="681" spans="1:12" x14ac:dyDescent="0.2">
      <c r="A681" s="14" t="s">
        <v>89</v>
      </c>
      <c r="B681" s="14" t="s">
        <v>90</v>
      </c>
      <c r="C681" s="14">
        <v>420.26</v>
      </c>
      <c r="D681" s="14">
        <v>1.5</v>
      </c>
      <c r="E681" s="14">
        <v>3629</v>
      </c>
      <c r="F681" s="14">
        <v>799</v>
      </c>
      <c r="G681" s="14">
        <v>0.41</v>
      </c>
      <c r="H681" s="14">
        <v>1424</v>
      </c>
      <c r="I681" s="15">
        <v>45284</v>
      </c>
      <c r="J681" s="14">
        <f t="shared" si="10"/>
        <v>598450.24</v>
      </c>
      <c r="K681" s="14" t="str">
        <f>TEXT(Table1[[#This Row],[DateAdded]],"yy-mm")</f>
        <v>23-12</v>
      </c>
      <c r="L681" s="14" t="str">
        <f>IF(Table1[[#This Row],[Discount]]&gt;0.2, "High Discount", "Low/No Discount")</f>
        <v>High Discount</v>
      </c>
    </row>
    <row r="682" spans="1:12" x14ac:dyDescent="0.2">
      <c r="A682" s="14" t="s">
        <v>94</v>
      </c>
      <c r="B682" s="14" t="s">
        <v>95</v>
      </c>
      <c r="C682" s="14">
        <v>460.01</v>
      </c>
      <c r="D682" s="14">
        <v>3.6</v>
      </c>
      <c r="E682" s="14">
        <v>2156</v>
      </c>
      <c r="F682" s="14">
        <v>794</v>
      </c>
      <c r="G682" s="14">
        <v>0.2</v>
      </c>
      <c r="H682" s="14">
        <v>615</v>
      </c>
      <c r="I682" s="15">
        <v>45197</v>
      </c>
      <c r="J682" s="14">
        <f t="shared" si="10"/>
        <v>282906.15000000002</v>
      </c>
      <c r="K682" s="14" t="str">
        <f>TEXT(Table1[[#This Row],[DateAdded]],"yy-mm")</f>
        <v>23-09</v>
      </c>
      <c r="L682" s="14" t="str">
        <f>IF(Table1[[#This Row],[Discount]]&gt;0.2, "High Discount", "Low/No Discount")</f>
        <v>Low/No Discount</v>
      </c>
    </row>
    <row r="683" spans="1:12" x14ac:dyDescent="0.2">
      <c r="A683" s="14" t="s">
        <v>96</v>
      </c>
      <c r="B683" s="14" t="s">
        <v>95</v>
      </c>
      <c r="C683" s="14">
        <v>156.4</v>
      </c>
      <c r="D683" s="14">
        <v>4.5999999999999996</v>
      </c>
      <c r="E683" s="14">
        <v>1268</v>
      </c>
      <c r="F683" s="14">
        <v>286</v>
      </c>
      <c r="G683" s="14">
        <v>0.16</v>
      </c>
      <c r="H683" s="14">
        <v>475</v>
      </c>
      <c r="I683" s="15">
        <v>45370</v>
      </c>
      <c r="J683" s="14">
        <f t="shared" si="10"/>
        <v>74290</v>
      </c>
      <c r="K683" s="14" t="str">
        <f>TEXT(Table1[[#This Row],[DateAdded]],"yy-mm")</f>
        <v>24-03</v>
      </c>
      <c r="L683" s="14" t="str">
        <f>IF(Table1[[#This Row],[Discount]]&gt;0.2, "High Discount", "Low/No Discount")</f>
        <v>Low/No Discount</v>
      </c>
    </row>
    <row r="684" spans="1:12" x14ac:dyDescent="0.2">
      <c r="A684" s="14" t="s">
        <v>94</v>
      </c>
      <c r="B684" s="14" t="s">
        <v>95</v>
      </c>
      <c r="C684" s="14">
        <v>16.32</v>
      </c>
      <c r="D684" s="14">
        <v>3.2</v>
      </c>
      <c r="E684" s="14">
        <v>935</v>
      </c>
      <c r="F684" s="14">
        <v>908</v>
      </c>
      <c r="G684" s="14">
        <v>0.48</v>
      </c>
      <c r="H684" s="14">
        <v>290</v>
      </c>
      <c r="I684" s="15">
        <v>45320</v>
      </c>
      <c r="J684" s="14">
        <f t="shared" si="10"/>
        <v>4732.8</v>
      </c>
      <c r="K684" s="14" t="str">
        <f>TEXT(Table1[[#This Row],[DateAdded]],"yy-mm")</f>
        <v>24-01</v>
      </c>
      <c r="L684" s="14" t="str">
        <f>IF(Table1[[#This Row],[Discount]]&gt;0.2, "High Discount", "Low/No Discount")</f>
        <v>High Discount</v>
      </c>
    </row>
    <row r="685" spans="1:12" x14ac:dyDescent="0.2">
      <c r="A685" s="14" t="s">
        <v>97</v>
      </c>
      <c r="B685" s="14" t="s">
        <v>95</v>
      </c>
      <c r="C685" s="14">
        <v>281.02</v>
      </c>
      <c r="D685" s="14">
        <v>4.2</v>
      </c>
      <c r="E685" s="14">
        <v>3861</v>
      </c>
      <c r="F685" s="14">
        <v>961</v>
      </c>
      <c r="G685" s="14">
        <v>0.3</v>
      </c>
      <c r="H685" s="14">
        <v>507</v>
      </c>
      <c r="I685" s="15">
        <v>45234</v>
      </c>
      <c r="J685" s="14">
        <f t="shared" si="10"/>
        <v>142477.13999999998</v>
      </c>
      <c r="K685" s="14" t="str">
        <f>TEXT(Table1[[#This Row],[DateAdded]],"yy-mm")</f>
        <v>23-11</v>
      </c>
      <c r="L685" s="14" t="str">
        <f>IF(Table1[[#This Row],[Discount]]&gt;0.2, "High Discount", "Low/No Discount")</f>
        <v>High Discount</v>
      </c>
    </row>
    <row r="686" spans="1:12" x14ac:dyDescent="0.2">
      <c r="A686" s="14" t="s">
        <v>97</v>
      </c>
      <c r="B686" s="14" t="s">
        <v>95</v>
      </c>
      <c r="C686" s="14">
        <v>201.05</v>
      </c>
      <c r="D686" s="14">
        <v>2.9</v>
      </c>
      <c r="E686" s="14">
        <v>4703</v>
      </c>
      <c r="F686" s="14">
        <v>586</v>
      </c>
      <c r="G686" s="14">
        <v>0.41</v>
      </c>
      <c r="H686" s="14">
        <v>565</v>
      </c>
      <c r="I686" s="15">
        <v>45109</v>
      </c>
      <c r="J686" s="14">
        <f t="shared" si="10"/>
        <v>113593.25</v>
      </c>
      <c r="K686" s="14" t="str">
        <f>TEXT(Table1[[#This Row],[DateAdded]],"yy-mm")</f>
        <v>23-07</v>
      </c>
      <c r="L686" s="14" t="str">
        <f>IF(Table1[[#This Row],[Discount]]&gt;0.2, "High Discount", "Low/No Discount")</f>
        <v>High Discount</v>
      </c>
    </row>
    <row r="687" spans="1:12" x14ac:dyDescent="0.2">
      <c r="A687" s="14" t="s">
        <v>96</v>
      </c>
      <c r="B687" s="14" t="s">
        <v>95</v>
      </c>
      <c r="C687" s="14">
        <v>270.62</v>
      </c>
      <c r="D687" s="14">
        <v>4.5</v>
      </c>
      <c r="E687" s="14">
        <v>3603</v>
      </c>
      <c r="F687" s="14">
        <v>557</v>
      </c>
      <c r="G687" s="14">
        <v>0.23</v>
      </c>
      <c r="H687" s="14">
        <v>1918</v>
      </c>
      <c r="I687" s="15">
        <v>45395</v>
      </c>
      <c r="J687" s="14">
        <f t="shared" si="10"/>
        <v>519049.16000000003</v>
      </c>
      <c r="K687" s="14" t="str">
        <f>TEXT(Table1[[#This Row],[DateAdded]],"yy-mm")</f>
        <v>24-04</v>
      </c>
      <c r="L687" s="14" t="str">
        <f>IF(Table1[[#This Row],[Discount]]&gt;0.2, "High Discount", "Low/No Discount")</f>
        <v>High Discount</v>
      </c>
    </row>
    <row r="688" spans="1:12" x14ac:dyDescent="0.2">
      <c r="A688" s="14" t="s">
        <v>97</v>
      </c>
      <c r="B688" s="14" t="s">
        <v>95</v>
      </c>
      <c r="C688" s="14">
        <v>159.81</v>
      </c>
      <c r="D688" s="14">
        <v>2.6</v>
      </c>
      <c r="E688" s="14">
        <v>3996</v>
      </c>
      <c r="F688" s="14">
        <v>851</v>
      </c>
      <c r="G688" s="14">
        <v>0.34</v>
      </c>
      <c r="H688" s="14">
        <v>28</v>
      </c>
      <c r="I688" s="15">
        <v>45341</v>
      </c>
      <c r="J688" s="14">
        <f t="shared" si="10"/>
        <v>4474.68</v>
      </c>
      <c r="K688" s="14" t="str">
        <f>TEXT(Table1[[#This Row],[DateAdded]],"yy-mm")</f>
        <v>24-02</v>
      </c>
      <c r="L688" s="14" t="str">
        <f>IF(Table1[[#This Row],[Discount]]&gt;0.2, "High Discount", "Low/No Discount")</f>
        <v>High Discount</v>
      </c>
    </row>
    <row r="689" spans="1:12" x14ac:dyDescent="0.2">
      <c r="A689" s="14" t="s">
        <v>96</v>
      </c>
      <c r="B689" s="14" t="s">
        <v>95</v>
      </c>
      <c r="C689" s="14">
        <v>188.69</v>
      </c>
      <c r="D689" s="14">
        <v>4</v>
      </c>
      <c r="E689" s="14">
        <v>2756</v>
      </c>
      <c r="F689" s="14">
        <v>474</v>
      </c>
      <c r="G689" s="14">
        <v>0.06</v>
      </c>
      <c r="H689" s="14">
        <v>211</v>
      </c>
      <c r="I689" s="15">
        <v>45344</v>
      </c>
      <c r="J689" s="14">
        <f t="shared" si="10"/>
        <v>39813.589999999997</v>
      </c>
      <c r="K689" s="14" t="str">
        <f>TEXT(Table1[[#This Row],[DateAdded]],"yy-mm")</f>
        <v>24-02</v>
      </c>
      <c r="L689" s="14" t="str">
        <f>IF(Table1[[#This Row],[Discount]]&gt;0.2, "High Discount", "Low/No Discount")</f>
        <v>Low/No Discount</v>
      </c>
    </row>
    <row r="690" spans="1:12" x14ac:dyDescent="0.2">
      <c r="A690" s="14" t="s">
        <v>98</v>
      </c>
      <c r="B690" s="14" t="s">
        <v>95</v>
      </c>
      <c r="C690" s="14">
        <v>379.2</v>
      </c>
      <c r="D690" s="14">
        <v>4.5</v>
      </c>
      <c r="E690" s="14">
        <v>4085</v>
      </c>
      <c r="F690" s="14">
        <v>786</v>
      </c>
      <c r="G690" s="14">
        <v>0.37</v>
      </c>
      <c r="H690" s="14">
        <v>684</v>
      </c>
      <c r="I690" s="15">
        <v>45282</v>
      </c>
      <c r="J690" s="14">
        <f t="shared" si="10"/>
        <v>259372.79999999999</v>
      </c>
      <c r="K690" s="14" t="str">
        <f>TEXT(Table1[[#This Row],[DateAdded]],"yy-mm")</f>
        <v>23-12</v>
      </c>
      <c r="L690" s="14" t="str">
        <f>IF(Table1[[#This Row],[Discount]]&gt;0.2, "High Discount", "Low/No Discount")</f>
        <v>High Discount</v>
      </c>
    </row>
    <row r="691" spans="1:12" x14ac:dyDescent="0.2">
      <c r="A691" s="14" t="s">
        <v>97</v>
      </c>
      <c r="B691" s="14" t="s">
        <v>95</v>
      </c>
      <c r="C691" s="14">
        <v>340.11</v>
      </c>
      <c r="D691" s="14">
        <v>4.0999999999999996</v>
      </c>
      <c r="E691" s="14">
        <v>1499</v>
      </c>
      <c r="F691" s="14">
        <v>51</v>
      </c>
      <c r="G691" s="14">
        <v>0.25</v>
      </c>
      <c r="H691" s="14">
        <v>876</v>
      </c>
      <c r="I691" s="15">
        <v>45111</v>
      </c>
      <c r="J691" s="14">
        <f t="shared" si="10"/>
        <v>297936.36</v>
      </c>
      <c r="K691" s="14" t="str">
        <f>TEXT(Table1[[#This Row],[DateAdded]],"yy-mm")</f>
        <v>23-07</v>
      </c>
      <c r="L691" s="14" t="str">
        <f>IF(Table1[[#This Row],[Discount]]&gt;0.2, "High Discount", "Low/No Discount")</f>
        <v>High Discount</v>
      </c>
    </row>
    <row r="692" spans="1:12" x14ac:dyDescent="0.2">
      <c r="A692" s="14" t="s">
        <v>96</v>
      </c>
      <c r="B692" s="14" t="s">
        <v>95</v>
      </c>
      <c r="C692" s="14">
        <v>106.16</v>
      </c>
      <c r="D692" s="14">
        <v>1.5</v>
      </c>
      <c r="E692" s="14">
        <v>857</v>
      </c>
      <c r="F692" s="14">
        <v>751</v>
      </c>
      <c r="G692" s="14">
        <v>0.14000000000000001</v>
      </c>
      <c r="H692" s="14">
        <v>1942</v>
      </c>
      <c r="I692" s="15">
        <v>45154</v>
      </c>
      <c r="J692" s="14">
        <f t="shared" si="10"/>
        <v>206162.72</v>
      </c>
      <c r="K692" s="14" t="str">
        <f>TEXT(Table1[[#This Row],[DateAdded]],"yy-mm")</f>
        <v>23-08</v>
      </c>
      <c r="L692" s="14" t="str">
        <f>IF(Table1[[#This Row],[Discount]]&gt;0.2, "High Discount", "Low/No Discount")</f>
        <v>Low/No Discount</v>
      </c>
    </row>
    <row r="693" spans="1:12" x14ac:dyDescent="0.2">
      <c r="A693" s="14" t="s">
        <v>97</v>
      </c>
      <c r="B693" s="14" t="s">
        <v>95</v>
      </c>
      <c r="C693" s="14">
        <v>275.27</v>
      </c>
      <c r="D693" s="14">
        <v>1.3</v>
      </c>
      <c r="E693" s="14">
        <v>4306</v>
      </c>
      <c r="F693" s="14">
        <v>751</v>
      </c>
      <c r="G693" s="14">
        <v>0.05</v>
      </c>
      <c r="H693" s="14">
        <v>779</v>
      </c>
      <c r="I693" s="15">
        <v>45246</v>
      </c>
      <c r="J693" s="14">
        <f t="shared" si="10"/>
        <v>214435.33</v>
      </c>
      <c r="K693" s="14" t="str">
        <f>TEXT(Table1[[#This Row],[DateAdded]],"yy-mm")</f>
        <v>23-11</v>
      </c>
      <c r="L693" s="14" t="str">
        <f>IF(Table1[[#This Row],[Discount]]&gt;0.2, "High Discount", "Low/No Discount")</f>
        <v>Low/No Discount</v>
      </c>
    </row>
    <row r="694" spans="1:12" x14ac:dyDescent="0.2">
      <c r="A694" s="14" t="s">
        <v>96</v>
      </c>
      <c r="B694" s="14" t="s">
        <v>95</v>
      </c>
      <c r="C694" s="14">
        <v>42.68</v>
      </c>
      <c r="D694" s="14">
        <v>1.2</v>
      </c>
      <c r="E694" s="14">
        <v>4506</v>
      </c>
      <c r="F694" s="14">
        <v>522</v>
      </c>
      <c r="G694" s="14">
        <v>0.02</v>
      </c>
      <c r="H694" s="14">
        <v>426</v>
      </c>
      <c r="I694" s="15">
        <v>45178</v>
      </c>
      <c r="J694" s="14">
        <f t="shared" si="10"/>
        <v>18181.68</v>
      </c>
      <c r="K694" s="14" t="str">
        <f>TEXT(Table1[[#This Row],[DateAdded]],"yy-mm")</f>
        <v>23-09</v>
      </c>
      <c r="L694" s="14" t="str">
        <f>IF(Table1[[#This Row],[Discount]]&gt;0.2, "High Discount", "Low/No Discount")</f>
        <v>Low/No Discount</v>
      </c>
    </row>
    <row r="695" spans="1:12" x14ac:dyDescent="0.2">
      <c r="A695" s="14" t="s">
        <v>98</v>
      </c>
      <c r="B695" s="14" t="s">
        <v>95</v>
      </c>
      <c r="C695" s="14">
        <v>205.59</v>
      </c>
      <c r="D695" s="14">
        <v>3.4</v>
      </c>
      <c r="E695" s="14">
        <v>1243</v>
      </c>
      <c r="F695" s="14">
        <v>576</v>
      </c>
      <c r="G695" s="14">
        <v>0.49</v>
      </c>
      <c r="H695" s="14">
        <v>327</v>
      </c>
      <c r="I695" s="15">
        <v>45401</v>
      </c>
      <c r="J695" s="14">
        <f t="shared" si="10"/>
        <v>67227.930000000008</v>
      </c>
      <c r="K695" s="14" t="str">
        <f>TEXT(Table1[[#This Row],[DateAdded]],"yy-mm")</f>
        <v>24-04</v>
      </c>
      <c r="L695" s="14" t="str">
        <f>IF(Table1[[#This Row],[Discount]]&gt;0.2, "High Discount", "Low/No Discount")</f>
        <v>High Discount</v>
      </c>
    </row>
    <row r="696" spans="1:12" x14ac:dyDescent="0.2">
      <c r="A696" s="14" t="s">
        <v>94</v>
      </c>
      <c r="B696" s="14" t="s">
        <v>95</v>
      </c>
      <c r="C696" s="14">
        <v>447.88</v>
      </c>
      <c r="D696" s="14">
        <v>1.3</v>
      </c>
      <c r="E696" s="14">
        <v>3388</v>
      </c>
      <c r="F696" s="14">
        <v>323</v>
      </c>
      <c r="G696" s="14">
        <v>0.09</v>
      </c>
      <c r="H696" s="14">
        <v>1689</v>
      </c>
      <c r="I696" s="15">
        <v>45095</v>
      </c>
      <c r="J696" s="14">
        <f t="shared" si="10"/>
        <v>756469.32</v>
      </c>
      <c r="K696" s="14" t="str">
        <f>TEXT(Table1[[#This Row],[DateAdded]],"yy-mm")</f>
        <v>23-06</v>
      </c>
      <c r="L696" s="14" t="str">
        <f>IF(Table1[[#This Row],[Discount]]&gt;0.2, "High Discount", "Low/No Discount")</f>
        <v>Low/No Discount</v>
      </c>
    </row>
    <row r="697" spans="1:12" x14ac:dyDescent="0.2">
      <c r="A697" s="14" t="s">
        <v>94</v>
      </c>
      <c r="B697" s="14" t="s">
        <v>95</v>
      </c>
      <c r="C697" s="14">
        <v>175.28</v>
      </c>
      <c r="D697" s="14">
        <v>4.8</v>
      </c>
      <c r="E697" s="14">
        <v>4141</v>
      </c>
      <c r="F697" s="14">
        <v>820</v>
      </c>
      <c r="G697" s="14">
        <v>0.16</v>
      </c>
      <c r="H697" s="14">
        <v>1912</v>
      </c>
      <c r="I697" s="15">
        <v>45184</v>
      </c>
      <c r="J697" s="14">
        <f t="shared" si="10"/>
        <v>335135.35999999999</v>
      </c>
      <c r="K697" s="14" t="str">
        <f>TEXT(Table1[[#This Row],[DateAdded]],"yy-mm")</f>
        <v>23-09</v>
      </c>
      <c r="L697" s="14" t="str">
        <f>IF(Table1[[#This Row],[Discount]]&gt;0.2, "High Discount", "Low/No Discount")</f>
        <v>Low/No Discount</v>
      </c>
    </row>
    <row r="698" spans="1:12" x14ac:dyDescent="0.2">
      <c r="A698" s="14" t="s">
        <v>97</v>
      </c>
      <c r="B698" s="14" t="s">
        <v>95</v>
      </c>
      <c r="C698" s="14">
        <v>418.27</v>
      </c>
      <c r="D698" s="14">
        <v>2.2000000000000002</v>
      </c>
      <c r="E698" s="14">
        <v>2163</v>
      </c>
      <c r="F698" s="14">
        <v>629</v>
      </c>
      <c r="G698" s="14">
        <v>0.31</v>
      </c>
      <c r="H698" s="14">
        <v>1503</v>
      </c>
      <c r="I698" s="15">
        <v>45148</v>
      </c>
      <c r="J698" s="14">
        <f t="shared" si="10"/>
        <v>628659.80999999994</v>
      </c>
      <c r="K698" s="14" t="str">
        <f>TEXT(Table1[[#This Row],[DateAdded]],"yy-mm")</f>
        <v>23-08</v>
      </c>
      <c r="L698" s="14" t="str">
        <f>IF(Table1[[#This Row],[Discount]]&gt;0.2, "High Discount", "Low/No Discount")</f>
        <v>High Discount</v>
      </c>
    </row>
    <row r="699" spans="1:12" x14ac:dyDescent="0.2">
      <c r="A699" s="14" t="s">
        <v>96</v>
      </c>
      <c r="B699" s="14" t="s">
        <v>95</v>
      </c>
      <c r="C699" s="14">
        <v>232.55</v>
      </c>
      <c r="D699" s="14">
        <v>2.6</v>
      </c>
      <c r="E699" s="14">
        <v>2476</v>
      </c>
      <c r="F699" s="14">
        <v>790</v>
      </c>
      <c r="G699" s="14">
        <v>0.16</v>
      </c>
      <c r="H699" s="14">
        <v>746</v>
      </c>
      <c r="I699" s="15">
        <v>45140</v>
      </c>
      <c r="J699" s="14">
        <f t="shared" si="10"/>
        <v>173482.30000000002</v>
      </c>
      <c r="K699" s="14" t="str">
        <f>TEXT(Table1[[#This Row],[DateAdded]],"yy-mm")</f>
        <v>23-08</v>
      </c>
      <c r="L699" s="14" t="str">
        <f>IF(Table1[[#This Row],[Discount]]&gt;0.2, "High Discount", "Low/No Discount")</f>
        <v>Low/No Discount</v>
      </c>
    </row>
    <row r="700" spans="1:12" x14ac:dyDescent="0.2">
      <c r="A700" s="14" t="s">
        <v>94</v>
      </c>
      <c r="B700" s="14" t="s">
        <v>95</v>
      </c>
      <c r="C700" s="14">
        <v>409.73</v>
      </c>
      <c r="D700" s="14">
        <v>2.9</v>
      </c>
      <c r="E700" s="14">
        <v>2829</v>
      </c>
      <c r="F700" s="14">
        <v>333</v>
      </c>
      <c r="G700" s="14">
        <v>0.03</v>
      </c>
      <c r="H700" s="14">
        <v>347</v>
      </c>
      <c r="I700" s="15">
        <v>45180</v>
      </c>
      <c r="J700" s="14">
        <f t="shared" si="10"/>
        <v>142176.31</v>
      </c>
      <c r="K700" s="14" t="str">
        <f>TEXT(Table1[[#This Row],[DateAdded]],"yy-mm")</f>
        <v>23-09</v>
      </c>
      <c r="L700" s="14" t="str">
        <f>IF(Table1[[#This Row],[Discount]]&gt;0.2, "High Discount", "Low/No Discount")</f>
        <v>Low/No Discount</v>
      </c>
    </row>
    <row r="701" spans="1:12" x14ac:dyDescent="0.2">
      <c r="A701" s="14" t="s">
        <v>96</v>
      </c>
      <c r="B701" s="14" t="s">
        <v>95</v>
      </c>
      <c r="C701" s="14">
        <v>231.35</v>
      </c>
      <c r="D701" s="14">
        <v>2.4</v>
      </c>
      <c r="E701" s="14">
        <v>3164</v>
      </c>
      <c r="F701" s="14">
        <v>684</v>
      </c>
      <c r="G701" s="14">
        <v>0.06</v>
      </c>
      <c r="H701" s="14">
        <v>1240</v>
      </c>
      <c r="I701" s="15">
        <v>45095</v>
      </c>
      <c r="J701" s="14">
        <f t="shared" si="10"/>
        <v>286874</v>
      </c>
      <c r="K701" s="14" t="str">
        <f>TEXT(Table1[[#This Row],[DateAdded]],"yy-mm")</f>
        <v>23-06</v>
      </c>
      <c r="L701" s="14" t="str">
        <f>IF(Table1[[#This Row],[Discount]]&gt;0.2, "High Discount", "Low/No Discount")</f>
        <v>Low/No Discount</v>
      </c>
    </row>
    <row r="702" spans="1:12" x14ac:dyDescent="0.2">
      <c r="A702" s="14" t="s">
        <v>94</v>
      </c>
      <c r="B702" s="14" t="s">
        <v>95</v>
      </c>
      <c r="C702" s="14">
        <v>310.85000000000002</v>
      </c>
      <c r="D702" s="14">
        <v>3.5</v>
      </c>
      <c r="E702" s="14">
        <v>243</v>
      </c>
      <c r="F702" s="14">
        <v>505</v>
      </c>
      <c r="G702" s="14">
        <v>0.03</v>
      </c>
      <c r="H702" s="14">
        <v>1110</v>
      </c>
      <c r="I702" s="15">
        <v>45236</v>
      </c>
      <c r="J702" s="14">
        <f t="shared" si="10"/>
        <v>345043.5</v>
      </c>
      <c r="K702" s="14" t="str">
        <f>TEXT(Table1[[#This Row],[DateAdded]],"yy-mm")</f>
        <v>23-11</v>
      </c>
      <c r="L702" s="14" t="str">
        <f>IF(Table1[[#This Row],[Discount]]&gt;0.2, "High Discount", "Low/No Discount")</f>
        <v>Low/No Discount</v>
      </c>
    </row>
    <row r="703" spans="1:12" x14ac:dyDescent="0.2">
      <c r="A703" s="14" t="s">
        <v>94</v>
      </c>
      <c r="B703" s="14" t="s">
        <v>95</v>
      </c>
      <c r="C703" s="14">
        <v>367.94</v>
      </c>
      <c r="D703" s="14">
        <v>1.5</v>
      </c>
      <c r="E703" s="14">
        <v>1192</v>
      </c>
      <c r="F703" s="14">
        <v>329</v>
      </c>
      <c r="G703" s="14">
        <v>0.24</v>
      </c>
      <c r="H703" s="14">
        <v>390</v>
      </c>
      <c r="I703" s="15">
        <v>45147</v>
      </c>
      <c r="J703" s="14">
        <f t="shared" si="10"/>
        <v>143496.6</v>
      </c>
      <c r="K703" s="14" t="str">
        <f>TEXT(Table1[[#This Row],[DateAdded]],"yy-mm")</f>
        <v>23-08</v>
      </c>
      <c r="L703" s="14" t="str">
        <f>IF(Table1[[#This Row],[Discount]]&gt;0.2, "High Discount", "Low/No Discount")</f>
        <v>High Discount</v>
      </c>
    </row>
    <row r="704" spans="1:12" x14ac:dyDescent="0.2">
      <c r="A704" s="14" t="s">
        <v>94</v>
      </c>
      <c r="B704" s="14" t="s">
        <v>95</v>
      </c>
      <c r="C704" s="14">
        <v>435.4</v>
      </c>
      <c r="D704" s="14">
        <v>2.2000000000000002</v>
      </c>
      <c r="E704" s="14">
        <v>1211</v>
      </c>
      <c r="F704" s="14">
        <v>929</v>
      </c>
      <c r="G704" s="14">
        <v>0.02</v>
      </c>
      <c r="H704" s="14">
        <v>643</v>
      </c>
      <c r="I704" s="15">
        <v>45235</v>
      </c>
      <c r="J704" s="14">
        <f t="shared" si="10"/>
        <v>279962.2</v>
      </c>
      <c r="K704" s="14" t="str">
        <f>TEXT(Table1[[#This Row],[DateAdded]],"yy-mm")</f>
        <v>23-11</v>
      </c>
      <c r="L704" s="14" t="str">
        <f>IF(Table1[[#This Row],[Discount]]&gt;0.2, "High Discount", "Low/No Discount")</f>
        <v>Low/No Discount</v>
      </c>
    </row>
    <row r="705" spans="1:12" x14ac:dyDescent="0.2">
      <c r="A705" s="14" t="s">
        <v>98</v>
      </c>
      <c r="B705" s="14" t="s">
        <v>95</v>
      </c>
      <c r="C705" s="14">
        <v>280.66000000000003</v>
      </c>
      <c r="D705" s="14">
        <v>3.4</v>
      </c>
      <c r="E705" s="14">
        <v>4552</v>
      </c>
      <c r="F705" s="14">
        <v>188</v>
      </c>
      <c r="G705" s="14">
        <v>0.28999999999999998</v>
      </c>
      <c r="H705" s="14">
        <v>1788</v>
      </c>
      <c r="I705" s="15">
        <v>45161</v>
      </c>
      <c r="J705" s="14">
        <f t="shared" si="10"/>
        <v>501820.08</v>
      </c>
      <c r="K705" s="14" t="str">
        <f>TEXT(Table1[[#This Row],[DateAdded]],"yy-mm")</f>
        <v>23-08</v>
      </c>
      <c r="L705" s="14" t="str">
        <f>IF(Table1[[#This Row],[Discount]]&gt;0.2, "High Discount", "Low/No Discount")</f>
        <v>High Discount</v>
      </c>
    </row>
    <row r="706" spans="1:12" x14ac:dyDescent="0.2">
      <c r="A706" s="14" t="s">
        <v>94</v>
      </c>
      <c r="B706" s="14" t="s">
        <v>95</v>
      </c>
      <c r="C706" s="14">
        <v>269.69</v>
      </c>
      <c r="D706" s="14">
        <v>3.7</v>
      </c>
      <c r="E706" s="14">
        <v>1869</v>
      </c>
      <c r="F706" s="14">
        <v>376</v>
      </c>
      <c r="G706" s="14">
        <v>0.2</v>
      </c>
      <c r="H706" s="14">
        <v>507</v>
      </c>
      <c r="I706" s="15">
        <v>45437</v>
      </c>
      <c r="J706" s="14">
        <f t="shared" si="10"/>
        <v>136732.82999999999</v>
      </c>
      <c r="K706" s="14" t="str">
        <f>TEXT(Table1[[#This Row],[DateAdded]],"yy-mm")</f>
        <v>24-05</v>
      </c>
      <c r="L706" s="14" t="str">
        <f>IF(Table1[[#This Row],[Discount]]&gt;0.2, "High Discount", "Low/No Discount")</f>
        <v>Low/No Discount</v>
      </c>
    </row>
    <row r="707" spans="1:12" x14ac:dyDescent="0.2">
      <c r="A707" s="14" t="s">
        <v>96</v>
      </c>
      <c r="B707" s="14" t="s">
        <v>95</v>
      </c>
      <c r="C707" s="14">
        <v>84.21</v>
      </c>
      <c r="D707" s="14">
        <v>2.7</v>
      </c>
      <c r="E707" s="14">
        <v>4516</v>
      </c>
      <c r="F707" s="14">
        <v>528</v>
      </c>
      <c r="G707" s="14">
        <v>0.26</v>
      </c>
      <c r="H707" s="14">
        <v>941</v>
      </c>
      <c r="I707" s="15">
        <v>45414</v>
      </c>
      <c r="J707" s="14">
        <f t="shared" ref="J707:J770" si="11">C707*H707</f>
        <v>79241.61</v>
      </c>
      <c r="K707" s="14" t="str">
        <f>TEXT(Table1[[#This Row],[DateAdded]],"yy-mm")</f>
        <v>24-05</v>
      </c>
      <c r="L707" s="14" t="str">
        <f>IF(Table1[[#This Row],[Discount]]&gt;0.2, "High Discount", "Low/No Discount")</f>
        <v>High Discount</v>
      </c>
    </row>
    <row r="708" spans="1:12" x14ac:dyDescent="0.2">
      <c r="A708" s="14" t="s">
        <v>97</v>
      </c>
      <c r="B708" s="14" t="s">
        <v>95</v>
      </c>
      <c r="C708" s="14">
        <v>415.93</v>
      </c>
      <c r="D708" s="14">
        <v>1.3</v>
      </c>
      <c r="E708" s="14">
        <v>2155</v>
      </c>
      <c r="F708" s="14">
        <v>267</v>
      </c>
      <c r="G708" s="14">
        <v>0.41</v>
      </c>
      <c r="H708" s="14">
        <v>1553</v>
      </c>
      <c r="I708" s="15">
        <v>45363</v>
      </c>
      <c r="J708" s="14">
        <f t="shared" si="11"/>
        <v>645939.29</v>
      </c>
      <c r="K708" s="14" t="str">
        <f>TEXT(Table1[[#This Row],[DateAdded]],"yy-mm")</f>
        <v>24-03</v>
      </c>
      <c r="L708" s="14" t="str">
        <f>IF(Table1[[#This Row],[Discount]]&gt;0.2, "High Discount", "Low/No Discount")</f>
        <v>High Discount</v>
      </c>
    </row>
    <row r="709" spans="1:12" x14ac:dyDescent="0.2">
      <c r="A709" s="14" t="s">
        <v>97</v>
      </c>
      <c r="B709" s="14" t="s">
        <v>95</v>
      </c>
      <c r="C709" s="14">
        <v>105.65</v>
      </c>
      <c r="D709" s="14">
        <v>3.7</v>
      </c>
      <c r="E709" s="14">
        <v>2430</v>
      </c>
      <c r="F709" s="14">
        <v>441</v>
      </c>
      <c r="G709" s="14">
        <v>0.49</v>
      </c>
      <c r="H709" s="14">
        <v>1113</v>
      </c>
      <c r="I709" s="15">
        <v>45216</v>
      </c>
      <c r="J709" s="14">
        <f t="shared" si="11"/>
        <v>117588.45000000001</v>
      </c>
      <c r="K709" s="14" t="str">
        <f>TEXT(Table1[[#This Row],[DateAdded]],"yy-mm")</f>
        <v>23-10</v>
      </c>
      <c r="L709" s="14" t="str">
        <f>IF(Table1[[#This Row],[Discount]]&gt;0.2, "High Discount", "Low/No Discount")</f>
        <v>High Discount</v>
      </c>
    </row>
    <row r="710" spans="1:12" x14ac:dyDescent="0.2">
      <c r="A710" s="14" t="s">
        <v>94</v>
      </c>
      <c r="B710" s="14" t="s">
        <v>95</v>
      </c>
      <c r="C710" s="14">
        <v>363.81</v>
      </c>
      <c r="D710" s="14">
        <v>1.2</v>
      </c>
      <c r="E710" s="14">
        <v>2645</v>
      </c>
      <c r="F710" s="14">
        <v>18</v>
      </c>
      <c r="G710" s="14">
        <v>0.26</v>
      </c>
      <c r="H710" s="14">
        <v>606</v>
      </c>
      <c r="I710" s="15">
        <v>45199</v>
      </c>
      <c r="J710" s="14">
        <f t="shared" si="11"/>
        <v>220468.86000000002</v>
      </c>
      <c r="K710" s="14" t="str">
        <f>TEXT(Table1[[#This Row],[DateAdded]],"yy-mm")</f>
        <v>23-09</v>
      </c>
      <c r="L710" s="14" t="str">
        <f>IF(Table1[[#This Row],[Discount]]&gt;0.2, "High Discount", "Low/No Discount")</f>
        <v>High Discount</v>
      </c>
    </row>
    <row r="711" spans="1:12" x14ac:dyDescent="0.2">
      <c r="A711" s="14" t="s">
        <v>97</v>
      </c>
      <c r="B711" s="14" t="s">
        <v>95</v>
      </c>
      <c r="C711" s="14">
        <v>15.14</v>
      </c>
      <c r="D711" s="14">
        <v>4.5999999999999996</v>
      </c>
      <c r="E711" s="14">
        <v>1547</v>
      </c>
      <c r="F711" s="14">
        <v>629</v>
      </c>
      <c r="G711" s="14">
        <v>0.31</v>
      </c>
      <c r="H711" s="14">
        <v>1446</v>
      </c>
      <c r="I711" s="15">
        <v>45207</v>
      </c>
      <c r="J711" s="14">
        <f t="shared" si="11"/>
        <v>21892.440000000002</v>
      </c>
      <c r="K711" s="14" t="str">
        <f>TEXT(Table1[[#This Row],[DateAdded]],"yy-mm")</f>
        <v>23-10</v>
      </c>
      <c r="L711" s="14" t="str">
        <f>IF(Table1[[#This Row],[Discount]]&gt;0.2, "High Discount", "Low/No Discount")</f>
        <v>High Discount</v>
      </c>
    </row>
    <row r="712" spans="1:12" x14ac:dyDescent="0.2">
      <c r="A712" s="14" t="s">
        <v>97</v>
      </c>
      <c r="B712" s="14" t="s">
        <v>95</v>
      </c>
      <c r="C712" s="14">
        <v>16.32</v>
      </c>
      <c r="D712" s="14">
        <v>1.9</v>
      </c>
      <c r="E712" s="14">
        <v>746</v>
      </c>
      <c r="F712" s="14">
        <v>701</v>
      </c>
      <c r="G712" s="14">
        <v>0.18</v>
      </c>
      <c r="H712" s="14">
        <v>769</v>
      </c>
      <c r="I712" s="15">
        <v>45273</v>
      </c>
      <c r="J712" s="14">
        <f t="shared" si="11"/>
        <v>12550.08</v>
      </c>
      <c r="K712" s="14" t="str">
        <f>TEXT(Table1[[#This Row],[DateAdded]],"yy-mm")</f>
        <v>23-12</v>
      </c>
      <c r="L712" s="14" t="str">
        <f>IF(Table1[[#This Row],[Discount]]&gt;0.2, "High Discount", "Low/No Discount")</f>
        <v>Low/No Discount</v>
      </c>
    </row>
    <row r="713" spans="1:12" x14ac:dyDescent="0.2">
      <c r="A713" s="14" t="s">
        <v>96</v>
      </c>
      <c r="B713" s="14" t="s">
        <v>95</v>
      </c>
      <c r="C713" s="14">
        <v>196.67</v>
      </c>
      <c r="D713" s="14">
        <v>1.2</v>
      </c>
      <c r="E713" s="14">
        <v>2306</v>
      </c>
      <c r="F713" s="14">
        <v>134</v>
      </c>
      <c r="G713" s="14">
        <v>0.45</v>
      </c>
      <c r="H713" s="14">
        <v>1771</v>
      </c>
      <c r="I713" s="15">
        <v>45267</v>
      </c>
      <c r="J713" s="14">
        <f t="shared" si="11"/>
        <v>348302.56999999995</v>
      </c>
      <c r="K713" s="14" t="str">
        <f>TEXT(Table1[[#This Row],[DateAdded]],"yy-mm")</f>
        <v>23-12</v>
      </c>
      <c r="L713" s="14" t="str">
        <f>IF(Table1[[#This Row],[Discount]]&gt;0.2, "High Discount", "Low/No Discount")</f>
        <v>High Discount</v>
      </c>
    </row>
    <row r="714" spans="1:12" x14ac:dyDescent="0.2">
      <c r="A714" s="14" t="s">
        <v>97</v>
      </c>
      <c r="B714" s="14" t="s">
        <v>95</v>
      </c>
      <c r="C714" s="14">
        <v>419.33</v>
      </c>
      <c r="D714" s="14">
        <v>1.8</v>
      </c>
      <c r="E714" s="14">
        <v>4675</v>
      </c>
      <c r="F714" s="14">
        <v>890</v>
      </c>
      <c r="G714" s="14">
        <v>0.28999999999999998</v>
      </c>
      <c r="H714" s="14">
        <v>880</v>
      </c>
      <c r="I714" s="15">
        <v>45355</v>
      </c>
      <c r="J714" s="14">
        <f t="shared" si="11"/>
        <v>369010.39999999997</v>
      </c>
      <c r="K714" s="14" t="str">
        <f>TEXT(Table1[[#This Row],[DateAdded]],"yy-mm")</f>
        <v>24-03</v>
      </c>
      <c r="L714" s="14" t="str">
        <f>IF(Table1[[#This Row],[Discount]]&gt;0.2, "High Discount", "Low/No Discount")</f>
        <v>High Discount</v>
      </c>
    </row>
    <row r="715" spans="1:12" x14ac:dyDescent="0.2">
      <c r="A715" s="14" t="s">
        <v>97</v>
      </c>
      <c r="B715" s="14" t="s">
        <v>95</v>
      </c>
      <c r="C715" s="14">
        <v>43.37</v>
      </c>
      <c r="D715" s="14">
        <v>1.9</v>
      </c>
      <c r="E715" s="14">
        <v>4478</v>
      </c>
      <c r="F715" s="14">
        <v>133</v>
      </c>
      <c r="G715" s="14">
        <v>0.23</v>
      </c>
      <c r="H715" s="14">
        <v>502</v>
      </c>
      <c r="I715" s="15">
        <v>45268</v>
      </c>
      <c r="J715" s="14">
        <f t="shared" si="11"/>
        <v>21771.739999999998</v>
      </c>
      <c r="K715" s="14" t="str">
        <f>TEXT(Table1[[#This Row],[DateAdded]],"yy-mm")</f>
        <v>23-12</v>
      </c>
      <c r="L715" s="14" t="str">
        <f>IF(Table1[[#This Row],[Discount]]&gt;0.2, "High Discount", "Low/No Discount")</f>
        <v>High Discount</v>
      </c>
    </row>
    <row r="716" spans="1:12" x14ac:dyDescent="0.2">
      <c r="A716" s="14" t="s">
        <v>97</v>
      </c>
      <c r="B716" s="14" t="s">
        <v>95</v>
      </c>
      <c r="C716" s="14">
        <v>212.93</v>
      </c>
      <c r="D716" s="14">
        <v>4.8</v>
      </c>
      <c r="E716" s="14">
        <v>3981</v>
      </c>
      <c r="F716" s="14">
        <v>678</v>
      </c>
      <c r="G716" s="14">
        <v>0.3</v>
      </c>
      <c r="H716" s="14">
        <v>219</v>
      </c>
      <c r="I716" s="15">
        <v>45274</v>
      </c>
      <c r="J716" s="14">
        <f t="shared" si="11"/>
        <v>46631.67</v>
      </c>
      <c r="K716" s="14" t="str">
        <f>TEXT(Table1[[#This Row],[DateAdded]],"yy-mm")</f>
        <v>23-12</v>
      </c>
      <c r="L716" s="14" t="str">
        <f>IF(Table1[[#This Row],[Discount]]&gt;0.2, "High Discount", "Low/No Discount")</f>
        <v>High Discount</v>
      </c>
    </row>
    <row r="717" spans="1:12" x14ac:dyDescent="0.2">
      <c r="A717" s="14" t="s">
        <v>96</v>
      </c>
      <c r="B717" s="14" t="s">
        <v>95</v>
      </c>
      <c r="C717" s="14">
        <v>244.38</v>
      </c>
      <c r="D717" s="14">
        <v>1.1000000000000001</v>
      </c>
      <c r="E717" s="14">
        <v>3733</v>
      </c>
      <c r="F717" s="14">
        <v>415</v>
      </c>
      <c r="G717" s="14">
        <v>0.41</v>
      </c>
      <c r="H717" s="14">
        <v>196</v>
      </c>
      <c r="I717" s="15">
        <v>45411</v>
      </c>
      <c r="J717" s="14">
        <f t="shared" si="11"/>
        <v>47898.479999999996</v>
      </c>
      <c r="K717" s="14" t="str">
        <f>TEXT(Table1[[#This Row],[DateAdded]],"yy-mm")</f>
        <v>24-04</v>
      </c>
      <c r="L717" s="14" t="str">
        <f>IF(Table1[[#This Row],[Discount]]&gt;0.2, "High Discount", "Low/No Discount")</f>
        <v>High Discount</v>
      </c>
    </row>
    <row r="718" spans="1:12" x14ac:dyDescent="0.2">
      <c r="A718" s="14" t="s">
        <v>97</v>
      </c>
      <c r="B718" s="14" t="s">
        <v>95</v>
      </c>
      <c r="C718" s="14">
        <v>266.47000000000003</v>
      </c>
      <c r="D718" s="14">
        <v>1.9</v>
      </c>
      <c r="E718" s="14">
        <v>3878</v>
      </c>
      <c r="F718" s="14">
        <v>889</v>
      </c>
      <c r="G718" s="14">
        <v>0.04</v>
      </c>
      <c r="H718" s="14">
        <v>924</v>
      </c>
      <c r="I718" s="15">
        <v>45330</v>
      </c>
      <c r="J718" s="14">
        <f t="shared" si="11"/>
        <v>246218.28000000003</v>
      </c>
      <c r="K718" s="14" t="str">
        <f>TEXT(Table1[[#This Row],[DateAdded]],"yy-mm")</f>
        <v>24-02</v>
      </c>
      <c r="L718" s="14" t="str">
        <f>IF(Table1[[#This Row],[Discount]]&gt;0.2, "High Discount", "Low/No Discount")</f>
        <v>Low/No Discount</v>
      </c>
    </row>
    <row r="719" spans="1:12" x14ac:dyDescent="0.2">
      <c r="A719" s="14" t="s">
        <v>96</v>
      </c>
      <c r="B719" s="14" t="s">
        <v>95</v>
      </c>
      <c r="C719" s="14">
        <v>80.05</v>
      </c>
      <c r="D719" s="14">
        <v>4</v>
      </c>
      <c r="E719" s="14">
        <v>28</v>
      </c>
      <c r="F719" s="14">
        <v>974</v>
      </c>
      <c r="G719" s="14">
        <v>0.3</v>
      </c>
      <c r="H719" s="14">
        <v>1419</v>
      </c>
      <c r="I719" s="15">
        <v>45342</v>
      </c>
      <c r="J719" s="14">
        <f t="shared" si="11"/>
        <v>113590.95</v>
      </c>
      <c r="K719" s="14" t="str">
        <f>TEXT(Table1[[#This Row],[DateAdded]],"yy-mm")</f>
        <v>24-02</v>
      </c>
      <c r="L719" s="14" t="str">
        <f>IF(Table1[[#This Row],[Discount]]&gt;0.2, "High Discount", "Low/No Discount")</f>
        <v>High Discount</v>
      </c>
    </row>
    <row r="720" spans="1:12" x14ac:dyDescent="0.2">
      <c r="A720" s="14" t="s">
        <v>94</v>
      </c>
      <c r="B720" s="14" t="s">
        <v>95</v>
      </c>
      <c r="C720" s="14">
        <v>260.74</v>
      </c>
      <c r="D720" s="14">
        <v>2.9</v>
      </c>
      <c r="E720" s="14">
        <v>903</v>
      </c>
      <c r="F720" s="14">
        <v>519</v>
      </c>
      <c r="G720" s="14">
        <v>0.42</v>
      </c>
      <c r="H720" s="14">
        <v>339</v>
      </c>
      <c r="I720" s="15">
        <v>45278</v>
      </c>
      <c r="J720" s="14">
        <f t="shared" si="11"/>
        <v>88390.86</v>
      </c>
      <c r="K720" s="14" t="str">
        <f>TEXT(Table1[[#This Row],[DateAdded]],"yy-mm")</f>
        <v>23-12</v>
      </c>
      <c r="L720" s="14" t="str">
        <f>IF(Table1[[#This Row],[Discount]]&gt;0.2, "High Discount", "Low/No Discount")</f>
        <v>High Discount</v>
      </c>
    </row>
    <row r="721" spans="1:12" x14ac:dyDescent="0.2">
      <c r="A721" s="14" t="s">
        <v>98</v>
      </c>
      <c r="B721" s="14" t="s">
        <v>95</v>
      </c>
      <c r="C721" s="14">
        <v>13.59</v>
      </c>
      <c r="D721" s="14">
        <v>1.1000000000000001</v>
      </c>
      <c r="E721" s="14">
        <v>3087</v>
      </c>
      <c r="F721" s="14">
        <v>332</v>
      </c>
      <c r="G721" s="14">
        <v>0.5</v>
      </c>
      <c r="H721" s="14">
        <v>8</v>
      </c>
      <c r="I721" s="15">
        <v>45137</v>
      </c>
      <c r="J721" s="14">
        <f t="shared" si="11"/>
        <v>108.72</v>
      </c>
      <c r="K721" s="14" t="str">
        <f>TEXT(Table1[[#This Row],[DateAdded]],"yy-mm")</f>
        <v>23-07</v>
      </c>
      <c r="L721" s="14" t="str">
        <f>IF(Table1[[#This Row],[Discount]]&gt;0.2, "High Discount", "Low/No Discount")</f>
        <v>High Discount</v>
      </c>
    </row>
    <row r="722" spans="1:12" x14ac:dyDescent="0.2">
      <c r="A722" s="14" t="s">
        <v>99</v>
      </c>
      <c r="B722" s="14" t="s">
        <v>100</v>
      </c>
      <c r="C722" s="14">
        <v>480.3</v>
      </c>
      <c r="D722" s="14">
        <v>1.2</v>
      </c>
      <c r="E722" s="14">
        <v>2062</v>
      </c>
      <c r="F722" s="14">
        <v>838</v>
      </c>
      <c r="G722" s="14">
        <v>0.02</v>
      </c>
      <c r="H722" s="14">
        <v>1448</v>
      </c>
      <c r="I722" s="15">
        <v>45175</v>
      </c>
      <c r="J722" s="14">
        <f t="shared" si="11"/>
        <v>695474.4</v>
      </c>
      <c r="K722" s="14" t="str">
        <f>TEXT(Table1[[#This Row],[DateAdded]],"yy-mm")</f>
        <v>23-09</v>
      </c>
      <c r="L722" s="14" t="str">
        <f>IF(Table1[[#This Row],[Discount]]&gt;0.2, "High Discount", "Low/No Discount")</f>
        <v>Low/No Discount</v>
      </c>
    </row>
    <row r="723" spans="1:12" x14ac:dyDescent="0.2">
      <c r="A723" s="14" t="s">
        <v>101</v>
      </c>
      <c r="B723" s="14" t="s">
        <v>100</v>
      </c>
      <c r="C723" s="14">
        <v>267.2</v>
      </c>
      <c r="D723" s="14">
        <v>2.8</v>
      </c>
      <c r="E723" s="14">
        <v>2313</v>
      </c>
      <c r="F723" s="14">
        <v>490</v>
      </c>
      <c r="G723" s="14">
        <v>0.28999999999999998</v>
      </c>
      <c r="H723" s="14">
        <v>1735</v>
      </c>
      <c r="I723" s="15">
        <v>45147</v>
      </c>
      <c r="J723" s="14">
        <f t="shared" si="11"/>
        <v>463592</v>
      </c>
      <c r="K723" s="14" t="str">
        <f>TEXT(Table1[[#This Row],[DateAdded]],"yy-mm")</f>
        <v>23-08</v>
      </c>
      <c r="L723" s="14" t="str">
        <f>IF(Table1[[#This Row],[Discount]]&gt;0.2, "High Discount", "Low/No Discount")</f>
        <v>High Discount</v>
      </c>
    </row>
    <row r="724" spans="1:12" x14ac:dyDescent="0.2">
      <c r="A724" s="14" t="s">
        <v>101</v>
      </c>
      <c r="B724" s="14" t="s">
        <v>100</v>
      </c>
      <c r="C724" s="14">
        <v>492.18</v>
      </c>
      <c r="D724" s="14">
        <v>4.2</v>
      </c>
      <c r="E724" s="14">
        <v>1517</v>
      </c>
      <c r="F724" s="14">
        <v>367</v>
      </c>
      <c r="G724" s="14">
        <v>0.34</v>
      </c>
      <c r="H724" s="14">
        <v>419</v>
      </c>
      <c r="I724" s="15">
        <v>45174</v>
      </c>
      <c r="J724" s="14">
        <f t="shared" si="11"/>
        <v>206223.42</v>
      </c>
      <c r="K724" s="14" t="str">
        <f>TEXT(Table1[[#This Row],[DateAdded]],"yy-mm")</f>
        <v>23-09</v>
      </c>
      <c r="L724" s="14" t="str">
        <f>IF(Table1[[#This Row],[Discount]]&gt;0.2, "High Discount", "Low/No Discount")</f>
        <v>High Discount</v>
      </c>
    </row>
    <row r="725" spans="1:12" x14ac:dyDescent="0.2">
      <c r="A725" s="14" t="s">
        <v>102</v>
      </c>
      <c r="B725" s="14" t="s">
        <v>100</v>
      </c>
      <c r="C725" s="14">
        <v>348.46</v>
      </c>
      <c r="D725" s="14">
        <v>3.9</v>
      </c>
      <c r="E725" s="14">
        <v>3096</v>
      </c>
      <c r="F725" s="14">
        <v>529</v>
      </c>
      <c r="G725" s="14">
        <v>0.46</v>
      </c>
      <c r="H725" s="14">
        <v>1578</v>
      </c>
      <c r="I725" s="15">
        <v>45119</v>
      </c>
      <c r="J725" s="14">
        <f t="shared" si="11"/>
        <v>549869.88</v>
      </c>
      <c r="K725" s="14" t="str">
        <f>TEXT(Table1[[#This Row],[DateAdded]],"yy-mm")</f>
        <v>23-07</v>
      </c>
      <c r="L725" s="14" t="str">
        <f>IF(Table1[[#This Row],[Discount]]&gt;0.2, "High Discount", "Low/No Discount")</f>
        <v>High Discount</v>
      </c>
    </row>
    <row r="726" spans="1:12" x14ac:dyDescent="0.2">
      <c r="A726" s="14" t="s">
        <v>101</v>
      </c>
      <c r="B726" s="14" t="s">
        <v>100</v>
      </c>
      <c r="C726" s="14">
        <v>47.61</v>
      </c>
      <c r="D726" s="14">
        <v>1</v>
      </c>
      <c r="E726" s="14">
        <v>2226</v>
      </c>
      <c r="F726" s="14">
        <v>55</v>
      </c>
      <c r="G726" s="14">
        <v>0.21</v>
      </c>
      <c r="H726" s="14">
        <v>110</v>
      </c>
      <c r="I726" s="15">
        <v>45316</v>
      </c>
      <c r="J726" s="14">
        <f t="shared" si="11"/>
        <v>5237.1000000000004</v>
      </c>
      <c r="K726" s="14" t="str">
        <f>TEXT(Table1[[#This Row],[DateAdded]],"yy-mm")</f>
        <v>24-01</v>
      </c>
      <c r="L726" s="14" t="str">
        <f>IF(Table1[[#This Row],[Discount]]&gt;0.2, "High Discount", "Low/No Discount")</f>
        <v>High Discount</v>
      </c>
    </row>
    <row r="727" spans="1:12" x14ac:dyDescent="0.2">
      <c r="A727" s="14" t="s">
        <v>101</v>
      </c>
      <c r="B727" s="14" t="s">
        <v>100</v>
      </c>
      <c r="C727" s="14">
        <v>329.96</v>
      </c>
      <c r="D727" s="14">
        <v>3.3</v>
      </c>
      <c r="E727" s="14">
        <v>813</v>
      </c>
      <c r="F727" s="14">
        <v>248</v>
      </c>
      <c r="G727" s="14">
        <v>0.05</v>
      </c>
      <c r="H727" s="14">
        <v>322</v>
      </c>
      <c r="I727" s="15">
        <v>45447</v>
      </c>
      <c r="J727" s="14">
        <f t="shared" si="11"/>
        <v>106247.12</v>
      </c>
      <c r="K727" s="14" t="str">
        <f>TEXT(Table1[[#This Row],[DateAdded]],"yy-mm")</f>
        <v>24-06</v>
      </c>
      <c r="L727" s="14" t="str">
        <f>IF(Table1[[#This Row],[Discount]]&gt;0.2, "High Discount", "Low/No Discount")</f>
        <v>Low/No Discount</v>
      </c>
    </row>
    <row r="728" spans="1:12" x14ac:dyDescent="0.2">
      <c r="A728" s="14" t="s">
        <v>101</v>
      </c>
      <c r="B728" s="14" t="s">
        <v>100</v>
      </c>
      <c r="C728" s="14">
        <v>481.95</v>
      </c>
      <c r="D728" s="14">
        <v>1.5</v>
      </c>
      <c r="E728" s="14">
        <v>2476</v>
      </c>
      <c r="F728" s="14">
        <v>268</v>
      </c>
      <c r="G728" s="14">
        <v>0.08</v>
      </c>
      <c r="H728" s="14">
        <v>147</v>
      </c>
      <c r="I728" s="15">
        <v>45335</v>
      </c>
      <c r="J728" s="14">
        <f t="shared" si="11"/>
        <v>70846.649999999994</v>
      </c>
      <c r="K728" s="14" t="str">
        <f>TEXT(Table1[[#This Row],[DateAdded]],"yy-mm")</f>
        <v>24-02</v>
      </c>
      <c r="L728" s="14" t="str">
        <f>IF(Table1[[#This Row],[Discount]]&gt;0.2, "High Discount", "Low/No Discount")</f>
        <v>Low/No Discount</v>
      </c>
    </row>
    <row r="729" spans="1:12" x14ac:dyDescent="0.2">
      <c r="A729" s="14" t="s">
        <v>99</v>
      </c>
      <c r="B729" s="14" t="s">
        <v>100</v>
      </c>
      <c r="C729" s="14">
        <v>400.78</v>
      </c>
      <c r="D729" s="14">
        <v>3.7</v>
      </c>
      <c r="E729" s="14">
        <v>2038</v>
      </c>
      <c r="F729" s="14">
        <v>812</v>
      </c>
      <c r="G729" s="14">
        <v>0.24</v>
      </c>
      <c r="H729" s="14">
        <v>1854</v>
      </c>
      <c r="I729" s="15">
        <v>45377</v>
      </c>
      <c r="J729" s="14">
        <f t="shared" si="11"/>
        <v>743046.12</v>
      </c>
      <c r="K729" s="14" t="str">
        <f>TEXT(Table1[[#This Row],[DateAdded]],"yy-mm")</f>
        <v>24-03</v>
      </c>
      <c r="L729" s="14" t="str">
        <f>IF(Table1[[#This Row],[Discount]]&gt;0.2, "High Discount", "Low/No Discount")</f>
        <v>High Discount</v>
      </c>
    </row>
    <row r="730" spans="1:12" x14ac:dyDescent="0.2">
      <c r="A730" s="14" t="s">
        <v>102</v>
      </c>
      <c r="B730" s="14" t="s">
        <v>100</v>
      </c>
      <c r="C730" s="14">
        <v>224.16</v>
      </c>
      <c r="D730" s="14">
        <v>3.5</v>
      </c>
      <c r="E730" s="14">
        <v>3510</v>
      </c>
      <c r="F730" s="14">
        <v>714</v>
      </c>
      <c r="G730" s="14">
        <v>0.42</v>
      </c>
      <c r="H730" s="14">
        <v>998</v>
      </c>
      <c r="I730" s="15">
        <v>45144</v>
      </c>
      <c r="J730" s="14">
        <f t="shared" si="11"/>
        <v>223711.68</v>
      </c>
      <c r="K730" s="14" t="str">
        <f>TEXT(Table1[[#This Row],[DateAdded]],"yy-mm")</f>
        <v>23-08</v>
      </c>
      <c r="L730" s="14" t="str">
        <f>IF(Table1[[#This Row],[Discount]]&gt;0.2, "High Discount", "Low/No Discount")</f>
        <v>High Discount</v>
      </c>
    </row>
    <row r="731" spans="1:12" x14ac:dyDescent="0.2">
      <c r="A731" s="14" t="s">
        <v>99</v>
      </c>
      <c r="B731" s="14" t="s">
        <v>100</v>
      </c>
      <c r="C731" s="14">
        <v>438.41</v>
      </c>
      <c r="D731" s="14">
        <v>4.3</v>
      </c>
      <c r="E731" s="14">
        <v>1451</v>
      </c>
      <c r="F731" s="14">
        <v>727</v>
      </c>
      <c r="G731" s="14">
        <v>0.2</v>
      </c>
      <c r="H731" s="14">
        <v>562</v>
      </c>
      <c r="I731" s="15">
        <v>45239</v>
      </c>
      <c r="J731" s="14">
        <f t="shared" si="11"/>
        <v>246386.42</v>
      </c>
      <c r="K731" s="14" t="str">
        <f>TEXT(Table1[[#This Row],[DateAdded]],"yy-mm")</f>
        <v>23-11</v>
      </c>
      <c r="L731" s="14" t="str">
        <f>IF(Table1[[#This Row],[Discount]]&gt;0.2, "High Discount", "Low/No Discount")</f>
        <v>Low/No Discount</v>
      </c>
    </row>
    <row r="732" spans="1:12" x14ac:dyDescent="0.2">
      <c r="A732" s="14" t="s">
        <v>102</v>
      </c>
      <c r="B732" s="14" t="s">
        <v>100</v>
      </c>
      <c r="C732" s="14">
        <v>18.170000000000002</v>
      </c>
      <c r="D732" s="14">
        <v>1.8</v>
      </c>
      <c r="E732" s="14">
        <v>4534</v>
      </c>
      <c r="F732" s="14">
        <v>731</v>
      </c>
      <c r="G732" s="14">
        <v>0.21</v>
      </c>
      <c r="H732" s="14">
        <v>698</v>
      </c>
      <c r="I732" s="15">
        <v>45164</v>
      </c>
      <c r="J732" s="14">
        <f t="shared" si="11"/>
        <v>12682.660000000002</v>
      </c>
      <c r="K732" s="14" t="str">
        <f>TEXT(Table1[[#This Row],[DateAdded]],"yy-mm")</f>
        <v>23-08</v>
      </c>
      <c r="L732" s="14" t="str">
        <f>IF(Table1[[#This Row],[Discount]]&gt;0.2, "High Discount", "Low/No Discount")</f>
        <v>High Discount</v>
      </c>
    </row>
    <row r="733" spans="1:12" x14ac:dyDescent="0.2">
      <c r="A733" s="14" t="s">
        <v>102</v>
      </c>
      <c r="B733" s="14" t="s">
        <v>100</v>
      </c>
      <c r="C733" s="14">
        <v>265.72000000000003</v>
      </c>
      <c r="D733" s="14">
        <v>1.3</v>
      </c>
      <c r="E733" s="14">
        <v>3197</v>
      </c>
      <c r="F733" s="14">
        <v>176</v>
      </c>
      <c r="G733" s="14">
        <v>0.48</v>
      </c>
      <c r="H733" s="14">
        <v>1634</v>
      </c>
      <c r="I733" s="15">
        <v>45355</v>
      </c>
      <c r="J733" s="14">
        <f t="shared" si="11"/>
        <v>434186.48000000004</v>
      </c>
      <c r="K733" s="14" t="str">
        <f>TEXT(Table1[[#This Row],[DateAdded]],"yy-mm")</f>
        <v>24-03</v>
      </c>
      <c r="L733" s="14" t="str">
        <f>IF(Table1[[#This Row],[Discount]]&gt;0.2, "High Discount", "Low/No Discount")</f>
        <v>High Discount</v>
      </c>
    </row>
    <row r="734" spans="1:12" x14ac:dyDescent="0.2">
      <c r="A734" s="14" t="s">
        <v>102</v>
      </c>
      <c r="B734" s="14" t="s">
        <v>100</v>
      </c>
      <c r="C734" s="14">
        <v>213.75</v>
      </c>
      <c r="D734" s="14">
        <v>3.2</v>
      </c>
      <c r="E734" s="14">
        <v>3916</v>
      </c>
      <c r="F734" s="14">
        <v>637</v>
      </c>
      <c r="G734" s="14">
        <v>0.26</v>
      </c>
      <c r="H734" s="14">
        <v>309</v>
      </c>
      <c r="I734" s="15">
        <v>45303</v>
      </c>
      <c r="J734" s="14">
        <f t="shared" si="11"/>
        <v>66048.75</v>
      </c>
      <c r="K734" s="14" t="str">
        <f>TEXT(Table1[[#This Row],[DateAdded]],"yy-mm")</f>
        <v>24-01</v>
      </c>
      <c r="L734" s="14" t="str">
        <f>IF(Table1[[#This Row],[Discount]]&gt;0.2, "High Discount", "Low/No Discount")</f>
        <v>High Discount</v>
      </c>
    </row>
    <row r="735" spans="1:12" x14ac:dyDescent="0.2">
      <c r="A735" s="14" t="s">
        <v>101</v>
      </c>
      <c r="B735" s="14" t="s">
        <v>100</v>
      </c>
      <c r="C735" s="14">
        <v>320.07</v>
      </c>
      <c r="D735" s="14">
        <v>4.0999999999999996</v>
      </c>
      <c r="E735" s="14">
        <v>684</v>
      </c>
      <c r="F735" s="14">
        <v>557</v>
      </c>
      <c r="G735" s="14">
        <v>0.01</v>
      </c>
      <c r="H735" s="14">
        <v>1462</v>
      </c>
      <c r="I735" s="15">
        <v>45239</v>
      </c>
      <c r="J735" s="14">
        <f t="shared" si="11"/>
        <v>467942.33999999997</v>
      </c>
      <c r="K735" s="14" t="str">
        <f>TEXT(Table1[[#This Row],[DateAdded]],"yy-mm")</f>
        <v>23-11</v>
      </c>
      <c r="L735" s="14" t="str">
        <f>IF(Table1[[#This Row],[Discount]]&gt;0.2, "High Discount", "Low/No Discount")</f>
        <v>Low/No Discount</v>
      </c>
    </row>
    <row r="736" spans="1:12" x14ac:dyDescent="0.2">
      <c r="A736" s="14" t="s">
        <v>103</v>
      </c>
      <c r="B736" s="14" t="s">
        <v>100</v>
      </c>
      <c r="C736" s="14">
        <v>222.69</v>
      </c>
      <c r="D736" s="14">
        <v>1.5</v>
      </c>
      <c r="E736" s="14">
        <v>3560</v>
      </c>
      <c r="F736" s="14">
        <v>64</v>
      </c>
      <c r="G736" s="14">
        <v>0.18</v>
      </c>
      <c r="H736" s="14">
        <v>626</v>
      </c>
      <c r="I736" s="15">
        <v>45389</v>
      </c>
      <c r="J736" s="14">
        <f t="shared" si="11"/>
        <v>139403.94</v>
      </c>
      <c r="K736" s="14" t="str">
        <f>TEXT(Table1[[#This Row],[DateAdded]],"yy-mm")</f>
        <v>24-04</v>
      </c>
      <c r="L736" s="14" t="str">
        <f>IF(Table1[[#This Row],[Discount]]&gt;0.2, "High Discount", "Low/No Discount")</f>
        <v>Low/No Discount</v>
      </c>
    </row>
    <row r="737" spans="1:12" x14ac:dyDescent="0.2">
      <c r="A737" s="14" t="s">
        <v>102</v>
      </c>
      <c r="B737" s="14" t="s">
        <v>100</v>
      </c>
      <c r="C737" s="14">
        <v>247.06</v>
      </c>
      <c r="D737" s="14">
        <v>2.7</v>
      </c>
      <c r="E737" s="14">
        <v>1181</v>
      </c>
      <c r="F737" s="14">
        <v>588</v>
      </c>
      <c r="G737" s="14">
        <v>0.3</v>
      </c>
      <c r="H737" s="14">
        <v>1878</v>
      </c>
      <c r="I737" s="15">
        <v>45228</v>
      </c>
      <c r="J737" s="14">
        <f t="shared" si="11"/>
        <v>463978.68</v>
      </c>
      <c r="K737" s="14" t="str">
        <f>TEXT(Table1[[#This Row],[DateAdded]],"yy-mm")</f>
        <v>23-10</v>
      </c>
      <c r="L737" s="14" t="str">
        <f>IF(Table1[[#This Row],[Discount]]&gt;0.2, "High Discount", "Low/No Discount")</f>
        <v>High Discount</v>
      </c>
    </row>
    <row r="738" spans="1:12" x14ac:dyDescent="0.2">
      <c r="A738" s="14" t="s">
        <v>103</v>
      </c>
      <c r="B738" s="14" t="s">
        <v>100</v>
      </c>
      <c r="C738" s="14">
        <v>241.15</v>
      </c>
      <c r="D738" s="14">
        <v>3.2</v>
      </c>
      <c r="E738" s="14">
        <v>4908</v>
      </c>
      <c r="F738" s="14">
        <v>939</v>
      </c>
      <c r="G738" s="14">
        <v>0.11</v>
      </c>
      <c r="H738" s="14">
        <v>1906</v>
      </c>
      <c r="I738" s="15">
        <v>45150</v>
      </c>
      <c r="J738" s="14">
        <f t="shared" si="11"/>
        <v>459631.9</v>
      </c>
      <c r="K738" s="14" t="str">
        <f>TEXT(Table1[[#This Row],[DateAdded]],"yy-mm")</f>
        <v>23-08</v>
      </c>
      <c r="L738" s="14" t="str">
        <f>IF(Table1[[#This Row],[Discount]]&gt;0.2, "High Discount", "Low/No Discount")</f>
        <v>Low/No Discount</v>
      </c>
    </row>
    <row r="739" spans="1:12" x14ac:dyDescent="0.2">
      <c r="A739" s="14" t="s">
        <v>101</v>
      </c>
      <c r="B739" s="14" t="s">
        <v>100</v>
      </c>
      <c r="C739" s="14">
        <v>134.72</v>
      </c>
      <c r="D739" s="14">
        <v>2.9</v>
      </c>
      <c r="E739" s="14">
        <v>2387</v>
      </c>
      <c r="F739" s="14">
        <v>346</v>
      </c>
      <c r="G739" s="14">
        <v>0.13</v>
      </c>
      <c r="H739" s="14">
        <v>648</v>
      </c>
      <c r="I739" s="15">
        <v>45208</v>
      </c>
      <c r="J739" s="14">
        <f t="shared" si="11"/>
        <v>87298.559999999998</v>
      </c>
      <c r="K739" s="14" t="str">
        <f>TEXT(Table1[[#This Row],[DateAdded]],"yy-mm")</f>
        <v>23-10</v>
      </c>
      <c r="L739" s="14" t="str">
        <f>IF(Table1[[#This Row],[Discount]]&gt;0.2, "High Discount", "Low/No Discount")</f>
        <v>Low/No Discount</v>
      </c>
    </row>
    <row r="740" spans="1:12" x14ac:dyDescent="0.2">
      <c r="A740" s="14" t="s">
        <v>103</v>
      </c>
      <c r="B740" s="14" t="s">
        <v>100</v>
      </c>
      <c r="C740" s="14">
        <v>212.08</v>
      </c>
      <c r="D740" s="14">
        <v>1.8</v>
      </c>
      <c r="E740" s="14">
        <v>4391</v>
      </c>
      <c r="F740" s="14">
        <v>111</v>
      </c>
      <c r="G740" s="14">
        <v>7.0000000000000007E-2</v>
      </c>
      <c r="H740" s="14">
        <v>1200</v>
      </c>
      <c r="I740" s="15">
        <v>45110</v>
      </c>
      <c r="J740" s="14">
        <f t="shared" si="11"/>
        <v>254496.00000000003</v>
      </c>
      <c r="K740" s="14" t="str">
        <f>TEXT(Table1[[#This Row],[DateAdded]],"yy-mm")</f>
        <v>23-07</v>
      </c>
      <c r="L740" s="14" t="str">
        <f>IF(Table1[[#This Row],[Discount]]&gt;0.2, "High Discount", "Low/No Discount")</f>
        <v>Low/No Discount</v>
      </c>
    </row>
    <row r="741" spans="1:12" x14ac:dyDescent="0.2">
      <c r="A741" s="14" t="s">
        <v>101</v>
      </c>
      <c r="B741" s="14" t="s">
        <v>100</v>
      </c>
      <c r="C741" s="14">
        <v>138.05000000000001</v>
      </c>
      <c r="D741" s="14">
        <v>2.7</v>
      </c>
      <c r="E741" s="14">
        <v>3472</v>
      </c>
      <c r="F741" s="14">
        <v>27</v>
      </c>
      <c r="G741" s="14">
        <v>0.26</v>
      </c>
      <c r="H741" s="14">
        <v>1560</v>
      </c>
      <c r="I741" s="15">
        <v>45395</v>
      </c>
      <c r="J741" s="14">
        <f t="shared" si="11"/>
        <v>215358.00000000003</v>
      </c>
      <c r="K741" s="14" t="str">
        <f>TEXT(Table1[[#This Row],[DateAdded]],"yy-mm")</f>
        <v>24-04</v>
      </c>
      <c r="L741" s="14" t="str">
        <f>IF(Table1[[#This Row],[Discount]]&gt;0.2, "High Discount", "Low/No Discount")</f>
        <v>High Discount</v>
      </c>
    </row>
    <row r="742" spans="1:12" x14ac:dyDescent="0.2">
      <c r="A742" s="14" t="s">
        <v>99</v>
      </c>
      <c r="B742" s="14" t="s">
        <v>100</v>
      </c>
      <c r="C742" s="14">
        <v>213.6</v>
      </c>
      <c r="D742" s="14">
        <v>4.5999999999999996</v>
      </c>
      <c r="E742" s="14">
        <v>2597</v>
      </c>
      <c r="F742" s="14">
        <v>901</v>
      </c>
      <c r="G742" s="14">
        <v>0.01</v>
      </c>
      <c r="H742" s="14">
        <v>1677</v>
      </c>
      <c r="I742" s="15">
        <v>45131</v>
      </c>
      <c r="J742" s="14">
        <f t="shared" si="11"/>
        <v>358207.2</v>
      </c>
      <c r="K742" s="14" t="str">
        <f>TEXT(Table1[[#This Row],[DateAdded]],"yy-mm")</f>
        <v>23-07</v>
      </c>
      <c r="L742" s="14" t="str">
        <f>IF(Table1[[#This Row],[Discount]]&gt;0.2, "High Discount", "Low/No Discount")</f>
        <v>Low/No Discount</v>
      </c>
    </row>
    <row r="743" spans="1:12" x14ac:dyDescent="0.2">
      <c r="A743" s="14" t="s">
        <v>101</v>
      </c>
      <c r="B743" s="14" t="s">
        <v>100</v>
      </c>
      <c r="C743" s="14">
        <v>73.010000000000005</v>
      </c>
      <c r="D743" s="14">
        <v>3.3</v>
      </c>
      <c r="E743" s="14">
        <v>1248</v>
      </c>
      <c r="F743" s="14">
        <v>663</v>
      </c>
      <c r="G743" s="14">
        <v>0.02</v>
      </c>
      <c r="H743" s="14">
        <v>1983</v>
      </c>
      <c r="I743" s="15">
        <v>45212</v>
      </c>
      <c r="J743" s="14">
        <f t="shared" si="11"/>
        <v>144778.83000000002</v>
      </c>
      <c r="K743" s="14" t="str">
        <f>TEXT(Table1[[#This Row],[DateAdded]],"yy-mm")</f>
        <v>23-10</v>
      </c>
      <c r="L743" s="14" t="str">
        <f>IF(Table1[[#This Row],[Discount]]&gt;0.2, "High Discount", "Low/No Discount")</f>
        <v>Low/No Discount</v>
      </c>
    </row>
    <row r="744" spans="1:12" x14ac:dyDescent="0.2">
      <c r="A744" s="14" t="s">
        <v>101</v>
      </c>
      <c r="B744" s="14" t="s">
        <v>100</v>
      </c>
      <c r="C744" s="14">
        <v>209.61</v>
      </c>
      <c r="D744" s="14">
        <v>3.1</v>
      </c>
      <c r="E744" s="14">
        <v>2749</v>
      </c>
      <c r="F744" s="14">
        <v>0</v>
      </c>
      <c r="G744" s="14">
        <v>0.1</v>
      </c>
      <c r="H744" s="14">
        <v>428</v>
      </c>
      <c r="I744" s="15">
        <v>45327</v>
      </c>
      <c r="J744" s="14">
        <f t="shared" si="11"/>
        <v>89713.08</v>
      </c>
      <c r="K744" s="14" t="str">
        <f>TEXT(Table1[[#This Row],[DateAdded]],"yy-mm")</f>
        <v>24-02</v>
      </c>
      <c r="L744" s="14" t="str">
        <f>IF(Table1[[#This Row],[Discount]]&gt;0.2, "High Discount", "Low/No Discount")</f>
        <v>Low/No Discount</v>
      </c>
    </row>
    <row r="745" spans="1:12" x14ac:dyDescent="0.2">
      <c r="A745" s="14" t="s">
        <v>102</v>
      </c>
      <c r="B745" s="14" t="s">
        <v>100</v>
      </c>
      <c r="C745" s="14">
        <v>298.17</v>
      </c>
      <c r="D745" s="14">
        <v>2.2999999999999998</v>
      </c>
      <c r="E745" s="14">
        <v>220</v>
      </c>
      <c r="F745" s="14">
        <v>914</v>
      </c>
      <c r="G745" s="14">
        <v>0.4</v>
      </c>
      <c r="H745" s="14">
        <v>1048</v>
      </c>
      <c r="I745" s="15">
        <v>45437</v>
      </c>
      <c r="J745" s="14">
        <f t="shared" si="11"/>
        <v>312482.16000000003</v>
      </c>
      <c r="K745" s="14" t="str">
        <f>TEXT(Table1[[#This Row],[DateAdded]],"yy-mm")</f>
        <v>24-05</v>
      </c>
      <c r="L745" s="14" t="str">
        <f>IF(Table1[[#This Row],[Discount]]&gt;0.2, "High Discount", "Low/No Discount")</f>
        <v>High Discount</v>
      </c>
    </row>
    <row r="746" spans="1:12" x14ac:dyDescent="0.2">
      <c r="A746" s="14" t="s">
        <v>99</v>
      </c>
      <c r="B746" s="14" t="s">
        <v>100</v>
      </c>
      <c r="C746" s="14">
        <v>457.39</v>
      </c>
      <c r="D746" s="14">
        <v>3.3</v>
      </c>
      <c r="E746" s="14">
        <v>3986</v>
      </c>
      <c r="F746" s="14">
        <v>480</v>
      </c>
      <c r="G746" s="14">
        <v>0.13</v>
      </c>
      <c r="H746" s="14">
        <v>1771</v>
      </c>
      <c r="I746" s="15">
        <v>45093</v>
      </c>
      <c r="J746" s="14">
        <f t="shared" si="11"/>
        <v>810037.69</v>
      </c>
      <c r="K746" s="14" t="str">
        <f>TEXT(Table1[[#This Row],[DateAdded]],"yy-mm")</f>
        <v>23-06</v>
      </c>
      <c r="L746" s="14" t="str">
        <f>IF(Table1[[#This Row],[Discount]]&gt;0.2, "High Discount", "Low/No Discount")</f>
        <v>Low/No Discount</v>
      </c>
    </row>
    <row r="747" spans="1:12" x14ac:dyDescent="0.2">
      <c r="A747" s="14" t="s">
        <v>102</v>
      </c>
      <c r="B747" s="14" t="s">
        <v>100</v>
      </c>
      <c r="C747" s="14">
        <v>198.52</v>
      </c>
      <c r="D747" s="14">
        <v>2.7</v>
      </c>
      <c r="E747" s="14">
        <v>44</v>
      </c>
      <c r="F747" s="14">
        <v>645</v>
      </c>
      <c r="G747" s="14">
        <v>0.28999999999999998</v>
      </c>
      <c r="H747" s="14">
        <v>1093</v>
      </c>
      <c r="I747" s="15">
        <v>45101</v>
      </c>
      <c r="J747" s="14">
        <f t="shared" si="11"/>
        <v>216982.36000000002</v>
      </c>
      <c r="K747" s="14" t="str">
        <f>TEXT(Table1[[#This Row],[DateAdded]],"yy-mm")</f>
        <v>23-06</v>
      </c>
      <c r="L747" s="14" t="str">
        <f>IF(Table1[[#This Row],[Discount]]&gt;0.2, "High Discount", "Low/No Discount")</f>
        <v>High Discount</v>
      </c>
    </row>
    <row r="748" spans="1:12" x14ac:dyDescent="0.2">
      <c r="A748" s="14" t="s">
        <v>103</v>
      </c>
      <c r="B748" s="14" t="s">
        <v>100</v>
      </c>
      <c r="C748" s="14">
        <v>49.97</v>
      </c>
      <c r="D748" s="14">
        <v>1.4</v>
      </c>
      <c r="E748" s="14">
        <v>1001</v>
      </c>
      <c r="F748" s="14">
        <v>9</v>
      </c>
      <c r="G748" s="14">
        <v>0.26</v>
      </c>
      <c r="H748" s="14">
        <v>755</v>
      </c>
      <c r="I748" s="15">
        <v>45179</v>
      </c>
      <c r="J748" s="14">
        <f t="shared" si="11"/>
        <v>37727.35</v>
      </c>
      <c r="K748" s="14" t="str">
        <f>TEXT(Table1[[#This Row],[DateAdded]],"yy-mm")</f>
        <v>23-09</v>
      </c>
      <c r="L748" s="14" t="str">
        <f>IF(Table1[[#This Row],[Discount]]&gt;0.2, "High Discount", "Low/No Discount")</f>
        <v>High Discount</v>
      </c>
    </row>
    <row r="749" spans="1:12" x14ac:dyDescent="0.2">
      <c r="A749" s="14" t="s">
        <v>101</v>
      </c>
      <c r="B749" s="14" t="s">
        <v>100</v>
      </c>
      <c r="C749" s="14">
        <v>17.16</v>
      </c>
      <c r="D749" s="14">
        <v>2.4</v>
      </c>
      <c r="E749" s="14">
        <v>478</v>
      </c>
      <c r="F749" s="14">
        <v>14</v>
      </c>
      <c r="G749" s="14">
        <v>0.19</v>
      </c>
      <c r="H749" s="14">
        <v>1191</v>
      </c>
      <c r="I749" s="15">
        <v>45444</v>
      </c>
      <c r="J749" s="14">
        <f t="shared" si="11"/>
        <v>20437.560000000001</v>
      </c>
      <c r="K749" s="14" t="str">
        <f>TEXT(Table1[[#This Row],[DateAdded]],"yy-mm")</f>
        <v>24-06</v>
      </c>
      <c r="L749" s="14" t="str">
        <f>IF(Table1[[#This Row],[Discount]]&gt;0.2, "High Discount", "Low/No Discount")</f>
        <v>Low/No Discount</v>
      </c>
    </row>
    <row r="750" spans="1:12" x14ac:dyDescent="0.2">
      <c r="A750" s="14" t="s">
        <v>103</v>
      </c>
      <c r="B750" s="14" t="s">
        <v>100</v>
      </c>
      <c r="C750" s="14">
        <v>401.34</v>
      </c>
      <c r="D750" s="14">
        <v>4.7</v>
      </c>
      <c r="E750" s="14">
        <v>271</v>
      </c>
      <c r="F750" s="14">
        <v>142</v>
      </c>
      <c r="G750" s="14">
        <v>0.08</v>
      </c>
      <c r="H750" s="14">
        <v>1843</v>
      </c>
      <c r="I750" s="15">
        <v>45384</v>
      </c>
      <c r="J750" s="14">
        <f t="shared" si="11"/>
        <v>739669.62</v>
      </c>
      <c r="K750" s="14" t="str">
        <f>TEXT(Table1[[#This Row],[DateAdded]],"yy-mm")</f>
        <v>24-04</v>
      </c>
      <c r="L750" s="14" t="str">
        <f>IF(Table1[[#This Row],[Discount]]&gt;0.2, "High Discount", "Low/No Discount")</f>
        <v>Low/No Discount</v>
      </c>
    </row>
    <row r="751" spans="1:12" x14ac:dyDescent="0.2">
      <c r="A751" s="14" t="s">
        <v>102</v>
      </c>
      <c r="B751" s="14" t="s">
        <v>100</v>
      </c>
      <c r="C751" s="14">
        <v>334.66</v>
      </c>
      <c r="D751" s="14">
        <v>4.2</v>
      </c>
      <c r="E751" s="14">
        <v>622</v>
      </c>
      <c r="F751" s="14">
        <v>769</v>
      </c>
      <c r="G751" s="14">
        <v>0.41</v>
      </c>
      <c r="H751" s="14">
        <v>771</v>
      </c>
      <c r="I751" s="15">
        <v>45344</v>
      </c>
      <c r="J751" s="14">
        <f t="shared" si="11"/>
        <v>258022.86000000002</v>
      </c>
      <c r="K751" s="14" t="str">
        <f>TEXT(Table1[[#This Row],[DateAdded]],"yy-mm")</f>
        <v>24-02</v>
      </c>
      <c r="L751" s="14" t="str">
        <f>IF(Table1[[#This Row],[Discount]]&gt;0.2, "High Discount", "Low/No Discount")</f>
        <v>High Discount</v>
      </c>
    </row>
    <row r="752" spans="1:12" x14ac:dyDescent="0.2">
      <c r="A752" s="14" t="s">
        <v>99</v>
      </c>
      <c r="B752" s="14" t="s">
        <v>100</v>
      </c>
      <c r="C752" s="14">
        <v>112.12</v>
      </c>
      <c r="D752" s="14">
        <v>1.5</v>
      </c>
      <c r="E752" s="14">
        <v>66</v>
      </c>
      <c r="F752" s="14">
        <v>495</v>
      </c>
      <c r="G752" s="14">
        <v>0.16</v>
      </c>
      <c r="H752" s="14">
        <v>767</v>
      </c>
      <c r="I752" s="15">
        <v>45444</v>
      </c>
      <c r="J752" s="14">
        <f t="shared" si="11"/>
        <v>85996.040000000008</v>
      </c>
      <c r="K752" s="14" t="str">
        <f>TEXT(Table1[[#This Row],[DateAdded]],"yy-mm")</f>
        <v>24-06</v>
      </c>
      <c r="L752" s="14" t="str">
        <f>IF(Table1[[#This Row],[Discount]]&gt;0.2, "High Discount", "Low/No Discount")</f>
        <v>Low/No Discount</v>
      </c>
    </row>
    <row r="753" spans="1:12" x14ac:dyDescent="0.2">
      <c r="A753" s="14" t="s">
        <v>99</v>
      </c>
      <c r="B753" s="14" t="s">
        <v>100</v>
      </c>
      <c r="C753" s="14">
        <v>135.53</v>
      </c>
      <c r="D753" s="14">
        <v>1.9</v>
      </c>
      <c r="E753" s="14">
        <v>3580</v>
      </c>
      <c r="F753" s="14">
        <v>297</v>
      </c>
      <c r="G753" s="14">
        <v>0.43</v>
      </c>
      <c r="H753" s="14">
        <v>375</v>
      </c>
      <c r="I753" s="15">
        <v>45312</v>
      </c>
      <c r="J753" s="14">
        <f t="shared" si="11"/>
        <v>50823.75</v>
      </c>
      <c r="K753" s="14" t="str">
        <f>TEXT(Table1[[#This Row],[DateAdded]],"yy-mm")</f>
        <v>24-01</v>
      </c>
      <c r="L753" s="14" t="str">
        <f>IF(Table1[[#This Row],[Discount]]&gt;0.2, "High Discount", "Low/No Discount")</f>
        <v>High Discount</v>
      </c>
    </row>
    <row r="754" spans="1:12" x14ac:dyDescent="0.2">
      <c r="A754" s="14" t="s">
        <v>101</v>
      </c>
      <c r="B754" s="14" t="s">
        <v>100</v>
      </c>
      <c r="C754" s="14">
        <v>184.72</v>
      </c>
      <c r="D754" s="14">
        <v>4.5999999999999996</v>
      </c>
      <c r="E754" s="14">
        <v>72</v>
      </c>
      <c r="F754" s="14">
        <v>307</v>
      </c>
      <c r="G754" s="14">
        <v>0.26</v>
      </c>
      <c r="H754" s="14">
        <v>1781</v>
      </c>
      <c r="I754" s="15">
        <v>45141</v>
      </c>
      <c r="J754" s="14">
        <f t="shared" si="11"/>
        <v>328986.32</v>
      </c>
      <c r="K754" s="14" t="str">
        <f>TEXT(Table1[[#This Row],[DateAdded]],"yy-mm")</f>
        <v>23-08</v>
      </c>
      <c r="L754" s="14" t="str">
        <f>IF(Table1[[#This Row],[Discount]]&gt;0.2, "High Discount", "Low/No Discount")</f>
        <v>High Discount</v>
      </c>
    </row>
    <row r="755" spans="1:12" x14ac:dyDescent="0.2">
      <c r="A755" s="14" t="s">
        <v>101</v>
      </c>
      <c r="B755" s="14" t="s">
        <v>100</v>
      </c>
      <c r="C755" s="14">
        <v>112.75</v>
      </c>
      <c r="D755" s="14">
        <v>4.9000000000000004</v>
      </c>
      <c r="E755" s="14">
        <v>1174</v>
      </c>
      <c r="F755" s="14">
        <v>668</v>
      </c>
      <c r="G755" s="14">
        <v>0.15</v>
      </c>
      <c r="H755" s="14">
        <v>178</v>
      </c>
      <c r="I755" s="15">
        <v>45256</v>
      </c>
      <c r="J755" s="14">
        <f t="shared" si="11"/>
        <v>20069.5</v>
      </c>
      <c r="K755" s="14" t="str">
        <f>TEXT(Table1[[#This Row],[DateAdded]],"yy-mm")</f>
        <v>23-11</v>
      </c>
      <c r="L755" s="14" t="str">
        <f>IF(Table1[[#This Row],[Discount]]&gt;0.2, "High Discount", "Low/No Discount")</f>
        <v>Low/No Discount</v>
      </c>
    </row>
    <row r="756" spans="1:12" x14ac:dyDescent="0.2">
      <c r="A756" s="14" t="s">
        <v>102</v>
      </c>
      <c r="B756" s="14" t="s">
        <v>100</v>
      </c>
      <c r="C756" s="14">
        <v>84.17</v>
      </c>
      <c r="D756" s="14">
        <v>1.6</v>
      </c>
      <c r="E756" s="14">
        <v>787</v>
      </c>
      <c r="F756" s="14">
        <v>747</v>
      </c>
      <c r="G756" s="14">
        <v>0.03</v>
      </c>
      <c r="H756" s="14">
        <v>492</v>
      </c>
      <c r="I756" s="15">
        <v>45323</v>
      </c>
      <c r="J756" s="14">
        <f t="shared" si="11"/>
        <v>41411.64</v>
      </c>
      <c r="K756" s="14" t="str">
        <f>TEXT(Table1[[#This Row],[DateAdded]],"yy-mm")</f>
        <v>24-02</v>
      </c>
      <c r="L756" s="14" t="str">
        <f>IF(Table1[[#This Row],[Discount]]&gt;0.2, "High Discount", "Low/No Discount")</f>
        <v>Low/No Discount</v>
      </c>
    </row>
    <row r="757" spans="1:12" x14ac:dyDescent="0.2">
      <c r="A757" s="14" t="s">
        <v>103</v>
      </c>
      <c r="B757" s="14" t="s">
        <v>100</v>
      </c>
      <c r="C757" s="14">
        <v>367.36</v>
      </c>
      <c r="D757" s="14">
        <v>3.3</v>
      </c>
      <c r="E757" s="14">
        <v>1129</v>
      </c>
      <c r="F757" s="14">
        <v>374</v>
      </c>
      <c r="G757" s="14">
        <v>0.25</v>
      </c>
      <c r="H757" s="14">
        <v>697</v>
      </c>
      <c r="I757" s="15">
        <v>45354</v>
      </c>
      <c r="J757" s="14">
        <f t="shared" si="11"/>
        <v>256049.92000000001</v>
      </c>
      <c r="K757" s="14" t="str">
        <f>TEXT(Table1[[#This Row],[DateAdded]],"yy-mm")</f>
        <v>24-03</v>
      </c>
      <c r="L757" s="14" t="str">
        <f>IF(Table1[[#This Row],[Discount]]&gt;0.2, "High Discount", "Low/No Discount")</f>
        <v>High Discount</v>
      </c>
    </row>
    <row r="758" spans="1:12" x14ac:dyDescent="0.2">
      <c r="A758" s="14" t="s">
        <v>99</v>
      </c>
      <c r="B758" s="14" t="s">
        <v>100</v>
      </c>
      <c r="C758" s="14">
        <v>111.22</v>
      </c>
      <c r="D758" s="14">
        <v>2.2999999999999998</v>
      </c>
      <c r="E758" s="14">
        <v>324</v>
      </c>
      <c r="F758" s="14">
        <v>978</v>
      </c>
      <c r="G758" s="14">
        <v>0.2</v>
      </c>
      <c r="H758" s="14">
        <v>955</v>
      </c>
      <c r="I758" s="15">
        <v>45135</v>
      </c>
      <c r="J758" s="14">
        <f t="shared" si="11"/>
        <v>106215.1</v>
      </c>
      <c r="K758" s="14" t="str">
        <f>TEXT(Table1[[#This Row],[DateAdded]],"yy-mm")</f>
        <v>23-07</v>
      </c>
      <c r="L758" s="14" t="str">
        <f>IF(Table1[[#This Row],[Discount]]&gt;0.2, "High Discount", "Low/No Discount")</f>
        <v>Low/No Discount</v>
      </c>
    </row>
    <row r="759" spans="1:12" x14ac:dyDescent="0.2">
      <c r="A759" s="14" t="s">
        <v>101</v>
      </c>
      <c r="B759" s="14" t="s">
        <v>100</v>
      </c>
      <c r="C759" s="14">
        <v>407.92</v>
      </c>
      <c r="D759" s="14">
        <v>4.3</v>
      </c>
      <c r="E759" s="14">
        <v>3086</v>
      </c>
      <c r="F759" s="14">
        <v>216</v>
      </c>
      <c r="G759" s="14">
        <v>0.16</v>
      </c>
      <c r="H759" s="14">
        <v>1570</v>
      </c>
      <c r="I759" s="15">
        <v>45270</v>
      </c>
      <c r="J759" s="14">
        <f t="shared" si="11"/>
        <v>640434.4</v>
      </c>
      <c r="K759" s="14" t="str">
        <f>TEXT(Table1[[#This Row],[DateAdded]],"yy-mm")</f>
        <v>23-12</v>
      </c>
      <c r="L759" s="14" t="str">
        <f>IF(Table1[[#This Row],[Discount]]&gt;0.2, "High Discount", "Low/No Discount")</f>
        <v>Low/No Discount</v>
      </c>
    </row>
    <row r="760" spans="1:12" x14ac:dyDescent="0.2">
      <c r="A760" s="14" t="s">
        <v>99</v>
      </c>
      <c r="B760" s="14" t="s">
        <v>100</v>
      </c>
      <c r="C760" s="14">
        <v>99.58</v>
      </c>
      <c r="D760" s="14">
        <v>4.8</v>
      </c>
      <c r="E760" s="14">
        <v>2352</v>
      </c>
      <c r="F760" s="14">
        <v>984</v>
      </c>
      <c r="G760" s="14">
        <v>0.45</v>
      </c>
      <c r="H760" s="14">
        <v>1013</v>
      </c>
      <c r="I760" s="15">
        <v>45221</v>
      </c>
      <c r="J760" s="14">
        <f t="shared" si="11"/>
        <v>100874.54</v>
      </c>
      <c r="K760" s="14" t="str">
        <f>TEXT(Table1[[#This Row],[DateAdded]],"yy-mm")</f>
        <v>23-10</v>
      </c>
      <c r="L760" s="14" t="str">
        <f>IF(Table1[[#This Row],[Discount]]&gt;0.2, "High Discount", "Low/No Discount")</f>
        <v>High Discount</v>
      </c>
    </row>
    <row r="761" spans="1:12" x14ac:dyDescent="0.2">
      <c r="A761" s="14" t="s">
        <v>102</v>
      </c>
      <c r="B761" s="14" t="s">
        <v>100</v>
      </c>
      <c r="C761" s="14">
        <v>131.78</v>
      </c>
      <c r="D761" s="14">
        <v>2.2999999999999998</v>
      </c>
      <c r="E761" s="14">
        <v>1577</v>
      </c>
      <c r="F761" s="14">
        <v>272</v>
      </c>
      <c r="G761" s="14">
        <v>0.15</v>
      </c>
      <c r="H761" s="14">
        <v>972</v>
      </c>
      <c r="I761" s="15">
        <v>45446</v>
      </c>
      <c r="J761" s="14">
        <f t="shared" si="11"/>
        <v>128090.16</v>
      </c>
      <c r="K761" s="14" t="str">
        <f>TEXT(Table1[[#This Row],[DateAdded]],"yy-mm")</f>
        <v>24-06</v>
      </c>
      <c r="L761" s="14" t="str">
        <f>IF(Table1[[#This Row],[Discount]]&gt;0.2, "High Discount", "Low/No Discount")</f>
        <v>Low/No Discount</v>
      </c>
    </row>
    <row r="762" spans="1:12" x14ac:dyDescent="0.2">
      <c r="A762" s="14" t="s">
        <v>104</v>
      </c>
      <c r="B762" s="14" t="s">
        <v>105</v>
      </c>
      <c r="C762" s="14">
        <v>394.69</v>
      </c>
      <c r="D762" s="14">
        <v>2.1</v>
      </c>
      <c r="E762" s="14">
        <v>4613</v>
      </c>
      <c r="F762" s="14">
        <v>919</v>
      </c>
      <c r="G762" s="14">
        <v>0.05</v>
      </c>
      <c r="H762" s="14">
        <v>133</v>
      </c>
      <c r="I762" s="15">
        <v>45168</v>
      </c>
      <c r="J762" s="14">
        <f t="shared" si="11"/>
        <v>52493.77</v>
      </c>
      <c r="K762" s="14" t="str">
        <f>TEXT(Table1[[#This Row],[DateAdded]],"yy-mm")</f>
        <v>23-08</v>
      </c>
      <c r="L762" s="14" t="str">
        <f>IF(Table1[[#This Row],[Discount]]&gt;0.2, "High Discount", "Low/No Discount")</f>
        <v>Low/No Discount</v>
      </c>
    </row>
    <row r="763" spans="1:12" x14ac:dyDescent="0.2">
      <c r="A763" s="14" t="s">
        <v>106</v>
      </c>
      <c r="B763" s="14" t="s">
        <v>105</v>
      </c>
      <c r="C763" s="14">
        <v>172.49</v>
      </c>
      <c r="D763" s="14">
        <v>3</v>
      </c>
      <c r="E763" s="14">
        <v>2378</v>
      </c>
      <c r="F763" s="14">
        <v>537</v>
      </c>
      <c r="G763" s="14">
        <v>0.12</v>
      </c>
      <c r="H763" s="14">
        <v>893</v>
      </c>
      <c r="I763" s="15">
        <v>45169</v>
      </c>
      <c r="J763" s="14">
        <f t="shared" si="11"/>
        <v>154033.57</v>
      </c>
      <c r="K763" s="14" t="str">
        <f>TEXT(Table1[[#This Row],[DateAdded]],"yy-mm")</f>
        <v>23-08</v>
      </c>
      <c r="L763" s="14" t="str">
        <f>IF(Table1[[#This Row],[Discount]]&gt;0.2, "High Discount", "Low/No Discount")</f>
        <v>Low/No Discount</v>
      </c>
    </row>
    <row r="764" spans="1:12" x14ac:dyDescent="0.2">
      <c r="A764" s="14" t="s">
        <v>104</v>
      </c>
      <c r="B764" s="14" t="s">
        <v>105</v>
      </c>
      <c r="C764" s="14">
        <v>96.79</v>
      </c>
      <c r="D764" s="14">
        <v>1</v>
      </c>
      <c r="E764" s="14">
        <v>687</v>
      </c>
      <c r="F764" s="14">
        <v>20</v>
      </c>
      <c r="G764" s="14">
        <v>0.34</v>
      </c>
      <c r="H764" s="14">
        <v>1894</v>
      </c>
      <c r="I764" s="15">
        <v>45231</v>
      </c>
      <c r="J764" s="14">
        <f t="shared" si="11"/>
        <v>183320.26</v>
      </c>
      <c r="K764" s="14" t="str">
        <f>TEXT(Table1[[#This Row],[DateAdded]],"yy-mm")</f>
        <v>23-11</v>
      </c>
      <c r="L764" s="14" t="str">
        <f>IF(Table1[[#This Row],[Discount]]&gt;0.2, "High Discount", "Low/No Discount")</f>
        <v>High Discount</v>
      </c>
    </row>
    <row r="765" spans="1:12" x14ac:dyDescent="0.2">
      <c r="A765" s="14" t="s">
        <v>104</v>
      </c>
      <c r="B765" s="14" t="s">
        <v>105</v>
      </c>
      <c r="C765" s="14">
        <v>407.85</v>
      </c>
      <c r="D765" s="14">
        <v>4.8</v>
      </c>
      <c r="E765" s="14">
        <v>3797</v>
      </c>
      <c r="F765" s="14">
        <v>58</v>
      </c>
      <c r="G765" s="14">
        <v>0.4</v>
      </c>
      <c r="H765" s="14">
        <v>1644</v>
      </c>
      <c r="I765" s="15">
        <v>45296</v>
      </c>
      <c r="J765" s="14">
        <f t="shared" si="11"/>
        <v>670505.4</v>
      </c>
      <c r="K765" s="14" t="str">
        <f>TEXT(Table1[[#This Row],[DateAdded]],"yy-mm")</f>
        <v>24-01</v>
      </c>
      <c r="L765" s="14" t="str">
        <f>IF(Table1[[#This Row],[Discount]]&gt;0.2, "High Discount", "Low/No Discount")</f>
        <v>High Discount</v>
      </c>
    </row>
    <row r="766" spans="1:12" x14ac:dyDescent="0.2">
      <c r="A766" s="14" t="s">
        <v>104</v>
      </c>
      <c r="B766" s="14" t="s">
        <v>105</v>
      </c>
      <c r="C766" s="14">
        <v>50.16</v>
      </c>
      <c r="D766" s="14">
        <v>3.6</v>
      </c>
      <c r="E766" s="14">
        <v>3106</v>
      </c>
      <c r="F766" s="14">
        <v>378</v>
      </c>
      <c r="G766" s="14">
        <v>0.32</v>
      </c>
      <c r="H766" s="14">
        <v>236</v>
      </c>
      <c r="I766" s="15">
        <v>45349</v>
      </c>
      <c r="J766" s="14">
        <f t="shared" si="11"/>
        <v>11837.759999999998</v>
      </c>
      <c r="K766" s="14" t="str">
        <f>TEXT(Table1[[#This Row],[DateAdded]],"yy-mm")</f>
        <v>24-02</v>
      </c>
      <c r="L766" s="14" t="str">
        <f>IF(Table1[[#This Row],[Discount]]&gt;0.2, "High Discount", "Low/No Discount")</f>
        <v>High Discount</v>
      </c>
    </row>
    <row r="767" spans="1:12" x14ac:dyDescent="0.2">
      <c r="A767" s="14" t="s">
        <v>104</v>
      </c>
      <c r="B767" s="14" t="s">
        <v>105</v>
      </c>
      <c r="C767" s="14">
        <v>361.56</v>
      </c>
      <c r="D767" s="14">
        <v>2.9</v>
      </c>
      <c r="E767" s="14">
        <v>966</v>
      </c>
      <c r="F767" s="14">
        <v>171</v>
      </c>
      <c r="G767" s="14">
        <v>0.1</v>
      </c>
      <c r="H767" s="14">
        <v>1146</v>
      </c>
      <c r="I767" s="15">
        <v>45122</v>
      </c>
      <c r="J767" s="14">
        <f t="shared" si="11"/>
        <v>414347.76</v>
      </c>
      <c r="K767" s="14" t="str">
        <f>TEXT(Table1[[#This Row],[DateAdded]],"yy-mm")</f>
        <v>23-07</v>
      </c>
      <c r="L767" s="14" t="str">
        <f>IF(Table1[[#This Row],[Discount]]&gt;0.2, "High Discount", "Low/No Discount")</f>
        <v>Low/No Discount</v>
      </c>
    </row>
    <row r="768" spans="1:12" x14ac:dyDescent="0.2">
      <c r="A768" s="14" t="s">
        <v>106</v>
      </c>
      <c r="B768" s="14" t="s">
        <v>105</v>
      </c>
      <c r="C768" s="14">
        <v>278.97000000000003</v>
      </c>
      <c r="D768" s="14">
        <v>1.8</v>
      </c>
      <c r="E768" s="14">
        <v>2212</v>
      </c>
      <c r="F768" s="14">
        <v>698</v>
      </c>
      <c r="G768" s="14">
        <v>0.3</v>
      </c>
      <c r="H768" s="14">
        <v>1762</v>
      </c>
      <c r="I768" s="15">
        <v>45405</v>
      </c>
      <c r="J768" s="14">
        <f t="shared" si="11"/>
        <v>491545.14000000007</v>
      </c>
      <c r="K768" s="14" t="str">
        <f>TEXT(Table1[[#This Row],[DateAdded]],"yy-mm")</f>
        <v>24-04</v>
      </c>
      <c r="L768" s="14" t="str">
        <f>IF(Table1[[#This Row],[Discount]]&gt;0.2, "High Discount", "Low/No Discount")</f>
        <v>High Discount</v>
      </c>
    </row>
    <row r="769" spans="1:12" x14ac:dyDescent="0.2">
      <c r="A769" s="14" t="s">
        <v>107</v>
      </c>
      <c r="B769" s="14" t="s">
        <v>105</v>
      </c>
      <c r="C769" s="14">
        <v>466.92</v>
      </c>
      <c r="D769" s="14">
        <v>4.7</v>
      </c>
      <c r="E769" s="14">
        <v>610</v>
      </c>
      <c r="F769" s="14">
        <v>115</v>
      </c>
      <c r="G769" s="14">
        <v>0.23</v>
      </c>
      <c r="H769" s="14">
        <v>1391</v>
      </c>
      <c r="I769" s="15">
        <v>45200</v>
      </c>
      <c r="J769" s="14">
        <f t="shared" si="11"/>
        <v>649485.72</v>
      </c>
      <c r="K769" s="14" t="str">
        <f>TEXT(Table1[[#This Row],[DateAdded]],"yy-mm")</f>
        <v>23-10</v>
      </c>
      <c r="L769" s="14" t="str">
        <f>IF(Table1[[#This Row],[Discount]]&gt;0.2, "High Discount", "Low/No Discount")</f>
        <v>High Discount</v>
      </c>
    </row>
    <row r="770" spans="1:12" x14ac:dyDescent="0.2">
      <c r="A770" s="14" t="s">
        <v>108</v>
      </c>
      <c r="B770" s="14" t="s">
        <v>105</v>
      </c>
      <c r="C770" s="14">
        <v>187.86</v>
      </c>
      <c r="D770" s="14">
        <v>4.5</v>
      </c>
      <c r="E770" s="14">
        <v>3699</v>
      </c>
      <c r="F770" s="14">
        <v>662</v>
      </c>
      <c r="G770" s="14">
        <v>0.31</v>
      </c>
      <c r="H770" s="14">
        <v>1525</v>
      </c>
      <c r="I770" s="15">
        <v>45247</v>
      </c>
      <c r="J770" s="14">
        <f t="shared" si="11"/>
        <v>286486.5</v>
      </c>
      <c r="K770" s="14" t="str">
        <f>TEXT(Table1[[#This Row],[DateAdded]],"yy-mm")</f>
        <v>23-11</v>
      </c>
      <c r="L770" s="14" t="str">
        <f>IF(Table1[[#This Row],[Discount]]&gt;0.2, "High Discount", "Low/No Discount")</f>
        <v>High Discount</v>
      </c>
    </row>
    <row r="771" spans="1:12" x14ac:dyDescent="0.2">
      <c r="A771" s="14" t="s">
        <v>106</v>
      </c>
      <c r="B771" s="14" t="s">
        <v>105</v>
      </c>
      <c r="C771" s="14">
        <v>33.130000000000003</v>
      </c>
      <c r="D771" s="14">
        <v>4.8</v>
      </c>
      <c r="E771" s="14">
        <v>4657</v>
      </c>
      <c r="F771" s="14">
        <v>803</v>
      </c>
      <c r="G771" s="14">
        <v>0.12</v>
      </c>
      <c r="H771" s="14">
        <v>1614</v>
      </c>
      <c r="I771" s="15">
        <v>45263</v>
      </c>
      <c r="J771" s="14">
        <f t="shared" ref="J771:J834" si="12">C771*H771</f>
        <v>53471.820000000007</v>
      </c>
      <c r="K771" s="14" t="str">
        <f>TEXT(Table1[[#This Row],[DateAdded]],"yy-mm")</f>
        <v>23-12</v>
      </c>
      <c r="L771" s="14" t="str">
        <f>IF(Table1[[#This Row],[Discount]]&gt;0.2, "High Discount", "Low/No Discount")</f>
        <v>Low/No Discount</v>
      </c>
    </row>
    <row r="772" spans="1:12" x14ac:dyDescent="0.2">
      <c r="A772" s="14" t="s">
        <v>104</v>
      </c>
      <c r="B772" s="14" t="s">
        <v>105</v>
      </c>
      <c r="C772" s="14">
        <v>433.11</v>
      </c>
      <c r="D772" s="14">
        <v>1.5</v>
      </c>
      <c r="E772" s="14">
        <v>351</v>
      </c>
      <c r="F772" s="14">
        <v>700</v>
      </c>
      <c r="G772" s="14">
        <v>7.0000000000000007E-2</v>
      </c>
      <c r="H772" s="14">
        <v>1245</v>
      </c>
      <c r="I772" s="15">
        <v>45212</v>
      </c>
      <c r="J772" s="14">
        <f t="shared" si="12"/>
        <v>539221.95000000007</v>
      </c>
      <c r="K772" s="14" t="str">
        <f>TEXT(Table1[[#This Row],[DateAdded]],"yy-mm")</f>
        <v>23-10</v>
      </c>
      <c r="L772" s="14" t="str">
        <f>IF(Table1[[#This Row],[Discount]]&gt;0.2, "High Discount", "Low/No Discount")</f>
        <v>Low/No Discount</v>
      </c>
    </row>
    <row r="773" spans="1:12" x14ac:dyDescent="0.2">
      <c r="A773" s="14" t="s">
        <v>108</v>
      </c>
      <c r="B773" s="14" t="s">
        <v>105</v>
      </c>
      <c r="C773" s="14">
        <v>488.13</v>
      </c>
      <c r="D773" s="14">
        <v>2.5</v>
      </c>
      <c r="E773" s="14">
        <v>2381</v>
      </c>
      <c r="F773" s="14">
        <v>888</v>
      </c>
      <c r="G773" s="14">
        <v>0.09</v>
      </c>
      <c r="H773" s="14">
        <v>1105</v>
      </c>
      <c r="I773" s="15">
        <v>45261</v>
      </c>
      <c r="J773" s="14">
        <f t="shared" si="12"/>
        <v>539383.65</v>
      </c>
      <c r="K773" s="14" t="str">
        <f>TEXT(Table1[[#This Row],[DateAdded]],"yy-mm")</f>
        <v>23-12</v>
      </c>
      <c r="L773" s="14" t="str">
        <f>IF(Table1[[#This Row],[Discount]]&gt;0.2, "High Discount", "Low/No Discount")</f>
        <v>Low/No Discount</v>
      </c>
    </row>
    <row r="774" spans="1:12" x14ac:dyDescent="0.2">
      <c r="A774" s="14" t="s">
        <v>108</v>
      </c>
      <c r="B774" s="14" t="s">
        <v>105</v>
      </c>
      <c r="C774" s="14">
        <v>213.77</v>
      </c>
      <c r="D774" s="14">
        <v>1.3</v>
      </c>
      <c r="E774" s="14">
        <v>3639</v>
      </c>
      <c r="F774" s="14">
        <v>93</v>
      </c>
      <c r="G774" s="14">
        <v>0.21</v>
      </c>
      <c r="H774" s="14">
        <v>596</v>
      </c>
      <c r="I774" s="15">
        <v>45208</v>
      </c>
      <c r="J774" s="14">
        <f t="shared" si="12"/>
        <v>127406.92000000001</v>
      </c>
      <c r="K774" s="14" t="str">
        <f>TEXT(Table1[[#This Row],[DateAdded]],"yy-mm")</f>
        <v>23-10</v>
      </c>
      <c r="L774" s="14" t="str">
        <f>IF(Table1[[#This Row],[Discount]]&gt;0.2, "High Discount", "Low/No Discount")</f>
        <v>High Discount</v>
      </c>
    </row>
    <row r="775" spans="1:12" x14ac:dyDescent="0.2">
      <c r="A775" s="14" t="s">
        <v>106</v>
      </c>
      <c r="B775" s="14" t="s">
        <v>105</v>
      </c>
      <c r="C775" s="14">
        <v>105.9</v>
      </c>
      <c r="D775" s="14">
        <v>4.3</v>
      </c>
      <c r="E775" s="14">
        <v>2681</v>
      </c>
      <c r="F775" s="14">
        <v>127</v>
      </c>
      <c r="G775" s="14">
        <v>0.21</v>
      </c>
      <c r="H775" s="14">
        <v>1296</v>
      </c>
      <c r="I775" s="15">
        <v>45117</v>
      </c>
      <c r="J775" s="14">
        <f t="shared" si="12"/>
        <v>137246.39999999999</v>
      </c>
      <c r="K775" s="14" t="str">
        <f>TEXT(Table1[[#This Row],[DateAdded]],"yy-mm")</f>
        <v>23-07</v>
      </c>
      <c r="L775" s="14" t="str">
        <f>IF(Table1[[#This Row],[Discount]]&gt;0.2, "High Discount", "Low/No Discount")</f>
        <v>High Discount</v>
      </c>
    </row>
    <row r="776" spans="1:12" x14ac:dyDescent="0.2">
      <c r="A776" s="14" t="s">
        <v>106</v>
      </c>
      <c r="B776" s="14" t="s">
        <v>105</v>
      </c>
      <c r="C776" s="14">
        <v>32.57</v>
      </c>
      <c r="D776" s="14">
        <v>4.7</v>
      </c>
      <c r="E776" s="14">
        <v>1505</v>
      </c>
      <c r="F776" s="14">
        <v>861</v>
      </c>
      <c r="G776" s="14">
        <v>0.3</v>
      </c>
      <c r="H776" s="14">
        <v>998</v>
      </c>
      <c r="I776" s="15">
        <v>45128</v>
      </c>
      <c r="J776" s="14">
        <f t="shared" si="12"/>
        <v>32504.86</v>
      </c>
      <c r="K776" s="14" t="str">
        <f>TEXT(Table1[[#This Row],[DateAdded]],"yy-mm")</f>
        <v>23-07</v>
      </c>
      <c r="L776" s="14" t="str">
        <f>IF(Table1[[#This Row],[Discount]]&gt;0.2, "High Discount", "Low/No Discount")</f>
        <v>High Discount</v>
      </c>
    </row>
    <row r="777" spans="1:12" x14ac:dyDescent="0.2">
      <c r="A777" s="14" t="s">
        <v>108</v>
      </c>
      <c r="B777" s="14" t="s">
        <v>105</v>
      </c>
      <c r="C777" s="14">
        <v>461.14</v>
      </c>
      <c r="D777" s="14">
        <v>2.4</v>
      </c>
      <c r="E777" s="14">
        <v>3236</v>
      </c>
      <c r="F777" s="14">
        <v>487</v>
      </c>
      <c r="G777" s="14">
        <v>0.24</v>
      </c>
      <c r="H777" s="14">
        <v>1449</v>
      </c>
      <c r="I777" s="15">
        <v>45268</v>
      </c>
      <c r="J777" s="14">
        <f t="shared" si="12"/>
        <v>668191.86</v>
      </c>
      <c r="K777" s="14" t="str">
        <f>TEXT(Table1[[#This Row],[DateAdded]],"yy-mm")</f>
        <v>23-12</v>
      </c>
      <c r="L777" s="14" t="str">
        <f>IF(Table1[[#This Row],[Discount]]&gt;0.2, "High Discount", "Low/No Discount")</f>
        <v>High Discount</v>
      </c>
    </row>
    <row r="778" spans="1:12" x14ac:dyDescent="0.2">
      <c r="A778" s="14" t="s">
        <v>106</v>
      </c>
      <c r="B778" s="14" t="s">
        <v>105</v>
      </c>
      <c r="C778" s="14">
        <v>10.11</v>
      </c>
      <c r="D778" s="14">
        <v>4.7</v>
      </c>
      <c r="E778" s="14">
        <v>2721</v>
      </c>
      <c r="F778" s="14">
        <v>438</v>
      </c>
      <c r="G778" s="14">
        <v>0.38</v>
      </c>
      <c r="H778" s="14">
        <v>250</v>
      </c>
      <c r="I778" s="15">
        <v>45356</v>
      </c>
      <c r="J778" s="14">
        <f t="shared" si="12"/>
        <v>2527.5</v>
      </c>
      <c r="K778" s="14" t="str">
        <f>TEXT(Table1[[#This Row],[DateAdded]],"yy-mm")</f>
        <v>24-03</v>
      </c>
      <c r="L778" s="14" t="str">
        <f>IF(Table1[[#This Row],[Discount]]&gt;0.2, "High Discount", "Low/No Discount")</f>
        <v>High Discount</v>
      </c>
    </row>
    <row r="779" spans="1:12" x14ac:dyDescent="0.2">
      <c r="A779" s="14" t="s">
        <v>106</v>
      </c>
      <c r="B779" s="14" t="s">
        <v>105</v>
      </c>
      <c r="C779" s="14">
        <v>364.16</v>
      </c>
      <c r="D779" s="14">
        <v>1.9</v>
      </c>
      <c r="E779" s="14">
        <v>512</v>
      </c>
      <c r="F779" s="14">
        <v>215</v>
      </c>
      <c r="G779" s="14">
        <v>0.15</v>
      </c>
      <c r="H779" s="14">
        <v>124</v>
      </c>
      <c r="I779" s="15">
        <v>45371</v>
      </c>
      <c r="J779" s="14">
        <f t="shared" si="12"/>
        <v>45155.840000000004</v>
      </c>
      <c r="K779" s="14" t="str">
        <f>TEXT(Table1[[#This Row],[DateAdded]],"yy-mm")</f>
        <v>24-03</v>
      </c>
      <c r="L779" s="14" t="str">
        <f>IF(Table1[[#This Row],[Discount]]&gt;0.2, "High Discount", "Low/No Discount")</f>
        <v>Low/No Discount</v>
      </c>
    </row>
    <row r="780" spans="1:12" x14ac:dyDescent="0.2">
      <c r="A780" s="14" t="s">
        <v>104</v>
      </c>
      <c r="B780" s="14" t="s">
        <v>105</v>
      </c>
      <c r="C780" s="14">
        <v>193.66</v>
      </c>
      <c r="D780" s="14">
        <v>3.5</v>
      </c>
      <c r="E780" s="14">
        <v>2331</v>
      </c>
      <c r="F780" s="14">
        <v>105</v>
      </c>
      <c r="G780" s="14">
        <v>0.06</v>
      </c>
      <c r="H780" s="14">
        <v>227</v>
      </c>
      <c r="I780" s="15">
        <v>45265</v>
      </c>
      <c r="J780" s="14">
        <f t="shared" si="12"/>
        <v>43960.82</v>
      </c>
      <c r="K780" s="14" t="str">
        <f>TEXT(Table1[[#This Row],[DateAdded]],"yy-mm")</f>
        <v>23-12</v>
      </c>
      <c r="L780" s="14" t="str">
        <f>IF(Table1[[#This Row],[Discount]]&gt;0.2, "High Discount", "Low/No Discount")</f>
        <v>Low/No Discount</v>
      </c>
    </row>
    <row r="781" spans="1:12" x14ac:dyDescent="0.2">
      <c r="A781" s="14" t="s">
        <v>106</v>
      </c>
      <c r="B781" s="14" t="s">
        <v>105</v>
      </c>
      <c r="C781" s="14">
        <v>62.93</v>
      </c>
      <c r="D781" s="14">
        <v>1.9</v>
      </c>
      <c r="E781" s="14">
        <v>2921</v>
      </c>
      <c r="F781" s="14">
        <v>471</v>
      </c>
      <c r="G781" s="14">
        <v>0.02</v>
      </c>
      <c r="H781" s="14">
        <v>12</v>
      </c>
      <c r="I781" s="15">
        <v>45435</v>
      </c>
      <c r="J781" s="14">
        <f t="shared" si="12"/>
        <v>755.16</v>
      </c>
      <c r="K781" s="14" t="str">
        <f>TEXT(Table1[[#This Row],[DateAdded]],"yy-mm")</f>
        <v>24-05</v>
      </c>
      <c r="L781" s="14" t="str">
        <f>IF(Table1[[#This Row],[Discount]]&gt;0.2, "High Discount", "Low/No Discount")</f>
        <v>Low/No Discount</v>
      </c>
    </row>
    <row r="782" spans="1:12" x14ac:dyDescent="0.2">
      <c r="A782" s="14" t="s">
        <v>106</v>
      </c>
      <c r="B782" s="14" t="s">
        <v>105</v>
      </c>
      <c r="C782" s="14">
        <v>177.21</v>
      </c>
      <c r="D782" s="14">
        <v>2.8</v>
      </c>
      <c r="E782" s="14">
        <v>294</v>
      </c>
      <c r="F782" s="14">
        <v>188</v>
      </c>
      <c r="G782" s="14">
        <v>0.25</v>
      </c>
      <c r="H782" s="14">
        <v>1102</v>
      </c>
      <c r="I782" s="15">
        <v>45307</v>
      </c>
      <c r="J782" s="14">
        <f t="shared" si="12"/>
        <v>195285.42</v>
      </c>
      <c r="K782" s="14" t="str">
        <f>TEXT(Table1[[#This Row],[DateAdded]],"yy-mm")</f>
        <v>24-01</v>
      </c>
      <c r="L782" s="14" t="str">
        <f>IF(Table1[[#This Row],[Discount]]&gt;0.2, "High Discount", "Low/No Discount")</f>
        <v>High Discount</v>
      </c>
    </row>
    <row r="783" spans="1:12" x14ac:dyDescent="0.2">
      <c r="A783" s="14" t="s">
        <v>104</v>
      </c>
      <c r="B783" s="14" t="s">
        <v>105</v>
      </c>
      <c r="C783" s="14">
        <v>339.08</v>
      </c>
      <c r="D783" s="14">
        <v>1.1000000000000001</v>
      </c>
      <c r="E783" s="14">
        <v>4961</v>
      </c>
      <c r="F783" s="14">
        <v>825</v>
      </c>
      <c r="G783" s="14">
        <v>0.02</v>
      </c>
      <c r="H783" s="14">
        <v>70</v>
      </c>
      <c r="I783" s="15">
        <v>45205</v>
      </c>
      <c r="J783" s="14">
        <f t="shared" si="12"/>
        <v>23735.599999999999</v>
      </c>
      <c r="K783" s="14" t="str">
        <f>TEXT(Table1[[#This Row],[DateAdded]],"yy-mm")</f>
        <v>23-10</v>
      </c>
      <c r="L783" s="14" t="str">
        <f>IF(Table1[[#This Row],[Discount]]&gt;0.2, "High Discount", "Low/No Discount")</f>
        <v>Low/No Discount</v>
      </c>
    </row>
    <row r="784" spans="1:12" x14ac:dyDescent="0.2">
      <c r="A784" s="14" t="s">
        <v>106</v>
      </c>
      <c r="B784" s="14" t="s">
        <v>105</v>
      </c>
      <c r="C784" s="14">
        <v>493.58</v>
      </c>
      <c r="D784" s="14">
        <v>4</v>
      </c>
      <c r="E784" s="14">
        <v>4565</v>
      </c>
      <c r="F784" s="14">
        <v>505</v>
      </c>
      <c r="G784" s="14">
        <v>0.27</v>
      </c>
      <c r="H784" s="14">
        <v>493</v>
      </c>
      <c r="I784" s="15">
        <v>45148</v>
      </c>
      <c r="J784" s="14">
        <f t="shared" si="12"/>
        <v>243334.94</v>
      </c>
      <c r="K784" s="14" t="str">
        <f>TEXT(Table1[[#This Row],[DateAdded]],"yy-mm")</f>
        <v>23-08</v>
      </c>
      <c r="L784" s="14" t="str">
        <f>IF(Table1[[#This Row],[Discount]]&gt;0.2, "High Discount", "Low/No Discount")</f>
        <v>High Discount</v>
      </c>
    </row>
    <row r="785" spans="1:12" x14ac:dyDescent="0.2">
      <c r="A785" s="14" t="s">
        <v>107</v>
      </c>
      <c r="B785" s="14" t="s">
        <v>105</v>
      </c>
      <c r="C785" s="14">
        <v>432.83</v>
      </c>
      <c r="D785" s="14">
        <v>2.1</v>
      </c>
      <c r="E785" s="14">
        <v>2521</v>
      </c>
      <c r="F785" s="14">
        <v>845</v>
      </c>
      <c r="G785" s="14">
        <v>0.43</v>
      </c>
      <c r="H785" s="14">
        <v>1454</v>
      </c>
      <c r="I785" s="15">
        <v>45121</v>
      </c>
      <c r="J785" s="14">
        <f t="shared" si="12"/>
        <v>629334.81999999995</v>
      </c>
      <c r="K785" s="14" t="str">
        <f>TEXT(Table1[[#This Row],[DateAdded]],"yy-mm")</f>
        <v>23-07</v>
      </c>
      <c r="L785" s="14" t="str">
        <f>IF(Table1[[#This Row],[Discount]]&gt;0.2, "High Discount", "Low/No Discount")</f>
        <v>High Discount</v>
      </c>
    </row>
    <row r="786" spans="1:12" x14ac:dyDescent="0.2">
      <c r="A786" s="14" t="s">
        <v>106</v>
      </c>
      <c r="B786" s="14" t="s">
        <v>105</v>
      </c>
      <c r="C786" s="14">
        <v>125.03</v>
      </c>
      <c r="D786" s="14">
        <v>4.3</v>
      </c>
      <c r="E786" s="14">
        <v>3199</v>
      </c>
      <c r="F786" s="14">
        <v>531</v>
      </c>
      <c r="G786" s="14">
        <v>0.41</v>
      </c>
      <c r="H786" s="14">
        <v>1957</v>
      </c>
      <c r="I786" s="15">
        <v>45125</v>
      </c>
      <c r="J786" s="14">
        <f t="shared" si="12"/>
        <v>244683.71</v>
      </c>
      <c r="K786" s="14" t="str">
        <f>TEXT(Table1[[#This Row],[DateAdded]],"yy-mm")</f>
        <v>23-07</v>
      </c>
      <c r="L786" s="14" t="str">
        <f>IF(Table1[[#This Row],[Discount]]&gt;0.2, "High Discount", "Low/No Discount")</f>
        <v>High Discount</v>
      </c>
    </row>
    <row r="787" spans="1:12" x14ac:dyDescent="0.2">
      <c r="A787" s="14" t="s">
        <v>108</v>
      </c>
      <c r="B787" s="14" t="s">
        <v>105</v>
      </c>
      <c r="C787" s="14">
        <v>476.18</v>
      </c>
      <c r="D787" s="14">
        <v>1.5</v>
      </c>
      <c r="E787" s="14">
        <v>1407</v>
      </c>
      <c r="F787" s="14">
        <v>430</v>
      </c>
      <c r="G787" s="14">
        <v>0.09</v>
      </c>
      <c r="H787" s="14">
        <v>981</v>
      </c>
      <c r="I787" s="15">
        <v>45134</v>
      </c>
      <c r="J787" s="14">
        <f t="shared" si="12"/>
        <v>467132.58</v>
      </c>
      <c r="K787" s="14" t="str">
        <f>TEXT(Table1[[#This Row],[DateAdded]],"yy-mm")</f>
        <v>23-07</v>
      </c>
      <c r="L787" s="14" t="str">
        <f>IF(Table1[[#This Row],[Discount]]&gt;0.2, "High Discount", "Low/No Discount")</f>
        <v>Low/No Discount</v>
      </c>
    </row>
    <row r="788" spans="1:12" x14ac:dyDescent="0.2">
      <c r="A788" s="14" t="s">
        <v>108</v>
      </c>
      <c r="B788" s="14" t="s">
        <v>105</v>
      </c>
      <c r="C788" s="14">
        <v>152.77000000000001</v>
      </c>
      <c r="D788" s="14">
        <v>2.7</v>
      </c>
      <c r="E788" s="14">
        <v>3605</v>
      </c>
      <c r="F788" s="14">
        <v>458</v>
      </c>
      <c r="G788" s="14">
        <v>0.45</v>
      </c>
      <c r="H788" s="14">
        <v>1436</v>
      </c>
      <c r="I788" s="15">
        <v>45411</v>
      </c>
      <c r="J788" s="14">
        <f t="shared" si="12"/>
        <v>219377.72</v>
      </c>
      <c r="K788" s="14" t="str">
        <f>TEXT(Table1[[#This Row],[DateAdded]],"yy-mm")</f>
        <v>24-04</v>
      </c>
      <c r="L788" s="14" t="str">
        <f>IF(Table1[[#This Row],[Discount]]&gt;0.2, "High Discount", "Low/No Discount")</f>
        <v>High Discount</v>
      </c>
    </row>
    <row r="789" spans="1:12" x14ac:dyDescent="0.2">
      <c r="A789" s="14" t="s">
        <v>106</v>
      </c>
      <c r="B789" s="14" t="s">
        <v>105</v>
      </c>
      <c r="C789" s="14">
        <v>421.6</v>
      </c>
      <c r="D789" s="14">
        <v>2.4</v>
      </c>
      <c r="E789" s="14">
        <v>2449</v>
      </c>
      <c r="F789" s="14">
        <v>758</v>
      </c>
      <c r="G789" s="14">
        <v>0.5</v>
      </c>
      <c r="H789" s="14">
        <v>1317</v>
      </c>
      <c r="I789" s="15">
        <v>45246</v>
      </c>
      <c r="J789" s="14">
        <f t="shared" si="12"/>
        <v>555247.20000000007</v>
      </c>
      <c r="K789" s="14" t="str">
        <f>TEXT(Table1[[#This Row],[DateAdded]],"yy-mm")</f>
        <v>23-11</v>
      </c>
      <c r="L789" s="14" t="str">
        <f>IF(Table1[[#This Row],[Discount]]&gt;0.2, "High Discount", "Low/No Discount")</f>
        <v>High Discount</v>
      </c>
    </row>
    <row r="790" spans="1:12" x14ac:dyDescent="0.2">
      <c r="A790" s="14" t="s">
        <v>106</v>
      </c>
      <c r="B790" s="14" t="s">
        <v>105</v>
      </c>
      <c r="C790" s="14">
        <v>458.75</v>
      </c>
      <c r="D790" s="14">
        <v>3.9</v>
      </c>
      <c r="E790" s="14">
        <v>1910</v>
      </c>
      <c r="F790" s="14">
        <v>914</v>
      </c>
      <c r="G790" s="14">
        <v>0.16</v>
      </c>
      <c r="H790" s="14">
        <v>1505</v>
      </c>
      <c r="I790" s="15">
        <v>45162</v>
      </c>
      <c r="J790" s="14">
        <f t="shared" si="12"/>
        <v>690418.75</v>
      </c>
      <c r="K790" s="14" t="str">
        <f>TEXT(Table1[[#This Row],[DateAdded]],"yy-mm")</f>
        <v>23-08</v>
      </c>
      <c r="L790" s="14" t="str">
        <f>IF(Table1[[#This Row],[Discount]]&gt;0.2, "High Discount", "Low/No Discount")</f>
        <v>Low/No Discount</v>
      </c>
    </row>
    <row r="791" spans="1:12" x14ac:dyDescent="0.2">
      <c r="A791" s="14" t="s">
        <v>106</v>
      </c>
      <c r="B791" s="14" t="s">
        <v>105</v>
      </c>
      <c r="C791" s="14">
        <v>103.16</v>
      </c>
      <c r="D791" s="14">
        <v>4.3</v>
      </c>
      <c r="E791" s="14">
        <v>3548</v>
      </c>
      <c r="F791" s="14">
        <v>709</v>
      </c>
      <c r="G791" s="14">
        <v>0.04</v>
      </c>
      <c r="H791" s="14">
        <v>178</v>
      </c>
      <c r="I791" s="15">
        <v>45234</v>
      </c>
      <c r="J791" s="14">
        <f t="shared" si="12"/>
        <v>18362.48</v>
      </c>
      <c r="K791" s="14" t="str">
        <f>TEXT(Table1[[#This Row],[DateAdded]],"yy-mm")</f>
        <v>23-11</v>
      </c>
      <c r="L791" s="14" t="str">
        <f>IF(Table1[[#This Row],[Discount]]&gt;0.2, "High Discount", "Low/No Discount")</f>
        <v>Low/No Discount</v>
      </c>
    </row>
    <row r="792" spans="1:12" x14ac:dyDescent="0.2">
      <c r="A792" s="14" t="s">
        <v>108</v>
      </c>
      <c r="B792" s="14" t="s">
        <v>105</v>
      </c>
      <c r="C792" s="14">
        <v>431.23</v>
      </c>
      <c r="D792" s="14">
        <v>1.7</v>
      </c>
      <c r="E792" s="14">
        <v>60</v>
      </c>
      <c r="F792" s="14">
        <v>53</v>
      </c>
      <c r="G792" s="14">
        <v>0.01</v>
      </c>
      <c r="H792" s="14">
        <v>847</v>
      </c>
      <c r="I792" s="15">
        <v>45388</v>
      </c>
      <c r="J792" s="14">
        <f t="shared" si="12"/>
        <v>365251.81</v>
      </c>
      <c r="K792" s="14" t="str">
        <f>TEXT(Table1[[#This Row],[DateAdded]],"yy-mm")</f>
        <v>24-04</v>
      </c>
      <c r="L792" s="14" t="str">
        <f>IF(Table1[[#This Row],[Discount]]&gt;0.2, "High Discount", "Low/No Discount")</f>
        <v>Low/No Discount</v>
      </c>
    </row>
    <row r="793" spans="1:12" x14ac:dyDescent="0.2">
      <c r="A793" s="14" t="s">
        <v>107</v>
      </c>
      <c r="B793" s="14" t="s">
        <v>105</v>
      </c>
      <c r="C793" s="14">
        <v>468.05</v>
      </c>
      <c r="D793" s="14">
        <v>4.5999999999999996</v>
      </c>
      <c r="E793" s="14">
        <v>3960</v>
      </c>
      <c r="F793" s="14">
        <v>698</v>
      </c>
      <c r="G793" s="14">
        <v>0.44</v>
      </c>
      <c r="H793" s="14">
        <v>1963</v>
      </c>
      <c r="I793" s="15">
        <v>45272</v>
      </c>
      <c r="J793" s="14">
        <f t="shared" si="12"/>
        <v>918782.15</v>
      </c>
      <c r="K793" s="14" t="str">
        <f>TEXT(Table1[[#This Row],[DateAdded]],"yy-mm")</f>
        <v>23-12</v>
      </c>
      <c r="L793" s="14" t="str">
        <f>IF(Table1[[#This Row],[Discount]]&gt;0.2, "High Discount", "Low/No Discount")</f>
        <v>High Discount</v>
      </c>
    </row>
    <row r="794" spans="1:12" x14ac:dyDescent="0.2">
      <c r="A794" s="14" t="s">
        <v>104</v>
      </c>
      <c r="B794" s="14" t="s">
        <v>105</v>
      </c>
      <c r="C794" s="14">
        <v>256.82</v>
      </c>
      <c r="D794" s="14">
        <v>4.5</v>
      </c>
      <c r="E794" s="14">
        <v>1004</v>
      </c>
      <c r="F794" s="14">
        <v>451</v>
      </c>
      <c r="G794" s="14">
        <v>0.38</v>
      </c>
      <c r="H794" s="14">
        <v>1039</v>
      </c>
      <c r="I794" s="15">
        <v>45126</v>
      </c>
      <c r="J794" s="14">
        <f t="shared" si="12"/>
        <v>266835.98</v>
      </c>
      <c r="K794" s="14" t="str">
        <f>TEXT(Table1[[#This Row],[DateAdded]],"yy-mm")</f>
        <v>23-07</v>
      </c>
      <c r="L794" s="14" t="str">
        <f>IF(Table1[[#This Row],[Discount]]&gt;0.2, "High Discount", "Low/No Discount")</f>
        <v>High Discount</v>
      </c>
    </row>
    <row r="795" spans="1:12" x14ac:dyDescent="0.2">
      <c r="A795" s="14" t="s">
        <v>107</v>
      </c>
      <c r="B795" s="14" t="s">
        <v>105</v>
      </c>
      <c r="C795" s="14">
        <v>348.71</v>
      </c>
      <c r="D795" s="14">
        <v>1.7</v>
      </c>
      <c r="E795" s="14">
        <v>124</v>
      </c>
      <c r="F795" s="14">
        <v>80</v>
      </c>
      <c r="G795" s="14">
        <v>0.25</v>
      </c>
      <c r="H795" s="14">
        <v>1861</v>
      </c>
      <c r="I795" s="15">
        <v>45303</v>
      </c>
      <c r="J795" s="14">
        <f t="shared" si="12"/>
        <v>648949.30999999994</v>
      </c>
      <c r="K795" s="14" t="str">
        <f>TEXT(Table1[[#This Row],[DateAdded]],"yy-mm")</f>
        <v>24-01</v>
      </c>
      <c r="L795" s="14" t="str">
        <f>IF(Table1[[#This Row],[Discount]]&gt;0.2, "High Discount", "Low/No Discount")</f>
        <v>High Discount</v>
      </c>
    </row>
    <row r="796" spans="1:12" x14ac:dyDescent="0.2">
      <c r="A796" s="14" t="s">
        <v>107</v>
      </c>
      <c r="B796" s="14" t="s">
        <v>105</v>
      </c>
      <c r="C796" s="14">
        <v>211.49</v>
      </c>
      <c r="D796" s="14">
        <v>3.7</v>
      </c>
      <c r="E796" s="14">
        <v>4846</v>
      </c>
      <c r="F796" s="14">
        <v>500</v>
      </c>
      <c r="G796" s="14">
        <v>0.2</v>
      </c>
      <c r="H796" s="14">
        <v>210</v>
      </c>
      <c r="I796" s="15">
        <v>45408</v>
      </c>
      <c r="J796" s="14">
        <f t="shared" si="12"/>
        <v>44412.9</v>
      </c>
      <c r="K796" s="14" t="str">
        <f>TEXT(Table1[[#This Row],[DateAdded]],"yy-mm")</f>
        <v>24-04</v>
      </c>
      <c r="L796" s="14" t="str">
        <f>IF(Table1[[#This Row],[Discount]]&gt;0.2, "High Discount", "Low/No Discount")</f>
        <v>Low/No Discount</v>
      </c>
    </row>
    <row r="797" spans="1:12" x14ac:dyDescent="0.2">
      <c r="A797" s="14" t="s">
        <v>108</v>
      </c>
      <c r="B797" s="14" t="s">
        <v>105</v>
      </c>
      <c r="C797" s="14">
        <v>29.51</v>
      </c>
      <c r="D797" s="14">
        <v>2.1</v>
      </c>
      <c r="E797" s="14">
        <v>4486</v>
      </c>
      <c r="F797" s="14">
        <v>846</v>
      </c>
      <c r="G797" s="14">
        <v>0.48</v>
      </c>
      <c r="H797" s="14">
        <v>793</v>
      </c>
      <c r="I797" s="15">
        <v>45356</v>
      </c>
      <c r="J797" s="14">
        <f t="shared" si="12"/>
        <v>23401.43</v>
      </c>
      <c r="K797" s="14" t="str">
        <f>TEXT(Table1[[#This Row],[DateAdded]],"yy-mm")</f>
        <v>24-03</v>
      </c>
      <c r="L797" s="14" t="str">
        <f>IF(Table1[[#This Row],[Discount]]&gt;0.2, "High Discount", "Low/No Discount")</f>
        <v>High Discount</v>
      </c>
    </row>
    <row r="798" spans="1:12" x14ac:dyDescent="0.2">
      <c r="A798" s="14" t="s">
        <v>104</v>
      </c>
      <c r="B798" s="14" t="s">
        <v>105</v>
      </c>
      <c r="C798" s="14">
        <v>352.8</v>
      </c>
      <c r="D798" s="14">
        <v>4.4000000000000004</v>
      </c>
      <c r="E798" s="14">
        <v>4280</v>
      </c>
      <c r="F798" s="14">
        <v>68</v>
      </c>
      <c r="G798" s="14">
        <v>7.0000000000000007E-2</v>
      </c>
      <c r="H798" s="14">
        <v>1590</v>
      </c>
      <c r="I798" s="15">
        <v>45356</v>
      </c>
      <c r="J798" s="14">
        <f t="shared" si="12"/>
        <v>560952</v>
      </c>
      <c r="K798" s="14" t="str">
        <f>TEXT(Table1[[#This Row],[DateAdded]],"yy-mm")</f>
        <v>24-03</v>
      </c>
      <c r="L798" s="14" t="str">
        <f>IF(Table1[[#This Row],[Discount]]&gt;0.2, "High Discount", "Low/No Discount")</f>
        <v>Low/No Discount</v>
      </c>
    </row>
    <row r="799" spans="1:12" x14ac:dyDescent="0.2">
      <c r="A799" s="14" t="s">
        <v>107</v>
      </c>
      <c r="B799" s="14" t="s">
        <v>105</v>
      </c>
      <c r="C799" s="14">
        <v>490.82</v>
      </c>
      <c r="D799" s="14">
        <v>2.5</v>
      </c>
      <c r="E799" s="14">
        <v>1357</v>
      </c>
      <c r="F799" s="14">
        <v>924</v>
      </c>
      <c r="G799" s="14">
        <v>0.17</v>
      </c>
      <c r="H799" s="14">
        <v>78</v>
      </c>
      <c r="I799" s="15">
        <v>45386</v>
      </c>
      <c r="J799" s="14">
        <f t="shared" si="12"/>
        <v>38283.96</v>
      </c>
      <c r="K799" s="14" t="str">
        <f>TEXT(Table1[[#This Row],[DateAdded]],"yy-mm")</f>
        <v>24-04</v>
      </c>
      <c r="L799" s="14" t="str">
        <f>IF(Table1[[#This Row],[Discount]]&gt;0.2, "High Discount", "Low/No Discount")</f>
        <v>Low/No Discount</v>
      </c>
    </row>
    <row r="800" spans="1:12" x14ac:dyDescent="0.2">
      <c r="A800" s="14" t="s">
        <v>104</v>
      </c>
      <c r="B800" s="14" t="s">
        <v>105</v>
      </c>
      <c r="C800" s="14">
        <v>320.3</v>
      </c>
      <c r="D800" s="14">
        <v>2.8</v>
      </c>
      <c r="E800" s="14">
        <v>2728</v>
      </c>
      <c r="F800" s="14">
        <v>662</v>
      </c>
      <c r="G800" s="14">
        <v>0.37</v>
      </c>
      <c r="H800" s="14">
        <v>1337</v>
      </c>
      <c r="I800" s="15">
        <v>45421</v>
      </c>
      <c r="J800" s="14">
        <f t="shared" si="12"/>
        <v>428241.10000000003</v>
      </c>
      <c r="K800" s="14" t="str">
        <f>TEXT(Table1[[#This Row],[DateAdded]],"yy-mm")</f>
        <v>24-05</v>
      </c>
      <c r="L800" s="14" t="str">
        <f>IF(Table1[[#This Row],[Discount]]&gt;0.2, "High Discount", "Low/No Discount")</f>
        <v>High Discount</v>
      </c>
    </row>
    <row r="801" spans="1:12" x14ac:dyDescent="0.2">
      <c r="A801" s="14" t="s">
        <v>104</v>
      </c>
      <c r="B801" s="14" t="s">
        <v>105</v>
      </c>
      <c r="C801" s="14">
        <v>406.05</v>
      </c>
      <c r="D801" s="14">
        <v>1.3</v>
      </c>
      <c r="E801" s="14">
        <v>3644</v>
      </c>
      <c r="F801" s="14">
        <v>269</v>
      </c>
      <c r="G801" s="14">
        <v>0.34</v>
      </c>
      <c r="H801" s="14">
        <v>517</v>
      </c>
      <c r="I801" s="15">
        <v>45350</v>
      </c>
      <c r="J801" s="14">
        <f t="shared" si="12"/>
        <v>209927.85</v>
      </c>
      <c r="K801" s="14" t="str">
        <f>TEXT(Table1[[#This Row],[DateAdded]],"yy-mm")</f>
        <v>24-02</v>
      </c>
      <c r="L801" s="14" t="str">
        <f>IF(Table1[[#This Row],[Discount]]&gt;0.2, "High Discount", "Low/No Discount")</f>
        <v>High Discount</v>
      </c>
    </row>
    <row r="802" spans="1:12" x14ac:dyDescent="0.2">
      <c r="A802" s="14" t="s">
        <v>109</v>
      </c>
      <c r="B802" s="14" t="s">
        <v>110</v>
      </c>
      <c r="C802" s="14">
        <v>82.77</v>
      </c>
      <c r="D802" s="14">
        <v>3.4</v>
      </c>
      <c r="E802" s="14">
        <v>3168</v>
      </c>
      <c r="F802" s="14">
        <v>73</v>
      </c>
      <c r="G802" s="14">
        <v>0.48</v>
      </c>
      <c r="H802" s="14">
        <v>1705</v>
      </c>
      <c r="I802" s="15">
        <v>45146</v>
      </c>
      <c r="J802" s="14">
        <f t="shared" si="12"/>
        <v>141122.85</v>
      </c>
      <c r="K802" s="14" t="str">
        <f>TEXT(Table1[[#This Row],[DateAdded]],"yy-mm")</f>
        <v>23-08</v>
      </c>
      <c r="L802" s="14" t="str">
        <f>IF(Table1[[#This Row],[Discount]]&gt;0.2, "High Discount", "Low/No Discount")</f>
        <v>High Discount</v>
      </c>
    </row>
    <row r="803" spans="1:12" x14ac:dyDescent="0.2">
      <c r="A803" s="14" t="s">
        <v>111</v>
      </c>
      <c r="B803" s="14" t="s">
        <v>110</v>
      </c>
      <c r="C803" s="14">
        <v>467.15</v>
      </c>
      <c r="D803" s="14">
        <v>3.3</v>
      </c>
      <c r="E803" s="14">
        <v>3598</v>
      </c>
      <c r="F803" s="14">
        <v>573</v>
      </c>
      <c r="G803" s="14">
        <v>0.41</v>
      </c>
      <c r="H803" s="14">
        <v>1744</v>
      </c>
      <c r="I803" s="15">
        <v>45133</v>
      </c>
      <c r="J803" s="14">
        <f t="shared" si="12"/>
        <v>814709.6</v>
      </c>
      <c r="K803" s="14" t="str">
        <f>TEXT(Table1[[#This Row],[DateAdded]],"yy-mm")</f>
        <v>23-07</v>
      </c>
      <c r="L803" s="14" t="str">
        <f>IF(Table1[[#This Row],[Discount]]&gt;0.2, "High Discount", "Low/No Discount")</f>
        <v>High Discount</v>
      </c>
    </row>
    <row r="804" spans="1:12" x14ac:dyDescent="0.2">
      <c r="A804" s="14" t="s">
        <v>109</v>
      </c>
      <c r="B804" s="14" t="s">
        <v>110</v>
      </c>
      <c r="C804" s="14">
        <v>240.94</v>
      </c>
      <c r="D804" s="14">
        <v>2.9</v>
      </c>
      <c r="E804" s="14">
        <v>4734</v>
      </c>
      <c r="F804" s="14">
        <v>291</v>
      </c>
      <c r="G804" s="14">
        <v>0.26</v>
      </c>
      <c r="H804" s="14">
        <v>12</v>
      </c>
      <c r="I804" s="15">
        <v>45182</v>
      </c>
      <c r="J804" s="14">
        <f t="shared" si="12"/>
        <v>2891.2799999999997</v>
      </c>
      <c r="K804" s="14" t="str">
        <f>TEXT(Table1[[#This Row],[DateAdded]],"yy-mm")</f>
        <v>23-09</v>
      </c>
      <c r="L804" s="14" t="str">
        <f>IF(Table1[[#This Row],[Discount]]&gt;0.2, "High Discount", "Low/No Discount")</f>
        <v>High Discount</v>
      </c>
    </row>
    <row r="805" spans="1:12" x14ac:dyDescent="0.2">
      <c r="A805" s="14" t="s">
        <v>112</v>
      </c>
      <c r="B805" s="14" t="s">
        <v>110</v>
      </c>
      <c r="C805" s="14">
        <v>345.1</v>
      </c>
      <c r="D805" s="14">
        <v>1.1000000000000001</v>
      </c>
      <c r="E805" s="14">
        <v>2494</v>
      </c>
      <c r="F805" s="14">
        <v>985</v>
      </c>
      <c r="G805" s="14">
        <v>0.16</v>
      </c>
      <c r="H805" s="14">
        <v>73</v>
      </c>
      <c r="I805" s="15">
        <v>45428</v>
      </c>
      <c r="J805" s="14">
        <f t="shared" si="12"/>
        <v>25192.300000000003</v>
      </c>
      <c r="K805" s="14" t="str">
        <f>TEXT(Table1[[#This Row],[DateAdded]],"yy-mm")</f>
        <v>24-05</v>
      </c>
      <c r="L805" s="14" t="str">
        <f>IF(Table1[[#This Row],[Discount]]&gt;0.2, "High Discount", "Low/No Discount")</f>
        <v>Low/No Discount</v>
      </c>
    </row>
    <row r="806" spans="1:12" x14ac:dyDescent="0.2">
      <c r="A806" s="14" t="s">
        <v>112</v>
      </c>
      <c r="B806" s="14" t="s">
        <v>110</v>
      </c>
      <c r="C806" s="14">
        <v>186.59</v>
      </c>
      <c r="D806" s="14">
        <v>1.3</v>
      </c>
      <c r="E806" s="14">
        <v>4136</v>
      </c>
      <c r="F806" s="14">
        <v>428</v>
      </c>
      <c r="G806" s="14">
        <v>0.27</v>
      </c>
      <c r="H806" s="14">
        <v>365</v>
      </c>
      <c r="I806" s="15">
        <v>45333</v>
      </c>
      <c r="J806" s="14">
        <f t="shared" si="12"/>
        <v>68105.350000000006</v>
      </c>
      <c r="K806" s="14" t="str">
        <f>TEXT(Table1[[#This Row],[DateAdded]],"yy-mm")</f>
        <v>24-02</v>
      </c>
      <c r="L806" s="14" t="str">
        <f>IF(Table1[[#This Row],[Discount]]&gt;0.2, "High Discount", "Low/No Discount")</f>
        <v>High Discount</v>
      </c>
    </row>
    <row r="807" spans="1:12" x14ac:dyDescent="0.2">
      <c r="A807" s="14" t="s">
        <v>112</v>
      </c>
      <c r="B807" s="14" t="s">
        <v>110</v>
      </c>
      <c r="C807" s="14">
        <v>53.98</v>
      </c>
      <c r="D807" s="14">
        <v>4.5999999999999996</v>
      </c>
      <c r="E807" s="14">
        <v>3201</v>
      </c>
      <c r="F807" s="14">
        <v>351</v>
      </c>
      <c r="G807" s="14">
        <v>0.24</v>
      </c>
      <c r="H807" s="14">
        <v>1341</v>
      </c>
      <c r="I807" s="15">
        <v>45316</v>
      </c>
      <c r="J807" s="14">
        <f t="shared" si="12"/>
        <v>72387.179999999993</v>
      </c>
      <c r="K807" s="14" t="str">
        <f>TEXT(Table1[[#This Row],[DateAdded]],"yy-mm")</f>
        <v>24-01</v>
      </c>
      <c r="L807" s="14" t="str">
        <f>IF(Table1[[#This Row],[Discount]]&gt;0.2, "High Discount", "Low/No Discount")</f>
        <v>High Discount</v>
      </c>
    </row>
    <row r="808" spans="1:12" x14ac:dyDescent="0.2">
      <c r="A808" s="14" t="s">
        <v>111</v>
      </c>
      <c r="B808" s="14" t="s">
        <v>110</v>
      </c>
      <c r="C808" s="14">
        <v>463.77</v>
      </c>
      <c r="D808" s="14">
        <v>1.6</v>
      </c>
      <c r="E808" s="14">
        <v>2415</v>
      </c>
      <c r="F808" s="14">
        <v>93</v>
      </c>
      <c r="G808" s="14">
        <v>0.1</v>
      </c>
      <c r="H808" s="14">
        <v>1738</v>
      </c>
      <c r="I808" s="15">
        <v>45112</v>
      </c>
      <c r="J808" s="14">
        <f t="shared" si="12"/>
        <v>806032.26</v>
      </c>
      <c r="K808" s="14" t="str">
        <f>TEXT(Table1[[#This Row],[DateAdded]],"yy-mm")</f>
        <v>23-07</v>
      </c>
      <c r="L808" s="14" t="str">
        <f>IF(Table1[[#This Row],[Discount]]&gt;0.2, "High Discount", "Low/No Discount")</f>
        <v>Low/No Discount</v>
      </c>
    </row>
    <row r="809" spans="1:12" x14ac:dyDescent="0.2">
      <c r="A809" s="14" t="s">
        <v>112</v>
      </c>
      <c r="B809" s="14" t="s">
        <v>110</v>
      </c>
      <c r="C809" s="14">
        <v>227.45</v>
      </c>
      <c r="D809" s="14">
        <v>2.1</v>
      </c>
      <c r="E809" s="14">
        <v>585</v>
      </c>
      <c r="F809" s="14">
        <v>876</v>
      </c>
      <c r="G809" s="14">
        <v>0.44</v>
      </c>
      <c r="H809" s="14">
        <v>1577</v>
      </c>
      <c r="I809" s="15">
        <v>45241</v>
      </c>
      <c r="J809" s="14">
        <f t="shared" si="12"/>
        <v>358688.64999999997</v>
      </c>
      <c r="K809" s="14" t="str">
        <f>TEXT(Table1[[#This Row],[DateAdded]],"yy-mm")</f>
        <v>23-11</v>
      </c>
      <c r="L809" s="14" t="str">
        <f>IF(Table1[[#This Row],[Discount]]&gt;0.2, "High Discount", "Low/No Discount")</f>
        <v>High Discount</v>
      </c>
    </row>
    <row r="810" spans="1:12" x14ac:dyDescent="0.2">
      <c r="A810" s="14" t="s">
        <v>112</v>
      </c>
      <c r="B810" s="14" t="s">
        <v>110</v>
      </c>
      <c r="C810" s="14">
        <v>303.69</v>
      </c>
      <c r="D810" s="14">
        <v>1.8</v>
      </c>
      <c r="E810" s="14">
        <v>3085</v>
      </c>
      <c r="F810" s="14">
        <v>432</v>
      </c>
      <c r="G810" s="14">
        <v>0.06</v>
      </c>
      <c r="H810" s="14">
        <v>131</v>
      </c>
      <c r="I810" s="15">
        <v>45115</v>
      </c>
      <c r="J810" s="14">
        <f t="shared" si="12"/>
        <v>39783.39</v>
      </c>
      <c r="K810" s="14" t="str">
        <f>TEXT(Table1[[#This Row],[DateAdded]],"yy-mm")</f>
        <v>23-07</v>
      </c>
      <c r="L810" s="14" t="str">
        <f>IF(Table1[[#This Row],[Discount]]&gt;0.2, "High Discount", "Low/No Discount")</f>
        <v>Low/No Discount</v>
      </c>
    </row>
    <row r="811" spans="1:12" x14ac:dyDescent="0.2">
      <c r="A811" s="14" t="s">
        <v>113</v>
      </c>
      <c r="B811" s="14" t="s">
        <v>110</v>
      </c>
      <c r="C811" s="14">
        <v>371.58</v>
      </c>
      <c r="D811" s="14">
        <v>3.4</v>
      </c>
      <c r="E811" s="14">
        <v>3276</v>
      </c>
      <c r="F811" s="14">
        <v>78</v>
      </c>
      <c r="G811" s="14">
        <v>0.25</v>
      </c>
      <c r="H811" s="14">
        <v>987</v>
      </c>
      <c r="I811" s="15">
        <v>45206</v>
      </c>
      <c r="J811" s="14">
        <f t="shared" si="12"/>
        <v>366749.45999999996</v>
      </c>
      <c r="K811" s="14" t="str">
        <f>TEXT(Table1[[#This Row],[DateAdded]],"yy-mm")</f>
        <v>23-10</v>
      </c>
      <c r="L811" s="14" t="str">
        <f>IF(Table1[[#This Row],[Discount]]&gt;0.2, "High Discount", "Low/No Discount")</f>
        <v>High Discount</v>
      </c>
    </row>
    <row r="812" spans="1:12" x14ac:dyDescent="0.2">
      <c r="A812" s="14" t="s">
        <v>113</v>
      </c>
      <c r="B812" s="14" t="s">
        <v>110</v>
      </c>
      <c r="C812" s="14">
        <v>52.68</v>
      </c>
      <c r="D812" s="14">
        <v>2.9</v>
      </c>
      <c r="E812" s="14">
        <v>1177</v>
      </c>
      <c r="F812" s="14">
        <v>153</v>
      </c>
      <c r="G812" s="14">
        <v>0.13</v>
      </c>
      <c r="H812" s="14">
        <v>1456</v>
      </c>
      <c r="I812" s="15">
        <v>45115</v>
      </c>
      <c r="J812" s="14">
        <f t="shared" si="12"/>
        <v>76702.080000000002</v>
      </c>
      <c r="K812" s="14" t="str">
        <f>TEXT(Table1[[#This Row],[DateAdded]],"yy-mm")</f>
        <v>23-07</v>
      </c>
      <c r="L812" s="14" t="str">
        <f>IF(Table1[[#This Row],[Discount]]&gt;0.2, "High Discount", "Low/No Discount")</f>
        <v>Low/No Discount</v>
      </c>
    </row>
    <row r="813" spans="1:12" x14ac:dyDescent="0.2">
      <c r="A813" s="14" t="s">
        <v>111</v>
      </c>
      <c r="B813" s="14" t="s">
        <v>110</v>
      </c>
      <c r="C813" s="14">
        <v>249.63</v>
      </c>
      <c r="D813" s="14">
        <v>2.4</v>
      </c>
      <c r="E813" s="14">
        <v>2857</v>
      </c>
      <c r="F813" s="14">
        <v>786</v>
      </c>
      <c r="G813" s="14">
        <v>0.28000000000000003</v>
      </c>
      <c r="H813" s="14">
        <v>1952</v>
      </c>
      <c r="I813" s="15">
        <v>45377</v>
      </c>
      <c r="J813" s="14">
        <f t="shared" si="12"/>
        <v>487277.76</v>
      </c>
      <c r="K813" s="14" t="str">
        <f>TEXT(Table1[[#This Row],[DateAdded]],"yy-mm")</f>
        <v>24-03</v>
      </c>
      <c r="L813" s="14" t="str">
        <f>IF(Table1[[#This Row],[Discount]]&gt;0.2, "High Discount", "Low/No Discount")</f>
        <v>High Discount</v>
      </c>
    </row>
    <row r="814" spans="1:12" x14ac:dyDescent="0.2">
      <c r="A814" s="14" t="s">
        <v>112</v>
      </c>
      <c r="B814" s="14" t="s">
        <v>110</v>
      </c>
      <c r="C814" s="14">
        <v>162.97</v>
      </c>
      <c r="D814" s="14">
        <v>3.9</v>
      </c>
      <c r="E814" s="14">
        <v>4662</v>
      </c>
      <c r="F814" s="14">
        <v>665</v>
      </c>
      <c r="G814" s="14">
        <v>0.18</v>
      </c>
      <c r="H814" s="14">
        <v>1331</v>
      </c>
      <c r="I814" s="15">
        <v>45097</v>
      </c>
      <c r="J814" s="14">
        <f t="shared" si="12"/>
        <v>216913.07</v>
      </c>
      <c r="K814" s="14" t="str">
        <f>TEXT(Table1[[#This Row],[DateAdded]],"yy-mm")</f>
        <v>23-06</v>
      </c>
      <c r="L814" s="14" t="str">
        <f>IF(Table1[[#This Row],[Discount]]&gt;0.2, "High Discount", "Low/No Discount")</f>
        <v>Low/No Discount</v>
      </c>
    </row>
    <row r="815" spans="1:12" x14ac:dyDescent="0.2">
      <c r="A815" s="14" t="s">
        <v>112</v>
      </c>
      <c r="B815" s="14" t="s">
        <v>110</v>
      </c>
      <c r="C815" s="14">
        <v>304.68</v>
      </c>
      <c r="D815" s="14">
        <v>2.4</v>
      </c>
      <c r="E815" s="14">
        <v>4503</v>
      </c>
      <c r="F815" s="14">
        <v>188</v>
      </c>
      <c r="G815" s="14">
        <v>0.37</v>
      </c>
      <c r="H815" s="14">
        <v>1152</v>
      </c>
      <c r="I815" s="15">
        <v>45404</v>
      </c>
      <c r="J815" s="14">
        <f t="shared" si="12"/>
        <v>350991.35999999999</v>
      </c>
      <c r="K815" s="14" t="str">
        <f>TEXT(Table1[[#This Row],[DateAdded]],"yy-mm")</f>
        <v>24-04</v>
      </c>
      <c r="L815" s="14" t="str">
        <f>IF(Table1[[#This Row],[Discount]]&gt;0.2, "High Discount", "Low/No Discount")</f>
        <v>High Discount</v>
      </c>
    </row>
    <row r="816" spans="1:12" x14ac:dyDescent="0.2">
      <c r="A816" s="14" t="s">
        <v>112</v>
      </c>
      <c r="B816" s="14" t="s">
        <v>110</v>
      </c>
      <c r="C816" s="14">
        <v>206.92</v>
      </c>
      <c r="D816" s="14">
        <v>3.7</v>
      </c>
      <c r="E816" s="14">
        <v>2489</v>
      </c>
      <c r="F816" s="14">
        <v>199</v>
      </c>
      <c r="G816" s="14">
        <v>0.37</v>
      </c>
      <c r="H816" s="14">
        <v>859</v>
      </c>
      <c r="I816" s="15">
        <v>45319</v>
      </c>
      <c r="J816" s="14">
        <f t="shared" si="12"/>
        <v>177744.28</v>
      </c>
      <c r="K816" s="14" t="str">
        <f>TEXT(Table1[[#This Row],[DateAdded]],"yy-mm")</f>
        <v>24-01</v>
      </c>
      <c r="L816" s="14" t="str">
        <f>IF(Table1[[#This Row],[Discount]]&gt;0.2, "High Discount", "Low/No Discount")</f>
        <v>High Discount</v>
      </c>
    </row>
    <row r="817" spans="1:12" x14ac:dyDescent="0.2">
      <c r="A817" s="14" t="s">
        <v>111</v>
      </c>
      <c r="B817" s="14" t="s">
        <v>110</v>
      </c>
      <c r="C817" s="14">
        <v>245.34</v>
      </c>
      <c r="D817" s="14">
        <v>3.6</v>
      </c>
      <c r="E817" s="14">
        <v>1357</v>
      </c>
      <c r="F817" s="14">
        <v>810</v>
      </c>
      <c r="G817" s="14">
        <v>0.06</v>
      </c>
      <c r="H817" s="14">
        <v>1357</v>
      </c>
      <c r="I817" s="15">
        <v>45254</v>
      </c>
      <c r="J817" s="14">
        <f t="shared" si="12"/>
        <v>332926.38</v>
      </c>
      <c r="K817" s="14" t="str">
        <f>TEXT(Table1[[#This Row],[DateAdded]],"yy-mm")</f>
        <v>23-11</v>
      </c>
      <c r="L817" s="14" t="str">
        <f>IF(Table1[[#This Row],[Discount]]&gt;0.2, "High Discount", "Low/No Discount")</f>
        <v>Low/No Discount</v>
      </c>
    </row>
    <row r="818" spans="1:12" x14ac:dyDescent="0.2">
      <c r="A818" s="14" t="s">
        <v>112</v>
      </c>
      <c r="B818" s="14" t="s">
        <v>110</v>
      </c>
      <c r="C818" s="14">
        <v>376.82</v>
      </c>
      <c r="D818" s="14">
        <v>2.9</v>
      </c>
      <c r="E818" s="14">
        <v>3010</v>
      </c>
      <c r="F818" s="14">
        <v>435</v>
      </c>
      <c r="G818" s="14">
        <v>0.27</v>
      </c>
      <c r="H818" s="14">
        <v>1945</v>
      </c>
      <c r="I818" s="15">
        <v>45451</v>
      </c>
      <c r="J818" s="14">
        <f t="shared" si="12"/>
        <v>732914.9</v>
      </c>
      <c r="K818" s="14" t="str">
        <f>TEXT(Table1[[#This Row],[DateAdded]],"yy-mm")</f>
        <v>24-06</v>
      </c>
      <c r="L818" s="14" t="str">
        <f>IF(Table1[[#This Row],[Discount]]&gt;0.2, "High Discount", "Low/No Discount")</f>
        <v>High Discount</v>
      </c>
    </row>
    <row r="819" spans="1:12" x14ac:dyDescent="0.2">
      <c r="A819" s="14" t="s">
        <v>109</v>
      </c>
      <c r="B819" s="14" t="s">
        <v>110</v>
      </c>
      <c r="C819" s="14">
        <v>404.75</v>
      </c>
      <c r="D819" s="14">
        <v>2.2000000000000002</v>
      </c>
      <c r="E819" s="14">
        <v>4825</v>
      </c>
      <c r="F819" s="14">
        <v>555</v>
      </c>
      <c r="G819" s="14">
        <v>0.27</v>
      </c>
      <c r="H819" s="14">
        <v>1613</v>
      </c>
      <c r="I819" s="15">
        <v>45237</v>
      </c>
      <c r="J819" s="14">
        <f t="shared" si="12"/>
        <v>652861.75</v>
      </c>
      <c r="K819" s="14" t="str">
        <f>TEXT(Table1[[#This Row],[DateAdded]],"yy-mm")</f>
        <v>23-11</v>
      </c>
      <c r="L819" s="14" t="str">
        <f>IF(Table1[[#This Row],[Discount]]&gt;0.2, "High Discount", "Low/No Discount")</f>
        <v>High Discount</v>
      </c>
    </row>
    <row r="820" spans="1:12" x14ac:dyDescent="0.2">
      <c r="A820" s="14" t="s">
        <v>109</v>
      </c>
      <c r="B820" s="14" t="s">
        <v>110</v>
      </c>
      <c r="C820" s="14">
        <v>228.9</v>
      </c>
      <c r="D820" s="14">
        <v>1.5</v>
      </c>
      <c r="E820" s="14">
        <v>1959</v>
      </c>
      <c r="F820" s="14">
        <v>577</v>
      </c>
      <c r="G820" s="14">
        <v>0.01</v>
      </c>
      <c r="H820" s="14">
        <v>86</v>
      </c>
      <c r="I820" s="15">
        <v>45374</v>
      </c>
      <c r="J820" s="14">
        <f t="shared" si="12"/>
        <v>19685.400000000001</v>
      </c>
      <c r="K820" s="14" t="str">
        <f>TEXT(Table1[[#This Row],[DateAdded]],"yy-mm")</f>
        <v>24-03</v>
      </c>
      <c r="L820" s="14" t="str">
        <f>IF(Table1[[#This Row],[Discount]]&gt;0.2, "High Discount", "Low/No Discount")</f>
        <v>Low/No Discount</v>
      </c>
    </row>
    <row r="821" spans="1:12" x14ac:dyDescent="0.2">
      <c r="A821" s="14" t="s">
        <v>112</v>
      </c>
      <c r="B821" s="14" t="s">
        <v>110</v>
      </c>
      <c r="C821" s="14">
        <v>335.02</v>
      </c>
      <c r="D821" s="14">
        <v>4.4000000000000004</v>
      </c>
      <c r="E821" s="14">
        <v>1299</v>
      </c>
      <c r="F821" s="14">
        <v>698</v>
      </c>
      <c r="G821" s="14">
        <v>0.47</v>
      </c>
      <c r="H821" s="14">
        <v>1206</v>
      </c>
      <c r="I821" s="15">
        <v>45185</v>
      </c>
      <c r="J821" s="14">
        <f t="shared" si="12"/>
        <v>404034.12</v>
      </c>
      <c r="K821" s="14" t="str">
        <f>TEXT(Table1[[#This Row],[DateAdded]],"yy-mm")</f>
        <v>23-09</v>
      </c>
      <c r="L821" s="14" t="str">
        <f>IF(Table1[[#This Row],[Discount]]&gt;0.2, "High Discount", "Low/No Discount")</f>
        <v>High Discount</v>
      </c>
    </row>
    <row r="822" spans="1:12" x14ac:dyDescent="0.2">
      <c r="A822" s="14" t="s">
        <v>111</v>
      </c>
      <c r="B822" s="14" t="s">
        <v>110</v>
      </c>
      <c r="C822" s="14">
        <v>387.18</v>
      </c>
      <c r="D822" s="14">
        <v>4.9000000000000004</v>
      </c>
      <c r="E822" s="14">
        <v>2831</v>
      </c>
      <c r="F822" s="14">
        <v>338</v>
      </c>
      <c r="G822" s="14">
        <v>0.17</v>
      </c>
      <c r="H822" s="14">
        <v>1532</v>
      </c>
      <c r="I822" s="15">
        <v>45215</v>
      </c>
      <c r="J822" s="14">
        <f t="shared" si="12"/>
        <v>593159.76</v>
      </c>
      <c r="K822" s="14" t="str">
        <f>TEXT(Table1[[#This Row],[DateAdded]],"yy-mm")</f>
        <v>23-10</v>
      </c>
      <c r="L822" s="14" t="str">
        <f>IF(Table1[[#This Row],[Discount]]&gt;0.2, "High Discount", "Low/No Discount")</f>
        <v>Low/No Discount</v>
      </c>
    </row>
    <row r="823" spans="1:12" x14ac:dyDescent="0.2">
      <c r="A823" s="14" t="s">
        <v>109</v>
      </c>
      <c r="B823" s="14" t="s">
        <v>110</v>
      </c>
      <c r="C823" s="14">
        <v>253.65</v>
      </c>
      <c r="D823" s="14">
        <v>1.7</v>
      </c>
      <c r="E823" s="14">
        <v>3089</v>
      </c>
      <c r="F823" s="14">
        <v>523</v>
      </c>
      <c r="G823" s="14">
        <v>0.42</v>
      </c>
      <c r="H823" s="14">
        <v>1269</v>
      </c>
      <c r="I823" s="15">
        <v>45231</v>
      </c>
      <c r="J823" s="14">
        <f t="shared" si="12"/>
        <v>321881.85000000003</v>
      </c>
      <c r="K823" s="14" t="str">
        <f>TEXT(Table1[[#This Row],[DateAdded]],"yy-mm")</f>
        <v>23-11</v>
      </c>
      <c r="L823" s="14" t="str">
        <f>IF(Table1[[#This Row],[Discount]]&gt;0.2, "High Discount", "Low/No Discount")</f>
        <v>High Discount</v>
      </c>
    </row>
    <row r="824" spans="1:12" x14ac:dyDescent="0.2">
      <c r="A824" s="14" t="s">
        <v>112</v>
      </c>
      <c r="B824" s="14" t="s">
        <v>110</v>
      </c>
      <c r="C824" s="14">
        <v>202.88</v>
      </c>
      <c r="D824" s="14">
        <v>2.9</v>
      </c>
      <c r="E824" s="14">
        <v>1797</v>
      </c>
      <c r="F824" s="14">
        <v>83</v>
      </c>
      <c r="G824" s="14">
        <v>0.43</v>
      </c>
      <c r="H824" s="14">
        <v>618</v>
      </c>
      <c r="I824" s="15">
        <v>45096</v>
      </c>
      <c r="J824" s="14">
        <f t="shared" si="12"/>
        <v>125379.84</v>
      </c>
      <c r="K824" s="14" t="str">
        <f>TEXT(Table1[[#This Row],[DateAdded]],"yy-mm")</f>
        <v>23-06</v>
      </c>
      <c r="L824" s="14" t="str">
        <f>IF(Table1[[#This Row],[Discount]]&gt;0.2, "High Discount", "Low/No Discount")</f>
        <v>High Discount</v>
      </c>
    </row>
    <row r="825" spans="1:12" x14ac:dyDescent="0.2">
      <c r="A825" s="14" t="s">
        <v>111</v>
      </c>
      <c r="B825" s="14" t="s">
        <v>110</v>
      </c>
      <c r="C825" s="14">
        <v>184.49</v>
      </c>
      <c r="D825" s="14">
        <v>3.7</v>
      </c>
      <c r="E825" s="14">
        <v>142</v>
      </c>
      <c r="F825" s="14">
        <v>191</v>
      </c>
      <c r="G825" s="14">
        <v>0.41</v>
      </c>
      <c r="H825" s="14">
        <v>580</v>
      </c>
      <c r="I825" s="15">
        <v>45430</v>
      </c>
      <c r="J825" s="14">
        <f t="shared" si="12"/>
        <v>107004.20000000001</v>
      </c>
      <c r="K825" s="14" t="str">
        <f>TEXT(Table1[[#This Row],[DateAdded]],"yy-mm")</f>
        <v>24-05</v>
      </c>
      <c r="L825" s="14" t="str">
        <f>IF(Table1[[#This Row],[Discount]]&gt;0.2, "High Discount", "Low/No Discount")</f>
        <v>High Discount</v>
      </c>
    </row>
    <row r="826" spans="1:12" x14ac:dyDescent="0.2">
      <c r="A826" s="14" t="s">
        <v>112</v>
      </c>
      <c r="B826" s="14" t="s">
        <v>110</v>
      </c>
      <c r="C826" s="14">
        <v>272.32</v>
      </c>
      <c r="D826" s="14">
        <v>3.5</v>
      </c>
      <c r="E826" s="14">
        <v>4500</v>
      </c>
      <c r="F826" s="14">
        <v>839</v>
      </c>
      <c r="G826" s="14">
        <v>0.16</v>
      </c>
      <c r="H826" s="14">
        <v>1290</v>
      </c>
      <c r="I826" s="15">
        <v>45125</v>
      </c>
      <c r="J826" s="14">
        <f t="shared" si="12"/>
        <v>351292.8</v>
      </c>
      <c r="K826" s="14" t="str">
        <f>TEXT(Table1[[#This Row],[DateAdded]],"yy-mm")</f>
        <v>23-07</v>
      </c>
      <c r="L826" s="14" t="str">
        <f>IF(Table1[[#This Row],[Discount]]&gt;0.2, "High Discount", "Low/No Discount")</f>
        <v>Low/No Discount</v>
      </c>
    </row>
    <row r="827" spans="1:12" x14ac:dyDescent="0.2">
      <c r="A827" s="14" t="s">
        <v>109</v>
      </c>
      <c r="B827" s="14" t="s">
        <v>110</v>
      </c>
      <c r="C827" s="14">
        <v>336.79</v>
      </c>
      <c r="D827" s="14">
        <v>2.7</v>
      </c>
      <c r="E827" s="14">
        <v>3597</v>
      </c>
      <c r="F827" s="14">
        <v>502</v>
      </c>
      <c r="G827" s="14">
        <v>0.36</v>
      </c>
      <c r="H827" s="14">
        <v>1675</v>
      </c>
      <c r="I827" s="15">
        <v>45159</v>
      </c>
      <c r="J827" s="14">
        <f t="shared" si="12"/>
        <v>564123.25</v>
      </c>
      <c r="K827" s="14" t="str">
        <f>TEXT(Table1[[#This Row],[DateAdded]],"yy-mm")</f>
        <v>23-08</v>
      </c>
      <c r="L827" s="14" t="str">
        <f>IF(Table1[[#This Row],[Discount]]&gt;0.2, "High Discount", "Low/No Discount")</f>
        <v>High Discount</v>
      </c>
    </row>
    <row r="828" spans="1:12" x14ac:dyDescent="0.2">
      <c r="A828" s="14" t="s">
        <v>111</v>
      </c>
      <c r="B828" s="14" t="s">
        <v>110</v>
      </c>
      <c r="C828" s="14">
        <v>55.43</v>
      </c>
      <c r="D828" s="14">
        <v>3.1</v>
      </c>
      <c r="E828" s="14">
        <v>4729</v>
      </c>
      <c r="F828" s="14">
        <v>912</v>
      </c>
      <c r="G828" s="14">
        <v>0.06</v>
      </c>
      <c r="H828" s="14">
        <v>957</v>
      </c>
      <c r="I828" s="15">
        <v>45230</v>
      </c>
      <c r="J828" s="14">
        <f t="shared" si="12"/>
        <v>53046.51</v>
      </c>
      <c r="K828" s="14" t="str">
        <f>TEXT(Table1[[#This Row],[DateAdded]],"yy-mm")</f>
        <v>23-10</v>
      </c>
      <c r="L828" s="14" t="str">
        <f>IF(Table1[[#This Row],[Discount]]&gt;0.2, "High Discount", "Low/No Discount")</f>
        <v>Low/No Discount</v>
      </c>
    </row>
    <row r="829" spans="1:12" x14ac:dyDescent="0.2">
      <c r="A829" s="14" t="s">
        <v>113</v>
      </c>
      <c r="B829" s="14" t="s">
        <v>110</v>
      </c>
      <c r="C829" s="14">
        <v>246.31</v>
      </c>
      <c r="D829" s="14">
        <v>1.2</v>
      </c>
      <c r="E829" s="14">
        <v>2985</v>
      </c>
      <c r="F829" s="14">
        <v>396</v>
      </c>
      <c r="G829" s="14">
        <v>0.35</v>
      </c>
      <c r="H829" s="14">
        <v>1108</v>
      </c>
      <c r="I829" s="15">
        <v>45239</v>
      </c>
      <c r="J829" s="14">
        <f t="shared" si="12"/>
        <v>272911.48</v>
      </c>
      <c r="K829" s="14" t="str">
        <f>TEXT(Table1[[#This Row],[DateAdded]],"yy-mm")</f>
        <v>23-11</v>
      </c>
      <c r="L829" s="14" t="str">
        <f>IF(Table1[[#This Row],[Discount]]&gt;0.2, "High Discount", "Low/No Discount")</f>
        <v>High Discount</v>
      </c>
    </row>
    <row r="830" spans="1:12" x14ac:dyDescent="0.2">
      <c r="A830" s="14" t="s">
        <v>112</v>
      </c>
      <c r="B830" s="14" t="s">
        <v>110</v>
      </c>
      <c r="C830" s="14">
        <v>485.21</v>
      </c>
      <c r="D830" s="14">
        <v>3.9</v>
      </c>
      <c r="E830" s="14">
        <v>641</v>
      </c>
      <c r="F830" s="14">
        <v>11</v>
      </c>
      <c r="G830" s="14">
        <v>0.38</v>
      </c>
      <c r="H830" s="14">
        <v>865</v>
      </c>
      <c r="I830" s="15">
        <v>45191</v>
      </c>
      <c r="J830" s="14">
        <f t="shared" si="12"/>
        <v>419706.64999999997</v>
      </c>
      <c r="K830" s="14" t="str">
        <f>TEXT(Table1[[#This Row],[DateAdded]],"yy-mm")</f>
        <v>23-09</v>
      </c>
      <c r="L830" s="14" t="str">
        <f>IF(Table1[[#This Row],[Discount]]&gt;0.2, "High Discount", "Low/No Discount")</f>
        <v>High Discount</v>
      </c>
    </row>
    <row r="831" spans="1:12" x14ac:dyDescent="0.2">
      <c r="A831" s="14" t="s">
        <v>111</v>
      </c>
      <c r="B831" s="14" t="s">
        <v>110</v>
      </c>
      <c r="C831" s="14">
        <v>170.91</v>
      </c>
      <c r="D831" s="14">
        <v>2.9</v>
      </c>
      <c r="E831" s="14">
        <v>2942</v>
      </c>
      <c r="F831" s="14">
        <v>651</v>
      </c>
      <c r="G831" s="14">
        <v>0.24</v>
      </c>
      <c r="H831" s="14">
        <v>519</v>
      </c>
      <c r="I831" s="15">
        <v>45203</v>
      </c>
      <c r="J831" s="14">
        <f t="shared" si="12"/>
        <v>88702.29</v>
      </c>
      <c r="K831" s="14" t="str">
        <f>TEXT(Table1[[#This Row],[DateAdded]],"yy-mm")</f>
        <v>23-10</v>
      </c>
      <c r="L831" s="14" t="str">
        <f>IF(Table1[[#This Row],[Discount]]&gt;0.2, "High Discount", "Low/No Discount")</f>
        <v>High Discount</v>
      </c>
    </row>
    <row r="832" spans="1:12" x14ac:dyDescent="0.2">
      <c r="A832" s="14" t="s">
        <v>113</v>
      </c>
      <c r="B832" s="14" t="s">
        <v>110</v>
      </c>
      <c r="C832" s="14">
        <v>76.819999999999993</v>
      </c>
      <c r="D832" s="14">
        <v>3.9</v>
      </c>
      <c r="E832" s="14">
        <v>4564</v>
      </c>
      <c r="F832" s="14">
        <v>211</v>
      </c>
      <c r="G832" s="14">
        <v>0.13</v>
      </c>
      <c r="H832" s="14">
        <v>803</v>
      </c>
      <c r="I832" s="15">
        <v>45091</v>
      </c>
      <c r="J832" s="14">
        <f t="shared" si="12"/>
        <v>61686.459999999992</v>
      </c>
      <c r="K832" s="14" t="str">
        <f>TEXT(Table1[[#This Row],[DateAdded]],"yy-mm")</f>
        <v>23-06</v>
      </c>
      <c r="L832" s="14" t="str">
        <f>IF(Table1[[#This Row],[Discount]]&gt;0.2, "High Discount", "Low/No Discount")</f>
        <v>Low/No Discount</v>
      </c>
    </row>
    <row r="833" spans="1:12" x14ac:dyDescent="0.2">
      <c r="A833" s="14" t="s">
        <v>111</v>
      </c>
      <c r="B833" s="14" t="s">
        <v>110</v>
      </c>
      <c r="C833" s="14">
        <v>258.27999999999997</v>
      </c>
      <c r="D833" s="14">
        <v>4.4000000000000004</v>
      </c>
      <c r="E833" s="14">
        <v>853</v>
      </c>
      <c r="F833" s="14">
        <v>660</v>
      </c>
      <c r="G833" s="14">
        <v>7.0000000000000007E-2</v>
      </c>
      <c r="H833" s="14">
        <v>477</v>
      </c>
      <c r="I833" s="15">
        <v>45286</v>
      </c>
      <c r="J833" s="14">
        <f t="shared" si="12"/>
        <v>123199.55999999998</v>
      </c>
      <c r="K833" s="14" t="str">
        <f>TEXT(Table1[[#This Row],[DateAdded]],"yy-mm")</f>
        <v>23-12</v>
      </c>
      <c r="L833" s="14" t="str">
        <f>IF(Table1[[#This Row],[Discount]]&gt;0.2, "High Discount", "Low/No Discount")</f>
        <v>Low/No Discount</v>
      </c>
    </row>
    <row r="834" spans="1:12" x14ac:dyDescent="0.2">
      <c r="A834" s="14" t="s">
        <v>111</v>
      </c>
      <c r="B834" s="14" t="s">
        <v>110</v>
      </c>
      <c r="C834" s="14">
        <v>462.1</v>
      </c>
      <c r="D834" s="14">
        <v>3</v>
      </c>
      <c r="E834" s="14">
        <v>4505</v>
      </c>
      <c r="F834" s="14">
        <v>421</v>
      </c>
      <c r="G834" s="14">
        <v>0.42</v>
      </c>
      <c r="H834" s="14">
        <v>1724</v>
      </c>
      <c r="I834" s="15">
        <v>45409</v>
      </c>
      <c r="J834" s="14">
        <f t="shared" si="12"/>
        <v>796660.4</v>
      </c>
      <c r="K834" s="14" t="str">
        <f>TEXT(Table1[[#This Row],[DateAdded]],"yy-mm")</f>
        <v>24-04</v>
      </c>
      <c r="L834" s="14" t="str">
        <f>IF(Table1[[#This Row],[Discount]]&gt;0.2, "High Discount", "Low/No Discount")</f>
        <v>High Discount</v>
      </c>
    </row>
    <row r="835" spans="1:12" x14ac:dyDescent="0.2">
      <c r="A835" s="14" t="s">
        <v>109</v>
      </c>
      <c r="B835" s="14" t="s">
        <v>110</v>
      </c>
      <c r="C835" s="14">
        <v>174.8</v>
      </c>
      <c r="D835" s="14">
        <v>4.7</v>
      </c>
      <c r="E835" s="14">
        <v>377</v>
      </c>
      <c r="F835" s="14">
        <v>389</v>
      </c>
      <c r="G835" s="14">
        <v>0.28000000000000003</v>
      </c>
      <c r="H835" s="14">
        <v>241</v>
      </c>
      <c r="I835" s="15">
        <v>45159</v>
      </c>
      <c r="J835" s="14">
        <f t="shared" ref="J835:J898" si="13">C835*H835</f>
        <v>42126.8</v>
      </c>
      <c r="K835" s="14" t="str">
        <f>TEXT(Table1[[#This Row],[DateAdded]],"yy-mm")</f>
        <v>23-08</v>
      </c>
      <c r="L835" s="14" t="str">
        <f>IF(Table1[[#This Row],[Discount]]&gt;0.2, "High Discount", "Low/No Discount")</f>
        <v>High Discount</v>
      </c>
    </row>
    <row r="836" spans="1:12" x14ac:dyDescent="0.2">
      <c r="A836" s="14" t="s">
        <v>111</v>
      </c>
      <c r="B836" s="14" t="s">
        <v>110</v>
      </c>
      <c r="C836" s="14">
        <v>169.06</v>
      </c>
      <c r="D836" s="14">
        <v>3.7</v>
      </c>
      <c r="E836" s="14">
        <v>69</v>
      </c>
      <c r="F836" s="14">
        <v>852</v>
      </c>
      <c r="G836" s="14">
        <v>0.14000000000000001</v>
      </c>
      <c r="H836" s="14">
        <v>38</v>
      </c>
      <c r="I836" s="15">
        <v>45164</v>
      </c>
      <c r="J836" s="14">
        <f t="shared" si="13"/>
        <v>6424.28</v>
      </c>
      <c r="K836" s="14" t="str">
        <f>TEXT(Table1[[#This Row],[DateAdded]],"yy-mm")</f>
        <v>23-08</v>
      </c>
      <c r="L836" s="14" t="str">
        <f>IF(Table1[[#This Row],[Discount]]&gt;0.2, "High Discount", "Low/No Discount")</f>
        <v>Low/No Discount</v>
      </c>
    </row>
    <row r="837" spans="1:12" x14ac:dyDescent="0.2">
      <c r="A837" s="14" t="s">
        <v>113</v>
      </c>
      <c r="B837" s="14" t="s">
        <v>110</v>
      </c>
      <c r="C837" s="14">
        <v>393.67</v>
      </c>
      <c r="D837" s="14">
        <v>4</v>
      </c>
      <c r="E837" s="14">
        <v>755</v>
      </c>
      <c r="F837" s="14">
        <v>351</v>
      </c>
      <c r="G837" s="14">
        <v>0.42</v>
      </c>
      <c r="H837" s="14">
        <v>1321</v>
      </c>
      <c r="I837" s="15">
        <v>45170</v>
      </c>
      <c r="J837" s="14">
        <f t="shared" si="13"/>
        <v>520038.07</v>
      </c>
      <c r="K837" s="14" t="str">
        <f>TEXT(Table1[[#This Row],[DateAdded]],"yy-mm")</f>
        <v>23-09</v>
      </c>
      <c r="L837" s="14" t="str">
        <f>IF(Table1[[#This Row],[Discount]]&gt;0.2, "High Discount", "Low/No Discount")</f>
        <v>High Discount</v>
      </c>
    </row>
    <row r="838" spans="1:12" x14ac:dyDescent="0.2">
      <c r="A838" s="14" t="s">
        <v>109</v>
      </c>
      <c r="B838" s="14" t="s">
        <v>110</v>
      </c>
      <c r="C838" s="14">
        <v>257.41000000000003</v>
      </c>
      <c r="D838" s="14">
        <v>4.0999999999999996</v>
      </c>
      <c r="E838" s="14">
        <v>3865</v>
      </c>
      <c r="F838" s="14">
        <v>24</v>
      </c>
      <c r="G838" s="14">
        <v>0.06</v>
      </c>
      <c r="H838" s="14">
        <v>737</v>
      </c>
      <c r="I838" s="15">
        <v>45396</v>
      </c>
      <c r="J838" s="14">
        <f t="shared" si="13"/>
        <v>189711.17</v>
      </c>
      <c r="K838" s="14" t="str">
        <f>TEXT(Table1[[#This Row],[DateAdded]],"yy-mm")</f>
        <v>24-04</v>
      </c>
      <c r="L838" s="14" t="str">
        <f>IF(Table1[[#This Row],[Discount]]&gt;0.2, "High Discount", "Low/No Discount")</f>
        <v>Low/No Discount</v>
      </c>
    </row>
    <row r="839" spans="1:12" x14ac:dyDescent="0.2">
      <c r="A839" s="14" t="s">
        <v>111</v>
      </c>
      <c r="B839" s="14" t="s">
        <v>110</v>
      </c>
      <c r="C839" s="14">
        <v>218.23</v>
      </c>
      <c r="D839" s="14">
        <v>2.5</v>
      </c>
      <c r="E839" s="14">
        <v>2623</v>
      </c>
      <c r="F839" s="14">
        <v>454</v>
      </c>
      <c r="G839" s="14">
        <v>0.22</v>
      </c>
      <c r="H839" s="14">
        <v>1236</v>
      </c>
      <c r="I839" s="15">
        <v>45195</v>
      </c>
      <c r="J839" s="14">
        <f t="shared" si="13"/>
        <v>269732.27999999997</v>
      </c>
      <c r="K839" s="14" t="str">
        <f>TEXT(Table1[[#This Row],[DateAdded]],"yy-mm")</f>
        <v>23-09</v>
      </c>
      <c r="L839" s="14" t="str">
        <f>IF(Table1[[#This Row],[Discount]]&gt;0.2, "High Discount", "Low/No Discount")</f>
        <v>High Discount</v>
      </c>
    </row>
    <row r="840" spans="1:12" x14ac:dyDescent="0.2">
      <c r="A840" s="14" t="s">
        <v>109</v>
      </c>
      <c r="B840" s="14" t="s">
        <v>110</v>
      </c>
      <c r="C840" s="14">
        <v>59.28</v>
      </c>
      <c r="D840" s="14">
        <v>2.6</v>
      </c>
      <c r="E840" s="14">
        <v>595</v>
      </c>
      <c r="F840" s="14">
        <v>802</v>
      </c>
      <c r="G840" s="14">
        <v>0.43</v>
      </c>
      <c r="H840" s="14">
        <v>1020</v>
      </c>
      <c r="I840" s="15">
        <v>45207</v>
      </c>
      <c r="J840" s="14">
        <f t="shared" si="13"/>
        <v>60465.599999999999</v>
      </c>
      <c r="K840" s="14" t="str">
        <f>TEXT(Table1[[#This Row],[DateAdded]],"yy-mm")</f>
        <v>23-10</v>
      </c>
      <c r="L840" s="14" t="str">
        <f>IF(Table1[[#This Row],[Discount]]&gt;0.2, "High Discount", "Low/No Discount")</f>
        <v>High Discount</v>
      </c>
    </row>
    <row r="841" spans="1:12" x14ac:dyDescent="0.2">
      <c r="A841" s="14" t="s">
        <v>109</v>
      </c>
      <c r="B841" s="14" t="s">
        <v>110</v>
      </c>
      <c r="C841" s="14">
        <v>172.89</v>
      </c>
      <c r="D841" s="14">
        <v>2.2999999999999998</v>
      </c>
      <c r="E841" s="14">
        <v>3964</v>
      </c>
      <c r="F841" s="14">
        <v>541</v>
      </c>
      <c r="G841" s="14">
        <v>0.18</v>
      </c>
      <c r="H841" s="14">
        <v>905</v>
      </c>
      <c r="I841" s="15">
        <v>45110</v>
      </c>
      <c r="J841" s="14">
        <f t="shared" si="13"/>
        <v>156465.44999999998</v>
      </c>
      <c r="K841" s="14" t="str">
        <f>TEXT(Table1[[#This Row],[DateAdded]],"yy-mm")</f>
        <v>23-07</v>
      </c>
      <c r="L841" s="14" t="str">
        <f>IF(Table1[[#This Row],[Discount]]&gt;0.2, "High Discount", "Low/No Discount")</f>
        <v>Low/No Discount</v>
      </c>
    </row>
    <row r="842" spans="1:12" x14ac:dyDescent="0.2">
      <c r="A842" s="14" t="s">
        <v>114</v>
      </c>
      <c r="B842" s="14" t="s">
        <v>115</v>
      </c>
      <c r="C842" s="14">
        <v>496.7</v>
      </c>
      <c r="D842" s="14">
        <v>4.5</v>
      </c>
      <c r="E842" s="14">
        <v>3235</v>
      </c>
      <c r="F842" s="14">
        <v>160</v>
      </c>
      <c r="G842" s="14">
        <v>0.3</v>
      </c>
      <c r="H842" s="14">
        <v>1831</v>
      </c>
      <c r="I842" s="15">
        <v>45364</v>
      </c>
      <c r="J842" s="14">
        <f t="shared" si="13"/>
        <v>909457.7</v>
      </c>
      <c r="K842" s="14" t="str">
        <f>TEXT(Table1[[#This Row],[DateAdded]],"yy-mm")</f>
        <v>24-03</v>
      </c>
      <c r="L842" s="14" t="str">
        <f>IF(Table1[[#This Row],[Discount]]&gt;0.2, "High Discount", "Low/No Discount")</f>
        <v>High Discount</v>
      </c>
    </row>
    <row r="843" spans="1:12" x14ac:dyDescent="0.2">
      <c r="A843" s="14" t="s">
        <v>114</v>
      </c>
      <c r="B843" s="14" t="s">
        <v>115</v>
      </c>
      <c r="C843" s="14">
        <v>425.61</v>
      </c>
      <c r="D843" s="14">
        <v>3.7</v>
      </c>
      <c r="E843" s="14">
        <v>4957</v>
      </c>
      <c r="F843" s="14">
        <v>274</v>
      </c>
      <c r="G843" s="14">
        <v>0.1</v>
      </c>
      <c r="H843" s="14">
        <v>1274</v>
      </c>
      <c r="I843" s="15">
        <v>45143</v>
      </c>
      <c r="J843" s="14">
        <f t="shared" si="13"/>
        <v>542227.14</v>
      </c>
      <c r="K843" s="14" t="str">
        <f>TEXT(Table1[[#This Row],[DateAdded]],"yy-mm")</f>
        <v>23-08</v>
      </c>
      <c r="L843" s="14" t="str">
        <f>IF(Table1[[#This Row],[Discount]]&gt;0.2, "High Discount", "Low/No Discount")</f>
        <v>Low/No Discount</v>
      </c>
    </row>
    <row r="844" spans="1:12" x14ac:dyDescent="0.2">
      <c r="A844" s="14" t="s">
        <v>114</v>
      </c>
      <c r="B844" s="14" t="s">
        <v>115</v>
      </c>
      <c r="C844" s="14">
        <v>165.84</v>
      </c>
      <c r="D844" s="14">
        <v>4.7</v>
      </c>
      <c r="E844" s="14">
        <v>1927</v>
      </c>
      <c r="F844" s="14">
        <v>529</v>
      </c>
      <c r="G844" s="14">
        <v>0.46</v>
      </c>
      <c r="H844" s="14">
        <v>4</v>
      </c>
      <c r="I844" s="15">
        <v>45271</v>
      </c>
      <c r="J844" s="14">
        <f t="shared" si="13"/>
        <v>663.36</v>
      </c>
      <c r="K844" s="14" t="str">
        <f>TEXT(Table1[[#This Row],[DateAdded]],"yy-mm")</f>
        <v>23-12</v>
      </c>
      <c r="L844" s="14" t="str">
        <f>IF(Table1[[#This Row],[Discount]]&gt;0.2, "High Discount", "Low/No Discount")</f>
        <v>High Discount</v>
      </c>
    </row>
    <row r="845" spans="1:12" x14ac:dyDescent="0.2">
      <c r="A845" s="14" t="s">
        <v>116</v>
      </c>
      <c r="B845" s="14" t="s">
        <v>115</v>
      </c>
      <c r="C845" s="14">
        <v>165.52</v>
      </c>
      <c r="D845" s="14">
        <v>1.9</v>
      </c>
      <c r="E845" s="14">
        <v>2663</v>
      </c>
      <c r="F845" s="14">
        <v>890</v>
      </c>
      <c r="G845" s="14">
        <v>0.05</v>
      </c>
      <c r="H845" s="14">
        <v>1278</v>
      </c>
      <c r="I845" s="15">
        <v>45377</v>
      </c>
      <c r="J845" s="14">
        <f t="shared" si="13"/>
        <v>211534.56000000003</v>
      </c>
      <c r="K845" s="14" t="str">
        <f>TEXT(Table1[[#This Row],[DateAdded]],"yy-mm")</f>
        <v>24-03</v>
      </c>
      <c r="L845" s="14" t="str">
        <f>IF(Table1[[#This Row],[Discount]]&gt;0.2, "High Discount", "Low/No Discount")</f>
        <v>Low/No Discount</v>
      </c>
    </row>
    <row r="846" spans="1:12" x14ac:dyDescent="0.2">
      <c r="A846" s="14" t="s">
        <v>117</v>
      </c>
      <c r="B846" s="14" t="s">
        <v>115</v>
      </c>
      <c r="C846" s="14">
        <v>17.850000000000001</v>
      </c>
      <c r="D846" s="14">
        <v>4.9000000000000004</v>
      </c>
      <c r="E846" s="14">
        <v>2636</v>
      </c>
      <c r="F846" s="14">
        <v>484</v>
      </c>
      <c r="G846" s="14">
        <v>0.3</v>
      </c>
      <c r="H846" s="14">
        <v>1281</v>
      </c>
      <c r="I846" s="15">
        <v>45326</v>
      </c>
      <c r="J846" s="14">
        <f t="shared" si="13"/>
        <v>22865.850000000002</v>
      </c>
      <c r="K846" s="14" t="str">
        <f>TEXT(Table1[[#This Row],[DateAdded]],"yy-mm")</f>
        <v>24-02</v>
      </c>
      <c r="L846" s="14" t="str">
        <f>IF(Table1[[#This Row],[Discount]]&gt;0.2, "High Discount", "Low/No Discount")</f>
        <v>High Discount</v>
      </c>
    </row>
    <row r="847" spans="1:12" x14ac:dyDescent="0.2">
      <c r="A847" s="14" t="s">
        <v>116</v>
      </c>
      <c r="B847" s="14" t="s">
        <v>115</v>
      </c>
      <c r="C847" s="14">
        <v>203.1</v>
      </c>
      <c r="D847" s="14">
        <v>4.4000000000000004</v>
      </c>
      <c r="E847" s="14">
        <v>253</v>
      </c>
      <c r="F847" s="14">
        <v>187</v>
      </c>
      <c r="G847" s="14">
        <v>0.4</v>
      </c>
      <c r="H847" s="14">
        <v>782</v>
      </c>
      <c r="I847" s="15">
        <v>45448</v>
      </c>
      <c r="J847" s="14">
        <f t="shared" si="13"/>
        <v>158824.19999999998</v>
      </c>
      <c r="K847" s="14" t="str">
        <f>TEXT(Table1[[#This Row],[DateAdded]],"yy-mm")</f>
        <v>24-06</v>
      </c>
      <c r="L847" s="14" t="str">
        <f>IF(Table1[[#This Row],[Discount]]&gt;0.2, "High Discount", "Low/No Discount")</f>
        <v>High Discount</v>
      </c>
    </row>
    <row r="848" spans="1:12" x14ac:dyDescent="0.2">
      <c r="A848" s="14" t="s">
        <v>118</v>
      </c>
      <c r="B848" s="14" t="s">
        <v>115</v>
      </c>
      <c r="C848" s="14">
        <v>450.63</v>
      </c>
      <c r="D848" s="14">
        <v>3.5</v>
      </c>
      <c r="E848" s="14">
        <v>654</v>
      </c>
      <c r="F848" s="14">
        <v>361</v>
      </c>
      <c r="G848" s="14">
        <v>0.24</v>
      </c>
      <c r="H848" s="14">
        <v>1798</v>
      </c>
      <c r="I848" s="15">
        <v>45413</v>
      </c>
      <c r="J848" s="14">
        <f t="shared" si="13"/>
        <v>810232.74</v>
      </c>
      <c r="K848" s="14" t="str">
        <f>TEXT(Table1[[#This Row],[DateAdded]],"yy-mm")</f>
        <v>24-05</v>
      </c>
      <c r="L848" s="14" t="str">
        <f>IF(Table1[[#This Row],[Discount]]&gt;0.2, "High Discount", "Low/No Discount")</f>
        <v>High Discount</v>
      </c>
    </row>
    <row r="849" spans="1:12" x14ac:dyDescent="0.2">
      <c r="A849" s="14" t="s">
        <v>114</v>
      </c>
      <c r="B849" s="14" t="s">
        <v>115</v>
      </c>
      <c r="C849" s="14">
        <v>341.44</v>
      </c>
      <c r="D849" s="14">
        <v>2.2000000000000002</v>
      </c>
      <c r="E849" s="14">
        <v>3823</v>
      </c>
      <c r="F849" s="14">
        <v>739</v>
      </c>
      <c r="G849" s="14">
        <v>0.38</v>
      </c>
      <c r="H849" s="14">
        <v>576</v>
      </c>
      <c r="I849" s="15">
        <v>45442</v>
      </c>
      <c r="J849" s="14">
        <f t="shared" si="13"/>
        <v>196669.44</v>
      </c>
      <c r="K849" s="14" t="str">
        <f>TEXT(Table1[[#This Row],[DateAdded]],"yy-mm")</f>
        <v>24-05</v>
      </c>
      <c r="L849" s="14" t="str">
        <f>IF(Table1[[#This Row],[Discount]]&gt;0.2, "High Discount", "Low/No Discount")</f>
        <v>High Discount</v>
      </c>
    </row>
    <row r="850" spans="1:12" x14ac:dyDescent="0.2">
      <c r="A850" s="14" t="s">
        <v>114</v>
      </c>
      <c r="B850" s="14" t="s">
        <v>115</v>
      </c>
      <c r="C850" s="14">
        <v>312.14</v>
      </c>
      <c r="D850" s="14">
        <v>1.2</v>
      </c>
      <c r="E850" s="14">
        <v>1244</v>
      </c>
      <c r="F850" s="14">
        <v>852</v>
      </c>
      <c r="G850" s="14">
        <v>0.23</v>
      </c>
      <c r="H850" s="14">
        <v>236</v>
      </c>
      <c r="I850" s="15">
        <v>45234</v>
      </c>
      <c r="J850" s="14">
        <f t="shared" si="13"/>
        <v>73665.039999999994</v>
      </c>
      <c r="K850" s="14" t="str">
        <f>TEXT(Table1[[#This Row],[DateAdded]],"yy-mm")</f>
        <v>23-11</v>
      </c>
      <c r="L850" s="14" t="str">
        <f>IF(Table1[[#This Row],[Discount]]&gt;0.2, "High Discount", "Low/No Discount")</f>
        <v>High Discount</v>
      </c>
    </row>
    <row r="851" spans="1:12" x14ac:dyDescent="0.2">
      <c r="A851" s="14" t="s">
        <v>118</v>
      </c>
      <c r="B851" s="14" t="s">
        <v>115</v>
      </c>
      <c r="C851" s="14">
        <v>112.46</v>
      </c>
      <c r="D851" s="14">
        <v>1.5</v>
      </c>
      <c r="E851" s="14">
        <v>989</v>
      </c>
      <c r="F851" s="14">
        <v>188</v>
      </c>
      <c r="G851" s="14">
        <v>0.49</v>
      </c>
      <c r="H851" s="14">
        <v>615</v>
      </c>
      <c r="I851" s="15">
        <v>45117</v>
      </c>
      <c r="J851" s="14">
        <f t="shared" si="13"/>
        <v>69162.899999999994</v>
      </c>
      <c r="K851" s="14" t="str">
        <f>TEXT(Table1[[#This Row],[DateAdded]],"yy-mm")</f>
        <v>23-07</v>
      </c>
      <c r="L851" s="14" t="str">
        <f>IF(Table1[[#This Row],[Discount]]&gt;0.2, "High Discount", "Low/No Discount")</f>
        <v>High Discount</v>
      </c>
    </row>
    <row r="852" spans="1:12" x14ac:dyDescent="0.2">
      <c r="A852" s="14" t="s">
        <v>118</v>
      </c>
      <c r="B852" s="14" t="s">
        <v>115</v>
      </c>
      <c r="C852" s="14">
        <v>20.29</v>
      </c>
      <c r="D852" s="14">
        <v>1.1000000000000001</v>
      </c>
      <c r="E852" s="14">
        <v>4452</v>
      </c>
      <c r="F852" s="14">
        <v>255</v>
      </c>
      <c r="G852" s="14">
        <v>0.44</v>
      </c>
      <c r="H852" s="14">
        <v>1755</v>
      </c>
      <c r="I852" s="15">
        <v>45444</v>
      </c>
      <c r="J852" s="14">
        <f t="shared" si="13"/>
        <v>35608.949999999997</v>
      </c>
      <c r="K852" s="14" t="str">
        <f>TEXT(Table1[[#This Row],[DateAdded]],"yy-mm")</f>
        <v>24-06</v>
      </c>
      <c r="L852" s="14" t="str">
        <f>IF(Table1[[#This Row],[Discount]]&gt;0.2, "High Discount", "Low/No Discount")</f>
        <v>High Discount</v>
      </c>
    </row>
    <row r="853" spans="1:12" x14ac:dyDescent="0.2">
      <c r="A853" s="14" t="s">
        <v>114</v>
      </c>
      <c r="B853" s="14" t="s">
        <v>115</v>
      </c>
      <c r="C853" s="14">
        <v>207.49</v>
      </c>
      <c r="D853" s="14">
        <v>3.5</v>
      </c>
      <c r="E853" s="14">
        <v>4379</v>
      </c>
      <c r="F853" s="14">
        <v>311</v>
      </c>
      <c r="G853" s="14">
        <v>0.06</v>
      </c>
      <c r="H853" s="14">
        <v>481</v>
      </c>
      <c r="I853" s="15">
        <v>45227</v>
      </c>
      <c r="J853" s="14">
        <f t="shared" si="13"/>
        <v>99802.69</v>
      </c>
      <c r="K853" s="14" t="str">
        <f>TEXT(Table1[[#This Row],[DateAdded]],"yy-mm")</f>
        <v>23-10</v>
      </c>
      <c r="L853" s="14" t="str">
        <f>IF(Table1[[#This Row],[Discount]]&gt;0.2, "High Discount", "Low/No Discount")</f>
        <v>Low/No Discount</v>
      </c>
    </row>
    <row r="854" spans="1:12" x14ac:dyDescent="0.2">
      <c r="A854" s="14" t="s">
        <v>116</v>
      </c>
      <c r="B854" s="14" t="s">
        <v>115</v>
      </c>
      <c r="C854" s="14">
        <v>228.18</v>
      </c>
      <c r="D854" s="14">
        <v>3</v>
      </c>
      <c r="E854" s="14">
        <v>569</v>
      </c>
      <c r="F854" s="14">
        <v>589</v>
      </c>
      <c r="G854" s="14">
        <v>0.05</v>
      </c>
      <c r="H854" s="14">
        <v>421</v>
      </c>
      <c r="I854" s="15">
        <v>45129</v>
      </c>
      <c r="J854" s="14">
        <f t="shared" si="13"/>
        <v>96063.78</v>
      </c>
      <c r="K854" s="14" t="str">
        <f>TEXT(Table1[[#This Row],[DateAdded]],"yy-mm")</f>
        <v>23-07</v>
      </c>
      <c r="L854" s="14" t="str">
        <f>IF(Table1[[#This Row],[Discount]]&gt;0.2, "High Discount", "Low/No Discount")</f>
        <v>Low/No Discount</v>
      </c>
    </row>
    <row r="855" spans="1:12" x14ac:dyDescent="0.2">
      <c r="A855" s="14" t="s">
        <v>116</v>
      </c>
      <c r="B855" s="14" t="s">
        <v>115</v>
      </c>
      <c r="C855" s="14">
        <v>172.76</v>
      </c>
      <c r="D855" s="14">
        <v>3.8</v>
      </c>
      <c r="E855" s="14">
        <v>1223</v>
      </c>
      <c r="F855" s="14">
        <v>100</v>
      </c>
      <c r="G855" s="14">
        <v>0.46</v>
      </c>
      <c r="H855" s="14">
        <v>1609</v>
      </c>
      <c r="I855" s="15">
        <v>45282</v>
      </c>
      <c r="J855" s="14">
        <f t="shared" si="13"/>
        <v>277970.83999999997</v>
      </c>
      <c r="K855" s="14" t="str">
        <f>TEXT(Table1[[#This Row],[DateAdded]],"yy-mm")</f>
        <v>23-12</v>
      </c>
      <c r="L855" s="14" t="str">
        <f>IF(Table1[[#This Row],[Discount]]&gt;0.2, "High Discount", "Low/No Discount")</f>
        <v>High Discount</v>
      </c>
    </row>
    <row r="856" spans="1:12" x14ac:dyDescent="0.2">
      <c r="A856" s="14" t="s">
        <v>116</v>
      </c>
      <c r="B856" s="14" t="s">
        <v>115</v>
      </c>
      <c r="C856" s="14">
        <v>125.44</v>
      </c>
      <c r="D856" s="14">
        <v>2.2000000000000002</v>
      </c>
      <c r="E856" s="14">
        <v>220</v>
      </c>
      <c r="F856" s="14">
        <v>594</v>
      </c>
      <c r="G856" s="14">
        <v>0.12</v>
      </c>
      <c r="H856" s="14">
        <v>521</v>
      </c>
      <c r="I856" s="15">
        <v>45449</v>
      </c>
      <c r="J856" s="14">
        <f t="shared" si="13"/>
        <v>65354.239999999998</v>
      </c>
      <c r="K856" s="14" t="str">
        <f>TEXT(Table1[[#This Row],[DateAdded]],"yy-mm")</f>
        <v>24-06</v>
      </c>
      <c r="L856" s="14" t="str">
        <f>IF(Table1[[#This Row],[Discount]]&gt;0.2, "High Discount", "Low/No Discount")</f>
        <v>Low/No Discount</v>
      </c>
    </row>
    <row r="857" spans="1:12" x14ac:dyDescent="0.2">
      <c r="A857" s="14" t="s">
        <v>118</v>
      </c>
      <c r="B857" s="14" t="s">
        <v>115</v>
      </c>
      <c r="C857" s="14">
        <v>324.95999999999998</v>
      </c>
      <c r="D857" s="14">
        <v>3.9</v>
      </c>
      <c r="E857" s="14">
        <v>4310</v>
      </c>
      <c r="F857" s="14">
        <v>971</v>
      </c>
      <c r="G857" s="14">
        <v>0.12</v>
      </c>
      <c r="H857" s="14">
        <v>100</v>
      </c>
      <c r="I857" s="15">
        <v>45444</v>
      </c>
      <c r="J857" s="14">
        <f t="shared" si="13"/>
        <v>32495.999999999996</v>
      </c>
      <c r="K857" s="14" t="str">
        <f>TEXT(Table1[[#This Row],[DateAdded]],"yy-mm")</f>
        <v>24-06</v>
      </c>
      <c r="L857" s="14" t="str">
        <f>IF(Table1[[#This Row],[Discount]]&gt;0.2, "High Discount", "Low/No Discount")</f>
        <v>Low/No Discount</v>
      </c>
    </row>
    <row r="858" spans="1:12" x14ac:dyDescent="0.2">
      <c r="A858" s="14" t="s">
        <v>116</v>
      </c>
      <c r="B858" s="14" t="s">
        <v>115</v>
      </c>
      <c r="C858" s="14">
        <v>426.75</v>
      </c>
      <c r="D858" s="14">
        <v>4</v>
      </c>
      <c r="E858" s="14">
        <v>3134</v>
      </c>
      <c r="F858" s="14">
        <v>632</v>
      </c>
      <c r="G858" s="14">
        <v>0.16</v>
      </c>
      <c r="H858" s="14">
        <v>104</v>
      </c>
      <c r="I858" s="15">
        <v>45193</v>
      </c>
      <c r="J858" s="14">
        <f t="shared" si="13"/>
        <v>44382</v>
      </c>
      <c r="K858" s="14" t="str">
        <f>TEXT(Table1[[#This Row],[DateAdded]],"yy-mm")</f>
        <v>23-09</v>
      </c>
      <c r="L858" s="14" t="str">
        <f>IF(Table1[[#This Row],[Discount]]&gt;0.2, "High Discount", "Low/No Discount")</f>
        <v>Low/No Discount</v>
      </c>
    </row>
    <row r="859" spans="1:12" x14ac:dyDescent="0.2">
      <c r="A859" s="14" t="s">
        <v>116</v>
      </c>
      <c r="B859" s="14" t="s">
        <v>115</v>
      </c>
      <c r="C859" s="14">
        <v>308.02</v>
      </c>
      <c r="D859" s="14">
        <v>2.8</v>
      </c>
      <c r="E859" s="14">
        <v>3099</v>
      </c>
      <c r="F859" s="14">
        <v>681</v>
      </c>
      <c r="G859" s="14">
        <v>0.46</v>
      </c>
      <c r="H859" s="14">
        <v>1651</v>
      </c>
      <c r="I859" s="15">
        <v>45384</v>
      </c>
      <c r="J859" s="14">
        <f t="shared" si="13"/>
        <v>508541.01999999996</v>
      </c>
      <c r="K859" s="14" t="str">
        <f>TEXT(Table1[[#This Row],[DateAdded]],"yy-mm")</f>
        <v>24-04</v>
      </c>
      <c r="L859" s="14" t="str">
        <f>IF(Table1[[#This Row],[Discount]]&gt;0.2, "High Discount", "Low/No Discount")</f>
        <v>High Discount</v>
      </c>
    </row>
    <row r="860" spans="1:12" x14ac:dyDescent="0.2">
      <c r="A860" s="14" t="s">
        <v>117</v>
      </c>
      <c r="B860" s="14" t="s">
        <v>115</v>
      </c>
      <c r="C860" s="14">
        <v>242.41</v>
      </c>
      <c r="D860" s="14">
        <v>1.7</v>
      </c>
      <c r="E860" s="14">
        <v>2415</v>
      </c>
      <c r="F860" s="14">
        <v>250</v>
      </c>
      <c r="G860" s="14">
        <v>0.03</v>
      </c>
      <c r="H860" s="14">
        <v>1954</v>
      </c>
      <c r="I860" s="15">
        <v>45279</v>
      </c>
      <c r="J860" s="14">
        <f t="shared" si="13"/>
        <v>473669.14</v>
      </c>
      <c r="K860" s="14" t="str">
        <f>TEXT(Table1[[#This Row],[DateAdded]],"yy-mm")</f>
        <v>23-12</v>
      </c>
      <c r="L860" s="14" t="str">
        <f>IF(Table1[[#This Row],[Discount]]&gt;0.2, "High Discount", "Low/No Discount")</f>
        <v>Low/No Discount</v>
      </c>
    </row>
    <row r="861" spans="1:12" x14ac:dyDescent="0.2">
      <c r="A861" s="14" t="s">
        <v>117</v>
      </c>
      <c r="B861" s="14" t="s">
        <v>115</v>
      </c>
      <c r="C861" s="14">
        <v>340.28</v>
      </c>
      <c r="D861" s="14">
        <v>1.1000000000000001</v>
      </c>
      <c r="E861" s="14">
        <v>918</v>
      </c>
      <c r="F861" s="14">
        <v>149</v>
      </c>
      <c r="G861" s="14">
        <v>0.04</v>
      </c>
      <c r="H861" s="14">
        <v>58</v>
      </c>
      <c r="I861" s="15">
        <v>45129</v>
      </c>
      <c r="J861" s="14">
        <f t="shared" si="13"/>
        <v>19736.239999999998</v>
      </c>
      <c r="K861" s="14" t="str">
        <f>TEXT(Table1[[#This Row],[DateAdded]],"yy-mm")</f>
        <v>23-07</v>
      </c>
      <c r="L861" s="14" t="str">
        <f>IF(Table1[[#This Row],[Discount]]&gt;0.2, "High Discount", "Low/No Discount")</f>
        <v>Low/No Discount</v>
      </c>
    </row>
    <row r="862" spans="1:12" x14ac:dyDescent="0.2">
      <c r="A862" s="14" t="s">
        <v>118</v>
      </c>
      <c r="B862" s="14" t="s">
        <v>115</v>
      </c>
      <c r="C862" s="14">
        <v>135.63999999999999</v>
      </c>
      <c r="D862" s="14">
        <v>4.7</v>
      </c>
      <c r="E862" s="14">
        <v>3815</v>
      </c>
      <c r="F862" s="14">
        <v>246</v>
      </c>
      <c r="G862" s="14">
        <v>0.4</v>
      </c>
      <c r="H862" s="14">
        <v>1262</v>
      </c>
      <c r="I862" s="15">
        <v>45285</v>
      </c>
      <c r="J862" s="14">
        <f t="shared" si="13"/>
        <v>171177.68</v>
      </c>
      <c r="K862" s="14" t="str">
        <f>TEXT(Table1[[#This Row],[DateAdded]],"yy-mm")</f>
        <v>23-12</v>
      </c>
      <c r="L862" s="14" t="str">
        <f>IF(Table1[[#This Row],[Discount]]&gt;0.2, "High Discount", "Low/No Discount")</f>
        <v>High Discount</v>
      </c>
    </row>
    <row r="863" spans="1:12" x14ac:dyDescent="0.2">
      <c r="A863" s="14" t="s">
        <v>114</v>
      </c>
      <c r="B863" s="14" t="s">
        <v>115</v>
      </c>
      <c r="C863" s="14">
        <v>216.16</v>
      </c>
      <c r="D863" s="14">
        <v>3</v>
      </c>
      <c r="E863" s="14">
        <v>3799</v>
      </c>
      <c r="F863" s="14">
        <v>688</v>
      </c>
      <c r="G863" s="14">
        <v>0.36</v>
      </c>
      <c r="H863" s="14">
        <v>1103</v>
      </c>
      <c r="I863" s="15">
        <v>45268</v>
      </c>
      <c r="J863" s="14">
        <f t="shared" si="13"/>
        <v>238424.48</v>
      </c>
      <c r="K863" s="14" t="str">
        <f>TEXT(Table1[[#This Row],[DateAdded]],"yy-mm")</f>
        <v>23-12</v>
      </c>
      <c r="L863" s="14" t="str">
        <f>IF(Table1[[#This Row],[Discount]]&gt;0.2, "High Discount", "Low/No Discount")</f>
        <v>High Discount</v>
      </c>
    </row>
    <row r="864" spans="1:12" x14ac:dyDescent="0.2">
      <c r="A864" s="14" t="s">
        <v>118</v>
      </c>
      <c r="B864" s="14" t="s">
        <v>115</v>
      </c>
      <c r="C864" s="14">
        <v>361.51</v>
      </c>
      <c r="D864" s="14">
        <v>2.8</v>
      </c>
      <c r="E864" s="14">
        <v>4573</v>
      </c>
      <c r="F864" s="14">
        <v>925</v>
      </c>
      <c r="G864" s="14">
        <v>0.48</v>
      </c>
      <c r="H864" s="14">
        <v>1237</v>
      </c>
      <c r="I864" s="15">
        <v>45111</v>
      </c>
      <c r="J864" s="14">
        <f t="shared" si="13"/>
        <v>447187.87</v>
      </c>
      <c r="K864" s="14" t="str">
        <f>TEXT(Table1[[#This Row],[DateAdded]],"yy-mm")</f>
        <v>23-07</v>
      </c>
      <c r="L864" s="14" t="str">
        <f>IF(Table1[[#This Row],[Discount]]&gt;0.2, "High Discount", "Low/No Discount")</f>
        <v>High Discount</v>
      </c>
    </row>
    <row r="865" spans="1:12" x14ac:dyDescent="0.2">
      <c r="A865" s="14" t="s">
        <v>117</v>
      </c>
      <c r="B865" s="14" t="s">
        <v>115</v>
      </c>
      <c r="C865" s="14">
        <v>432.85</v>
      </c>
      <c r="D865" s="14">
        <v>2.9</v>
      </c>
      <c r="E865" s="14">
        <v>587</v>
      </c>
      <c r="F865" s="14">
        <v>310</v>
      </c>
      <c r="G865" s="14">
        <v>0.02</v>
      </c>
      <c r="H865" s="14">
        <v>707</v>
      </c>
      <c r="I865" s="15">
        <v>45102</v>
      </c>
      <c r="J865" s="14">
        <f t="shared" si="13"/>
        <v>306024.95</v>
      </c>
      <c r="K865" s="14" t="str">
        <f>TEXT(Table1[[#This Row],[DateAdded]],"yy-mm")</f>
        <v>23-06</v>
      </c>
      <c r="L865" s="14" t="str">
        <f>IF(Table1[[#This Row],[Discount]]&gt;0.2, "High Discount", "Low/No Discount")</f>
        <v>Low/No Discount</v>
      </c>
    </row>
    <row r="866" spans="1:12" x14ac:dyDescent="0.2">
      <c r="A866" s="14" t="s">
        <v>114</v>
      </c>
      <c r="B866" s="14" t="s">
        <v>115</v>
      </c>
      <c r="C866" s="14">
        <v>109.96</v>
      </c>
      <c r="D866" s="14">
        <v>4.3</v>
      </c>
      <c r="E866" s="14">
        <v>4020</v>
      </c>
      <c r="F866" s="14">
        <v>83</v>
      </c>
      <c r="G866" s="14">
        <v>0.03</v>
      </c>
      <c r="H866" s="14">
        <v>667</v>
      </c>
      <c r="I866" s="15">
        <v>45437</v>
      </c>
      <c r="J866" s="14">
        <f t="shared" si="13"/>
        <v>73343.319999999992</v>
      </c>
      <c r="K866" s="14" t="str">
        <f>TEXT(Table1[[#This Row],[DateAdded]],"yy-mm")</f>
        <v>24-05</v>
      </c>
      <c r="L866" s="14" t="str">
        <f>IF(Table1[[#This Row],[Discount]]&gt;0.2, "High Discount", "Low/No Discount")</f>
        <v>Low/No Discount</v>
      </c>
    </row>
    <row r="867" spans="1:12" x14ac:dyDescent="0.2">
      <c r="A867" s="14" t="s">
        <v>116</v>
      </c>
      <c r="B867" s="14" t="s">
        <v>115</v>
      </c>
      <c r="C867" s="14">
        <v>206.83</v>
      </c>
      <c r="D867" s="14">
        <v>3</v>
      </c>
      <c r="E867" s="14">
        <v>2084</v>
      </c>
      <c r="F867" s="14">
        <v>332</v>
      </c>
      <c r="G867" s="14">
        <v>0.33</v>
      </c>
      <c r="H867" s="14">
        <v>44</v>
      </c>
      <c r="I867" s="15">
        <v>45247</v>
      </c>
      <c r="J867" s="14">
        <f t="shared" si="13"/>
        <v>9100.52</v>
      </c>
      <c r="K867" s="14" t="str">
        <f>TEXT(Table1[[#This Row],[DateAdded]],"yy-mm")</f>
        <v>23-11</v>
      </c>
      <c r="L867" s="14" t="str">
        <f>IF(Table1[[#This Row],[Discount]]&gt;0.2, "High Discount", "Low/No Discount")</f>
        <v>High Discount</v>
      </c>
    </row>
    <row r="868" spans="1:12" x14ac:dyDescent="0.2">
      <c r="A868" s="14" t="s">
        <v>117</v>
      </c>
      <c r="B868" s="14" t="s">
        <v>115</v>
      </c>
      <c r="C868" s="14">
        <v>261.45999999999998</v>
      </c>
      <c r="D868" s="14">
        <v>3.9</v>
      </c>
      <c r="E868" s="14">
        <v>18</v>
      </c>
      <c r="F868" s="14">
        <v>364</v>
      </c>
      <c r="G868" s="14">
        <v>0.1</v>
      </c>
      <c r="H868" s="14">
        <v>1784</v>
      </c>
      <c r="I868" s="15">
        <v>45336</v>
      </c>
      <c r="J868" s="14">
        <f t="shared" si="13"/>
        <v>466444.63999999996</v>
      </c>
      <c r="K868" s="14" t="str">
        <f>TEXT(Table1[[#This Row],[DateAdded]],"yy-mm")</f>
        <v>24-02</v>
      </c>
      <c r="L868" s="14" t="str">
        <f>IF(Table1[[#This Row],[Discount]]&gt;0.2, "High Discount", "Low/No Discount")</f>
        <v>Low/No Discount</v>
      </c>
    </row>
    <row r="869" spans="1:12" x14ac:dyDescent="0.2">
      <c r="A869" s="14" t="s">
        <v>114</v>
      </c>
      <c r="B869" s="14" t="s">
        <v>115</v>
      </c>
      <c r="C869" s="14">
        <v>194.17</v>
      </c>
      <c r="D869" s="14">
        <v>4.3</v>
      </c>
      <c r="E869" s="14">
        <v>4150</v>
      </c>
      <c r="F869" s="14">
        <v>777</v>
      </c>
      <c r="G869" s="14">
        <v>0.23</v>
      </c>
      <c r="H869" s="14">
        <v>1320</v>
      </c>
      <c r="I869" s="15">
        <v>45222</v>
      </c>
      <c r="J869" s="14">
        <f t="shared" si="13"/>
        <v>256304.4</v>
      </c>
      <c r="K869" s="14" t="str">
        <f>TEXT(Table1[[#This Row],[DateAdded]],"yy-mm")</f>
        <v>23-10</v>
      </c>
      <c r="L869" s="14" t="str">
        <f>IF(Table1[[#This Row],[Discount]]&gt;0.2, "High Discount", "Low/No Discount")</f>
        <v>High Discount</v>
      </c>
    </row>
    <row r="870" spans="1:12" x14ac:dyDescent="0.2">
      <c r="A870" s="14" t="s">
        <v>116</v>
      </c>
      <c r="B870" s="14" t="s">
        <v>115</v>
      </c>
      <c r="C870" s="14">
        <v>230.62</v>
      </c>
      <c r="D870" s="14">
        <v>2</v>
      </c>
      <c r="E870" s="14">
        <v>1467</v>
      </c>
      <c r="F870" s="14">
        <v>127</v>
      </c>
      <c r="G870" s="14">
        <v>0.03</v>
      </c>
      <c r="H870" s="14">
        <v>391</v>
      </c>
      <c r="I870" s="15">
        <v>45260</v>
      </c>
      <c r="J870" s="14">
        <f t="shared" si="13"/>
        <v>90172.42</v>
      </c>
      <c r="K870" s="14" t="str">
        <f>TEXT(Table1[[#This Row],[DateAdded]],"yy-mm")</f>
        <v>23-11</v>
      </c>
      <c r="L870" s="14" t="str">
        <f>IF(Table1[[#This Row],[Discount]]&gt;0.2, "High Discount", "Low/No Discount")</f>
        <v>Low/No Discount</v>
      </c>
    </row>
    <row r="871" spans="1:12" x14ac:dyDescent="0.2">
      <c r="A871" s="14" t="s">
        <v>114</v>
      </c>
      <c r="B871" s="14" t="s">
        <v>115</v>
      </c>
      <c r="C871" s="14">
        <v>481.09</v>
      </c>
      <c r="D871" s="14">
        <v>3.5</v>
      </c>
      <c r="E871" s="14">
        <v>4144</v>
      </c>
      <c r="F871" s="14">
        <v>776</v>
      </c>
      <c r="G871" s="14">
        <v>0.02</v>
      </c>
      <c r="H871" s="14">
        <v>1081</v>
      </c>
      <c r="I871" s="15">
        <v>45268</v>
      </c>
      <c r="J871" s="14">
        <f t="shared" si="13"/>
        <v>520058.29</v>
      </c>
      <c r="K871" s="14" t="str">
        <f>TEXT(Table1[[#This Row],[DateAdded]],"yy-mm")</f>
        <v>23-12</v>
      </c>
      <c r="L871" s="14" t="str">
        <f>IF(Table1[[#This Row],[Discount]]&gt;0.2, "High Discount", "Low/No Discount")</f>
        <v>Low/No Discount</v>
      </c>
    </row>
    <row r="872" spans="1:12" x14ac:dyDescent="0.2">
      <c r="A872" s="14" t="s">
        <v>117</v>
      </c>
      <c r="B872" s="14" t="s">
        <v>115</v>
      </c>
      <c r="C872" s="14">
        <v>239.18</v>
      </c>
      <c r="D872" s="14">
        <v>3.4</v>
      </c>
      <c r="E872" s="14">
        <v>2194</v>
      </c>
      <c r="F872" s="14">
        <v>483</v>
      </c>
      <c r="G872" s="14">
        <v>0.28000000000000003</v>
      </c>
      <c r="H872" s="14">
        <v>1676</v>
      </c>
      <c r="I872" s="15">
        <v>45119</v>
      </c>
      <c r="J872" s="14">
        <f t="shared" si="13"/>
        <v>400865.68</v>
      </c>
      <c r="K872" s="14" t="str">
        <f>TEXT(Table1[[#This Row],[DateAdded]],"yy-mm")</f>
        <v>23-07</v>
      </c>
      <c r="L872" s="14" t="str">
        <f>IF(Table1[[#This Row],[Discount]]&gt;0.2, "High Discount", "Low/No Discount")</f>
        <v>High Discount</v>
      </c>
    </row>
    <row r="873" spans="1:12" x14ac:dyDescent="0.2">
      <c r="A873" s="14" t="s">
        <v>114</v>
      </c>
      <c r="B873" s="14" t="s">
        <v>115</v>
      </c>
      <c r="C873" s="14">
        <v>447.72</v>
      </c>
      <c r="D873" s="14">
        <v>2.7</v>
      </c>
      <c r="E873" s="14">
        <v>4016</v>
      </c>
      <c r="F873" s="14">
        <v>803</v>
      </c>
      <c r="G873" s="14">
        <v>0.24</v>
      </c>
      <c r="H873" s="14">
        <v>1289</v>
      </c>
      <c r="I873" s="15">
        <v>45358</v>
      </c>
      <c r="J873" s="14">
        <f t="shared" si="13"/>
        <v>577111.08000000007</v>
      </c>
      <c r="K873" s="14" t="str">
        <f>TEXT(Table1[[#This Row],[DateAdded]],"yy-mm")</f>
        <v>24-03</v>
      </c>
      <c r="L873" s="14" t="str">
        <f>IF(Table1[[#This Row],[Discount]]&gt;0.2, "High Discount", "Low/No Discount")</f>
        <v>High Discount</v>
      </c>
    </row>
    <row r="874" spans="1:12" x14ac:dyDescent="0.2">
      <c r="A874" s="14" t="s">
        <v>117</v>
      </c>
      <c r="B874" s="14" t="s">
        <v>115</v>
      </c>
      <c r="C874" s="14">
        <v>455.34</v>
      </c>
      <c r="D874" s="14">
        <v>4.0999999999999996</v>
      </c>
      <c r="E874" s="14">
        <v>2266</v>
      </c>
      <c r="F874" s="14">
        <v>532</v>
      </c>
      <c r="G874" s="14">
        <v>0.47</v>
      </c>
      <c r="H874" s="14">
        <v>79</v>
      </c>
      <c r="I874" s="15">
        <v>45141</v>
      </c>
      <c r="J874" s="14">
        <f t="shared" si="13"/>
        <v>35971.86</v>
      </c>
      <c r="K874" s="14" t="str">
        <f>TEXT(Table1[[#This Row],[DateAdded]],"yy-mm")</f>
        <v>23-08</v>
      </c>
      <c r="L874" s="14" t="str">
        <f>IF(Table1[[#This Row],[Discount]]&gt;0.2, "High Discount", "Low/No Discount")</f>
        <v>High Discount</v>
      </c>
    </row>
    <row r="875" spans="1:12" x14ac:dyDescent="0.2">
      <c r="A875" s="14" t="s">
        <v>117</v>
      </c>
      <c r="B875" s="14" t="s">
        <v>115</v>
      </c>
      <c r="C875" s="14">
        <v>259.39</v>
      </c>
      <c r="D875" s="14">
        <v>2.8</v>
      </c>
      <c r="E875" s="14">
        <v>693</v>
      </c>
      <c r="F875" s="14">
        <v>24</v>
      </c>
      <c r="G875" s="14">
        <v>0.48</v>
      </c>
      <c r="H875" s="14">
        <v>631</v>
      </c>
      <c r="I875" s="15">
        <v>45176</v>
      </c>
      <c r="J875" s="14">
        <f t="shared" si="13"/>
        <v>163675.09</v>
      </c>
      <c r="K875" s="14" t="str">
        <f>TEXT(Table1[[#This Row],[DateAdded]],"yy-mm")</f>
        <v>23-09</v>
      </c>
      <c r="L875" s="14" t="str">
        <f>IF(Table1[[#This Row],[Discount]]&gt;0.2, "High Discount", "Low/No Discount")</f>
        <v>High Discount</v>
      </c>
    </row>
    <row r="876" spans="1:12" x14ac:dyDescent="0.2">
      <c r="A876" s="14" t="s">
        <v>117</v>
      </c>
      <c r="B876" s="14" t="s">
        <v>115</v>
      </c>
      <c r="C876" s="14">
        <v>168.92</v>
      </c>
      <c r="D876" s="14">
        <v>4.8</v>
      </c>
      <c r="E876" s="14">
        <v>4114</v>
      </c>
      <c r="F876" s="14">
        <v>383</v>
      </c>
      <c r="G876" s="14">
        <v>0.35</v>
      </c>
      <c r="H876" s="14">
        <v>236</v>
      </c>
      <c r="I876" s="15">
        <v>45176</v>
      </c>
      <c r="J876" s="14">
        <f t="shared" si="13"/>
        <v>39865.119999999995</v>
      </c>
      <c r="K876" s="14" t="str">
        <f>TEXT(Table1[[#This Row],[DateAdded]],"yy-mm")</f>
        <v>23-09</v>
      </c>
      <c r="L876" s="14" t="str">
        <f>IF(Table1[[#This Row],[Discount]]&gt;0.2, "High Discount", "Low/No Discount")</f>
        <v>High Discount</v>
      </c>
    </row>
    <row r="877" spans="1:12" x14ac:dyDescent="0.2">
      <c r="A877" s="14" t="s">
        <v>118</v>
      </c>
      <c r="B877" s="14" t="s">
        <v>115</v>
      </c>
      <c r="C877" s="14">
        <v>50.46</v>
      </c>
      <c r="D877" s="14">
        <v>1.6</v>
      </c>
      <c r="E877" s="14">
        <v>4734</v>
      </c>
      <c r="F877" s="14">
        <v>236</v>
      </c>
      <c r="G877" s="14">
        <v>0.26</v>
      </c>
      <c r="H877" s="14">
        <v>54</v>
      </c>
      <c r="I877" s="15">
        <v>45281</v>
      </c>
      <c r="J877" s="14">
        <f t="shared" si="13"/>
        <v>2724.84</v>
      </c>
      <c r="K877" s="14" t="str">
        <f>TEXT(Table1[[#This Row],[DateAdded]],"yy-mm")</f>
        <v>23-12</v>
      </c>
      <c r="L877" s="14" t="str">
        <f>IF(Table1[[#This Row],[Discount]]&gt;0.2, "High Discount", "Low/No Discount")</f>
        <v>High Discount</v>
      </c>
    </row>
    <row r="878" spans="1:12" x14ac:dyDescent="0.2">
      <c r="A878" s="14" t="s">
        <v>116</v>
      </c>
      <c r="B878" s="14" t="s">
        <v>115</v>
      </c>
      <c r="C878" s="14">
        <v>436.14</v>
      </c>
      <c r="D878" s="14">
        <v>2.9</v>
      </c>
      <c r="E878" s="14">
        <v>372</v>
      </c>
      <c r="F878" s="14">
        <v>972</v>
      </c>
      <c r="G878" s="14">
        <v>0.17</v>
      </c>
      <c r="H878" s="14">
        <v>200</v>
      </c>
      <c r="I878" s="15">
        <v>45116</v>
      </c>
      <c r="J878" s="14">
        <f t="shared" si="13"/>
        <v>87228</v>
      </c>
      <c r="K878" s="14" t="str">
        <f>TEXT(Table1[[#This Row],[DateAdded]],"yy-mm")</f>
        <v>23-07</v>
      </c>
      <c r="L878" s="14" t="str">
        <f>IF(Table1[[#This Row],[Discount]]&gt;0.2, "High Discount", "Low/No Discount")</f>
        <v>Low/No Discount</v>
      </c>
    </row>
    <row r="879" spans="1:12" x14ac:dyDescent="0.2">
      <c r="A879" s="14" t="s">
        <v>116</v>
      </c>
      <c r="B879" s="14" t="s">
        <v>115</v>
      </c>
      <c r="C879" s="14">
        <v>407.23</v>
      </c>
      <c r="D879" s="14">
        <v>4.8</v>
      </c>
      <c r="E879" s="14">
        <v>3189</v>
      </c>
      <c r="F879" s="14">
        <v>702</v>
      </c>
      <c r="G879" s="14">
        <v>0.31</v>
      </c>
      <c r="H879" s="14">
        <v>314</v>
      </c>
      <c r="I879" s="15">
        <v>45177</v>
      </c>
      <c r="J879" s="14">
        <f t="shared" si="13"/>
        <v>127870.22</v>
      </c>
      <c r="K879" s="14" t="str">
        <f>TEXT(Table1[[#This Row],[DateAdded]],"yy-mm")</f>
        <v>23-09</v>
      </c>
      <c r="L879" s="14" t="str">
        <f>IF(Table1[[#This Row],[Discount]]&gt;0.2, "High Discount", "Low/No Discount")</f>
        <v>High Discount</v>
      </c>
    </row>
    <row r="880" spans="1:12" x14ac:dyDescent="0.2">
      <c r="A880" s="14" t="s">
        <v>116</v>
      </c>
      <c r="B880" s="14" t="s">
        <v>115</v>
      </c>
      <c r="C880" s="14">
        <v>16.96</v>
      </c>
      <c r="D880" s="14">
        <v>2</v>
      </c>
      <c r="E880" s="14">
        <v>574</v>
      </c>
      <c r="F880" s="14">
        <v>573</v>
      </c>
      <c r="G880" s="14">
        <v>0.35</v>
      </c>
      <c r="H880" s="14">
        <v>1552</v>
      </c>
      <c r="I880" s="15">
        <v>45128</v>
      </c>
      <c r="J880" s="14">
        <f t="shared" si="13"/>
        <v>26321.920000000002</v>
      </c>
      <c r="K880" s="14" t="str">
        <f>TEXT(Table1[[#This Row],[DateAdded]],"yy-mm")</f>
        <v>23-07</v>
      </c>
      <c r="L880" s="14" t="str">
        <f>IF(Table1[[#This Row],[Discount]]&gt;0.2, "High Discount", "Low/No Discount")</f>
        <v>High Discount</v>
      </c>
    </row>
    <row r="881" spans="1:12" x14ac:dyDescent="0.2">
      <c r="A881" s="14" t="s">
        <v>118</v>
      </c>
      <c r="B881" s="14" t="s">
        <v>115</v>
      </c>
      <c r="C881" s="14">
        <v>434.92</v>
      </c>
      <c r="D881" s="14">
        <v>4.8</v>
      </c>
      <c r="E881" s="14">
        <v>1104</v>
      </c>
      <c r="F881" s="14">
        <v>550</v>
      </c>
      <c r="G881" s="14">
        <v>0.2</v>
      </c>
      <c r="H881" s="14">
        <v>428</v>
      </c>
      <c r="I881" s="15">
        <v>45256</v>
      </c>
      <c r="J881" s="14">
        <f t="shared" si="13"/>
        <v>186145.76</v>
      </c>
      <c r="K881" s="14" t="str">
        <f>TEXT(Table1[[#This Row],[DateAdded]],"yy-mm")</f>
        <v>23-11</v>
      </c>
      <c r="L881" s="14" t="str">
        <f>IF(Table1[[#This Row],[Discount]]&gt;0.2, "High Discount", "Low/No Discount")</f>
        <v>Low/No Discount</v>
      </c>
    </row>
    <row r="882" spans="1:12" x14ac:dyDescent="0.2">
      <c r="A882" s="14" t="s">
        <v>119</v>
      </c>
      <c r="B882" s="14" t="s">
        <v>120</v>
      </c>
      <c r="C882" s="14">
        <v>254.18</v>
      </c>
      <c r="D882" s="14">
        <v>3.4</v>
      </c>
      <c r="E882" s="14">
        <v>1992</v>
      </c>
      <c r="F882" s="14">
        <v>195</v>
      </c>
      <c r="G882" s="14">
        <v>0.27</v>
      </c>
      <c r="H882" s="14">
        <v>13</v>
      </c>
      <c r="I882" s="15">
        <v>45128</v>
      </c>
      <c r="J882" s="14">
        <f t="shared" si="13"/>
        <v>3304.34</v>
      </c>
      <c r="K882" s="14" t="str">
        <f>TEXT(Table1[[#This Row],[DateAdded]],"yy-mm")</f>
        <v>23-07</v>
      </c>
      <c r="L882" s="14" t="str">
        <f>IF(Table1[[#This Row],[Discount]]&gt;0.2, "High Discount", "Low/No Discount")</f>
        <v>High Discount</v>
      </c>
    </row>
    <row r="883" spans="1:12" x14ac:dyDescent="0.2">
      <c r="A883" s="14" t="s">
        <v>119</v>
      </c>
      <c r="B883" s="14" t="s">
        <v>120</v>
      </c>
      <c r="C883" s="14">
        <v>54.37</v>
      </c>
      <c r="D883" s="14">
        <v>3.7</v>
      </c>
      <c r="E883" s="14">
        <v>528</v>
      </c>
      <c r="F883" s="14">
        <v>797</v>
      </c>
      <c r="G883" s="14">
        <v>0.39</v>
      </c>
      <c r="H883" s="14">
        <v>1634</v>
      </c>
      <c r="I883" s="15">
        <v>45174</v>
      </c>
      <c r="J883" s="14">
        <f t="shared" si="13"/>
        <v>88840.58</v>
      </c>
      <c r="K883" s="14" t="str">
        <f>TEXT(Table1[[#This Row],[DateAdded]],"yy-mm")</f>
        <v>23-09</v>
      </c>
      <c r="L883" s="14" t="str">
        <f>IF(Table1[[#This Row],[Discount]]&gt;0.2, "High Discount", "Low/No Discount")</f>
        <v>High Discount</v>
      </c>
    </row>
    <row r="884" spans="1:12" x14ac:dyDescent="0.2">
      <c r="A884" s="14" t="s">
        <v>121</v>
      </c>
      <c r="B884" s="14" t="s">
        <v>120</v>
      </c>
      <c r="C884" s="14">
        <v>448.91</v>
      </c>
      <c r="D884" s="14">
        <v>1.1000000000000001</v>
      </c>
      <c r="E884" s="14">
        <v>3336</v>
      </c>
      <c r="F884" s="14">
        <v>270</v>
      </c>
      <c r="G884" s="14">
        <v>0.02</v>
      </c>
      <c r="H884" s="14">
        <v>1723</v>
      </c>
      <c r="I884" s="15">
        <v>45239</v>
      </c>
      <c r="J884" s="14">
        <f t="shared" si="13"/>
        <v>773471.93</v>
      </c>
      <c r="K884" s="14" t="str">
        <f>TEXT(Table1[[#This Row],[DateAdded]],"yy-mm")</f>
        <v>23-11</v>
      </c>
      <c r="L884" s="14" t="str">
        <f>IF(Table1[[#This Row],[Discount]]&gt;0.2, "High Discount", "Low/No Discount")</f>
        <v>Low/No Discount</v>
      </c>
    </row>
    <row r="885" spans="1:12" x14ac:dyDescent="0.2">
      <c r="A885" s="14" t="s">
        <v>122</v>
      </c>
      <c r="B885" s="14" t="s">
        <v>120</v>
      </c>
      <c r="C885" s="14">
        <v>177.61</v>
      </c>
      <c r="D885" s="14">
        <v>4.2</v>
      </c>
      <c r="E885" s="14">
        <v>3392</v>
      </c>
      <c r="F885" s="14">
        <v>724</v>
      </c>
      <c r="G885" s="14">
        <v>0.11</v>
      </c>
      <c r="H885" s="14">
        <v>640</v>
      </c>
      <c r="I885" s="15">
        <v>45443</v>
      </c>
      <c r="J885" s="14">
        <f t="shared" si="13"/>
        <v>113670.40000000001</v>
      </c>
      <c r="K885" s="14" t="str">
        <f>TEXT(Table1[[#This Row],[DateAdded]],"yy-mm")</f>
        <v>24-05</v>
      </c>
      <c r="L885" s="14" t="str">
        <f>IF(Table1[[#This Row],[Discount]]&gt;0.2, "High Discount", "Low/No Discount")</f>
        <v>Low/No Discount</v>
      </c>
    </row>
    <row r="886" spans="1:12" x14ac:dyDescent="0.2">
      <c r="A886" s="14" t="s">
        <v>122</v>
      </c>
      <c r="B886" s="14" t="s">
        <v>120</v>
      </c>
      <c r="C886" s="14">
        <v>80.34</v>
      </c>
      <c r="D886" s="14">
        <v>1.7</v>
      </c>
      <c r="E886" s="14">
        <v>4198</v>
      </c>
      <c r="F886" s="14">
        <v>891</v>
      </c>
      <c r="G886" s="14">
        <v>0.26</v>
      </c>
      <c r="H886" s="14">
        <v>1903</v>
      </c>
      <c r="I886" s="15">
        <v>45426</v>
      </c>
      <c r="J886" s="14">
        <f t="shared" si="13"/>
        <v>152887.02000000002</v>
      </c>
      <c r="K886" s="14" t="str">
        <f>TEXT(Table1[[#This Row],[DateAdded]],"yy-mm")</f>
        <v>24-05</v>
      </c>
      <c r="L886" s="14" t="str">
        <f>IF(Table1[[#This Row],[Discount]]&gt;0.2, "High Discount", "Low/No Discount")</f>
        <v>High Discount</v>
      </c>
    </row>
    <row r="887" spans="1:12" x14ac:dyDescent="0.2">
      <c r="A887" s="14" t="s">
        <v>123</v>
      </c>
      <c r="B887" s="14" t="s">
        <v>120</v>
      </c>
      <c r="C887" s="14">
        <v>433.08</v>
      </c>
      <c r="D887" s="14">
        <v>1.6</v>
      </c>
      <c r="E887" s="14">
        <v>988</v>
      </c>
      <c r="F887" s="14">
        <v>81</v>
      </c>
      <c r="G887" s="14">
        <v>0.43</v>
      </c>
      <c r="H887" s="14">
        <v>821</v>
      </c>
      <c r="I887" s="15">
        <v>45199</v>
      </c>
      <c r="J887" s="14">
        <f t="shared" si="13"/>
        <v>355558.68</v>
      </c>
      <c r="K887" s="14" t="str">
        <f>TEXT(Table1[[#This Row],[DateAdded]],"yy-mm")</f>
        <v>23-09</v>
      </c>
      <c r="L887" s="14" t="str">
        <f>IF(Table1[[#This Row],[Discount]]&gt;0.2, "High Discount", "Low/No Discount")</f>
        <v>High Discount</v>
      </c>
    </row>
    <row r="888" spans="1:12" x14ac:dyDescent="0.2">
      <c r="A888" s="14" t="s">
        <v>119</v>
      </c>
      <c r="B888" s="14" t="s">
        <v>120</v>
      </c>
      <c r="C888" s="14">
        <v>192.3</v>
      </c>
      <c r="D888" s="14">
        <v>1.4</v>
      </c>
      <c r="E888" s="14">
        <v>2440</v>
      </c>
      <c r="F888" s="14">
        <v>712</v>
      </c>
      <c r="G888" s="14">
        <v>0.12</v>
      </c>
      <c r="H888" s="14">
        <v>1278</v>
      </c>
      <c r="I888" s="15">
        <v>45274</v>
      </c>
      <c r="J888" s="14">
        <f t="shared" si="13"/>
        <v>245759.40000000002</v>
      </c>
      <c r="K888" s="14" t="str">
        <f>TEXT(Table1[[#This Row],[DateAdded]],"yy-mm")</f>
        <v>23-12</v>
      </c>
      <c r="L888" s="14" t="str">
        <f>IF(Table1[[#This Row],[Discount]]&gt;0.2, "High Discount", "Low/No Discount")</f>
        <v>Low/No Discount</v>
      </c>
    </row>
    <row r="889" spans="1:12" x14ac:dyDescent="0.2">
      <c r="A889" s="14" t="s">
        <v>122</v>
      </c>
      <c r="B889" s="14" t="s">
        <v>120</v>
      </c>
      <c r="C889" s="14">
        <v>279.67</v>
      </c>
      <c r="D889" s="14">
        <v>3.1</v>
      </c>
      <c r="E889" s="14">
        <v>2205</v>
      </c>
      <c r="F889" s="14">
        <v>3</v>
      </c>
      <c r="G889" s="14">
        <v>0.42</v>
      </c>
      <c r="H889" s="14">
        <v>959</v>
      </c>
      <c r="I889" s="15">
        <v>45249</v>
      </c>
      <c r="J889" s="14">
        <f t="shared" si="13"/>
        <v>268203.53000000003</v>
      </c>
      <c r="K889" s="14" t="str">
        <f>TEXT(Table1[[#This Row],[DateAdded]],"yy-mm")</f>
        <v>23-11</v>
      </c>
      <c r="L889" s="14" t="str">
        <f>IF(Table1[[#This Row],[Discount]]&gt;0.2, "High Discount", "Low/No Discount")</f>
        <v>High Discount</v>
      </c>
    </row>
    <row r="890" spans="1:12" x14ac:dyDescent="0.2">
      <c r="A890" s="14" t="s">
        <v>119</v>
      </c>
      <c r="B890" s="14" t="s">
        <v>120</v>
      </c>
      <c r="C890" s="14">
        <v>267.79000000000002</v>
      </c>
      <c r="D890" s="14">
        <v>3.8</v>
      </c>
      <c r="E890" s="14">
        <v>3350</v>
      </c>
      <c r="F890" s="14">
        <v>815</v>
      </c>
      <c r="G890" s="14">
        <v>0.37</v>
      </c>
      <c r="H890" s="14">
        <v>677</v>
      </c>
      <c r="I890" s="15">
        <v>45142</v>
      </c>
      <c r="J890" s="14">
        <f t="shared" si="13"/>
        <v>181293.83000000002</v>
      </c>
      <c r="K890" s="14" t="str">
        <f>TEXT(Table1[[#This Row],[DateAdded]],"yy-mm")</f>
        <v>23-08</v>
      </c>
      <c r="L890" s="14" t="str">
        <f>IF(Table1[[#This Row],[Discount]]&gt;0.2, "High Discount", "Low/No Discount")</f>
        <v>High Discount</v>
      </c>
    </row>
    <row r="891" spans="1:12" x14ac:dyDescent="0.2">
      <c r="A891" s="14" t="s">
        <v>123</v>
      </c>
      <c r="B891" s="14" t="s">
        <v>120</v>
      </c>
      <c r="C891" s="14">
        <v>412.66</v>
      </c>
      <c r="D891" s="14">
        <v>1.6</v>
      </c>
      <c r="E891" s="14">
        <v>1158</v>
      </c>
      <c r="F891" s="14">
        <v>696</v>
      </c>
      <c r="G891" s="14">
        <v>0.02</v>
      </c>
      <c r="H891" s="14">
        <v>617</v>
      </c>
      <c r="I891" s="15">
        <v>45320</v>
      </c>
      <c r="J891" s="14">
        <f t="shared" si="13"/>
        <v>254611.22</v>
      </c>
      <c r="K891" s="14" t="str">
        <f>TEXT(Table1[[#This Row],[DateAdded]],"yy-mm")</f>
        <v>24-01</v>
      </c>
      <c r="L891" s="14" t="str">
        <f>IF(Table1[[#This Row],[Discount]]&gt;0.2, "High Discount", "Low/No Discount")</f>
        <v>Low/No Discount</v>
      </c>
    </row>
    <row r="892" spans="1:12" x14ac:dyDescent="0.2">
      <c r="A892" s="14" t="s">
        <v>123</v>
      </c>
      <c r="B892" s="14" t="s">
        <v>120</v>
      </c>
      <c r="C892" s="14">
        <v>104.21</v>
      </c>
      <c r="D892" s="14">
        <v>2.2000000000000002</v>
      </c>
      <c r="E892" s="14">
        <v>4681</v>
      </c>
      <c r="F892" s="14">
        <v>462</v>
      </c>
      <c r="G892" s="14">
        <v>0.28999999999999998</v>
      </c>
      <c r="H892" s="14">
        <v>121</v>
      </c>
      <c r="I892" s="15">
        <v>45436</v>
      </c>
      <c r="J892" s="14">
        <f t="shared" si="13"/>
        <v>12609.41</v>
      </c>
      <c r="K892" s="14" t="str">
        <f>TEXT(Table1[[#This Row],[DateAdded]],"yy-mm")</f>
        <v>24-05</v>
      </c>
      <c r="L892" s="14" t="str">
        <f>IF(Table1[[#This Row],[Discount]]&gt;0.2, "High Discount", "Low/No Discount")</f>
        <v>High Discount</v>
      </c>
    </row>
    <row r="893" spans="1:12" x14ac:dyDescent="0.2">
      <c r="A893" s="14" t="s">
        <v>123</v>
      </c>
      <c r="B893" s="14" t="s">
        <v>120</v>
      </c>
      <c r="C893" s="14">
        <v>208.5</v>
      </c>
      <c r="D893" s="14">
        <v>1</v>
      </c>
      <c r="E893" s="14">
        <v>2042</v>
      </c>
      <c r="F893" s="14">
        <v>502</v>
      </c>
      <c r="G893" s="14">
        <v>0.25</v>
      </c>
      <c r="H893" s="14">
        <v>1697</v>
      </c>
      <c r="I893" s="15">
        <v>45255</v>
      </c>
      <c r="J893" s="14">
        <f t="shared" si="13"/>
        <v>353824.5</v>
      </c>
      <c r="K893" s="14" t="str">
        <f>TEXT(Table1[[#This Row],[DateAdded]],"yy-mm")</f>
        <v>23-11</v>
      </c>
      <c r="L893" s="14" t="str">
        <f>IF(Table1[[#This Row],[Discount]]&gt;0.2, "High Discount", "Low/No Discount")</f>
        <v>High Discount</v>
      </c>
    </row>
    <row r="894" spans="1:12" x14ac:dyDescent="0.2">
      <c r="A894" s="14" t="s">
        <v>119</v>
      </c>
      <c r="B894" s="14" t="s">
        <v>120</v>
      </c>
      <c r="C894" s="14">
        <v>302.11</v>
      </c>
      <c r="D894" s="14">
        <v>4</v>
      </c>
      <c r="E894" s="14">
        <v>417</v>
      </c>
      <c r="F894" s="14">
        <v>555</v>
      </c>
      <c r="G894" s="14">
        <v>0.34</v>
      </c>
      <c r="H894" s="14">
        <v>325</v>
      </c>
      <c r="I894" s="15">
        <v>45275</v>
      </c>
      <c r="J894" s="14">
        <f t="shared" si="13"/>
        <v>98185.75</v>
      </c>
      <c r="K894" s="14" t="str">
        <f>TEXT(Table1[[#This Row],[DateAdded]],"yy-mm")</f>
        <v>23-12</v>
      </c>
      <c r="L894" s="14" t="str">
        <f>IF(Table1[[#This Row],[Discount]]&gt;0.2, "High Discount", "Low/No Discount")</f>
        <v>High Discount</v>
      </c>
    </row>
    <row r="895" spans="1:12" x14ac:dyDescent="0.2">
      <c r="A895" s="14" t="s">
        <v>121</v>
      </c>
      <c r="B895" s="14" t="s">
        <v>120</v>
      </c>
      <c r="C895" s="14">
        <v>235.56</v>
      </c>
      <c r="D895" s="14">
        <v>1.9</v>
      </c>
      <c r="E895" s="14">
        <v>2261</v>
      </c>
      <c r="F895" s="14">
        <v>853</v>
      </c>
      <c r="G895" s="14">
        <v>0.48</v>
      </c>
      <c r="H895" s="14">
        <v>1602</v>
      </c>
      <c r="I895" s="15">
        <v>45121</v>
      </c>
      <c r="J895" s="14">
        <f t="shared" si="13"/>
        <v>377367.12</v>
      </c>
      <c r="K895" s="14" t="str">
        <f>TEXT(Table1[[#This Row],[DateAdded]],"yy-mm")</f>
        <v>23-07</v>
      </c>
      <c r="L895" s="14" t="str">
        <f>IF(Table1[[#This Row],[Discount]]&gt;0.2, "High Discount", "Low/No Discount")</f>
        <v>High Discount</v>
      </c>
    </row>
    <row r="896" spans="1:12" x14ac:dyDescent="0.2">
      <c r="A896" s="14" t="s">
        <v>121</v>
      </c>
      <c r="B896" s="14" t="s">
        <v>120</v>
      </c>
      <c r="C896" s="14">
        <v>180.43</v>
      </c>
      <c r="D896" s="14">
        <v>3.5</v>
      </c>
      <c r="E896" s="14">
        <v>3905</v>
      </c>
      <c r="F896" s="14">
        <v>3</v>
      </c>
      <c r="G896" s="14">
        <v>0.04</v>
      </c>
      <c r="H896" s="14">
        <v>599</v>
      </c>
      <c r="I896" s="15">
        <v>45436</v>
      </c>
      <c r="J896" s="14">
        <f t="shared" si="13"/>
        <v>108077.57</v>
      </c>
      <c r="K896" s="14" t="str">
        <f>TEXT(Table1[[#This Row],[DateAdded]],"yy-mm")</f>
        <v>24-05</v>
      </c>
      <c r="L896" s="14" t="str">
        <f>IF(Table1[[#This Row],[Discount]]&gt;0.2, "High Discount", "Low/No Discount")</f>
        <v>Low/No Discount</v>
      </c>
    </row>
    <row r="897" spans="1:12" x14ac:dyDescent="0.2">
      <c r="A897" s="14" t="s">
        <v>123</v>
      </c>
      <c r="B897" s="14" t="s">
        <v>120</v>
      </c>
      <c r="C897" s="14">
        <v>114.64</v>
      </c>
      <c r="D897" s="14">
        <v>2.6</v>
      </c>
      <c r="E897" s="14">
        <v>1993</v>
      </c>
      <c r="F897" s="14">
        <v>904</v>
      </c>
      <c r="G897" s="14">
        <v>0.11</v>
      </c>
      <c r="H897" s="14">
        <v>722</v>
      </c>
      <c r="I897" s="15">
        <v>45176</v>
      </c>
      <c r="J897" s="14">
        <f t="shared" si="13"/>
        <v>82770.080000000002</v>
      </c>
      <c r="K897" s="14" t="str">
        <f>TEXT(Table1[[#This Row],[DateAdded]],"yy-mm")</f>
        <v>23-09</v>
      </c>
      <c r="L897" s="14" t="str">
        <f>IF(Table1[[#This Row],[Discount]]&gt;0.2, "High Discount", "Low/No Discount")</f>
        <v>Low/No Discount</v>
      </c>
    </row>
    <row r="898" spans="1:12" x14ac:dyDescent="0.2">
      <c r="A898" s="14" t="s">
        <v>123</v>
      </c>
      <c r="B898" s="14" t="s">
        <v>120</v>
      </c>
      <c r="C898" s="14">
        <v>434.45</v>
      </c>
      <c r="D898" s="14">
        <v>4.5</v>
      </c>
      <c r="E898" s="14">
        <v>4354</v>
      </c>
      <c r="F898" s="14">
        <v>323</v>
      </c>
      <c r="G898" s="14">
        <v>0.12</v>
      </c>
      <c r="H898" s="14">
        <v>1191</v>
      </c>
      <c r="I898" s="15">
        <v>45277</v>
      </c>
      <c r="J898" s="14">
        <f t="shared" si="13"/>
        <v>517429.95</v>
      </c>
      <c r="K898" s="14" t="str">
        <f>TEXT(Table1[[#This Row],[DateAdded]],"yy-mm")</f>
        <v>23-12</v>
      </c>
      <c r="L898" s="14" t="str">
        <f>IF(Table1[[#This Row],[Discount]]&gt;0.2, "High Discount", "Low/No Discount")</f>
        <v>Low/No Discount</v>
      </c>
    </row>
    <row r="899" spans="1:12" x14ac:dyDescent="0.2">
      <c r="A899" s="14" t="s">
        <v>119</v>
      </c>
      <c r="B899" s="14" t="s">
        <v>120</v>
      </c>
      <c r="C899" s="14">
        <v>185.74</v>
      </c>
      <c r="D899" s="14">
        <v>2.1</v>
      </c>
      <c r="E899" s="14">
        <v>4568</v>
      </c>
      <c r="F899" s="14">
        <v>295</v>
      </c>
      <c r="G899" s="14">
        <v>0.05</v>
      </c>
      <c r="H899" s="14">
        <v>813</v>
      </c>
      <c r="I899" s="15">
        <v>45119</v>
      </c>
      <c r="J899" s="14">
        <f t="shared" ref="J899:J962" si="14">C899*H899</f>
        <v>151006.62</v>
      </c>
      <c r="K899" s="14" t="str">
        <f>TEXT(Table1[[#This Row],[DateAdded]],"yy-mm")</f>
        <v>23-07</v>
      </c>
      <c r="L899" s="14" t="str">
        <f>IF(Table1[[#This Row],[Discount]]&gt;0.2, "High Discount", "Low/No Discount")</f>
        <v>Low/No Discount</v>
      </c>
    </row>
    <row r="900" spans="1:12" x14ac:dyDescent="0.2">
      <c r="A900" s="14" t="s">
        <v>121</v>
      </c>
      <c r="B900" s="14" t="s">
        <v>120</v>
      </c>
      <c r="C900" s="14">
        <v>186.24</v>
      </c>
      <c r="D900" s="14">
        <v>3.7</v>
      </c>
      <c r="E900" s="14">
        <v>1767</v>
      </c>
      <c r="F900" s="14">
        <v>240</v>
      </c>
      <c r="G900" s="14">
        <v>0.03</v>
      </c>
      <c r="H900" s="14">
        <v>769</v>
      </c>
      <c r="I900" s="15">
        <v>45204</v>
      </c>
      <c r="J900" s="14">
        <f t="shared" si="14"/>
        <v>143218.56</v>
      </c>
      <c r="K900" s="14" t="str">
        <f>TEXT(Table1[[#This Row],[DateAdded]],"yy-mm")</f>
        <v>23-10</v>
      </c>
      <c r="L900" s="14" t="str">
        <f>IF(Table1[[#This Row],[Discount]]&gt;0.2, "High Discount", "Low/No Discount")</f>
        <v>Low/No Discount</v>
      </c>
    </row>
    <row r="901" spans="1:12" x14ac:dyDescent="0.2">
      <c r="A901" s="14" t="s">
        <v>121</v>
      </c>
      <c r="B901" s="14" t="s">
        <v>120</v>
      </c>
      <c r="C901" s="14">
        <v>210.5</v>
      </c>
      <c r="D901" s="14">
        <v>2.2999999999999998</v>
      </c>
      <c r="E901" s="14">
        <v>4266</v>
      </c>
      <c r="F901" s="14">
        <v>473</v>
      </c>
      <c r="G901" s="14">
        <v>0.22</v>
      </c>
      <c r="H901" s="14">
        <v>1130</v>
      </c>
      <c r="I901" s="15">
        <v>45130</v>
      </c>
      <c r="J901" s="14">
        <f t="shared" si="14"/>
        <v>237865</v>
      </c>
      <c r="K901" s="14" t="str">
        <f>TEXT(Table1[[#This Row],[DateAdded]],"yy-mm")</f>
        <v>23-07</v>
      </c>
      <c r="L901" s="14" t="str">
        <f>IF(Table1[[#This Row],[Discount]]&gt;0.2, "High Discount", "Low/No Discount")</f>
        <v>High Discount</v>
      </c>
    </row>
    <row r="902" spans="1:12" x14ac:dyDescent="0.2">
      <c r="A902" s="14" t="s">
        <v>122</v>
      </c>
      <c r="B902" s="14" t="s">
        <v>120</v>
      </c>
      <c r="C902" s="14">
        <v>409.89</v>
      </c>
      <c r="D902" s="14">
        <v>4.9000000000000004</v>
      </c>
      <c r="E902" s="14">
        <v>3686</v>
      </c>
      <c r="F902" s="14">
        <v>550</v>
      </c>
      <c r="G902" s="14">
        <v>0.03</v>
      </c>
      <c r="H902" s="14">
        <v>1848</v>
      </c>
      <c r="I902" s="15">
        <v>45272</v>
      </c>
      <c r="J902" s="14">
        <f t="shared" si="14"/>
        <v>757476.72</v>
      </c>
      <c r="K902" s="14" t="str">
        <f>TEXT(Table1[[#This Row],[DateAdded]],"yy-mm")</f>
        <v>23-12</v>
      </c>
      <c r="L902" s="14" t="str">
        <f>IF(Table1[[#This Row],[Discount]]&gt;0.2, "High Discount", "Low/No Discount")</f>
        <v>Low/No Discount</v>
      </c>
    </row>
    <row r="903" spans="1:12" x14ac:dyDescent="0.2">
      <c r="A903" s="14" t="s">
        <v>121</v>
      </c>
      <c r="B903" s="14" t="s">
        <v>120</v>
      </c>
      <c r="C903" s="14">
        <v>308.74</v>
      </c>
      <c r="D903" s="14">
        <v>4.7</v>
      </c>
      <c r="E903" s="14">
        <v>3957</v>
      </c>
      <c r="F903" s="14">
        <v>335</v>
      </c>
      <c r="G903" s="14">
        <v>0.28000000000000003</v>
      </c>
      <c r="H903" s="14">
        <v>1570</v>
      </c>
      <c r="I903" s="15">
        <v>45194</v>
      </c>
      <c r="J903" s="14">
        <f t="shared" si="14"/>
        <v>484721.8</v>
      </c>
      <c r="K903" s="14" t="str">
        <f>TEXT(Table1[[#This Row],[DateAdded]],"yy-mm")</f>
        <v>23-09</v>
      </c>
      <c r="L903" s="14" t="str">
        <f>IF(Table1[[#This Row],[Discount]]&gt;0.2, "High Discount", "Low/No Discount")</f>
        <v>High Discount</v>
      </c>
    </row>
    <row r="904" spans="1:12" x14ac:dyDescent="0.2">
      <c r="A904" s="14" t="s">
        <v>123</v>
      </c>
      <c r="B904" s="14" t="s">
        <v>120</v>
      </c>
      <c r="C904" s="14">
        <v>173.55</v>
      </c>
      <c r="D904" s="14">
        <v>3.3</v>
      </c>
      <c r="E904" s="14">
        <v>2886</v>
      </c>
      <c r="F904" s="14">
        <v>116</v>
      </c>
      <c r="G904" s="14">
        <v>0.28000000000000003</v>
      </c>
      <c r="H904" s="14">
        <v>1897</v>
      </c>
      <c r="I904" s="15">
        <v>45337</v>
      </c>
      <c r="J904" s="14">
        <f t="shared" si="14"/>
        <v>329224.35000000003</v>
      </c>
      <c r="K904" s="14" t="str">
        <f>TEXT(Table1[[#This Row],[DateAdded]],"yy-mm")</f>
        <v>24-02</v>
      </c>
      <c r="L904" s="14" t="str">
        <f>IF(Table1[[#This Row],[Discount]]&gt;0.2, "High Discount", "Low/No Discount")</f>
        <v>High Discount</v>
      </c>
    </row>
    <row r="905" spans="1:12" x14ac:dyDescent="0.2">
      <c r="A905" s="14" t="s">
        <v>119</v>
      </c>
      <c r="B905" s="14" t="s">
        <v>120</v>
      </c>
      <c r="C905" s="14">
        <v>227.87</v>
      </c>
      <c r="D905" s="14">
        <v>1.1000000000000001</v>
      </c>
      <c r="E905" s="14">
        <v>4934</v>
      </c>
      <c r="F905" s="14">
        <v>65</v>
      </c>
      <c r="G905" s="14">
        <v>0.46</v>
      </c>
      <c r="H905" s="14">
        <v>446</v>
      </c>
      <c r="I905" s="15">
        <v>45433</v>
      </c>
      <c r="J905" s="14">
        <f t="shared" si="14"/>
        <v>101630.02</v>
      </c>
      <c r="K905" s="14" t="str">
        <f>TEXT(Table1[[#This Row],[DateAdded]],"yy-mm")</f>
        <v>24-05</v>
      </c>
      <c r="L905" s="14" t="str">
        <f>IF(Table1[[#This Row],[Discount]]&gt;0.2, "High Discount", "Low/No Discount")</f>
        <v>High Discount</v>
      </c>
    </row>
    <row r="906" spans="1:12" x14ac:dyDescent="0.2">
      <c r="A906" s="14" t="s">
        <v>121</v>
      </c>
      <c r="B906" s="14" t="s">
        <v>120</v>
      </c>
      <c r="C906" s="14">
        <v>35.83</v>
      </c>
      <c r="D906" s="14">
        <v>2.8</v>
      </c>
      <c r="E906" s="14">
        <v>2758</v>
      </c>
      <c r="F906" s="14">
        <v>550</v>
      </c>
      <c r="G906" s="14">
        <v>0.46</v>
      </c>
      <c r="H906" s="14">
        <v>394</v>
      </c>
      <c r="I906" s="15">
        <v>45127</v>
      </c>
      <c r="J906" s="14">
        <f t="shared" si="14"/>
        <v>14117.019999999999</v>
      </c>
      <c r="K906" s="14" t="str">
        <f>TEXT(Table1[[#This Row],[DateAdded]],"yy-mm")</f>
        <v>23-07</v>
      </c>
      <c r="L906" s="14" t="str">
        <f>IF(Table1[[#This Row],[Discount]]&gt;0.2, "High Discount", "Low/No Discount")</f>
        <v>High Discount</v>
      </c>
    </row>
    <row r="907" spans="1:12" x14ac:dyDescent="0.2">
      <c r="A907" s="14" t="s">
        <v>121</v>
      </c>
      <c r="B907" s="14" t="s">
        <v>120</v>
      </c>
      <c r="C907" s="14">
        <v>159.02000000000001</v>
      </c>
      <c r="D907" s="14">
        <v>3.5</v>
      </c>
      <c r="E907" s="14">
        <v>1189</v>
      </c>
      <c r="F907" s="14">
        <v>641</v>
      </c>
      <c r="G907" s="14">
        <v>0.45</v>
      </c>
      <c r="H907" s="14">
        <v>1875</v>
      </c>
      <c r="I907" s="15">
        <v>45364</v>
      </c>
      <c r="J907" s="14">
        <f t="shared" si="14"/>
        <v>298162.5</v>
      </c>
      <c r="K907" s="14" t="str">
        <f>TEXT(Table1[[#This Row],[DateAdded]],"yy-mm")</f>
        <v>24-03</v>
      </c>
      <c r="L907" s="14" t="str">
        <f>IF(Table1[[#This Row],[Discount]]&gt;0.2, "High Discount", "Low/No Discount")</f>
        <v>High Discount</v>
      </c>
    </row>
    <row r="908" spans="1:12" x14ac:dyDescent="0.2">
      <c r="A908" s="14" t="s">
        <v>122</v>
      </c>
      <c r="B908" s="14" t="s">
        <v>120</v>
      </c>
      <c r="C908" s="14">
        <v>325.51</v>
      </c>
      <c r="D908" s="14">
        <v>4.3</v>
      </c>
      <c r="E908" s="14">
        <v>3748</v>
      </c>
      <c r="F908" s="14">
        <v>48</v>
      </c>
      <c r="G908" s="14">
        <v>0.32</v>
      </c>
      <c r="H908" s="14">
        <v>1813</v>
      </c>
      <c r="I908" s="15">
        <v>45339</v>
      </c>
      <c r="J908" s="14">
        <f t="shared" si="14"/>
        <v>590149.63</v>
      </c>
      <c r="K908" s="14" t="str">
        <f>TEXT(Table1[[#This Row],[DateAdded]],"yy-mm")</f>
        <v>24-02</v>
      </c>
      <c r="L908" s="14" t="str">
        <f>IF(Table1[[#This Row],[Discount]]&gt;0.2, "High Discount", "Low/No Discount")</f>
        <v>High Discount</v>
      </c>
    </row>
    <row r="909" spans="1:12" x14ac:dyDescent="0.2">
      <c r="A909" s="14" t="s">
        <v>122</v>
      </c>
      <c r="B909" s="14" t="s">
        <v>120</v>
      </c>
      <c r="C909" s="14">
        <v>133.38999999999999</v>
      </c>
      <c r="D909" s="14">
        <v>4.3</v>
      </c>
      <c r="E909" s="14">
        <v>1397</v>
      </c>
      <c r="F909" s="14">
        <v>372</v>
      </c>
      <c r="G909" s="14">
        <v>0.43</v>
      </c>
      <c r="H909" s="14">
        <v>1778</v>
      </c>
      <c r="I909" s="15">
        <v>45133</v>
      </c>
      <c r="J909" s="14">
        <f t="shared" si="14"/>
        <v>237167.41999999998</v>
      </c>
      <c r="K909" s="14" t="str">
        <f>TEXT(Table1[[#This Row],[DateAdded]],"yy-mm")</f>
        <v>23-07</v>
      </c>
      <c r="L909" s="14" t="str">
        <f>IF(Table1[[#This Row],[Discount]]&gt;0.2, "High Discount", "Low/No Discount")</f>
        <v>High Discount</v>
      </c>
    </row>
    <row r="910" spans="1:12" x14ac:dyDescent="0.2">
      <c r="A910" s="14" t="s">
        <v>119</v>
      </c>
      <c r="B910" s="14" t="s">
        <v>120</v>
      </c>
      <c r="C910" s="14">
        <v>139.91</v>
      </c>
      <c r="D910" s="14">
        <v>2.7</v>
      </c>
      <c r="E910" s="14">
        <v>81</v>
      </c>
      <c r="F910" s="14">
        <v>86</v>
      </c>
      <c r="G910" s="14">
        <v>0.08</v>
      </c>
      <c r="H910" s="14">
        <v>821</v>
      </c>
      <c r="I910" s="15">
        <v>45095</v>
      </c>
      <c r="J910" s="14">
        <f t="shared" si="14"/>
        <v>114866.11</v>
      </c>
      <c r="K910" s="14" t="str">
        <f>TEXT(Table1[[#This Row],[DateAdded]],"yy-mm")</f>
        <v>23-06</v>
      </c>
      <c r="L910" s="14" t="str">
        <f>IF(Table1[[#This Row],[Discount]]&gt;0.2, "High Discount", "Low/No Discount")</f>
        <v>Low/No Discount</v>
      </c>
    </row>
    <row r="911" spans="1:12" x14ac:dyDescent="0.2">
      <c r="A911" s="14" t="s">
        <v>122</v>
      </c>
      <c r="B911" s="14" t="s">
        <v>120</v>
      </c>
      <c r="C911" s="14">
        <v>249.39</v>
      </c>
      <c r="D911" s="14">
        <v>3.1</v>
      </c>
      <c r="E911" s="14">
        <v>1932</v>
      </c>
      <c r="F911" s="14">
        <v>680</v>
      </c>
      <c r="G911" s="14">
        <v>0.13</v>
      </c>
      <c r="H911" s="14">
        <v>1860</v>
      </c>
      <c r="I911" s="15">
        <v>45361</v>
      </c>
      <c r="J911" s="14">
        <f t="shared" si="14"/>
        <v>463865.39999999997</v>
      </c>
      <c r="K911" s="14" t="str">
        <f>TEXT(Table1[[#This Row],[DateAdded]],"yy-mm")</f>
        <v>24-03</v>
      </c>
      <c r="L911" s="14" t="str">
        <f>IF(Table1[[#This Row],[Discount]]&gt;0.2, "High Discount", "Low/No Discount")</f>
        <v>Low/No Discount</v>
      </c>
    </row>
    <row r="912" spans="1:12" x14ac:dyDescent="0.2">
      <c r="A912" s="14" t="s">
        <v>121</v>
      </c>
      <c r="B912" s="14" t="s">
        <v>120</v>
      </c>
      <c r="C912" s="14">
        <v>73.25</v>
      </c>
      <c r="D912" s="14">
        <v>4</v>
      </c>
      <c r="E912" s="14">
        <v>3933</v>
      </c>
      <c r="F912" s="14">
        <v>313</v>
      </c>
      <c r="G912" s="14">
        <v>0.31</v>
      </c>
      <c r="H912" s="14">
        <v>1945</v>
      </c>
      <c r="I912" s="15">
        <v>45325</v>
      </c>
      <c r="J912" s="14">
        <f t="shared" si="14"/>
        <v>142471.25</v>
      </c>
      <c r="K912" s="14" t="str">
        <f>TEXT(Table1[[#This Row],[DateAdded]],"yy-mm")</f>
        <v>24-02</v>
      </c>
      <c r="L912" s="14" t="str">
        <f>IF(Table1[[#This Row],[Discount]]&gt;0.2, "High Discount", "Low/No Discount")</f>
        <v>High Discount</v>
      </c>
    </row>
    <row r="913" spans="1:12" x14ac:dyDescent="0.2">
      <c r="A913" s="14" t="s">
        <v>122</v>
      </c>
      <c r="B913" s="14" t="s">
        <v>120</v>
      </c>
      <c r="C913" s="14">
        <v>76.47</v>
      </c>
      <c r="D913" s="14">
        <v>2</v>
      </c>
      <c r="E913" s="14">
        <v>2597</v>
      </c>
      <c r="F913" s="14">
        <v>452</v>
      </c>
      <c r="G913" s="14">
        <v>0.47</v>
      </c>
      <c r="H913" s="14">
        <v>737</v>
      </c>
      <c r="I913" s="15">
        <v>45400</v>
      </c>
      <c r="J913" s="14">
        <f t="shared" si="14"/>
        <v>56358.39</v>
      </c>
      <c r="K913" s="14" t="str">
        <f>TEXT(Table1[[#This Row],[DateAdded]],"yy-mm")</f>
        <v>24-04</v>
      </c>
      <c r="L913" s="14" t="str">
        <f>IF(Table1[[#This Row],[Discount]]&gt;0.2, "High Discount", "Low/No Discount")</f>
        <v>High Discount</v>
      </c>
    </row>
    <row r="914" spans="1:12" x14ac:dyDescent="0.2">
      <c r="A914" s="14" t="s">
        <v>122</v>
      </c>
      <c r="B914" s="14" t="s">
        <v>120</v>
      </c>
      <c r="C914" s="14">
        <v>232.42</v>
      </c>
      <c r="D914" s="14">
        <v>3</v>
      </c>
      <c r="E914" s="14">
        <v>1928</v>
      </c>
      <c r="F914" s="14">
        <v>575</v>
      </c>
      <c r="G914" s="14">
        <v>0.14000000000000001</v>
      </c>
      <c r="H914" s="14">
        <v>636</v>
      </c>
      <c r="I914" s="15">
        <v>45274</v>
      </c>
      <c r="J914" s="14">
        <f t="shared" si="14"/>
        <v>147819.12</v>
      </c>
      <c r="K914" s="14" t="str">
        <f>TEXT(Table1[[#This Row],[DateAdded]],"yy-mm")</f>
        <v>23-12</v>
      </c>
      <c r="L914" s="14" t="str">
        <f>IF(Table1[[#This Row],[Discount]]&gt;0.2, "High Discount", "Low/No Discount")</f>
        <v>Low/No Discount</v>
      </c>
    </row>
    <row r="915" spans="1:12" x14ac:dyDescent="0.2">
      <c r="A915" s="14" t="s">
        <v>122</v>
      </c>
      <c r="B915" s="14" t="s">
        <v>120</v>
      </c>
      <c r="C915" s="14">
        <v>498.86</v>
      </c>
      <c r="D915" s="14">
        <v>2.1</v>
      </c>
      <c r="E915" s="14">
        <v>4124</v>
      </c>
      <c r="F915" s="14">
        <v>371</v>
      </c>
      <c r="G915" s="14">
        <v>0.33</v>
      </c>
      <c r="H915" s="14">
        <v>1893</v>
      </c>
      <c r="I915" s="15">
        <v>45250</v>
      </c>
      <c r="J915" s="14">
        <f t="shared" si="14"/>
        <v>944341.98</v>
      </c>
      <c r="K915" s="14" t="str">
        <f>TEXT(Table1[[#This Row],[DateAdded]],"yy-mm")</f>
        <v>23-11</v>
      </c>
      <c r="L915" s="14" t="str">
        <f>IF(Table1[[#This Row],[Discount]]&gt;0.2, "High Discount", "Low/No Discount")</f>
        <v>High Discount</v>
      </c>
    </row>
    <row r="916" spans="1:12" x14ac:dyDescent="0.2">
      <c r="A916" s="14" t="s">
        <v>122</v>
      </c>
      <c r="B916" s="14" t="s">
        <v>120</v>
      </c>
      <c r="C916" s="14">
        <v>119.27</v>
      </c>
      <c r="D916" s="14">
        <v>2.6</v>
      </c>
      <c r="E916" s="14">
        <v>1125</v>
      </c>
      <c r="F916" s="14">
        <v>45</v>
      </c>
      <c r="G916" s="14">
        <v>0.01</v>
      </c>
      <c r="H916" s="14">
        <v>1187</v>
      </c>
      <c r="I916" s="15">
        <v>45342</v>
      </c>
      <c r="J916" s="14">
        <f t="shared" si="14"/>
        <v>141573.49</v>
      </c>
      <c r="K916" s="14" t="str">
        <f>TEXT(Table1[[#This Row],[DateAdded]],"yy-mm")</f>
        <v>24-02</v>
      </c>
      <c r="L916" s="14" t="str">
        <f>IF(Table1[[#This Row],[Discount]]&gt;0.2, "High Discount", "Low/No Discount")</f>
        <v>Low/No Discount</v>
      </c>
    </row>
    <row r="917" spans="1:12" x14ac:dyDescent="0.2">
      <c r="A917" s="14" t="s">
        <v>119</v>
      </c>
      <c r="B917" s="14" t="s">
        <v>120</v>
      </c>
      <c r="C917" s="14">
        <v>440.87</v>
      </c>
      <c r="D917" s="14">
        <v>3.1</v>
      </c>
      <c r="E917" s="14">
        <v>3362</v>
      </c>
      <c r="F917" s="14">
        <v>670</v>
      </c>
      <c r="G917" s="14">
        <v>0.13</v>
      </c>
      <c r="H917" s="14">
        <v>896</v>
      </c>
      <c r="I917" s="15">
        <v>45172</v>
      </c>
      <c r="J917" s="14">
        <f t="shared" si="14"/>
        <v>395019.52000000002</v>
      </c>
      <c r="K917" s="14" t="str">
        <f>TEXT(Table1[[#This Row],[DateAdded]],"yy-mm")</f>
        <v>23-09</v>
      </c>
      <c r="L917" s="14" t="str">
        <f>IF(Table1[[#This Row],[Discount]]&gt;0.2, "High Discount", "Low/No Discount")</f>
        <v>Low/No Discount</v>
      </c>
    </row>
    <row r="918" spans="1:12" x14ac:dyDescent="0.2">
      <c r="A918" s="14" t="s">
        <v>122</v>
      </c>
      <c r="B918" s="14" t="s">
        <v>120</v>
      </c>
      <c r="C918" s="14">
        <v>225.17</v>
      </c>
      <c r="D918" s="14">
        <v>1.2</v>
      </c>
      <c r="E918" s="14">
        <v>1074</v>
      </c>
      <c r="F918" s="14">
        <v>897</v>
      </c>
      <c r="G918" s="14">
        <v>0.41</v>
      </c>
      <c r="H918" s="14">
        <v>491</v>
      </c>
      <c r="I918" s="15">
        <v>45384</v>
      </c>
      <c r="J918" s="14">
        <f t="shared" si="14"/>
        <v>110558.46999999999</v>
      </c>
      <c r="K918" s="14" t="str">
        <f>TEXT(Table1[[#This Row],[DateAdded]],"yy-mm")</f>
        <v>24-04</v>
      </c>
      <c r="L918" s="14" t="str">
        <f>IF(Table1[[#This Row],[Discount]]&gt;0.2, "High Discount", "Low/No Discount")</f>
        <v>High Discount</v>
      </c>
    </row>
    <row r="919" spans="1:12" x14ac:dyDescent="0.2">
      <c r="A919" s="14" t="s">
        <v>121</v>
      </c>
      <c r="B919" s="14" t="s">
        <v>120</v>
      </c>
      <c r="C919" s="14">
        <v>219.18</v>
      </c>
      <c r="D919" s="14">
        <v>2.9</v>
      </c>
      <c r="E919" s="14">
        <v>4284</v>
      </c>
      <c r="F919" s="14">
        <v>414</v>
      </c>
      <c r="G919" s="14">
        <v>0.32</v>
      </c>
      <c r="H919" s="14">
        <v>1099</v>
      </c>
      <c r="I919" s="15">
        <v>45289</v>
      </c>
      <c r="J919" s="14">
        <f t="shared" si="14"/>
        <v>240878.82</v>
      </c>
      <c r="K919" s="14" t="str">
        <f>TEXT(Table1[[#This Row],[DateAdded]],"yy-mm")</f>
        <v>23-12</v>
      </c>
      <c r="L919" s="14" t="str">
        <f>IF(Table1[[#This Row],[Discount]]&gt;0.2, "High Discount", "Low/No Discount")</f>
        <v>High Discount</v>
      </c>
    </row>
    <row r="920" spans="1:12" x14ac:dyDescent="0.2">
      <c r="A920" s="14" t="s">
        <v>119</v>
      </c>
      <c r="B920" s="14" t="s">
        <v>120</v>
      </c>
      <c r="C920" s="14">
        <v>466.42</v>
      </c>
      <c r="D920" s="14">
        <v>2.4</v>
      </c>
      <c r="E920" s="14">
        <v>3055</v>
      </c>
      <c r="F920" s="14">
        <v>688</v>
      </c>
      <c r="G920" s="14">
        <v>0.49</v>
      </c>
      <c r="H920" s="14">
        <v>1412</v>
      </c>
      <c r="I920" s="15">
        <v>45235</v>
      </c>
      <c r="J920" s="14">
        <f t="shared" si="14"/>
        <v>658585.04</v>
      </c>
      <c r="K920" s="14" t="str">
        <f>TEXT(Table1[[#This Row],[DateAdded]],"yy-mm")</f>
        <v>23-11</v>
      </c>
      <c r="L920" s="14" t="str">
        <f>IF(Table1[[#This Row],[Discount]]&gt;0.2, "High Discount", "Low/No Discount")</f>
        <v>High Discount</v>
      </c>
    </row>
    <row r="921" spans="1:12" x14ac:dyDescent="0.2">
      <c r="A921" s="14" t="s">
        <v>121</v>
      </c>
      <c r="B921" s="14" t="s">
        <v>120</v>
      </c>
      <c r="C921" s="14">
        <v>377.28</v>
      </c>
      <c r="D921" s="14">
        <v>3.8</v>
      </c>
      <c r="E921" s="14">
        <v>2302</v>
      </c>
      <c r="F921" s="14">
        <v>235</v>
      </c>
      <c r="G921" s="14">
        <v>0.03</v>
      </c>
      <c r="H921" s="14">
        <v>1284</v>
      </c>
      <c r="I921" s="15">
        <v>45199</v>
      </c>
      <c r="J921" s="14">
        <f t="shared" si="14"/>
        <v>484427.51999999996</v>
      </c>
      <c r="K921" s="14" t="str">
        <f>TEXT(Table1[[#This Row],[DateAdded]],"yy-mm")</f>
        <v>23-09</v>
      </c>
      <c r="L921" s="14" t="str">
        <f>IF(Table1[[#This Row],[Discount]]&gt;0.2, "High Discount", "Low/No Discount")</f>
        <v>Low/No Discount</v>
      </c>
    </row>
    <row r="922" spans="1:12" x14ac:dyDescent="0.2">
      <c r="A922" s="14" t="s">
        <v>124</v>
      </c>
      <c r="B922" s="14" t="s">
        <v>125</v>
      </c>
      <c r="C922" s="14">
        <v>331.2</v>
      </c>
      <c r="D922" s="14">
        <v>1.2</v>
      </c>
      <c r="E922" s="14">
        <v>258</v>
      </c>
      <c r="F922" s="14">
        <v>947</v>
      </c>
      <c r="G922" s="14">
        <v>0.36</v>
      </c>
      <c r="H922" s="14">
        <v>524</v>
      </c>
      <c r="I922" s="15">
        <v>45245</v>
      </c>
      <c r="J922" s="14">
        <f t="shared" si="14"/>
        <v>173548.79999999999</v>
      </c>
      <c r="K922" s="14" t="str">
        <f>TEXT(Table1[[#This Row],[DateAdded]],"yy-mm")</f>
        <v>23-11</v>
      </c>
      <c r="L922" s="14" t="str">
        <f>IF(Table1[[#This Row],[Discount]]&gt;0.2, "High Discount", "Low/No Discount")</f>
        <v>High Discount</v>
      </c>
    </row>
    <row r="923" spans="1:12" x14ac:dyDescent="0.2">
      <c r="A923" s="14" t="s">
        <v>124</v>
      </c>
      <c r="B923" s="14" t="s">
        <v>125</v>
      </c>
      <c r="C923" s="14">
        <v>252.05</v>
      </c>
      <c r="D923" s="14">
        <v>4.5</v>
      </c>
      <c r="E923" s="14">
        <v>2202</v>
      </c>
      <c r="F923" s="14">
        <v>677</v>
      </c>
      <c r="G923" s="14">
        <v>0.25</v>
      </c>
      <c r="H923" s="14">
        <v>1853</v>
      </c>
      <c r="I923" s="15">
        <v>45095</v>
      </c>
      <c r="J923" s="14">
        <f t="shared" si="14"/>
        <v>467048.65</v>
      </c>
      <c r="K923" s="14" t="str">
        <f>TEXT(Table1[[#This Row],[DateAdded]],"yy-mm")</f>
        <v>23-06</v>
      </c>
      <c r="L923" s="14" t="str">
        <f>IF(Table1[[#This Row],[Discount]]&gt;0.2, "High Discount", "Low/No Discount")</f>
        <v>High Discount</v>
      </c>
    </row>
    <row r="924" spans="1:12" x14ac:dyDescent="0.2">
      <c r="A924" s="14" t="s">
        <v>126</v>
      </c>
      <c r="B924" s="14" t="s">
        <v>125</v>
      </c>
      <c r="C924" s="14">
        <v>469.45</v>
      </c>
      <c r="D924" s="14">
        <v>2.4</v>
      </c>
      <c r="E924" s="14">
        <v>4724</v>
      </c>
      <c r="F924" s="14">
        <v>198</v>
      </c>
      <c r="G924" s="14">
        <v>0.1</v>
      </c>
      <c r="H924" s="14">
        <v>532</v>
      </c>
      <c r="I924" s="15">
        <v>45253</v>
      </c>
      <c r="J924" s="14">
        <f t="shared" si="14"/>
        <v>249747.4</v>
      </c>
      <c r="K924" s="14" t="str">
        <f>TEXT(Table1[[#This Row],[DateAdded]],"yy-mm")</f>
        <v>23-11</v>
      </c>
      <c r="L924" s="14" t="str">
        <f>IF(Table1[[#This Row],[Discount]]&gt;0.2, "High Discount", "Low/No Discount")</f>
        <v>Low/No Discount</v>
      </c>
    </row>
    <row r="925" spans="1:12" x14ac:dyDescent="0.2">
      <c r="A925" s="14" t="s">
        <v>124</v>
      </c>
      <c r="B925" s="14" t="s">
        <v>125</v>
      </c>
      <c r="C925" s="14">
        <v>319.20999999999998</v>
      </c>
      <c r="D925" s="14">
        <v>1.1000000000000001</v>
      </c>
      <c r="E925" s="14">
        <v>4343</v>
      </c>
      <c r="F925" s="14">
        <v>787</v>
      </c>
      <c r="G925" s="14">
        <v>0.26</v>
      </c>
      <c r="H925" s="14">
        <v>1325</v>
      </c>
      <c r="I925" s="15">
        <v>45422</v>
      </c>
      <c r="J925" s="14">
        <f t="shared" si="14"/>
        <v>422953.25</v>
      </c>
      <c r="K925" s="14" t="str">
        <f>TEXT(Table1[[#This Row],[DateAdded]],"yy-mm")</f>
        <v>24-05</v>
      </c>
      <c r="L925" s="14" t="str">
        <f>IF(Table1[[#This Row],[Discount]]&gt;0.2, "High Discount", "Low/No Discount")</f>
        <v>High Discount</v>
      </c>
    </row>
    <row r="926" spans="1:12" x14ac:dyDescent="0.2">
      <c r="A926" s="14" t="s">
        <v>126</v>
      </c>
      <c r="B926" s="14" t="s">
        <v>125</v>
      </c>
      <c r="C926" s="14">
        <v>177.77</v>
      </c>
      <c r="D926" s="14">
        <v>3.2</v>
      </c>
      <c r="E926" s="14">
        <v>3342</v>
      </c>
      <c r="F926" s="14">
        <v>605</v>
      </c>
      <c r="G926" s="14">
        <v>0.38</v>
      </c>
      <c r="H926" s="14">
        <v>1820</v>
      </c>
      <c r="I926" s="15">
        <v>45373</v>
      </c>
      <c r="J926" s="14">
        <f t="shared" si="14"/>
        <v>323541.40000000002</v>
      </c>
      <c r="K926" s="14" t="str">
        <f>TEXT(Table1[[#This Row],[DateAdded]],"yy-mm")</f>
        <v>24-03</v>
      </c>
      <c r="L926" s="14" t="str">
        <f>IF(Table1[[#This Row],[Discount]]&gt;0.2, "High Discount", "Low/No Discount")</f>
        <v>High Discount</v>
      </c>
    </row>
    <row r="927" spans="1:12" x14ac:dyDescent="0.2">
      <c r="A927" s="14" t="s">
        <v>127</v>
      </c>
      <c r="B927" s="14" t="s">
        <v>125</v>
      </c>
      <c r="C927" s="14">
        <v>102.23</v>
      </c>
      <c r="D927" s="14">
        <v>1.7</v>
      </c>
      <c r="E927" s="14">
        <v>838</v>
      </c>
      <c r="F927" s="14">
        <v>406</v>
      </c>
      <c r="G927" s="14">
        <v>0.2</v>
      </c>
      <c r="H927" s="14">
        <v>1116</v>
      </c>
      <c r="I927" s="15">
        <v>45117</v>
      </c>
      <c r="J927" s="14">
        <f t="shared" si="14"/>
        <v>114088.68000000001</v>
      </c>
      <c r="K927" s="14" t="str">
        <f>TEXT(Table1[[#This Row],[DateAdded]],"yy-mm")</f>
        <v>23-07</v>
      </c>
      <c r="L927" s="14" t="str">
        <f>IF(Table1[[#This Row],[Discount]]&gt;0.2, "High Discount", "Low/No Discount")</f>
        <v>Low/No Discount</v>
      </c>
    </row>
    <row r="928" spans="1:12" x14ac:dyDescent="0.2">
      <c r="A928" s="14" t="s">
        <v>126</v>
      </c>
      <c r="B928" s="14" t="s">
        <v>125</v>
      </c>
      <c r="C928" s="14">
        <v>34.01</v>
      </c>
      <c r="D928" s="14">
        <v>3.3</v>
      </c>
      <c r="E928" s="14">
        <v>4468</v>
      </c>
      <c r="F928" s="14">
        <v>224</v>
      </c>
      <c r="G928" s="14">
        <v>0.27</v>
      </c>
      <c r="H928" s="14">
        <v>1272</v>
      </c>
      <c r="I928" s="15">
        <v>45362</v>
      </c>
      <c r="J928" s="14">
        <f t="shared" si="14"/>
        <v>43260.719999999994</v>
      </c>
      <c r="K928" s="14" t="str">
        <f>TEXT(Table1[[#This Row],[DateAdded]],"yy-mm")</f>
        <v>24-03</v>
      </c>
      <c r="L928" s="14" t="str">
        <f>IF(Table1[[#This Row],[Discount]]&gt;0.2, "High Discount", "Low/No Discount")</f>
        <v>High Discount</v>
      </c>
    </row>
    <row r="929" spans="1:12" x14ac:dyDescent="0.2">
      <c r="A929" s="14" t="s">
        <v>127</v>
      </c>
      <c r="B929" s="14" t="s">
        <v>125</v>
      </c>
      <c r="C929" s="14">
        <v>483.61</v>
      </c>
      <c r="D929" s="14">
        <v>2.8</v>
      </c>
      <c r="E929" s="14">
        <v>1840</v>
      </c>
      <c r="F929" s="14">
        <v>938</v>
      </c>
      <c r="G929" s="14">
        <v>0.42</v>
      </c>
      <c r="H929" s="14">
        <v>839</v>
      </c>
      <c r="I929" s="15">
        <v>45238</v>
      </c>
      <c r="J929" s="14">
        <f t="shared" si="14"/>
        <v>405748.79000000004</v>
      </c>
      <c r="K929" s="14" t="str">
        <f>TEXT(Table1[[#This Row],[DateAdded]],"yy-mm")</f>
        <v>23-11</v>
      </c>
      <c r="L929" s="14" t="str">
        <f>IF(Table1[[#This Row],[Discount]]&gt;0.2, "High Discount", "Low/No Discount")</f>
        <v>High Discount</v>
      </c>
    </row>
    <row r="930" spans="1:12" x14ac:dyDescent="0.2">
      <c r="A930" s="14" t="s">
        <v>128</v>
      </c>
      <c r="B930" s="14" t="s">
        <v>125</v>
      </c>
      <c r="C930" s="14">
        <v>340.86</v>
      </c>
      <c r="D930" s="14">
        <v>1.8</v>
      </c>
      <c r="E930" s="14">
        <v>4771</v>
      </c>
      <c r="F930" s="14">
        <v>872</v>
      </c>
      <c r="G930" s="14">
        <v>0.06</v>
      </c>
      <c r="H930" s="14">
        <v>1837</v>
      </c>
      <c r="I930" s="15">
        <v>45131</v>
      </c>
      <c r="J930" s="14">
        <f t="shared" si="14"/>
        <v>626159.82000000007</v>
      </c>
      <c r="K930" s="14" t="str">
        <f>TEXT(Table1[[#This Row],[DateAdded]],"yy-mm")</f>
        <v>23-07</v>
      </c>
      <c r="L930" s="14" t="str">
        <f>IF(Table1[[#This Row],[Discount]]&gt;0.2, "High Discount", "Low/No Discount")</f>
        <v>Low/No Discount</v>
      </c>
    </row>
    <row r="931" spans="1:12" x14ac:dyDescent="0.2">
      <c r="A931" s="14" t="s">
        <v>128</v>
      </c>
      <c r="B931" s="14" t="s">
        <v>125</v>
      </c>
      <c r="C931" s="14">
        <v>382.03</v>
      </c>
      <c r="D931" s="14">
        <v>3.5</v>
      </c>
      <c r="E931" s="14">
        <v>3497</v>
      </c>
      <c r="F931" s="14">
        <v>947</v>
      </c>
      <c r="G931" s="14">
        <v>0.17</v>
      </c>
      <c r="H931" s="14">
        <v>1148</v>
      </c>
      <c r="I931" s="15">
        <v>45386</v>
      </c>
      <c r="J931" s="14">
        <f t="shared" si="14"/>
        <v>438570.43999999994</v>
      </c>
      <c r="K931" s="14" t="str">
        <f>TEXT(Table1[[#This Row],[DateAdded]],"yy-mm")</f>
        <v>24-04</v>
      </c>
      <c r="L931" s="14" t="str">
        <f>IF(Table1[[#This Row],[Discount]]&gt;0.2, "High Discount", "Low/No Discount")</f>
        <v>Low/No Discount</v>
      </c>
    </row>
    <row r="932" spans="1:12" x14ac:dyDescent="0.2">
      <c r="A932" s="14" t="s">
        <v>126</v>
      </c>
      <c r="B932" s="14" t="s">
        <v>125</v>
      </c>
      <c r="C932" s="14">
        <v>293.58999999999997</v>
      </c>
      <c r="D932" s="14">
        <v>3.5</v>
      </c>
      <c r="E932" s="14">
        <v>1601</v>
      </c>
      <c r="F932" s="14">
        <v>825</v>
      </c>
      <c r="G932" s="14">
        <v>0.35</v>
      </c>
      <c r="H932" s="14">
        <v>1622</v>
      </c>
      <c r="I932" s="15">
        <v>45451</v>
      </c>
      <c r="J932" s="14">
        <f t="shared" si="14"/>
        <v>476202.98</v>
      </c>
      <c r="K932" s="14" t="str">
        <f>TEXT(Table1[[#This Row],[DateAdded]],"yy-mm")</f>
        <v>24-06</v>
      </c>
      <c r="L932" s="14" t="str">
        <f>IF(Table1[[#This Row],[Discount]]&gt;0.2, "High Discount", "Low/No Discount")</f>
        <v>High Discount</v>
      </c>
    </row>
    <row r="933" spans="1:12" x14ac:dyDescent="0.2">
      <c r="A933" s="14" t="s">
        <v>127</v>
      </c>
      <c r="B933" s="14" t="s">
        <v>125</v>
      </c>
      <c r="C933" s="14">
        <v>339.69</v>
      </c>
      <c r="D933" s="14">
        <v>3</v>
      </c>
      <c r="E933" s="14">
        <v>4631</v>
      </c>
      <c r="F933" s="14">
        <v>367</v>
      </c>
      <c r="G933" s="14">
        <v>0.15</v>
      </c>
      <c r="H933" s="14">
        <v>1984</v>
      </c>
      <c r="I933" s="15">
        <v>45244</v>
      </c>
      <c r="J933" s="14">
        <f t="shared" si="14"/>
        <v>673944.96</v>
      </c>
      <c r="K933" s="14" t="str">
        <f>TEXT(Table1[[#This Row],[DateAdded]],"yy-mm")</f>
        <v>23-11</v>
      </c>
      <c r="L933" s="14" t="str">
        <f>IF(Table1[[#This Row],[Discount]]&gt;0.2, "High Discount", "Low/No Discount")</f>
        <v>Low/No Discount</v>
      </c>
    </row>
    <row r="934" spans="1:12" x14ac:dyDescent="0.2">
      <c r="A934" s="14" t="s">
        <v>124</v>
      </c>
      <c r="B934" s="14" t="s">
        <v>125</v>
      </c>
      <c r="C934" s="14">
        <v>479.41</v>
      </c>
      <c r="D934" s="14">
        <v>1.1000000000000001</v>
      </c>
      <c r="E934" s="14">
        <v>3549</v>
      </c>
      <c r="F934" s="14">
        <v>104</v>
      </c>
      <c r="G934" s="14">
        <v>0.08</v>
      </c>
      <c r="H934" s="14">
        <v>45</v>
      </c>
      <c r="I934" s="15">
        <v>45142</v>
      </c>
      <c r="J934" s="14">
        <f t="shared" si="14"/>
        <v>21573.45</v>
      </c>
      <c r="K934" s="14" t="str">
        <f>TEXT(Table1[[#This Row],[DateAdded]],"yy-mm")</f>
        <v>23-08</v>
      </c>
      <c r="L934" s="14" t="str">
        <f>IF(Table1[[#This Row],[Discount]]&gt;0.2, "High Discount", "Low/No Discount")</f>
        <v>Low/No Discount</v>
      </c>
    </row>
    <row r="935" spans="1:12" x14ac:dyDescent="0.2">
      <c r="A935" s="14" t="s">
        <v>124</v>
      </c>
      <c r="B935" s="14" t="s">
        <v>125</v>
      </c>
      <c r="C935" s="14">
        <v>116.69</v>
      </c>
      <c r="D935" s="14">
        <v>3.5</v>
      </c>
      <c r="E935" s="14">
        <v>1836</v>
      </c>
      <c r="F935" s="14">
        <v>921</v>
      </c>
      <c r="G935" s="14">
        <v>0.24</v>
      </c>
      <c r="H935" s="14">
        <v>535</v>
      </c>
      <c r="I935" s="15">
        <v>45418</v>
      </c>
      <c r="J935" s="14">
        <f t="shared" si="14"/>
        <v>62429.15</v>
      </c>
      <c r="K935" s="14" t="str">
        <f>TEXT(Table1[[#This Row],[DateAdded]],"yy-mm")</f>
        <v>24-05</v>
      </c>
      <c r="L935" s="14" t="str">
        <f>IF(Table1[[#This Row],[Discount]]&gt;0.2, "High Discount", "Low/No Discount")</f>
        <v>High Discount</v>
      </c>
    </row>
    <row r="936" spans="1:12" x14ac:dyDescent="0.2">
      <c r="A936" s="14" t="s">
        <v>127</v>
      </c>
      <c r="B936" s="14" t="s">
        <v>125</v>
      </c>
      <c r="C936" s="14">
        <v>255.3</v>
      </c>
      <c r="D936" s="14">
        <v>4.5999999999999996</v>
      </c>
      <c r="E936" s="14">
        <v>2063</v>
      </c>
      <c r="F936" s="14">
        <v>570</v>
      </c>
      <c r="G936" s="14">
        <v>0.32</v>
      </c>
      <c r="H936" s="14">
        <v>1973</v>
      </c>
      <c r="I936" s="15">
        <v>45246</v>
      </c>
      <c r="J936" s="14">
        <f t="shared" si="14"/>
        <v>503706.9</v>
      </c>
      <c r="K936" s="14" t="str">
        <f>TEXT(Table1[[#This Row],[DateAdded]],"yy-mm")</f>
        <v>23-11</v>
      </c>
      <c r="L936" s="14" t="str">
        <f>IF(Table1[[#This Row],[Discount]]&gt;0.2, "High Discount", "Low/No Discount")</f>
        <v>High Discount</v>
      </c>
    </row>
    <row r="937" spans="1:12" x14ac:dyDescent="0.2">
      <c r="A937" s="14" t="s">
        <v>127</v>
      </c>
      <c r="B937" s="14" t="s">
        <v>125</v>
      </c>
      <c r="C937" s="14">
        <v>291.23</v>
      </c>
      <c r="D937" s="14">
        <v>2.4</v>
      </c>
      <c r="E937" s="14">
        <v>2752</v>
      </c>
      <c r="F937" s="14">
        <v>846</v>
      </c>
      <c r="G937" s="14">
        <v>0.25</v>
      </c>
      <c r="H937" s="14">
        <v>1603</v>
      </c>
      <c r="I937" s="15">
        <v>45154</v>
      </c>
      <c r="J937" s="14">
        <f t="shared" si="14"/>
        <v>466841.69</v>
      </c>
      <c r="K937" s="14" t="str">
        <f>TEXT(Table1[[#This Row],[DateAdded]],"yy-mm")</f>
        <v>23-08</v>
      </c>
      <c r="L937" s="14" t="str">
        <f>IF(Table1[[#This Row],[Discount]]&gt;0.2, "High Discount", "Low/No Discount")</f>
        <v>High Discount</v>
      </c>
    </row>
    <row r="938" spans="1:12" x14ac:dyDescent="0.2">
      <c r="A938" s="14" t="s">
        <v>128</v>
      </c>
      <c r="B938" s="14" t="s">
        <v>125</v>
      </c>
      <c r="C938" s="14">
        <v>208.68</v>
      </c>
      <c r="D938" s="14">
        <v>4.9000000000000004</v>
      </c>
      <c r="E938" s="14">
        <v>1505</v>
      </c>
      <c r="F938" s="14">
        <v>102</v>
      </c>
      <c r="G938" s="14">
        <v>0.45</v>
      </c>
      <c r="H938" s="14">
        <v>177</v>
      </c>
      <c r="I938" s="15">
        <v>45238</v>
      </c>
      <c r="J938" s="14">
        <f t="shared" si="14"/>
        <v>36936.36</v>
      </c>
      <c r="K938" s="14" t="str">
        <f>TEXT(Table1[[#This Row],[DateAdded]],"yy-mm")</f>
        <v>23-11</v>
      </c>
      <c r="L938" s="14" t="str">
        <f>IF(Table1[[#This Row],[Discount]]&gt;0.2, "High Discount", "Low/No Discount")</f>
        <v>High Discount</v>
      </c>
    </row>
    <row r="939" spans="1:12" x14ac:dyDescent="0.2">
      <c r="A939" s="14" t="s">
        <v>124</v>
      </c>
      <c r="B939" s="14" t="s">
        <v>125</v>
      </c>
      <c r="C939" s="14">
        <v>133.63999999999999</v>
      </c>
      <c r="D939" s="14">
        <v>4.7</v>
      </c>
      <c r="E939" s="14">
        <v>2096</v>
      </c>
      <c r="F939" s="14">
        <v>537</v>
      </c>
      <c r="G939" s="14">
        <v>0.1</v>
      </c>
      <c r="H939" s="14">
        <v>175</v>
      </c>
      <c r="I939" s="15">
        <v>45374</v>
      </c>
      <c r="J939" s="14">
        <f t="shared" si="14"/>
        <v>23386.999999999996</v>
      </c>
      <c r="K939" s="14" t="str">
        <f>TEXT(Table1[[#This Row],[DateAdded]],"yy-mm")</f>
        <v>24-03</v>
      </c>
      <c r="L939" s="14" t="str">
        <f>IF(Table1[[#This Row],[Discount]]&gt;0.2, "High Discount", "Low/No Discount")</f>
        <v>Low/No Discount</v>
      </c>
    </row>
    <row r="940" spans="1:12" x14ac:dyDescent="0.2">
      <c r="A940" s="14" t="s">
        <v>126</v>
      </c>
      <c r="B940" s="14" t="s">
        <v>125</v>
      </c>
      <c r="C940" s="14">
        <v>454.42</v>
      </c>
      <c r="D940" s="14">
        <v>1.7</v>
      </c>
      <c r="E940" s="14">
        <v>1667</v>
      </c>
      <c r="F940" s="14">
        <v>275</v>
      </c>
      <c r="G940" s="14">
        <v>0.23</v>
      </c>
      <c r="H940" s="14">
        <v>675</v>
      </c>
      <c r="I940" s="15">
        <v>45165</v>
      </c>
      <c r="J940" s="14">
        <f t="shared" si="14"/>
        <v>306733.5</v>
      </c>
      <c r="K940" s="14" t="str">
        <f>TEXT(Table1[[#This Row],[DateAdded]],"yy-mm")</f>
        <v>23-08</v>
      </c>
      <c r="L940" s="14" t="str">
        <f>IF(Table1[[#This Row],[Discount]]&gt;0.2, "High Discount", "Low/No Discount")</f>
        <v>High Discount</v>
      </c>
    </row>
    <row r="941" spans="1:12" x14ac:dyDescent="0.2">
      <c r="A941" s="14" t="s">
        <v>127</v>
      </c>
      <c r="B941" s="14" t="s">
        <v>125</v>
      </c>
      <c r="C941" s="14">
        <v>265.23</v>
      </c>
      <c r="D941" s="14">
        <v>2.9</v>
      </c>
      <c r="E941" s="14">
        <v>546</v>
      </c>
      <c r="F941" s="14">
        <v>111</v>
      </c>
      <c r="G941" s="14">
        <v>0.41</v>
      </c>
      <c r="H941" s="14">
        <v>35</v>
      </c>
      <c r="I941" s="15">
        <v>45236</v>
      </c>
      <c r="J941" s="14">
        <f t="shared" si="14"/>
        <v>9283.0500000000011</v>
      </c>
      <c r="K941" s="14" t="str">
        <f>TEXT(Table1[[#This Row],[DateAdded]],"yy-mm")</f>
        <v>23-11</v>
      </c>
      <c r="L941" s="14" t="str">
        <f>IF(Table1[[#This Row],[Discount]]&gt;0.2, "High Discount", "Low/No Discount")</f>
        <v>High Discount</v>
      </c>
    </row>
    <row r="942" spans="1:12" x14ac:dyDescent="0.2">
      <c r="A942" s="14" t="s">
        <v>127</v>
      </c>
      <c r="B942" s="14" t="s">
        <v>125</v>
      </c>
      <c r="C942" s="14">
        <v>217.24</v>
      </c>
      <c r="D942" s="14">
        <v>4.2</v>
      </c>
      <c r="E942" s="14">
        <v>4402</v>
      </c>
      <c r="F942" s="14">
        <v>533</v>
      </c>
      <c r="G942" s="14">
        <v>0.23</v>
      </c>
      <c r="H942" s="14">
        <v>1132</v>
      </c>
      <c r="I942" s="15">
        <v>45096</v>
      </c>
      <c r="J942" s="14">
        <f t="shared" si="14"/>
        <v>245915.68000000002</v>
      </c>
      <c r="K942" s="14" t="str">
        <f>TEXT(Table1[[#This Row],[DateAdded]],"yy-mm")</f>
        <v>23-06</v>
      </c>
      <c r="L942" s="14" t="str">
        <f>IF(Table1[[#This Row],[Discount]]&gt;0.2, "High Discount", "Low/No Discount")</f>
        <v>High Discount</v>
      </c>
    </row>
    <row r="943" spans="1:12" x14ac:dyDescent="0.2">
      <c r="A943" s="14" t="s">
        <v>128</v>
      </c>
      <c r="B943" s="14" t="s">
        <v>125</v>
      </c>
      <c r="C943" s="14">
        <v>277.04000000000002</v>
      </c>
      <c r="D943" s="14">
        <v>1.3</v>
      </c>
      <c r="E943" s="14">
        <v>2739</v>
      </c>
      <c r="F943" s="14">
        <v>180</v>
      </c>
      <c r="G943" s="14">
        <v>0.08</v>
      </c>
      <c r="H943" s="14">
        <v>1487</v>
      </c>
      <c r="I943" s="15">
        <v>45284</v>
      </c>
      <c r="J943" s="14">
        <f t="shared" si="14"/>
        <v>411958.48000000004</v>
      </c>
      <c r="K943" s="14" t="str">
        <f>TEXT(Table1[[#This Row],[DateAdded]],"yy-mm")</f>
        <v>23-12</v>
      </c>
      <c r="L943" s="14" t="str">
        <f>IF(Table1[[#This Row],[Discount]]&gt;0.2, "High Discount", "Low/No Discount")</f>
        <v>Low/No Discount</v>
      </c>
    </row>
    <row r="944" spans="1:12" x14ac:dyDescent="0.2">
      <c r="A944" s="14" t="s">
        <v>126</v>
      </c>
      <c r="B944" s="14" t="s">
        <v>125</v>
      </c>
      <c r="C944" s="14">
        <v>273.27</v>
      </c>
      <c r="D944" s="14">
        <v>3.7</v>
      </c>
      <c r="E944" s="14">
        <v>2431</v>
      </c>
      <c r="F944" s="14">
        <v>811</v>
      </c>
      <c r="G944" s="14">
        <v>0.31</v>
      </c>
      <c r="H944" s="14">
        <v>38</v>
      </c>
      <c r="I944" s="15">
        <v>45168</v>
      </c>
      <c r="J944" s="14">
        <f t="shared" si="14"/>
        <v>10384.259999999998</v>
      </c>
      <c r="K944" s="14" t="str">
        <f>TEXT(Table1[[#This Row],[DateAdded]],"yy-mm")</f>
        <v>23-08</v>
      </c>
      <c r="L944" s="14" t="str">
        <f>IF(Table1[[#This Row],[Discount]]&gt;0.2, "High Discount", "Low/No Discount")</f>
        <v>High Discount</v>
      </c>
    </row>
    <row r="945" spans="1:12" x14ac:dyDescent="0.2">
      <c r="A945" s="14" t="s">
        <v>126</v>
      </c>
      <c r="B945" s="14" t="s">
        <v>125</v>
      </c>
      <c r="C945" s="14">
        <v>94.38</v>
      </c>
      <c r="D945" s="14">
        <v>2.7</v>
      </c>
      <c r="E945" s="14">
        <v>4766</v>
      </c>
      <c r="F945" s="14">
        <v>242</v>
      </c>
      <c r="G945" s="14">
        <v>0.42</v>
      </c>
      <c r="H945" s="14">
        <v>1997</v>
      </c>
      <c r="I945" s="15">
        <v>45404</v>
      </c>
      <c r="J945" s="14">
        <f t="shared" si="14"/>
        <v>188476.86</v>
      </c>
      <c r="K945" s="14" t="str">
        <f>TEXT(Table1[[#This Row],[DateAdded]],"yy-mm")</f>
        <v>24-04</v>
      </c>
      <c r="L945" s="14" t="str">
        <f>IF(Table1[[#This Row],[Discount]]&gt;0.2, "High Discount", "Low/No Discount")</f>
        <v>High Discount</v>
      </c>
    </row>
    <row r="946" spans="1:12" x14ac:dyDescent="0.2">
      <c r="A946" s="14" t="s">
        <v>128</v>
      </c>
      <c r="B946" s="14" t="s">
        <v>125</v>
      </c>
      <c r="C946" s="14">
        <v>99.88</v>
      </c>
      <c r="D946" s="14">
        <v>1</v>
      </c>
      <c r="E946" s="14">
        <v>4025</v>
      </c>
      <c r="F946" s="14">
        <v>870</v>
      </c>
      <c r="G946" s="14">
        <v>7.0000000000000007E-2</v>
      </c>
      <c r="H946" s="14">
        <v>946</v>
      </c>
      <c r="I946" s="15">
        <v>45451</v>
      </c>
      <c r="J946" s="14">
        <f t="shared" si="14"/>
        <v>94486.48</v>
      </c>
      <c r="K946" s="14" t="str">
        <f>TEXT(Table1[[#This Row],[DateAdded]],"yy-mm")</f>
        <v>24-06</v>
      </c>
      <c r="L946" s="14" t="str">
        <f>IF(Table1[[#This Row],[Discount]]&gt;0.2, "High Discount", "Low/No Discount")</f>
        <v>Low/No Discount</v>
      </c>
    </row>
    <row r="947" spans="1:12" x14ac:dyDescent="0.2">
      <c r="A947" s="14" t="s">
        <v>124</v>
      </c>
      <c r="B947" s="14" t="s">
        <v>125</v>
      </c>
      <c r="C947" s="14">
        <v>119.57</v>
      </c>
      <c r="D947" s="14">
        <v>4.4000000000000004</v>
      </c>
      <c r="E947" s="14">
        <v>3665</v>
      </c>
      <c r="F947" s="14">
        <v>655</v>
      </c>
      <c r="G947" s="14">
        <v>0.22</v>
      </c>
      <c r="H947" s="14">
        <v>540</v>
      </c>
      <c r="I947" s="15">
        <v>45183</v>
      </c>
      <c r="J947" s="14">
        <f t="shared" si="14"/>
        <v>64567.799999999996</v>
      </c>
      <c r="K947" s="14" t="str">
        <f>TEXT(Table1[[#This Row],[DateAdded]],"yy-mm")</f>
        <v>23-09</v>
      </c>
      <c r="L947" s="14" t="str">
        <f>IF(Table1[[#This Row],[Discount]]&gt;0.2, "High Discount", "Low/No Discount")</f>
        <v>High Discount</v>
      </c>
    </row>
    <row r="948" spans="1:12" x14ac:dyDescent="0.2">
      <c r="A948" s="14" t="s">
        <v>124</v>
      </c>
      <c r="B948" s="14" t="s">
        <v>125</v>
      </c>
      <c r="C948" s="14">
        <v>48.37</v>
      </c>
      <c r="D948" s="14">
        <v>3.3</v>
      </c>
      <c r="E948" s="14">
        <v>505</v>
      </c>
      <c r="F948" s="14">
        <v>105</v>
      </c>
      <c r="G948" s="14">
        <v>0.22</v>
      </c>
      <c r="H948" s="14">
        <v>1194</v>
      </c>
      <c r="I948" s="15">
        <v>45116</v>
      </c>
      <c r="J948" s="14">
        <f t="shared" si="14"/>
        <v>57753.78</v>
      </c>
      <c r="K948" s="14" t="str">
        <f>TEXT(Table1[[#This Row],[DateAdded]],"yy-mm")</f>
        <v>23-07</v>
      </c>
      <c r="L948" s="14" t="str">
        <f>IF(Table1[[#This Row],[Discount]]&gt;0.2, "High Discount", "Low/No Discount")</f>
        <v>High Discount</v>
      </c>
    </row>
    <row r="949" spans="1:12" x14ac:dyDescent="0.2">
      <c r="A949" s="14" t="s">
        <v>128</v>
      </c>
      <c r="B949" s="14" t="s">
        <v>125</v>
      </c>
      <c r="C949" s="14">
        <v>438.62</v>
      </c>
      <c r="D949" s="14">
        <v>3.9</v>
      </c>
      <c r="E949" s="14">
        <v>4067</v>
      </c>
      <c r="F949" s="14">
        <v>99</v>
      </c>
      <c r="G949" s="14">
        <v>0.44</v>
      </c>
      <c r="H949" s="14">
        <v>1597</v>
      </c>
      <c r="I949" s="15">
        <v>45268</v>
      </c>
      <c r="J949" s="14">
        <f t="shared" si="14"/>
        <v>700476.14</v>
      </c>
      <c r="K949" s="14" t="str">
        <f>TEXT(Table1[[#This Row],[DateAdded]],"yy-mm")</f>
        <v>23-12</v>
      </c>
      <c r="L949" s="14" t="str">
        <f>IF(Table1[[#This Row],[Discount]]&gt;0.2, "High Discount", "Low/No Discount")</f>
        <v>High Discount</v>
      </c>
    </row>
    <row r="950" spans="1:12" x14ac:dyDescent="0.2">
      <c r="A950" s="14" t="s">
        <v>128</v>
      </c>
      <c r="B950" s="14" t="s">
        <v>125</v>
      </c>
      <c r="C950" s="14">
        <v>320.26</v>
      </c>
      <c r="D950" s="14">
        <v>3.9</v>
      </c>
      <c r="E950" s="14">
        <v>4727</v>
      </c>
      <c r="F950" s="14">
        <v>681</v>
      </c>
      <c r="G950" s="14">
        <v>0.01</v>
      </c>
      <c r="H950" s="14">
        <v>1884</v>
      </c>
      <c r="I950" s="15">
        <v>45193</v>
      </c>
      <c r="J950" s="14">
        <f t="shared" si="14"/>
        <v>603369.84</v>
      </c>
      <c r="K950" s="14" t="str">
        <f>TEXT(Table1[[#This Row],[DateAdded]],"yy-mm")</f>
        <v>23-09</v>
      </c>
      <c r="L950" s="14" t="str">
        <f>IF(Table1[[#This Row],[Discount]]&gt;0.2, "High Discount", "Low/No Discount")</f>
        <v>Low/No Discount</v>
      </c>
    </row>
    <row r="951" spans="1:12" x14ac:dyDescent="0.2">
      <c r="A951" s="14" t="s">
        <v>126</v>
      </c>
      <c r="B951" s="14" t="s">
        <v>125</v>
      </c>
      <c r="C951" s="14">
        <v>234.29</v>
      </c>
      <c r="D951" s="14">
        <v>1.4</v>
      </c>
      <c r="E951" s="14">
        <v>3302</v>
      </c>
      <c r="F951" s="14">
        <v>719</v>
      </c>
      <c r="G951" s="14">
        <v>0.47</v>
      </c>
      <c r="H951" s="14">
        <v>1922</v>
      </c>
      <c r="I951" s="15">
        <v>45339</v>
      </c>
      <c r="J951" s="14">
        <f t="shared" si="14"/>
        <v>450305.38</v>
      </c>
      <c r="K951" s="14" t="str">
        <f>TEXT(Table1[[#This Row],[DateAdded]],"yy-mm")</f>
        <v>24-02</v>
      </c>
      <c r="L951" s="14" t="str">
        <f>IF(Table1[[#This Row],[Discount]]&gt;0.2, "High Discount", "Low/No Discount")</f>
        <v>High Discount</v>
      </c>
    </row>
    <row r="952" spans="1:12" x14ac:dyDescent="0.2">
      <c r="A952" s="14" t="s">
        <v>126</v>
      </c>
      <c r="B952" s="14" t="s">
        <v>125</v>
      </c>
      <c r="C952" s="14">
        <v>95.24</v>
      </c>
      <c r="D952" s="14">
        <v>1.2</v>
      </c>
      <c r="E952" s="14">
        <v>4969</v>
      </c>
      <c r="F952" s="14">
        <v>721</v>
      </c>
      <c r="G952" s="14">
        <v>0.46</v>
      </c>
      <c r="H952" s="14">
        <v>1555</v>
      </c>
      <c r="I952" s="15">
        <v>45395</v>
      </c>
      <c r="J952" s="14">
        <f t="shared" si="14"/>
        <v>148098.19999999998</v>
      </c>
      <c r="K952" s="14" t="str">
        <f>TEXT(Table1[[#This Row],[DateAdded]],"yy-mm")</f>
        <v>24-04</v>
      </c>
      <c r="L952" s="14" t="str">
        <f>IF(Table1[[#This Row],[Discount]]&gt;0.2, "High Discount", "Low/No Discount")</f>
        <v>High Discount</v>
      </c>
    </row>
    <row r="953" spans="1:12" x14ac:dyDescent="0.2">
      <c r="A953" s="14" t="s">
        <v>127</v>
      </c>
      <c r="B953" s="14" t="s">
        <v>125</v>
      </c>
      <c r="C953" s="14">
        <v>499.68</v>
      </c>
      <c r="D953" s="14">
        <v>1.8</v>
      </c>
      <c r="E953" s="14">
        <v>886</v>
      </c>
      <c r="F953" s="14">
        <v>461</v>
      </c>
      <c r="G953" s="14">
        <v>0.34</v>
      </c>
      <c r="H953" s="14">
        <v>1075</v>
      </c>
      <c r="I953" s="15">
        <v>45160</v>
      </c>
      <c r="J953" s="14">
        <f t="shared" si="14"/>
        <v>537156</v>
      </c>
      <c r="K953" s="14" t="str">
        <f>TEXT(Table1[[#This Row],[DateAdded]],"yy-mm")</f>
        <v>23-08</v>
      </c>
      <c r="L953" s="14" t="str">
        <f>IF(Table1[[#This Row],[Discount]]&gt;0.2, "High Discount", "Low/No Discount")</f>
        <v>High Discount</v>
      </c>
    </row>
    <row r="954" spans="1:12" x14ac:dyDescent="0.2">
      <c r="A954" s="14" t="s">
        <v>127</v>
      </c>
      <c r="B954" s="14" t="s">
        <v>125</v>
      </c>
      <c r="C954" s="14">
        <v>256.41000000000003</v>
      </c>
      <c r="D954" s="14">
        <v>4.2</v>
      </c>
      <c r="E954" s="14">
        <v>926</v>
      </c>
      <c r="F954" s="14">
        <v>556</v>
      </c>
      <c r="G954" s="14">
        <v>0.48</v>
      </c>
      <c r="H954" s="14">
        <v>1055</v>
      </c>
      <c r="I954" s="15">
        <v>45164</v>
      </c>
      <c r="J954" s="14">
        <f t="shared" si="14"/>
        <v>270512.55000000005</v>
      </c>
      <c r="K954" s="14" t="str">
        <f>TEXT(Table1[[#This Row],[DateAdded]],"yy-mm")</f>
        <v>23-08</v>
      </c>
      <c r="L954" s="14" t="str">
        <f>IF(Table1[[#This Row],[Discount]]&gt;0.2, "High Discount", "Low/No Discount")</f>
        <v>High Discount</v>
      </c>
    </row>
    <row r="955" spans="1:12" x14ac:dyDescent="0.2">
      <c r="A955" s="14" t="s">
        <v>126</v>
      </c>
      <c r="B955" s="14" t="s">
        <v>125</v>
      </c>
      <c r="C955" s="14">
        <v>265.64999999999998</v>
      </c>
      <c r="D955" s="14">
        <v>1.9</v>
      </c>
      <c r="E955" s="14">
        <v>1052</v>
      </c>
      <c r="F955" s="14">
        <v>642</v>
      </c>
      <c r="G955" s="14">
        <v>0.1</v>
      </c>
      <c r="H955" s="14">
        <v>252</v>
      </c>
      <c r="I955" s="15">
        <v>45167</v>
      </c>
      <c r="J955" s="14">
        <f t="shared" si="14"/>
        <v>66943.799999999988</v>
      </c>
      <c r="K955" s="14" t="str">
        <f>TEXT(Table1[[#This Row],[DateAdded]],"yy-mm")</f>
        <v>23-08</v>
      </c>
      <c r="L955" s="14" t="str">
        <f>IF(Table1[[#This Row],[Discount]]&gt;0.2, "High Discount", "Low/No Discount")</f>
        <v>Low/No Discount</v>
      </c>
    </row>
    <row r="956" spans="1:12" x14ac:dyDescent="0.2">
      <c r="A956" s="14" t="s">
        <v>128</v>
      </c>
      <c r="B956" s="14" t="s">
        <v>125</v>
      </c>
      <c r="C956" s="14">
        <v>177.69</v>
      </c>
      <c r="D956" s="14">
        <v>4.9000000000000004</v>
      </c>
      <c r="E956" s="14">
        <v>4525</v>
      </c>
      <c r="F956" s="14">
        <v>579</v>
      </c>
      <c r="G956" s="14">
        <v>0.21</v>
      </c>
      <c r="H956" s="14">
        <v>1164</v>
      </c>
      <c r="I956" s="15">
        <v>45222</v>
      </c>
      <c r="J956" s="14">
        <f t="shared" si="14"/>
        <v>206831.16</v>
      </c>
      <c r="K956" s="14" t="str">
        <f>TEXT(Table1[[#This Row],[DateAdded]],"yy-mm")</f>
        <v>23-10</v>
      </c>
      <c r="L956" s="14" t="str">
        <f>IF(Table1[[#This Row],[Discount]]&gt;0.2, "High Discount", "Low/No Discount")</f>
        <v>High Discount</v>
      </c>
    </row>
    <row r="957" spans="1:12" x14ac:dyDescent="0.2">
      <c r="A957" s="14" t="s">
        <v>127</v>
      </c>
      <c r="B957" s="14" t="s">
        <v>125</v>
      </c>
      <c r="C957" s="14">
        <v>77.489999999999995</v>
      </c>
      <c r="D957" s="14">
        <v>1.2</v>
      </c>
      <c r="E957" s="14">
        <v>1468</v>
      </c>
      <c r="F957" s="14">
        <v>757</v>
      </c>
      <c r="G957" s="14">
        <v>0.03</v>
      </c>
      <c r="H957" s="14">
        <v>575</v>
      </c>
      <c r="I957" s="15">
        <v>45422</v>
      </c>
      <c r="J957" s="14">
        <f t="shared" si="14"/>
        <v>44556.75</v>
      </c>
      <c r="K957" s="14" t="str">
        <f>TEXT(Table1[[#This Row],[DateAdded]],"yy-mm")</f>
        <v>24-05</v>
      </c>
      <c r="L957" s="14" t="str">
        <f>IF(Table1[[#This Row],[Discount]]&gt;0.2, "High Discount", "Low/No Discount")</f>
        <v>Low/No Discount</v>
      </c>
    </row>
    <row r="958" spans="1:12" x14ac:dyDescent="0.2">
      <c r="A958" s="14" t="s">
        <v>127</v>
      </c>
      <c r="B958" s="14" t="s">
        <v>125</v>
      </c>
      <c r="C958" s="14">
        <v>395.39</v>
      </c>
      <c r="D958" s="14">
        <v>2</v>
      </c>
      <c r="E958" s="14">
        <v>1645</v>
      </c>
      <c r="F958" s="14">
        <v>580</v>
      </c>
      <c r="G958" s="14">
        <v>0.22</v>
      </c>
      <c r="H958" s="14">
        <v>811</v>
      </c>
      <c r="I958" s="15">
        <v>45123</v>
      </c>
      <c r="J958" s="14">
        <f t="shared" si="14"/>
        <v>320661.28999999998</v>
      </c>
      <c r="K958" s="14" t="str">
        <f>TEXT(Table1[[#This Row],[DateAdded]],"yy-mm")</f>
        <v>23-07</v>
      </c>
      <c r="L958" s="14" t="str">
        <f>IF(Table1[[#This Row],[Discount]]&gt;0.2, "High Discount", "Low/No Discount")</f>
        <v>High Discount</v>
      </c>
    </row>
    <row r="959" spans="1:12" x14ac:dyDescent="0.2">
      <c r="A959" s="14" t="s">
        <v>127</v>
      </c>
      <c r="B959" s="14" t="s">
        <v>125</v>
      </c>
      <c r="C959" s="14">
        <v>492.03</v>
      </c>
      <c r="D959" s="14">
        <v>2.4</v>
      </c>
      <c r="E959" s="14">
        <v>3142</v>
      </c>
      <c r="F959" s="14">
        <v>766</v>
      </c>
      <c r="G959" s="14">
        <v>0.18</v>
      </c>
      <c r="H959" s="14">
        <v>1590</v>
      </c>
      <c r="I959" s="15">
        <v>45130</v>
      </c>
      <c r="J959" s="14">
        <f t="shared" si="14"/>
        <v>782327.7</v>
      </c>
      <c r="K959" s="14" t="str">
        <f>TEXT(Table1[[#This Row],[DateAdded]],"yy-mm")</f>
        <v>23-07</v>
      </c>
      <c r="L959" s="14" t="str">
        <f>IF(Table1[[#This Row],[Discount]]&gt;0.2, "High Discount", "Low/No Discount")</f>
        <v>Low/No Discount</v>
      </c>
    </row>
    <row r="960" spans="1:12" x14ac:dyDescent="0.2">
      <c r="A960" s="14" t="s">
        <v>128</v>
      </c>
      <c r="B960" s="14" t="s">
        <v>125</v>
      </c>
      <c r="C960" s="14">
        <v>26.86</v>
      </c>
      <c r="D960" s="14">
        <v>3.5</v>
      </c>
      <c r="E960" s="14">
        <v>810</v>
      </c>
      <c r="F960" s="14">
        <v>187</v>
      </c>
      <c r="G960" s="14">
        <v>0.3</v>
      </c>
      <c r="H960" s="14">
        <v>809</v>
      </c>
      <c r="I960" s="15">
        <v>45249</v>
      </c>
      <c r="J960" s="14">
        <f t="shared" si="14"/>
        <v>21729.739999999998</v>
      </c>
      <c r="K960" s="14" t="str">
        <f>TEXT(Table1[[#This Row],[DateAdded]],"yy-mm")</f>
        <v>23-11</v>
      </c>
      <c r="L960" s="14" t="str">
        <f>IF(Table1[[#This Row],[Discount]]&gt;0.2, "High Discount", "Low/No Discount")</f>
        <v>High Discount</v>
      </c>
    </row>
    <row r="961" spans="1:24" x14ac:dyDescent="0.2">
      <c r="A961" s="14" t="s">
        <v>128</v>
      </c>
      <c r="B961" s="14" t="s">
        <v>125</v>
      </c>
      <c r="C961" s="14">
        <v>360.33</v>
      </c>
      <c r="D961" s="14">
        <v>2</v>
      </c>
      <c r="E961" s="14">
        <v>2705</v>
      </c>
      <c r="F961" s="14">
        <v>596</v>
      </c>
      <c r="G961" s="14">
        <v>0.31</v>
      </c>
      <c r="H961" s="14">
        <v>947</v>
      </c>
      <c r="I961" s="15">
        <v>45407</v>
      </c>
      <c r="J961" s="14">
        <f t="shared" si="14"/>
        <v>341232.51</v>
      </c>
      <c r="K961" s="14" t="str">
        <f>TEXT(Table1[[#This Row],[DateAdded]],"yy-mm")</f>
        <v>24-04</v>
      </c>
      <c r="L961" s="14" t="str">
        <f>IF(Table1[[#This Row],[Discount]]&gt;0.2, "High Discount", "Low/No Discount")</f>
        <v>High Discount</v>
      </c>
    </row>
    <row r="962" spans="1:24" x14ac:dyDescent="0.2">
      <c r="A962" s="14" t="s">
        <v>129</v>
      </c>
      <c r="B962" s="14" t="s">
        <v>130</v>
      </c>
      <c r="C962" s="14">
        <v>438.03</v>
      </c>
      <c r="D962" s="14">
        <v>1.9</v>
      </c>
      <c r="E962" s="14">
        <v>3697</v>
      </c>
      <c r="F962" s="14">
        <v>490</v>
      </c>
      <c r="G962" s="14">
        <v>0.37</v>
      </c>
      <c r="H962" s="14">
        <v>891</v>
      </c>
      <c r="I962" s="15">
        <v>45423</v>
      </c>
      <c r="J962" s="14">
        <f t="shared" si="14"/>
        <v>390284.73</v>
      </c>
      <c r="K962" s="14" t="str">
        <f>TEXT(Table1[[#This Row],[DateAdded]],"yy-mm")</f>
        <v>24-05</v>
      </c>
      <c r="L962" s="14" t="str">
        <f>IF(Table1[[#This Row],[Discount]]&gt;0.2, "High Discount", "Low/No Discount")</f>
        <v>High Discount</v>
      </c>
    </row>
    <row r="963" spans="1:24" x14ac:dyDescent="0.2">
      <c r="A963" s="14" t="s">
        <v>129</v>
      </c>
      <c r="B963" s="14" t="s">
        <v>130</v>
      </c>
      <c r="C963" s="14">
        <v>442.17</v>
      </c>
      <c r="D963" s="14">
        <v>4.8</v>
      </c>
      <c r="E963" s="14">
        <v>4376</v>
      </c>
      <c r="F963" s="14">
        <v>274</v>
      </c>
      <c r="G963" s="14">
        <v>0.2</v>
      </c>
      <c r="H963" s="14">
        <v>718</v>
      </c>
      <c r="I963" s="15">
        <v>45125</v>
      </c>
      <c r="J963" s="14">
        <f t="shared" ref="J963:J1001" si="15">C963*H963</f>
        <v>317478.06</v>
      </c>
      <c r="K963" s="14" t="str">
        <f>TEXT(Table1[[#This Row],[DateAdded]],"yy-mm")</f>
        <v>23-07</v>
      </c>
      <c r="L963" s="14" t="str">
        <f>IF(Table1[[#This Row],[Discount]]&gt;0.2, "High Discount", "Low/No Discount")</f>
        <v>Low/No Discount</v>
      </c>
    </row>
    <row r="964" spans="1:24" x14ac:dyDescent="0.2">
      <c r="A964" s="14" t="s">
        <v>131</v>
      </c>
      <c r="B964" s="14" t="s">
        <v>130</v>
      </c>
      <c r="C964" s="14">
        <v>14.22</v>
      </c>
      <c r="D964" s="14">
        <v>1.1000000000000001</v>
      </c>
      <c r="E964" s="14">
        <v>2073</v>
      </c>
      <c r="F964" s="14">
        <v>26</v>
      </c>
      <c r="G964" s="14">
        <v>0.23</v>
      </c>
      <c r="H964" s="14">
        <v>1919</v>
      </c>
      <c r="I964" s="15">
        <v>45283</v>
      </c>
      <c r="J964" s="14">
        <f t="shared" si="15"/>
        <v>27288.18</v>
      </c>
      <c r="K964" s="14" t="str">
        <f>TEXT(Table1[[#This Row],[DateAdded]],"yy-mm")</f>
        <v>23-12</v>
      </c>
      <c r="L964" s="14" t="str">
        <f>IF(Table1[[#This Row],[Discount]]&gt;0.2, "High Discount", "Low/No Discount")</f>
        <v>High Discount</v>
      </c>
    </row>
    <row r="965" spans="1:24" x14ac:dyDescent="0.2">
      <c r="A965" s="14" t="s">
        <v>132</v>
      </c>
      <c r="B965" s="14" t="s">
        <v>130</v>
      </c>
      <c r="C965" s="14">
        <v>217.12</v>
      </c>
      <c r="D965" s="14">
        <v>3.9</v>
      </c>
      <c r="E965" s="14">
        <v>4324</v>
      </c>
      <c r="F965" s="14">
        <v>978</v>
      </c>
      <c r="G965" s="14">
        <v>0.13</v>
      </c>
      <c r="H965" s="14">
        <v>527</v>
      </c>
      <c r="I965" s="15">
        <v>45174</v>
      </c>
      <c r="J965" s="14">
        <f t="shared" si="15"/>
        <v>114422.24</v>
      </c>
      <c r="K965" s="14" t="str">
        <f>TEXT(Table1[[#This Row],[DateAdded]],"yy-mm")</f>
        <v>23-09</v>
      </c>
      <c r="L965" s="14" t="str">
        <f>IF(Table1[[#This Row],[Discount]]&gt;0.2, "High Discount", "Low/No Discount")</f>
        <v>Low/No Discount</v>
      </c>
    </row>
    <row r="966" spans="1:24" x14ac:dyDescent="0.2">
      <c r="A966" s="14" t="s">
        <v>131</v>
      </c>
      <c r="B966" s="14" t="s">
        <v>130</v>
      </c>
      <c r="C966" s="14">
        <v>298.33</v>
      </c>
      <c r="D966" s="14">
        <v>1.8</v>
      </c>
      <c r="E966" s="14">
        <v>2153</v>
      </c>
      <c r="F966" s="14">
        <v>731</v>
      </c>
      <c r="G966" s="14">
        <v>0.03</v>
      </c>
      <c r="H966" s="14">
        <v>1712</v>
      </c>
      <c r="I966" s="15">
        <v>45171</v>
      </c>
      <c r="J966" s="14">
        <f t="shared" si="15"/>
        <v>510740.95999999996</v>
      </c>
      <c r="K966" s="14" t="str">
        <f>TEXT(Table1[[#This Row],[DateAdded]],"yy-mm")</f>
        <v>23-09</v>
      </c>
      <c r="L966" s="14" t="str">
        <f>IF(Table1[[#This Row],[Discount]]&gt;0.2, "High Discount", "Low/No Discount")</f>
        <v>Low/No Discount</v>
      </c>
    </row>
    <row r="967" spans="1:24" x14ac:dyDescent="0.2">
      <c r="A967" s="14" t="s">
        <v>132</v>
      </c>
      <c r="B967" s="14" t="s">
        <v>130</v>
      </c>
      <c r="C967" s="14">
        <v>136.57</v>
      </c>
      <c r="D967" s="14">
        <v>4.5</v>
      </c>
      <c r="E967" s="14">
        <v>2720</v>
      </c>
      <c r="F967" s="14">
        <v>618</v>
      </c>
      <c r="G967" s="14">
        <v>0.22</v>
      </c>
      <c r="H967" s="14">
        <v>1770</v>
      </c>
      <c r="I967" s="15">
        <v>45435</v>
      </c>
      <c r="J967" s="14">
        <f t="shared" si="15"/>
        <v>241728.9</v>
      </c>
      <c r="K967" s="14" t="str">
        <f>TEXT(Table1[[#This Row],[DateAdded]],"yy-mm")</f>
        <v>24-05</v>
      </c>
      <c r="L967" s="14" t="str">
        <f>IF(Table1[[#This Row],[Discount]]&gt;0.2, "High Discount", "Low/No Discount")</f>
        <v>High Discount</v>
      </c>
    </row>
    <row r="968" spans="1:24" ht="17" thickBot="1" x14ac:dyDescent="0.25">
      <c r="A968" s="14" t="s">
        <v>133</v>
      </c>
      <c r="B968" s="14" t="s">
        <v>130</v>
      </c>
      <c r="C968" s="14">
        <v>37.31</v>
      </c>
      <c r="D968" s="14">
        <v>4.5999999999999996</v>
      </c>
      <c r="E968" s="14">
        <v>3788</v>
      </c>
      <c r="F968" s="14">
        <v>550</v>
      </c>
      <c r="G968" s="14">
        <v>0.25</v>
      </c>
      <c r="H968" s="14">
        <v>1711</v>
      </c>
      <c r="I968" s="15">
        <v>45212</v>
      </c>
      <c r="J968" s="14">
        <f t="shared" si="15"/>
        <v>63837.41</v>
      </c>
      <c r="K968" s="14" t="str">
        <f>TEXT(Table1[[#This Row],[DateAdded]],"yy-mm")</f>
        <v>23-10</v>
      </c>
      <c r="L968" s="14" t="str">
        <f>IF(Table1[[#This Row],[Discount]]&gt;0.2, "High Discount", "Low/No Discount")</f>
        <v>High Discount</v>
      </c>
    </row>
    <row r="969" spans="1:24" x14ac:dyDescent="0.2">
      <c r="A969" s="14" t="s">
        <v>133</v>
      </c>
      <c r="B969" s="14" t="s">
        <v>130</v>
      </c>
      <c r="C969" s="14">
        <v>152.59</v>
      </c>
      <c r="D969" s="14">
        <v>4.5</v>
      </c>
      <c r="E969" s="14">
        <v>677</v>
      </c>
      <c r="F969" s="14">
        <v>105</v>
      </c>
      <c r="G969" s="14">
        <v>0.36</v>
      </c>
      <c r="H969" s="14">
        <v>1946</v>
      </c>
      <c r="I969" s="15">
        <v>45381</v>
      </c>
      <c r="J969" s="14">
        <f t="shared" si="15"/>
        <v>296940.14</v>
      </c>
      <c r="K969" s="14" t="str">
        <f>TEXT(Table1[[#This Row],[DateAdded]],"yy-mm")</f>
        <v>24-03</v>
      </c>
      <c r="L969" s="14" t="str">
        <f>IF(Table1[[#This Row],[Discount]]&gt;0.2, "High Discount", "Low/No Discount")</f>
        <v>High Discount</v>
      </c>
      <c r="W969" s="4"/>
      <c r="X969" s="4"/>
    </row>
    <row r="970" spans="1:24" x14ac:dyDescent="0.2">
      <c r="A970" s="14" t="s">
        <v>129</v>
      </c>
      <c r="B970" s="14" t="s">
        <v>130</v>
      </c>
      <c r="C970" s="14">
        <v>104.23</v>
      </c>
      <c r="D970" s="14">
        <v>2.9</v>
      </c>
      <c r="E970" s="14">
        <v>3257</v>
      </c>
      <c r="F970" s="14">
        <v>69</v>
      </c>
      <c r="G970" s="14">
        <v>0.42</v>
      </c>
      <c r="H970" s="14">
        <v>1269</v>
      </c>
      <c r="I970" s="15">
        <v>45191</v>
      </c>
      <c r="J970" s="14">
        <f t="shared" si="15"/>
        <v>132267.87</v>
      </c>
      <c r="K970" s="14" t="str">
        <f>TEXT(Table1[[#This Row],[DateAdded]],"yy-mm")</f>
        <v>23-09</v>
      </c>
      <c r="L970" s="14" t="str">
        <f>IF(Table1[[#This Row],[Discount]]&gt;0.2, "High Discount", "Low/No Discount")</f>
        <v>High Discount</v>
      </c>
    </row>
    <row r="971" spans="1:24" x14ac:dyDescent="0.2">
      <c r="A971" s="14" t="s">
        <v>133</v>
      </c>
      <c r="B971" s="14" t="s">
        <v>130</v>
      </c>
      <c r="C971" s="14">
        <v>271.2</v>
      </c>
      <c r="D971" s="14">
        <v>3.5</v>
      </c>
      <c r="E971" s="14">
        <v>1301</v>
      </c>
      <c r="F971" s="14">
        <v>562</v>
      </c>
      <c r="G971" s="14">
        <v>0.06</v>
      </c>
      <c r="H971" s="14">
        <v>454</v>
      </c>
      <c r="I971" s="15">
        <v>45349</v>
      </c>
      <c r="J971" s="14">
        <f t="shared" si="15"/>
        <v>123124.79999999999</v>
      </c>
      <c r="K971" s="14" t="str">
        <f>TEXT(Table1[[#This Row],[DateAdded]],"yy-mm")</f>
        <v>24-02</v>
      </c>
      <c r="L971" s="14" t="str">
        <f>IF(Table1[[#This Row],[Discount]]&gt;0.2, "High Discount", "Low/No Discount")</f>
        <v>Low/No Discount</v>
      </c>
    </row>
    <row r="972" spans="1:24" x14ac:dyDescent="0.2">
      <c r="A972" s="14" t="s">
        <v>133</v>
      </c>
      <c r="B972" s="14" t="s">
        <v>130</v>
      </c>
      <c r="C972" s="14">
        <v>465.67</v>
      </c>
      <c r="D972" s="14">
        <v>2.8</v>
      </c>
      <c r="E972" s="14">
        <v>1417</v>
      </c>
      <c r="F972" s="14">
        <v>500</v>
      </c>
      <c r="G972" s="14">
        <v>0.15</v>
      </c>
      <c r="H972" s="14">
        <v>1544</v>
      </c>
      <c r="I972" s="15">
        <v>45374</v>
      </c>
      <c r="J972" s="14">
        <f t="shared" si="15"/>
        <v>718994.48</v>
      </c>
      <c r="K972" s="14" t="str">
        <f>TEXT(Table1[[#This Row],[DateAdded]],"yy-mm")</f>
        <v>24-03</v>
      </c>
      <c r="L972" s="14" t="str">
        <f>IF(Table1[[#This Row],[Discount]]&gt;0.2, "High Discount", "Low/No Discount")</f>
        <v>Low/No Discount</v>
      </c>
    </row>
    <row r="973" spans="1:24" x14ac:dyDescent="0.2">
      <c r="A973" s="14" t="s">
        <v>129</v>
      </c>
      <c r="B973" s="14" t="s">
        <v>130</v>
      </c>
      <c r="C973" s="14">
        <v>209.1</v>
      </c>
      <c r="D973" s="14">
        <v>4.7</v>
      </c>
      <c r="E973" s="14">
        <v>1209</v>
      </c>
      <c r="F973" s="14">
        <v>33</v>
      </c>
      <c r="G973" s="14">
        <v>0.06</v>
      </c>
      <c r="H973" s="14">
        <v>130</v>
      </c>
      <c r="I973" s="15">
        <v>45333</v>
      </c>
      <c r="J973" s="14">
        <f t="shared" si="15"/>
        <v>27183</v>
      </c>
      <c r="K973" s="14" t="str">
        <f>TEXT(Table1[[#This Row],[DateAdded]],"yy-mm")</f>
        <v>24-02</v>
      </c>
      <c r="L973" s="14" t="str">
        <f>IF(Table1[[#This Row],[Discount]]&gt;0.2, "High Discount", "Low/No Discount")</f>
        <v>Low/No Discount</v>
      </c>
    </row>
    <row r="974" spans="1:24" x14ac:dyDescent="0.2">
      <c r="A974" s="14" t="s">
        <v>131</v>
      </c>
      <c r="B974" s="14" t="s">
        <v>130</v>
      </c>
      <c r="C974" s="14">
        <v>336.54</v>
      </c>
      <c r="D974" s="14">
        <v>2.1</v>
      </c>
      <c r="E974" s="14">
        <v>2544</v>
      </c>
      <c r="F974" s="14">
        <v>402</v>
      </c>
      <c r="G974" s="14">
        <v>0.05</v>
      </c>
      <c r="H974" s="14">
        <v>614</v>
      </c>
      <c r="I974" s="15">
        <v>45124</v>
      </c>
      <c r="J974" s="14">
        <f t="shared" si="15"/>
        <v>206635.56000000003</v>
      </c>
      <c r="K974" s="14" t="str">
        <f>TEXT(Table1[[#This Row],[DateAdded]],"yy-mm")</f>
        <v>23-07</v>
      </c>
      <c r="L974" s="14" t="str">
        <f>IF(Table1[[#This Row],[Discount]]&gt;0.2, "High Discount", "Low/No Discount")</f>
        <v>Low/No Discount</v>
      </c>
    </row>
    <row r="975" spans="1:24" x14ac:dyDescent="0.2">
      <c r="A975" s="14" t="s">
        <v>129</v>
      </c>
      <c r="B975" s="14" t="s">
        <v>130</v>
      </c>
      <c r="C975" s="14">
        <v>481.48</v>
      </c>
      <c r="D975" s="14">
        <v>4.9000000000000004</v>
      </c>
      <c r="E975" s="14">
        <v>120</v>
      </c>
      <c r="F975" s="14">
        <v>605</v>
      </c>
      <c r="G975" s="14">
        <v>0.24</v>
      </c>
      <c r="H975" s="14">
        <v>128</v>
      </c>
      <c r="I975" s="15">
        <v>45362</v>
      </c>
      <c r="J975" s="14">
        <f t="shared" si="15"/>
        <v>61629.440000000002</v>
      </c>
      <c r="K975" s="14" t="str">
        <f>TEXT(Table1[[#This Row],[DateAdded]],"yy-mm")</f>
        <v>24-03</v>
      </c>
      <c r="L975" s="14" t="str">
        <f>IF(Table1[[#This Row],[Discount]]&gt;0.2, "High Discount", "Low/No Discount")</f>
        <v>High Discount</v>
      </c>
    </row>
    <row r="976" spans="1:24" x14ac:dyDescent="0.2">
      <c r="A976" s="14" t="s">
        <v>129</v>
      </c>
      <c r="B976" s="14" t="s">
        <v>130</v>
      </c>
      <c r="C976" s="14">
        <v>311.10000000000002</v>
      </c>
      <c r="D976" s="14">
        <v>4.5999999999999996</v>
      </c>
      <c r="E976" s="14">
        <v>332</v>
      </c>
      <c r="F976" s="14">
        <v>296</v>
      </c>
      <c r="G976" s="14">
        <v>0.17</v>
      </c>
      <c r="H976" s="14">
        <v>1196</v>
      </c>
      <c r="I976" s="15">
        <v>45245</v>
      </c>
      <c r="J976" s="14">
        <f t="shared" si="15"/>
        <v>372075.60000000003</v>
      </c>
      <c r="K976" s="14" t="str">
        <f>TEXT(Table1[[#This Row],[DateAdded]],"yy-mm")</f>
        <v>23-11</v>
      </c>
      <c r="L976" s="14" t="str">
        <f>IF(Table1[[#This Row],[Discount]]&gt;0.2, "High Discount", "Low/No Discount")</f>
        <v>Low/No Discount</v>
      </c>
    </row>
    <row r="977" spans="1:24" ht="17" thickBot="1" x14ac:dyDescent="0.25">
      <c r="A977" s="14" t="s">
        <v>129</v>
      </c>
      <c r="B977" s="14" t="s">
        <v>130</v>
      </c>
      <c r="C977" s="14">
        <v>118.14</v>
      </c>
      <c r="D977" s="14">
        <v>3.1</v>
      </c>
      <c r="E977" s="14">
        <v>4234</v>
      </c>
      <c r="F977" s="14">
        <v>502</v>
      </c>
      <c r="G977" s="14">
        <v>0.4</v>
      </c>
      <c r="H977" s="14">
        <v>28</v>
      </c>
      <c r="I977" s="15">
        <v>45310</v>
      </c>
      <c r="J977" s="14">
        <f t="shared" si="15"/>
        <v>3307.92</v>
      </c>
      <c r="K977" s="14" t="str">
        <f>TEXT(Table1[[#This Row],[DateAdded]],"yy-mm")</f>
        <v>24-01</v>
      </c>
      <c r="L977" s="14" t="str">
        <f>IF(Table1[[#This Row],[Discount]]&gt;0.2, "High Discount", "Low/No Discount")</f>
        <v>High Discount</v>
      </c>
      <c r="P977" s="17"/>
      <c r="Q977" s="17"/>
      <c r="R977" s="17"/>
      <c r="S977" s="17"/>
      <c r="T977" s="17"/>
      <c r="U977" s="17"/>
      <c r="V977" s="17"/>
      <c r="W977" s="17"/>
      <c r="X977" s="17"/>
    </row>
    <row r="978" spans="1:24" x14ac:dyDescent="0.2">
      <c r="A978" s="14" t="s">
        <v>129</v>
      </c>
      <c r="B978" s="14" t="s">
        <v>130</v>
      </c>
      <c r="C978" s="14">
        <v>111.33</v>
      </c>
      <c r="D978" s="14">
        <v>4.7</v>
      </c>
      <c r="E978" s="14">
        <v>1865</v>
      </c>
      <c r="F978" s="14">
        <v>944</v>
      </c>
      <c r="G978" s="14">
        <v>0.48</v>
      </c>
      <c r="H978" s="14">
        <v>63</v>
      </c>
      <c r="I978" s="15">
        <v>45210</v>
      </c>
      <c r="J978" s="14">
        <f t="shared" si="15"/>
        <v>7013.79</v>
      </c>
      <c r="K978" s="14" t="str">
        <f>TEXT(Table1[[#This Row],[DateAdded]],"yy-mm")</f>
        <v>23-10</v>
      </c>
      <c r="L978" s="14" t="str">
        <f>IF(Table1[[#This Row],[Discount]]&gt;0.2, "High Discount", "Low/No Discount")</f>
        <v>High Discount</v>
      </c>
    </row>
    <row r="979" spans="1:24" x14ac:dyDescent="0.2">
      <c r="A979" s="14" t="s">
        <v>133</v>
      </c>
      <c r="B979" s="14" t="s">
        <v>130</v>
      </c>
      <c r="C979" s="14">
        <v>141.74</v>
      </c>
      <c r="D979" s="14">
        <v>5</v>
      </c>
      <c r="E979" s="14">
        <v>1906</v>
      </c>
      <c r="F979" s="14">
        <v>231</v>
      </c>
      <c r="G979" s="14">
        <v>7.0000000000000007E-2</v>
      </c>
      <c r="H979" s="14">
        <v>1218</v>
      </c>
      <c r="I979" s="15">
        <v>45119</v>
      </c>
      <c r="J979" s="14">
        <f t="shared" si="15"/>
        <v>172639.32</v>
      </c>
      <c r="K979" s="14" t="str">
        <f>TEXT(Table1[[#This Row],[DateAdded]],"yy-mm")</f>
        <v>23-07</v>
      </c>
      <c r="L979" s="14" t="str">
        <f>IF(Table1[[#This Row],[Discount]]&gt;0.2, "High Discount", "Low/No Discount")</f>
        <v>Low/No Discount</v>
      </c>
    </row>
    <row r="980" spans="1:24" x14ac:dyDescent="0.2">
      <c r="A980" s="14" t="s">
        <v>129</v>
      </c>
      <c r="B980" s="14" t="s">
        <v>130</v>
      </c>
      <c r="C980" s="14">
        <v>311.98</v>
      </c>
      <c r="D980" s="14">
        <v>1.2</v>
      </c>
      <c r="E980" s="14">
        <v>3985</v>
      </c>
      <c r="F980" s="14">
        <v>392</v>
      </c>
      <c r="G980" s="14">
        <v>0.31</v>
      </c>
      <c r="H980" s="14">
        <v>1172</v>
      </c>
      <c r="I980" s="15">
        <v>45204</v>
      </c>
      <c r="J980" s="14">
        <f t="shared" si="15"/>
        <v>365640.56</v>
      </c>
      <c r="K980" s="14" t="str">
        <f>TEXT(Table1[[#This Row],[DateAdded]],"yy-mm")</f>
        <v>23-10</v>
      </c>
      <c r="L980" s="14" t="str">
        <f>IF(Table1[[#This Row],[Discount]]&gt;0.2, "High Discount", "Low/No Discount")</f>
        <v>High Discount</v>
      </c>
    </row>
    <row r="981" spans="1:24" x14ac:dyDescent="0.2">
      <c r="A981" s="14" t="s">
        <v>132</v>
      </c>
      <c r="B981" s="14" t="s">
        <v>130</v>
      </c>
      <c r="C981" s="14">
        <v>206.17</v>
      </c>
      <c r="D981" s="14">
        <v>4.8</v>
      </c>
      <c r="E981" s="14">
        <v>4293</v>
      </c>
      <c r="F981" s="14">
        <v>555</v>
      </c>
      <c r="G981" s="14">
        <v>0.24</v>
      </c>
      <c r="H981" s="14">
        <v>1452</v>
      </c>
      <c r="I981" s="15">
        <v>45436</v>
      </c>
      <c r="J981" s="14">
        <f t="shared" si="15"/>
        <v>299358.83999999997</v>
      </c>
      <c r="K981" s="14" t="str">
        <f>TEXT(Table1[[#This Row],[DateAdded]],"yy-mm")</f>
        <v>24-05</v>
      </c>
      <c r="L981" s="14" t="str">
        <f>IF(Table1[[#This Row],[Discount]]&gt;0.2, "High Discount", "Low/No Discount")</f>
        <v>High Discount</v>
      </c>
    </row>
    <row r="982" spans="1:24" x14ac:dyDescent="0.2">
      <c r="A982" s="14" t="s">
        <v>131</v>
      </c>
      <c r="B982" s="14" t="s">
        <v>130</v>
      </c>
      <c r="C982" s="14">
        <v>347.7</v>
      </c>
      <c r="D982" s="14">
        <v>2.4</v>
      </c>
      <c r="E982" s="14">
        <v>4994</v>
      </c>
      <c r="F982" s="14">
        <v>75</v>
      </c>
      <c r="G982" s="14">
        <v>0.41</v>
      </c>
      <c r="H982" s="14">
        <v>961</v>
      </c>
      <c r="I982" s="15">
        <v>45205</v>
      </c>
      <c r="J982" s="14">
        <f t="shared" si="15"/>
        <v>334139.7</v>
      </c>
      <c r="K982" s="14" t="str">
        <f>TEXT(Table1[[#This Row],[DateAdded]],"yy-mm")</f>
        <v>23-10</v>
      </c>
      <c r="L982" s="14" t="str">
        <f>IF(Table1[[#This Row],[Discount]]&gt;0.2, "High Discount", "Low/No Discount")</f>
        <v>High Discount</v>
      </c>
    </row>
    <row r="983" spans="1:24" x14ac:dyDescent="0.2">
      <c r="A983" s="14" t="s">
        <v>133</v>
      </c>
      <c r="B983" s="14" t="s">
        <v>130</v>
      </c>
      <c r="C983" s="14">
        <v>404.51</v>
      </c>
      <c r="D983" s="14">
        <v>4.4000000000000004</v>
      </c>
      <c r="E983" s="14">
        <v>392</v>
      </c>
      <c r="F983" s="14">
        <v>84</v>
      </c>
      <c r="G983" s="14">
        <v>0.48</v>
      </c>
      <c r="H983" s="14">
        <v>610</v>
      </c>
      <c r="I983" s="15">
        <v>45106</v>
      </c>
      <c r="J983" s="14">
        <f t="shared" si="15"/>
        <v>246751.1</v>
      </c>
      <c r="K983" s="14" t="str">
        <f>TEXT(Table1[[#This Row],[DateAdded]],"yy-mm")</f>
        <v>23-06</v>
      </c>
      <c r="L983" s="14" t="str">
        <f>IF(Table1[[#This Row],[Discount]]&gt;0.2, "High Discount", "Low/No Discount")</f>
        <v>High Discount</v>
      </c>
    </row>
    <row r="984" spans="1:24" x14ac:dyDescent="0.2">
      <c r="A984" s="14" t="s">
        <v>132</v>
      </c>
      <c r="B984" s="14" t="s">
        <v>130</v>
      </c>
      <c r="C984" s="14">
        <v>194.73</v>
      </c>
      <c r="D984" s="14">
        <v>4.9000000000000004</v>
      </c>
      <c r="E984" s="14">
        <v>3677</v>
      </c>
      <c r="F984" s="14">
        <v>173</v>
      </c>
      <c r="G984" s="14">
        <v>0.01</v>
      </c>
      <c r="H984" s="14">
        <v>219</v>
      </c>
      <c r="I984" s="15">
        <v>45422</v>
      </c>
      <c r="J984" s="14">
        <f t="shared" si="15"/>
        <v>42645.869999999995</v>
      </c>
      <c r="K984" s="14" t="str">
        <f>TEXT(Table1[[#This Row],[DateAdded]],"yy-mm")</f>
        <v>24-05</v>
      </c>
      <c r="L984" s="14" t="str">
        <f>IF(Table1[[#This Row],[Discount]]&gt;0.2, "High Discount", "Low/No Discount")</f>
        <v>Low/No Discount</v>
      </c>
    </row>
    <row r="985" spans="1:24" x14ac:dyDescent="0.2">
      <c r="A985" s="14" t="s">
        <v>131</v>
      </c>
      <c r="B985" s="14" t="s">
        <v>130</v>
      </c>
      <c r="C985" s="14">
        <v>80.099999999999994</v>
      </c>
      <c r="D985" s="14">
        <v>1.1000000000000001</v>
      </c>
      <c r="E985" s="14">
        <v>616</v>
      </c>
      <c r="F985" s="14">
        <v>538</v>
      </c>
      <c r="G985" s="14">
        <v>0.47</v>
      </c>
      <c r="H985" s="14">
        <v>870</v>
      </c>
      <c r="I985" s="15">
        <v>45352</v>
      </c>
      <c r="J985" s="14">
        <f t="shared" si="15"/>
        <v>69687</v>
      </c>
      <c r="K985" s="14" t="str">
        <f>TEXT(Table1[[#This Row],[DateAdded]],"yy-mm")</f>
        <v>24-03</v>
      </c>
      <c r="L985" s="14" t="str">
        <f>IF(Table1[[#This Row],[Discount]]&gt;0.2, "High Discount", "Low/No Discount")</f>
        <v>High Discount</v>
      </c>
    </row>
    <row r="986" spans="1:24" x14ac:dyDescent="0.2">
      <c r="A986" s="14" t="s">
        <v>132</v>
      </c>
      <c r="B986" s="14" t="s">
        <v>130</v>
      </c>
      <c r="C986" s="14">
        <v>177.42</v>
      </c>
      <c r="D986" s="14">
        <v>4.8</v>
      </c>
      <c r="E986" s="14">
        <v>340</v>
      </c>
      <c r="F986" s="14">
        <v>860</v>
      </c>
      <c r="G986" s="14">
        <v>0.36</v>
      </c>
      <c r="H986" s="14">
        <v>1340</v>
      </c>
      <c r="I986" s="15">
        <v>45415</v>
      </c>
      <c r="J986" s="14">
        <f t="shared" si="15"/>
        <v>237742.8</v>
      </c>
      <c r="K986" s="14" t="str">
        <f>TEXT(Table1[[#This Row],[DateAdded]],"yy-mm")</f>
        <v>24-05</v>
      </c>
      <c r="L986" s="14" t="str">
        <f>IF(Table1[[#This Row],[Discount]]&gt;0.2, "High Discount", "Low/No Discount")</f>
        <v>High Discount</v>
      </c>
    </row>
    <row r="987" spans="1:24" x14ac:dyDescent="0.2">
      <c r="A987" s="14" t="s">
        <v>129</v>
      </c>
      <c r="B987" s="14" t="s">
        <v>130</v>
      </c>
      <c r="C987" s="14">
        <v>345.37</v>
      </c>
      <c r="D987" s="14">
        <v>3</v>
      </c>
      <c r="E987" s="14">
        <v>2975</v>
      </c>
      <c r="F987" s="14">
        <v>25</v>
      </c>
      <c r="G987" s="14">
        <v>0.24</v>
      </c>
      <c r="H987" s="14">
        <v>1346</v>
      </c>
      <c r="I987" s="15">
        <v>45228</v>
      </c>
      <c r="J987" s="14">
        <f t="shared" si="15"/>
        <v>464868.02</v>
      </c>
      <c r="K987" s="14" t="str">
        <f>TEXT(Table1[[#This Row],[DateAdded]],"yy-mm")</f>
        <v>23-10</v>
      </c>
      <c r="L987" s="14" t="str">
        <f>IF(Table1[[#This Row],[Discount]]&gt;0.2, "High Discount", "Low/No Discount")</f>
        <v>High Discount</v>
      </c>
    </row>
    <row r="988" spans="1:24" x14ac:dyDescent="0.2">
      <c r="A988" s="14" t="s">
        <v>132</v>
      </c>
      <c r="B988" s="14" t="s">
        <v>130</v>
      </c>
      <c r="C988" s="14">
        <v>94.47</v>
      </c>
      <c r="D988" s="14">
        <v>4.5</v>
      </c>
      <c r="E988" s="14">
        <v>3979</v>
      </c>
      <c r="F988" s="14">
        <v>559</v>
      </c>
      <c r="G988" s="14">
        <v>0.08</v>
      </c>
      <c r="H988" s="14">
        <v>370</v>
      </c>
      <c r="I988" s="15">
        <v>45162</v>
      </c>
      <c r="J988" s="14">
        <f t="shared" si="15"/>
        <v>34953.9</v>
      </c>
      <c r="K988" s="14" t="str">
        <f>TEXT(Table1[[#This Row],[DateAdded]],"yy-mm")</f>
        <v>23-08</v>
      </c>
      <c r="L988" s="14" t="str">
        <f>IF(Table1[[#This Row],[Discount]]&gt;0.2, "High Discount", "Low/No Discount")</f>
        <v>Low/No Discount</v>
      </c>
    </row>
    <row r="989" spans="1:24" x14ac:dyDescent="0.2">
      <c r="A989" s="14" t="s">
        <v>129</v>
      </c>
      <c r="B989" s="14" t="s">
        <v>130</v>
      </c>
      <c r="C989" s="14">
        <v>383.64</v>
      </c>
      <c r="D989" s="14">
        <v>3.3</v>
      </c>
      <c r="E989" s="14">
        <v>1228</v>
      </c>
      <c r="F989" s="14">
        <v>696</v>
      </c>
      <c r="G989" s="14">
        <v>0.4</v>
      </c>
      <c r="H989" s="14">
        <v>386</v>
      </c>
      <c r="I989" s="15">
        <v>45144</v>
      </c>
      <c r="J989" s="14">
        <f t="shared" si="15"/>
        <v>148085.04</v>
      </c>
      <c r="K989" s="14" t="str">
        <f>TEXT(Table1[[#This Row],[DateAdded]],"yy-mm")</f>
        <v>23-08</v>
      </c>
      <c r="L989" s="14" t="str">
        <f>IF(Table1[[#This Row],[Discount]]&gt;0.2, "High Discount", "Low/No Discount")</f>
        <v>High Discount</v>
      </c>
    </row>
    <row r="990" spans="1:24" x14ac:dyDescent="0.2">
      <c r="A990" s="14" t="s">
        <v>129</v>
      </c>
      <c r="B990" s="14" t="s">
        <v>130</v>
      </c>
      <c r="C990" s="14">
        <v>255.92</v>
      </c>
      <c r="D990" s="14">
        <v>2.8</v>
      </c>
      <c r="E990" s="14">
        <v>1781</v>
      </c>
      <c r="F990" s="14">
        <v>160</v>
      </c>
      <c r="G990" s="14">
        <v>7.0000000000000007E-2</v>
      </c>
      <c r="H990" s="14">
        <v>1969</v>
      </c>
      <c r="I990" s="15">
        <v>45241</v>
      </c>
      <c r="J990" s="14">
        <f t="shared" si="15"/>
        <v>503906.48</v>
      </c>
      <c r="K990" s="14" t="str">
        <f>TEXT(Table1[[#This Row],[DateAdded]],"yy-mm")</f>
        <v>23-11</v>
      </c>
      <c r="L990" s="14" t="str">
        <f>IF(Table1[[#This Row],[Discount]]&gt;0.2, "High Discount", "Low/No Discount")</f>
        <v>Low/No Discount</v>
      </c>
    </row>
    <row r="991" spans="1:24" x14ac:dyDescent="0.2">
      <c r="A991" s="14" t="s">
        <v>129</v>
      </c>
      <c r="B991" s="14" t="s">
        <v>130</v>
      </c>
      <c r="C991" s="14">
        <v>409.36</v>
      </c>
      <c r="D991" s="14">
        <v>2</v>
      </c>
      <c r="E991" s="14">
        <v>550</v>
      </c>
      <c r="F991" s="14">
        <v>600</v>
      </c>
      <c r="G991" s="14">
        <v>0.05</v>
      </c>
      <c r="H991" s="14">
        <v>991</v>
      </c>
      <c r="I991" s="15">
        <v>45199</v>
      </c>
      <c r="J991" s="14">
        <f t="shared" si="15"/>
        <v>405675.76</v>
      </c>
      <c r="K991" s="14" t="str">
        <f>TEXT(Table1[[#This Row],[DateAdded]],"yy-mm")</f>
        <v>23-09</v>
      </c>
      <c r="L991" s="14" t="str">
        <f>IF(Table1[[#This Row],[Discount]]&gt;0.2, "High Discount", "Low/No Discount")</f>
        <v>Low/No Discount</v>
      </c>
    </row>
    <row r="992" spans="1:24" x14ac:dyDescent="0.2">
      <c r="A992" s="14" t="s">
        <v>129</v>
      </c>
      <c r="B992" s="14" t="s">
        <v>130</v>
      </c>
      <c r="C992" s="14">
        <v>48.75</v>
      </c>
      <c r="D992" s="14">
        <v>2.8</v>
      </c>
      <c r="E992" s="14">
        <v>2737</v>
      </c>
      <c r="F992" s="14">
        <v>588</v>
      </c>
      <c r="G992" s="14">
        <v>0.48</v>
      </c>
      <c r="H992" s="14">
        <v>991</v>
      </c>
      <c r="I992" s="15">
        <v>45438</v>
      </c>
      <c r="J992" s="14">
        <f t="shared" si="15"/>
        <v>48311.25</v>
      </c>
      <c r="K992" s="14" t="str">
        <f>TEXT(Table1[[#This Row],[DateAdded]],"yy-mm")</f>
        <v>24-05</v>
      </c>
      <c r="L992" s="14" t="str">
        <f>IF(Table1[[#This Row],[Discount]]&gt;0.2, "High Discount", "Low/No Discount")</f>
        <v>High Discount</v>
      </c>
    </row>
    <row r="993" spans="1:12" x14ac:dyDescent="0.2">
      <c r="A993" s="14" t="s">
        <v>129</v>
      </c>
      <c r="B993" s="14" t="s">
        <v>130</v>
      </c>
      <c r="C993" s="14">
        <v>57.35</v>
      </c>
      <c r="D993" s="14">
        <v>2.1</v>
      </c>
      <c r="E993" s="14">
        <v>4264</v>
      </c>
      <c r="F993" s="14">
        <v>329</v>
      </c>
      <c r="G993" s="14">
        <v>0.44</v>
      </c>
      <c r="H993" s="14">
        <v>1328</v>
      </c>
      <c r="I993" s="15">
        <v>45307</v>
      </c>
      <c r="J993" s="14">
        <f t="shared" si="15"/>
        <v>76160.800000000003</v>
      </c>
      <c r="K993" s="14" t="str">
        <f>TEXT(Table1[[#This Row],[DateAdded]],"yy-mm")</f>
        <v>24-01</v>
      </c>
      <c r="L993" s="14" t="str">
        <f>IF(Table1[[#This Row],[Discount]]&gt;0.2, "High Discount", "Low/No Discount")</f>
        <v>High Discount</v>
      </c>
    </row>
    <row r="994" spans="1:12" x14ac:dyDescent="0.2">
      <c r="A994" s="14" t="s">
        <v>131</v>
      </c>
      <c r="B994" s="14" t="s">
        <v>130</v>
      </c>
      <c r="C994" s="14">
        <v>214.76</v>
      </c>
      <c r="D994" s="14">
        <v>1.2</v>
      </c>
      <c r="E994" s="14">
        <v>527</v>
      </c>
      <c r="F994" s="14">
        <v>226</v>
      </c>
      <c r="G994" s="14">
        <v>0.08</v>
      </c>
      <c r="H994" s="14">
        <v>1564</v>
      </c>
      <c r="I994" s="15">
        <v>45302</v>
      </c>
      <c r="J994" s="14">
        <f t="shared" si="15"/>
        <v>335884.64</v>
      </c>
      <c r="K994" s="14" t="str">
        <f>TEXT(Table1[[#This Row],[DateAdded]],"yy-mm")</f>
        <v>24-01</v>
      </c>
      <c r="L994" s="14" t="str">
        <f>IF(Table1[[#This Row],[Discount]]&gt;0.2, "High Discount", "Low/No Discount")</f>
        <v>Low/No Discount</v>
      </c>
    </row>
    <row r="995" spans="1:12" x14ac:dyDescent="0.2">
      <c r="A995" s="14" t="s">
        <v>132</v>
      </c>
      <c r="B995" s="14" t="s">
        <v>130</v>
      </c>
      <c r="C995" s="14">
        <v>61.84</v>
      </c>
      <c r="D995" s="14">
        <v>3</v>
      </c>
      <c r="E995" s="14">
        <v>1176</v>
      </c>
      <c r="F995" s="14">
        <v>788</v>
      </c>
      <c r="G995" s="14">
        <v>0.47</v>
      </c>
      <c r="H995" s="14">
        <v>56</v>
      </c>
      <c r="I995" s="15">
        <v>45267</v>
      </c>
      <c r="J995" s="14">
        <f t="shared" si="15"/>
        <v>3463.04</v>
      </c>
      <c r="K995" s="14" t="str">
        <f>TEXT(Table1[[#This Row],[DateAdded]],"yy-mm")</f>
        <v>23-12</v>
      </c>
      <c r="L995" s="14" t="str">
        <f>IF(Table1[[#This Row],[Discount]]&gt;0.2, "High Discount", "Low/No Discount")</f>
        <v>High Discount</v>
      </c>
    </row>
    <row r="996" spans="1:12" x14ac:dyDescent="0.2">
      <c r="A996" s="14" t="s">
        <v>133</v>
      </c>
      <c r="B996" s="14" t="s">
        <v>130</v>
      </c>
      <c r="C996" s="14">
        <v>269.33999999999997</v>
      </c>
      <c r="D996" s="14">
        <v>3.3</v>
      </c>
      <c r="E996" s="14">
        <v>2513</v>
      </c>
      <c r="F996" s="14">
        <v>662</v>
      </c>
      <c r="G996" s="14">
        <v>0.17</v>
      </c>
      <c r="H996" s="14">
        <v>800</v>
      </c>
      <c r="I996" s="15">
        <v>45222</v>
      </c>
      <c r="J996" s="14">
        <f t="shared" si="15"/>
        <v>215471.99999999997</v>
      </c>
      <c r="K996" s="14" t="str">
        <f>TEXT(Table1[[#This Row],[DateAdded]],"yy-mm")</f>
        <v>23-10</v>
      </c>
      <c r="L996" s="14" t="str">
        <f>IF(Table1[[#This Row],[Discount]]&gt;0.2, "High Discount", "Low/No Discount")</f>
        <v>Low/No Discount</v>
      </c>
    </row>
    <row r="997" spans="1:12" x14ac:dyDescent="0.2">
      <c r="A997" s="14" t="s">
        <v>129</v>
      </c>
      <c r="B997" s="14" t="s">
        <v>130</v>
      </c>
      <c r="C997" s="14">
        <v>207.72</v>
      </c>
      <c r="D997" s="14">
        <v>2.2999999999999998</v>
      </c>
      <c r="E997" s="14">
        <v>1973</v>
      </c>
      <c r="F997" s="14">
        <v>16</v>
      </c>
      <c r="G997" s="14">
        <v>0.46</v>
      </c>
      <c r="H997" s="14">
        <v>325</v>
      </c>
      <c r="I997" s="15">
        <v>45333</v>
      </c>
      <c r="J997" s="14">
        <f t="shared" si="15"/>
        <v>67509</v>
      </c>
      <c r="K997" s="14" t="str">
        <f>TEXT(Table1[[#This Row],[DateAdded]],"yy-mm")</f>
        <v>24-02</v>
      </c>
      <c r="L997" s="14" t="str">
        <f>IF(Table1[[#This Row],[Discount]]&gt;0.2, "High Discount", "Low/No Discount")</f>
        <v>High Discount</v>
      </c>
    </row>
    <row r="998" spans="1:12" x14ac:dyDescent="0.2">
      <c r="A998" s="14" t="s">
        <v>132</v>
      </c>
      <c r="B998" s="14" t="s">
        <v>130</v>
      </c>
      <c r="C998" s="14">
        <v>268.60000000000002</v>
      </c>
      <c r="D998" s="14">
        <v>3.2</v>
      </c>
      <c r="E998" s="14">
        <v>841</v>
      </c>
      <c r="F998" s="14">
        <v>201</v>
      </c>
      <c r="G998" s="14">
        <v>0.39</v>
      </c>
      <c r="H998" s="14">
        <v>1546</v>
      </c>
      <c r="I998" s="15">
        <v>45106</v>
      </c>
      <c r="J998" s="14">
        <f t="shared" si="15"/>
        <v>415255.60000000003</v>
      </c>
      <c r="K998" s="14" t="str">
        <f>TEXT(Table1[[#This Row],[DateAdded]],"yy-mm")</f>
        <v>23-06</v>
      </c>
      <c r="L998" s="14" t="str">
        <f>IF(Table1[[#This Row],[Discount]]&gt;0.2, "High Discount", "Low/No Discount")</f>
        <v>High Discount</v>
      </c>
    </row>
    <row r="999" spans="1:12" x14ac:dyDescent="0.2">
      <c r="A999" s="14" t="s">
        <v>129</v>
      </c>
      <c r="B999" s="14" t="s">
        <v>130</v>
      </c>
      <c r="C999" s="14">
        <v>92.74</v>
      </c>
      <c r="D999" s="14">
        <v>2.8</v>
      </c>
      <c r="E999" s="14">
        <v>3454</v>
      </c>
      <c r="F999" s="14">
        <v>880</v>
      </c>
      <c r="G999" s="14">
        <v>0.02</v>
      </c>
      <c r="H999" s="14">
        <v>1295</v>
      </c>
      <c r="I999" s="15">
        <v>45226</v>
      </c>
      <c r="J999" s="14">
        <f t="shared" si="15"/>
        <v>120098.29999999999</v>
      </c>
      <c r="K999" s="14" t="str">
        <f>TEXT(Table1[[#This Row],[DateAdded]],"yy-mm")</f>
        <v>23-10</v>
      </c>
      <c r="L999" s="14" t="str">
        <f>IF(Table1[[#This Row],[Discount]]&gt;0.2, "High Discount", "Low/No Discount")</f>
        <v>Low/No Discount</v>
      </c>
    </row>
    <row r="1000" spans="1:12" x14ac:dyDescent="0.2">
      <c r="A1000" s="14" t="s">
        <v>133</v>
      </c>
      <c r="B1000" s="14" t="s">
        <v>130</v>
      </c>
      <c r="C1000" s="14">
        <v>152.28</v>
      </c>
      <c r="D1000" s="14">
        <v>1.3</v>
      </c>
      <c r="E1000" s="14">
        <v>2850</v>
      </c>
      <c r="F1000" s="14">
        <v>752</v>
      </c>
      <c r="G1000" s="14">
        <v>0.34</v>
      </c>
      <c r="H1000" s="14">
        <v>1962</v>
      </c>
      <c r="I1000" s="15">
        <v>45225</v>
      </c>
      <c r="J1000" s="14">
        <f t="shared" si="15"/>
        <v>298773.36</v>
      </c>
      <c r="K1000" s="14" t="str">
        <f>TEXT(Table1[[#This Row],[DateAdded]],"yy-mm")</f>
        <v>23-10</v>
      </c>
      <c r="L1000" s="14" t="str">
        <f>IF(Table1[[#This Row],[Discount]]&gt;0.2, "High Discount", "Low/No Discount")</f>
        <v>High Discount</v>
      </c>
    </row>
    <row r="1001" spans="1:12" x14ac:dyDescent="0.2">
      <c r="A1001" s="14" t="s">
        <v>129</v>
      </c>
      <c r="B1001" s="14" t="s">
        <v>130</v>
      </c>
      <c r="C1001" s="14">
        <v>136.53</v>
      </c>
      <c r="D1001" s="14">
        <v>2</v>
      </c>
      <c r="E1001" s="14">
        <v>4055</v>
      </c>
      <c r="F1001" s="14">
        <v>282</v>
      </c>
      <c r="G1001" s="14">
        <v>0.38</v>
      </c>
      <c r="H1001" s="14">
        <v>1089</v>
      </c>
      <c r="I1001" s="15">
        <v>45316</v>
      </c>
      <c r="J1001" s="14">
        <f t="shared" si="15"/>
        <v>148681.17000000001</v>
      </c>
      <c r="K1001" s="14" t="str">
        <f>TEXT(Table1[[#This Row],[DateAdded]],"yy-mm")</f>
        <v>24-01</v>
      </c>
      <c r="L1001" s="14" t="str">
        <f>IF(Table1[[#This Row],[Discount]]&gt;0.2, "High Discount", "Low/No Discount")</f>
        <v>High Discount</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50A8-04FC-434A-A03E-5D6A27F0B1C1}">
  <dimension ref="A1:A63"/>
  <sheetViews>
    <sheetView topLeftCell="A24" workbookViewId="0">
      <selection activeCell="D41" sqref="D41"/>
    </sheetView>
  </sheetViews>
  <sheetFormatPr baseColWidth="10" defaultRowHeight="16" x14ac:dyDescent="0.2"/>
  <cols>
    <col min="1" max="1" width="10.5" customWidth="1"/>
  </cols>
  <sheetData>
    <row r="1" spans="1:1" ht="19" x14ac:dyDescent="0.25">
      <c r="A1" s="1" t="s">
        <v>135</v>
      </c>
    </row>
    <row r="3" spans="1:1" ht="17" x14ac:dyDescent="0.25">
      <c r="A3" s="2" t="s">
        <v>136</v>
      </c>
    </row>
    <row r="4" spans="1:1" x14ac:dyDescent="0.2">
      <c r="A4" s="2" t="s">
        <v>137</v>
      </c>
    </row>
    <row r="6" spans="1:1" ht="19" x14ac:dyDescent="0.25">
      <c r="A6" s="1" t="s">
        <v>138</v>
      </c>
    </row>
    <row r="8" spans="1:1" ht="17" x14ac:dyDescent="0.25">
      <c r="A8" s="2" t="s">
        <v>139</v>
      </c>
    </row>
    <row r="9" spans="1:1" x14ac:dyDescent="0.2">
      <c r="A9" s="2" t="s">
        <v>140</v>
      </c>
    </row>
    <row r="10" spans="1:1" ht="17" x14ac:dyDescent="0.25">
      <c r="A10" s="2" t="s">
        <v>141</v>
      </c>
    </row>
    <row r="12" spans="1:1" ht="19" x14ac:dyDescent="0.25">
      <c r="A12" s="1" t="s">
        <v>142</v>
      </c>
    </row>
    <row r="14" spans="1:1" ht="17" x14ac:dyDescent="0.25">
      <c r="A14" s="2" t="s">
        <v>143</v>
      </c>
    </row>
    <row r="15" spans="1:1" x14ac:dyDescent="0.2">
      <c r="A15" s="2" t="s">
        <v>144</v>
      </c>
    </row>
    <row r="18" spans="1:1" ht="19" x14ac:dyDescent="0.25">
      <c r="A18" s="1" t="s">
        <v>145</v>
      </c>
    </row>
    <row r="20" spans="1:1" ht="17" x14ac:dyDescent="0.25">
      <c r="A20" s="2" t="s">
        <v>146</v>
      </c>
    </row>
    <row r="21" spans="1:1" x14ac:dyDescent="0.2">
      <c r="A21" s="2" t="s">
        <v>147</v>
      </c>
    </row>
    <row r="22" spans="1:1" x14ac:dyDescent="0.2">
      <c r="A22" s="2" t="s">
        <v>148</v>
      </c>
    </row>
    <row r="24" spans="1:1" ht="19" x14ac:dyDescent="0.25">
      <c r="A24" s="1" t="s">
        <v>149</v>
      </c>
    </row>
    <row r="26" spans="1:1" ht="17" x14ac:dyDescent="0.25">
      <c r="A26" s="2" t="s">
        <v>150</v>
      </c>
    </row>
    <row r="27" spans="1:1" x14ac:dyDescent="0.2">
      <c r="A27" s="2" t="s">
        <v>151</v>
      </c>
    </row>
    <row r="29" spans="1:1" ht="19" x14ac:dyDescent="0.25">
      <c r="A29" s="1" t="s">
        <v>152</v>
      </c>
    </row>
    <row r="31" spans="1:1" ht="17" x14ac:dyDescent="0.25">
      <c r="A31" s="2" t="s">
        <v>153</v>
      </c>
    </row>
    <row r="32" spans="1:1" x14ac:dyDescent="0.2">
      <c r="A32" s="2" t="s">
        <v>154</v>
      </c>
    </row>
    <row r="34" spans="1:1" ht="19" x14ac:dyDescent="0.25">
      <c r="A34" s="1" t="s">
        <v>155</v>
      </c>
    </row>
    <row r="36" spans="1:1" x14ac:dyDescent="0.2">
      <c r="A36" s="2" t="s">
        <v>156</v>
      </c>
    </row>
    <row r="37" spans="1:1" x14ac:dyDescent="0.2">
      <c r="A37" s="2" t="s">
        <v>157</v>
      </c>
    </row>
    <row r="39" spans="1:1" ht="19" x14ac:dyDescent="0.25">
      <c r="A39" s="1" t="s">
        <v>158</v>
      </c>
    </row>
    <row r="41" spans="1:1" x14ac:dyDescent="0.2">
      <c r="A41" s="2" t="s">
        <v>159</v>
      </c>
    </row>
    <row r="43" spans="1:1" ht="19" x14ac:dyDescent="0.25">
      <c r="A43" s="1" t="s">
        <v>160</v>
      </c>
    </row>
    <row r="45" spans="1:1" x14ac:dyDescent="0.2">
      <c r="A45" s="2" t="s">
        <v>161</v>
      </c>
    </row>
    <row r="47" spans="1:1" x14ac:dyDescent="0.2">
      <c r="A47" s="2" t="s">
        <v>162</v>
      </c>
    </row>
    <row r="48" spans="1:1" x14ac:dyDescent="0.2">
      <c r="A48" t="s">
        <v>163</v>
      </c>
    </row>
    <row r="49" spans="1:1" ht="17" x14ac:dyDescent="0.25">
      <c r="A49" t="s">
        <v>164</v>
      </c>
    </row>
    <row r="51" spans="1:1" x14ac:dyDescent="0.2">
      <c r="A51" s="2" t="s">
        <v>165</v>
      </c>
    </row>
    <row r="53" spans="1:1" x14ac:dyDescent="0.2">
      <c r="A53" s="2" t="s">
        <v>162</v>
      </c>
    </row>
    <row r="54" spans="1:1" x14ac:dyDescent="0.2">
      <c r="A54" t="s">
        <v>166</v>
      </c>
    </row>
    <row r="55" spans="1:1" ht="17" x14ac:dyDescent="0.25">
      <c r="A55" t="s">
        <v>167</v>
      </c>
    </row>
    <row r="56" spans="1:1" x14ac:dyDescent="0.2">
      <c r="A56" t="s">
        <v>168</v>
      </c>
    </row>
    <row r="58" spans="1:1" x14ac:dyDescent="0.2">
      <c r="A58" s="2" t="s">
        <v>169</v>
      </c>
    </row>
    <row r="60" spans="1:1" x14ac:dyDescent="0.2">
      <c r="A60" s="2" t="s">
        <v>162</v>
      </c>
    </row>
    <row r="61" spans="1:1" ht="17" x14ac:dyDescent="0.25">
      <c r="A61" t="s">
        <v>170</v>
      </c>
    </row>
    <row r="62" spans="1:1" ht="17" x14ac:dyDescent="0.25">
      <c r="A62" t="s">
        <v>171</v>
      </c>
    </row>
    <row r="63" spans="1:1" x14ac:dyDescent="0.2">
      <c r="A63"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A3AE-CA7F-D642-AE73-443A4F3801F2}">
  <dimension ref="A2:AL91"/>
  <sheetViews>
    <sheetView tabSelected="1" topLeftCell="Q64" workbookViewId="0">
      <selection activeCell="Z75" sqref="Z75"/>
    </sheetView>
  </sheetViews>
  <sheetFormatPr baseColWidth="10" defaultRowHeight="16" x14ac:dyDescent="0.2"/>
  <cols>
    <col min="1" max="1" width="23.33203125" bestFit="1" customWidth="1"/>
    <col min="2" max="2" width="15" bestFit="1" customWidth="1"/>
    <col min="3" max="3" width="16" bestFit="1" customWidth="1"/>
    <col min="4" max="4" width="15" bestFit="1" customWidth="1"/>
    <col min="5" max="5" width="10.5" bestFit="1" customWidth="1"/>
    <col min="6" max="6" width="14.33203125" bestFit="1" customWidth="1"/>
    <col min="7" max="7" width="22.6640625" bestFit="1" customWidth="1"/>
    <col min="8" max="8" width="13" bestFit="1" customWidth="1"/>
    <col min="9" max="9" width="9.83203125" bestFit="1" customWidth="1"/>
    <col min="10" max="10" width="7.83203125" bestFit="1" customWidth="1"/>
    <col min="11" max="11" width="18.5" customWidth="1"/>
    <col min="12" max="12" width="13.33203125" bestFit="1" customWidth="1"/>
    <col min="13" max="13" width="22.6640625" bestFit="1" customWidth="1"/>
    <col min="14" max="14" width="13.1640625" bestFit="1" customWidth="1"/>
    <col min="15" max="15" width="10" bestFit="1" customWidth="1"/>
    <col min="16" max="16" width="8" bestFit="1" customWidth="1"/>
    <col min="17" max="17" width="13.6640625" bestFit="1" customWidth="1"/>
    <col min="18" max="18" width="17.83203125" bestFit="1" customWidth="1"/>
    <col min="19" max="19" width="7.83203125" bestFit="1" customWidth="1"/>
    <col min="20" max="20" width="8.33203125" bestFit="1" customWidth="1"/>
    <col min="21" max="21" width="15.5" bestFit="1" customWidth="1"/>
    <col min="22" max="22" width="9.6640625" bestFit="1" customWidth="1"/>
    <col min="23" max="23" width="10" bestFit="1" customWidth="1"/>
    <col min="24" max="24" width="10.6640625" bestFit="1" customWidth="1"/>
    <col min="25" max="25" width="15.1640625" bestFit="1" customWidth="1"/>
    <col min="26" max="26" width="12.6640625" bestFit="1" customWidth="1"/>
    <col min="27" max="27" width="23.33203125" bestFit="1" customWidth="1"/>
    <col min="28" max="28" width="11.83203125" bestFit="1" customWidth="1"/>
    <col min="29" max="29" width="12.5" bestFit="1" customWidth="1"/>
    <col min="30" max="32" width="12.83203125" bestFit="1" customWidth="1"/>
    <col min="33" max="33" width="13" bestFit="1" customWidth="1"/>
    <col min="34" max="34" width="11.1640625" bestFit="1" customWidth="1"/>
    <col min="35" max="35" width="6" bestFit="1" customWidth="1"/>
    <col min="36" max="36" width="24" bestFit="1" customWidth="1"/>
    <col min="37" max="37" width="6.83203125" bestFit="1" customWidth="1"/>
    <col min="38" max="38" width="11" bestFit="1" customWidth="1"/>
    <col min="39" max="51" width="23.5" bestFit="1" customWidth="1"/>
    <col min="52" max="52" width="16.83203125" bestFit="1" customWidth="1"/>
    <col min="53" max="53" width="23.6640625" bestFit="1" customWidth="1"/>
    <col min="54" max="54" width="16.83203125" bestFit="1" customWidth="1"/>
  </cols>
  <sheetData>
    <row r="2" spans="12:38" x14ac:dyDescent="0.2">
      <c r="L2" s="12" t="s">
        <v>194</v>
      </c>
      <c r="M2" s="12" t="s">
        <v>192</v>
      </c>
    </row>
    <row r="3" spans="12:38" x14ac:dyDescent="0.2">
      <c r="L3" s="12" t="s">
        <v>186</v>
      </c>
      <c r="M3" t="s">
        <v>60</v>
      </c>
      <c r="N3" t="s">
        <v>100</v>
      </c>
      <c r="O3" t="s">
        <v>85</v>
      </c>
      <c r="P3" t="s">
        <v>55</v>
      </c>
      <c r="Q3" t="s">
        <v>130</v>
      </c>
      <c r="R3" t="s">
        <v>25</v>
      </c>
      <c r="S3" t="s">
        <v>95</v>
      </c>
      <c r="T3" t="s">
        <v>15</v>
      </c>
      <c r="U3" t="s">
        <v>50</v>
      </c>
      <c r="V3" t="s">
        <v>105</v>
      </c>
      <c r="W3" t="s">
        <v>65</v>
      </c>
      <c r="X3" t="s">
        <v>10</v>
      </c>
      <c r="Y3" t="s">
        <v>20</v>
      </c>
      <c r="Z3" t="s">
        <v>45</v>
      </c>
      <c r="AA3" t="s">
        <v>125</v>
      </c>
      <c r="AB3" t="s">
        <v>120</v>
      </c>
      <c r="AC3" t="s">
        <v>110</v>
      </c>
      <c r="AD3" t="s">
        <v>70</v>
      </c>
      <c r="AE3" t="s">
        <v>90</v>
      </c>
      <c r="AF3" t="s">
        <v>40</v>
      </c>
      <c r="AG3" t="s">
        <v>80</v>
      </c>
      <c r="AH3" t="s">
        <v>30</v>
      </c>
      <c r="AI3" t="s">
        <v>115</v>
      </c>
      <c r="AJ3" t="s">
        <v>35</v>
      </c>
      <c r="AK3" t="s">
        <v>75</v>
      </c>
      <c r="AL3" t="s">
        <v>187</v>
      </c>
    </row>
    <row r="4" spans="12:38" x14ac:dyDescent="0.2">
      <c r="L4" s="13" t="s">
        <v>195</v>
      </c>
      <c r="M4">
        <v>1679</v>
      </c>
      <c r="N4">
        <v>2864</v>
      </c>
      <c r="O4">
        <v>2411</v>
      </c>
      <c r="P4">
        <v>3252</v>
      </c>
      <c r="Q4">
        <v>2156</v>
      </c>
      <c r="R4">
        <v>301</v>
      </c>
      <c r="S4">
        <v>2929</v>
      </c>
      <c r="T4">
        <v>3910</v>
      </c>
      <c r="U4">
        <v>249</v>
      </c>
      <c r="W4">
        <v>3191</v>
      </c>
      <c r="X4">
        <v>1032</v>
      </c>
      <c r="Y4">
        <v>1534</v>
      </c>
      <c r="Z4">
        <v>779</v>
      </c>
      <c r="AA4">
        <v>2985</v>
      </c>
      <c r="AB4">
        <v>821</v>
      </c>
      <c r="AC4">
        <v>2752</v>
      </c>
      <c r="AD4">
        <v>480</v>
      </c>
      <c r="AE4">
        <v>1401</v>
      </c>
      <c r="AG4">
        <v>2394</v>
      </c>
      <c r="AH4">
        <v>920</v>
      </c>
      <c r="AI4">
        <v>707</v>
      </c>
      <c r="AJ4">
        <v>1230</v>
      </c>
      <c r="AK4">
        <v>1515</v>
      </c>
      <c r="AL4">
        <v>41492</v>
      </c>
    </row>
    <row r="5" spans="12:38" x14ac:dyDescent="0.2">
      <c r="L5" s="13" t="s">
        <v>196</v>
      </c>
      <c r="M5">
        <v>4126</v>
      </c>
      <c r="N5">
        <v>5410</v>
      </c>
      <c r="O5">
        <v>1435</v>
      </c>
      <c r="P5">
        <v>1227</v>
      </c>
      <c r="Q5">
        <v>2550</v>
      </c>
      <c r="R5">
        <v>2310</v>
      </c>
      <c r="S5">
        <v>1449</v>
      </c>
      <c r="T5">
        <v>1680</v>
      </c>
      <c r="U5">
        <v>1863</v>
      </c>
      <c r="V5">
        <v>8871</v>
      </c>
      <c r="W5">
        <v>4925</v>
      </c>
      <c r="X5">
        <v>1919</v>
      </c>
      <c r="Y5">
        <v>2909</v>
      </c>
      <c r="Z5">
        <v>5474</v>
      </c>
      <c r="AA5">
        <v>6548</v>
      </c>
      <c r="AB5">
        <v>5730</v>
      </c>
      <c r="AC5">
        <v>7264</v>
      </c>
      <c r="AD5">
        <v>4213</v>
      </c>
      <c r="AE5">
        <v>3400</v>
      </c>
      <c r="AF5">
        <v>3905</v>
      </c>
      <c r="AG5">
        <v>3938</v>
      </c>
      <c r="AH5">
        <v>6189</v>
      </c>
      <c r="AI5">
        <v>5759</v>
      </c>
      <c r="AJ5">
        <v>2977</v>
      </c>
      <c r="AK5">
        <v>4006</v>
      </c>
      <c r="AL5">
        <v>100077</v>
      </c>
    </row>
    <row r="6" spans="12:38" x14ac:dyDescent="0.2">
      <c r="L6" s="13" t="s">
        <v>197</v>
      </c>
      <c r="M6">
        <v>2937</v>
      </c>
      <c r="N6">
        <v>7118</v>
      </c>
      <c r="O6">
        <v>4182</v>
      </c>
      <c r="P6">
        <v>6106</v>
      </c>
      <c r="Q6">
        <v>756</v>
      </c>
      <c r="R6">
        <v>5421</v>
      </c>
      <c r="S6">
        <v>6369</v>
      </c>
      <c r="T6">
        <v>1219</v>
      </c>
      <c r="U6">
        <v>5360</v>
      </c>
      <c r="V6">
        <v>3024</v>
      </c>
      <c r="W6">
        <v>3235</v>
      </c>
      <c r="X6">
        <v>5155</v>
      </c>
      <c r="Y6">
        <v>4416</v>
      </c>
      <c r="Z6">
        <v>8578</v>
      </c>
      <c r="AA6">
        <v>4743</v>
      </c>
      <c r="AB6">
        <v>677</v>
      </c>
      <c r="AC6">
        <v>3659</v>
      </c>
      <c r="AD6">
        <v>1736</v>
      </c>
      <c r="AE6">
        <v>4701</v>
      </c>
      <c r="AF6">
        <v>1959</v>
      </c>
      <c r="AG6">
        <v>2241</v>
      </c>
      <c r="AH6">
        <v>2163</v>
      </c>
      <c r="AI6">
        <v>1353</v>
      </c>
      <c r="AJ6">
        <v>2659</v>
      </c>
      <c r="AK6">
        <v>1106</v>
      </c>
      <c r="AL6">
        <v>90873</v>
      </c>
    </row>
    <row r="7" spans="12:38" x14ac:dyDescent="0.2">
      <c r="L7" s="13" t="s">
        <v>198</v>
      </c>
      <c r="M7">
        <v>3597</v>
      </c>
      <c r="N7">
        <v>2622</v>
      </c>
      <c r="O7">
        <v>3588</v>
      </c>
      <c r="P7">
        <v>3805</v>
      </c>
      <c r="Q7">
        <v>4499</v>
      </c>
      <c r="R7">
        <v>4162</v>
      </c>
      <c r="S7">
        <v>3906</v>
      </c>
      <c r="T7">
        <v>4908</v>
      </c>
      <c r="U7">
        <v>257</v>
      </c>
      <c r="W7">
        <v>3864</v>
      </c>
      <c r="X7">
        <v>4138</v>
      </c>
      <c r="Y7">
        <v>5195</v>
      </c>
      <c r="Z7">
        <v>2878</v>
      </c>
      <c r="AA7">
        <v>2424</v>
      </c>
      <c r="AB7">
        <v>6927</v>
      </c>
      <c r="AC7">
        <v>4640</v>
      </c>
      <c r="AD7">
        <v>1980</v>
      </c>
      <c r="AE7">
        <v>7420</v>
      </c>
      <c r="AF7">
        <v>6171</v>
      </c>
      <c r="AG7">
        <v>6573</v>
      </c>
      <c r="AH7">
        <v>3100</v>
      </c>
      <c r="AI7">
        <v>1285</v>
      </c>
      <c r="AJ7">
        <v>2315</v>
      </c>
      <c r="AK7">
        <v>3727</v>
      </c>
      <c r="AL7">
        <v>93981</v>
      </c>
    </row>
    <row r="8" spans="12:38" x14ac:dyDescent="0.2">
      <c r="L8" s="13" t="s">
        <v>199</v>
      </c>
      <c r="M8">
        <v>2538</v>
      </c>
      <c r="N8">
        <v>5522</v>
      </c>
      <c r="O8">
        <v>5852</v>
      </c>
      <c r="P8">
        <v>1845</v>
      </c>
      <c r="Q8">
        <v>9310</v>
      </c>
      <c r="R8">
        <v>1301</v>
      </c>
      <c r="S8">
        <v>2559</v>
      </c>
      <c r="T8">
        <v>1449</v>
      </c>
      <c r="U8">
        <v>3358</v>
      </c>
      <c r="V8">
        <v>3302</v>
      </c>
      <c r="W8">
        <v>1432</v>
      </c>
      <c r="X8">
        <v>3881</v>
      </c>
      <c r="Y8">
        <v>2623</v>
      </c>
      <c r="Z8">
        <v>1530</v>
      </c>
      <c r="AA8">
        <v>1164</v>
      </c>
      <c r="AB8">
        <v>769</v>
      </c>
      <c r="AC8">
        <v>5015</v>
      </c>
      <c r="AD8">
        <v>2332</v>
      </c>
      <c r="AE8">
        <v>2036</v>
      </c>
      <c r="AF8">
        <v>2670</v>
      </c>
      <c r="AG8">
        <v>739</v>
      </c>
      <c r="AH8">
        <v>2987</v>
      </c>
      <c r="AI8">
        <v>1801</v>
      </c>
      <c r="AJ8">
        <v>2563</v>
      </c>
      <c r="AK8">
        <v>4325</v>
      </c>
      <c r="AL8">
        <v>72903</v>
      </c>
    </row>
    <row r="9" spans="12:38" x14ac:dyDescent="0.2">
      <c r="L9" s="13" t="s">
        <v>200</v>
      </c>
      <c r="M9">
        <v>3121</v>
      </c>
      <c r="N9">
        <v>2202</v>
      </c>
      <c r="O9">
        <v>6745</v>
      </c>
      <c r="P9">
        <v>3565</v>
      </c>
      <c r="Q9">
        <v>3165</v>
      </c>
      <c r="R9">
        <v>3257</v>
      </c>
      <c r="S9">
        <v>3039</v>
      </c>
      <c r="T9">
        <v>1688</v>
      </c>
      <c r="U9">
        <v>5885</v>
      </c>
      <c r="V9">
        <v>4914</v>
      </c>
      <c r="W9">
        <v>3949</v>
      </c>
      <c r="X9">
        <v>3782</v>
      </c>
      <c r="Y9">
        <v>2391</v>
      </c>
      <c r="AA9">
        <v>6873</v>
      </c>
      <c r="AB9">
        <v>7684</v>
      </c>
      <c r="AC9">
        <v>6924</v>
      </c>
      <c r="AD9">
        <v>3358</v>
      </c>
      <c r="AE9">
        <v>1708</v>
      </c>
      <c r="AF9">
        <v>1981</v>
      </c>
      <c r="AG9">
        <v>3491</v>
      </c>
      <c r="AH9">
        <v>3257</v>
      </c>
      <c r="AI9">
        <v>1099</v>
      </c>
      <c r="AJ9">
        <v>3155</v>
      </c>
      <c r="AK9">
        <v>2609</v>
      </c>
      <c r="AL9">
        <v>89842</v>
      </c>
    </row>
    <row r="10" spans="12:38" x14ac:dyDescent="0.2">
      <c r="L10" s="13" t="s">
        <v>201</v>
      </c>
      <c r="M10">
        <v>3512</v>
      </c>
      <c r="N10">
        <v>1570</v>
      </c>
      <c r="O10">
        <v>4032</v>
      </c>
      <c r="P10">
        <v>2797</v>
      </c>
      <c r="Q10">
        <v>1975</v>
      </c>
      <c r="R10">
        <v>2856</v>
      </c>
      <c r="S10">
        <v>4284</v>
      </c>
      <c r="T10">
        <v>2818</v>
      </c>
      <c r="U10">
        <v>898</v>
      </c>
      <c r="V10">
        <v>6358</v>
      </c>
      <c r="W10">
        <v>4084</v>
      </c>
      <c r="X10">
        <v>3364</v>
      </c>
      <c r="Y10">
        <v>4716</v>
      </c>
      <c r="Z10">
        <v>5852</v>
      </c>
      <c r="AA10">
        <v>3084</v>
      </c>
      <c r="AB10">
        <v>6377</v>
      </c>
      <c r="AC10">
        <v>477</v>
      </c>
      <c r="AD10">
        <v>3197</v>
      </c>
      <c r="AE10">
        <v>1546</v>
      </c>
      <c r="AF10">
        <v>2296</v>
      </c>
      <c r="AG10">
        <v>3717</v>
      </c>
      <c r="AH10">
        <v>5953</v>
      </c>
      <c r="AI10">
        <v>7067</v>
      </c>
      <c r="AJ10">
        <v>2700</v>
      </c>
      <c r="AK10">
        <v>2144</v>
      </c>
      <c r="AL10">
        <v>87674</v>
      </c>
    </row>
    <row r="11" spans="12:38" x14ac:dyDescent="0.2">
      <c r="L11" s="13" t="s">
        <v>202</v>
      </c>
      <c r="M11">
        <v>3427</v>
      </c>
      <c r="N11">
        <v>794</v>
      </c>
      <c r="O11">
        <v>9006</v>
      </c>
      <c r="P11">
        <v>4829</v>
      </c>
      <c r="Q11">
        <v>4009</v>
      </c>
      <c r="R11">
        <v>6073</v>
      </c>
      <c r="S11">
        <v>290</v>
      </c>
      <c r="T11">
        <v>3060</v>
      </c>
      <c r="U11">
        <v>3833</v>
      </c>
      <c r="V11">
        <v>4607</v>
      </c>
      <c r="W11">
        <v>5313</v>
      </c>
      <c r="X11">
        <v>6355</v>
      </c>
      <c r="Y11">
        <v>1431</v>
      </c>
      <c r="AB11">
        <v>617</v>
      </c>
      <c r="AC11">
        <v>2200</v>
      </c>
      <c r="AD11">
        <v>738</v>
      </c>
      <c r="AE11">
        <v>2069</v>
      </c>
      <c r="AF11">
        <v>8166</v>
      </c>
      <c r="AG11">
        <v>5704</v>
      </c>
      <c r="AJ11">
        <v>3408</v>
      </c>
      <c r="AK11">
        <v>3714</v>
      </c>
      <c r="AL11">
        <v>79643</v>
      </c>
    </row>
    <row r="12" spans="12:38" x14ac:dyDescent="0.2">
      <c r="L12" s="13" t="s">
        <v>203</v>
      </c>
      <c r="M12">
        <v>4004</v>
      </c>
      <c r="N12">
        <v>1838</v>
      </c>
      <c r="O12">
        <v>1860</v>
      </c>
      <c r="P12">
        <v>5628</v>
      </c>
      <c r="Q12">
        <v>909</v>
      </c>
      <c r="R12">
        <v>4870</v>
      </c>
      <c r="S12">
        <v>2582</v>
      </c>
      <c r="T12">
        <v>4873</v>
      </c>
      <c r="U12">
        <v>5674</v>
      </c>
      <c r="V12">
        <v>753</v>
      </c>
      <c r="W12">
        <v>960</v>
      </c>
      <c r="X12">
        <v>4305</v>
      </c>
      <c r="Y12">
        <v>2339</v>
      </c>
      <c r="Z12">
        <v>2629</v>
      </c>
      <c r="AA12">
        <v>1922</v>
      </c>
      <c r="AB12">
        <v>6842</v>
      </c>
      <c r="AC12">
        <v>365</v>
      </c>
      <c r="AD12">
        <v>1015</v>
      </c>
      <c r="AE12">
        <v>2869</v>
      </c>
      <c r="AF12">
        <v>5388</v>
      </c>
      <c r="AH12">
        <v>4337</v>
      </c>
      <c r="AI12">
        <v>3065</v>
      </c>
      <c r="AJ12">
        <v>2765</v>
      </c>
      <c r="AK12">
        <v>3774</v>
      </c>
      <c r="AL12">
        <v>75566</v>
      </c>
    </row>
    <row r="13" spans="12:38" x14ac:dyDescent="0.2">
      <c r="L13" s="13" t="s">
        <v>204</v>
      </c>
      <c r="M13">
        <v>4761</v>
      </c>
      <c r="N13">
        <v>4185</v>
      </c>
      <c r="O13">
        <v>2786</v>
      </c>
      <c r="P13">
        <v>4763</v>
      </c>
      <c r="Q13">
        <v>4488</v>
      </c>
      <c r="R13">
        <v>1129</v>
      </c>
      <c r="S13">
        <v>2908</v>
      </c>
      <c r="T13">
        <v>1878</v>
      </c>
      <c r="U13">
        <v>171</v>
      </c>
      <c r="V13">
        <v>2757</v>
      </c>
      <c r="W13">
        <v>2820</v>
      </c>
      <c r="X13">
        <v>2782</v>
      </c>
      <c r="Y13">
        <v>3065</v>
      </c>
      <c r="Z13">
        <v>4328</v>
      </c>
      <c r="AA13">
        <v>3267</v>
      </c>
      <c r="AB13">
        <v>3735</v>
      </c>
      <c r="AC13">
        <v>2038</v>
      </c>
      <c r="AD13">
        <v>7057</v>
      </c>
      <c r="AE13">
        <v>1266</v>
      </c>
      <c r="AF13">
        <v>6394</v>
      </c>
      <c r="AG13">
        <v>3069</v>
      </c>
      <c r="AH13">
        <v>5944</v>
      </c>
      <c r="AI13">
        <v>4398</v>
      </c>
      <c r="AJ13">
        <v>7351</v>
      </c>
      <c r="AK13">
        <v>1449</v>
      </c>
      <c r="AL13">
        <v>88789</v>
      </c>
    </row>
    <row r="14" spans="12:38" x14ac:dyDescent="0.2">
      <c r="L14" s="13" t="s">
        <v>205</v>
      </c>
      <c r="M14">
        <v>5134</v>
      </c>
      <c r="N14">
        <v>4029</v>
      </c>
      <c r="O14">
        <v>3503</v>
      </c>
      <c r="P14">
        <v>2438</v>
      </c>
      <c r="R14">
        <v>3397</v>
      </c>
      <c r="S14">
        <v>2441</v>
      </c>
      <c r="T14">
        <v>1689</v>
      </c>
      <c r="U14">
        <v>3759</v>
      </c>
      <c r="V14">
        <v>4333</v>
      </c>
      <c r="W14">
        <v>3290</v>
      </c>
      <c r="X14">
        <v>3478</v>
      </c>
      <c r="Y14">
        <v>2395</v>
      </c>
      <c r="Z14">
        <v>1276</v>
      </c>
      <c r="AA14">
        <v>5647</v>
      </c>
      <c r="AB14">
        <v>1228</v>
      </c>
      <c r="AC14">
        <v>3613</v>
      </c>
      <c r="AD14">
        <v>3886</v>
      </c>
      <c r="AE14">
        <v>2782</v>
      </c>
      <c r="AF14">
        <v>632</v>
      </c>
      <c r="AG14">
        <v>4756</v>
      </c>
      <c r="AH14">
        <v>1877</v>
      </c>
      <c r="AI14">
        <v>1651</v>
      </c>
      <c r="AJ14">
        <v>4877</v>
      </c>
      <c r="AK14">
        <v>4199</v>
      </c>
      <c r="AL14">
        <v>76310</v>
      </c>
    </row>
    <row r="15" spans="12:38" x14ac:dyDescent="0.2">
      <c r="L15" s="13" t="s">
        <v>206</v>
      </c>
      <c r="M15">
        <v>5295</v>
      </c>
      <c r="N15">
        <v>1048</v>
      </c>
      <c r="P15">
        <v>2495</v>
      </c>
      <c r="Q15">
        <v>6663</v>
      </c>
      <c r="R15">
        <v>6057</v>
      </c>
      <c r="S15">
        <v>1448</v>
      </c>
      <c r="T15">
        <v>7247</v>
      </c>
      <c r="U15">
        <v>2724</v>
      </c>
      <c r="V15">
        <v>1349</v>
      </c>
      <c r="W15">
        <v>1330</v>
      </c>
      <c r="X15">
        <v>2653</v>
      </c>
      <c r="Y15">
        <v>1104</v>
      </c>
      <c r="Z15">
        <v>9013</v>
      </c>
      <c r="AA15">
        <v>2435</v>
      </c>
      <c r="AB15">
        <v>3709</v>
      </c>
      <c r="AC15">
        <v>653</v>
      </c>
      <c r="AD15">
        <v>3811</v>
      </c>
      <c r="AE15">
        <v>5390</v>
      </c>
      <c r="AF15">
        <v>1327</v>
      </c>
      <c r="AG15">
        <v>3895</v>
      </c>
      <c r="AH15">
        <v>4125</v>
      </c>
      <c r="AI15">
        <v>3041</v>
      </c>
      <c r="AJ15">
        <v>2678</v>
      </c>
      <c r="AK15">
        <v>3480</v>
      </c>
      <c r="AL15">
        <v>82970</v>
      </c>
    </row>
    <row r="16" spans="12:38" x14ac:dyDescent="0.2">
      <c r="L16" s="13" t="s">
        <v>207</v>
      </c>
      <c r="M16">
        <v>1781</v>
      </c>
      <c r="N16">
        <v>3252</v>
      </c>
      <c r="O16">
        <v>1231</v>
      </c>
      <c r="R16">
        <v>81</v>
      </c>
      <c r="T16">
        <v>1253</v>
      </c>
      <c r="U16">
        <v>1609</v>
      </c>
      <c r="W16">
        <v>1477</v>
      </c>
      <c r="Y16">
        <v>1659</v>
      </c>
      <c r="AA16">
        <v>2568</v>
      </c>
      <c r="AC16">
        <v>1945</v>
      </c>
      <c r="AD16">
        <v>2137</v>
      </c>
      <c r="AG16">
        <v>1295</v>
      </c>
      <c r="AH16">
        <v>1443</v>
      </c>
      <c r="AI16">
        <v>3158</v>
      </c>
      <c r="AJ16">
        <v>5724</v>
      </c>
      <c r="AK16">
        <v>304</v>
      </c>
      <c r="AL16">
        <v>30917</v>
      </c>
    </row>
    <row r="17" spans="12:38" x14ac:dyDescent="0.2">
      <c r="L17" s="13" t="s">
        <v>187</v>
      </c>
      <c r="M17">
        <v>45912</v>
      </c>
      <c r="N17">
        <v>42454</v>
      </c>
      <c r="O17">
        <v>46631</v>
      </c>
      <c r="P17">
        <v>42750</v>
      </c>
      <c r="Q17">
        <v>40480</v>
      </c>
      <c r="R17">
        <v>41215</v>
      </c>
      <c r="S17">
        <v>34204</v>
      </c>
      <c r="T17">
        <v>37672</v>
      </c>
      <c r="U17">
        <v>35640</v>
      </c>
      <c r="V17">
        <v>40268</v>
      </c>
      <c r="W17">
        <v>39870</v>
      </c>
      <c r="X17">
        <v>42844</v>
      </c>
      <c r="Y17">
        <v>35777</v>
      </c>
      <c r="Z17">
        <v>42337</v>
      </c>
      <c r="AA17">
        <v>43660</v>
      </c>
      <c r="AB17">
        <v>45116</v>
      </c>
      <c r="AC17">
        <v>41545</v>
      </c>
      <c r="AD17">
        <v>35940</v>
      </c>
      <c r="AE17">
        <v>36588</v>
      </c>
      <c r="AF17">
        <v>40889</v>
      </c>
      <c r="AG17">
        <v>41812</v>
      </c>
      <c r="AH17">
        <v>42295</v>
      </c>
      <c r="AI17">
        <v>34384</v>
      </c>
      <c r="AJ17">
        <v>44402</v>
      </c>
      <c r="AK17">
        <v>36352</v>
      </c>
      <c r="AL17">
        <v>1011037</v>
      </c>
    </row>
    <row r="27" spans="12:38" x14ac:dyDescent="0.2">
      <c r="Y27" s="12" t="s">
        <v>186</v>
      </c>
      <c r="Z27" t="s">
        <v>194</v>
      </c>
    </row>
    <row r="28" spans="12:38" x14ac:dyDescent="0.2">
      <c r="Y28" s="13" t="s">
        <v>215</v>
      </c>
      <c r="Z28" s="19">
        <v>614597</v>
      </c>
      <c r="AD28" s="12" t="s">
        <v>186</v>
      </c>
      <c r="AE28" s="5" t="s">
        <v>189</v>
      </c>
    </row>
    <row r="29" spans="12:38" x14ac:dyDescent="0.2">
      <c r="N29" s="12" t="s">
        <v>186</v>
      </c>
      <c r="O29" t="s">
        <v>213</v>
      </c>
      <c r="Y29" s="13" t="s">
        <v>216</v>
      </c>
      <c r="Z29" s="19">
        <v>396440</v>
      </c>
      <c r="AD29" s="13" t="s">
        <v>75</v>
      </c>
      <c r="AE29" s="5">
        <v>3.15</v>
      </c>
    </row>
    <row r="30" spans="12:38" x14ac:dyDescent="0.2">
      <c r="N30" s="13">
        <v>0</v>
      </c>
      <c r="O30">
        <v>7</v>
      </c>
      <c r="Y30" s="13" t="s">
        <v>187</v>
      </c>
      <c r="Z30" s="19">
        <v>1011037</v>
      </c>
      <c r="AD30" s="13" t="s">
        <v>35</v>
      </c>
      <c r="AE30" s="5">
        <v>2.9774999999999996</v>
      </c>
    </row>
    <row r="31" spans="12:38" x14ac:dyDescent="0.2">
      <c r="N31" s="13">
        <v>0.01</v>
      </c>
      <c r="O31">
        <v>20</v>
      </c>
      <c r="AD31" s="13" t="s">
        <v>115</v>
      </c>
      <c r="AE31" s="5">
        <v>3.1974999999999998</v>
      </c>
    </row>
    <row r="32" spans="12:38" x14ac:dyDescent="0.2">
      <c r="N32" s="13">
        <v>0.02</v>
      </c>
      <c r="O32">
        <v>25</v>
      </c>
      <c r="AD32" s="13" t="s">
        <v>30</v>
      </c>
      <c r="AE32" s="5">
        <v>3.1274999999999999</v>
      </c>
    </row>
    <row r="33" spans="14:31" x14ac:dyDescent="0.2">
      <c r="N33" s="13">
        <v>0.03</v>
      </c>
      <c r="O33">
        <v>30</v>
      </c>
      <c r="AD33" s="13" t="s">
        <v>80</v>
      </c>
      <c r="AE33" s="5">
        <v>3.5124999999999993</v>
      </c>
    </row>
    <row r="34" spans="14:31" x14ac:dyDescent="0.2">
      <c r="N34" s="13">
        <v>0.04</v>
      </c>
      <c r="O34">
        <v>15</v>
      </c>
      <c r="AD34" s="13" t="s">
        <v>40</v>
      </c>
      <c r="AE34" s="5">
        <v>2.9300000000000006</v>
      </c>
    </row>
    <row r="35" spans="14:31" x14ac:dyDescent="0.2">
      <c r="N35" s="13">
        <v>0.05</v>
      </c>
      <c r="O35">
        <v>17</v>
      </c>
      <c r="AD35" s="13" t="s">
        <v>90</v>
      </c>
      <c r="AE35" s="5">
        <v>2.9325000000000001</v>
      </c>
    </row>
    <row r="36" spans="14:31" x14ac:dyDescent="0.2">
      <c r="N36" s="13">
        <v>0.06</v>
      </c>
      <c r="O36">
        <v>22</v>
      </c>
      <c r="AD36" s="13" t="s">
        <v>70</v>
      </c>
      <c r="AE36" s="5">
        <v>2.8325000000000005</v>
      </c>
    </row>
    <row r="37" spans="14:31" x14ac:dyDescent="0.2">
      <c r="N37" s="13">
        <v>7.0000000000000007E-2</v>
      </c>
      <c r="O37">
        <v>21</v>
      </c>
      <c r="AD37" s="13" t="s">
        <v>110</v>
      </c>
      <c r="AE37" s="5">
        <v>3.0275000000000007</v>
      </c>
    </row>
    <row r="38" spans="14:31" x14ac:dyDescent="0.2">
      <c r="N38" s="13">
        <v>0.08</v>
      </c>
      <c r="O38">
        <v>21</v>
      </c>
      <c r="AD38" s="13" t="s">
        <v>120</v>
      </c>
      <c r="AE38" s="5">
        <v>2.8799999999999994</v>
      </c>
    </row>
    <row r="39" spans="14:31" x14ac:dyDescent="0.2">
      <c r="N39" s="13">
        <v>0.09</v>
      </c>
      <c r="O39">
        <v>11</v>
      </c>
      <c r="AD39" s="13" t="s">
        <v>125</v>
      </c>
      <c r="AE39" s="5">
        <v>2.8175000000000012</v>
      </c>
    </row>
    <row r="40" spans="14:31" x14ac:dyDescent="0.2">
      <c r="N40" s="13">
        <v>0.1</v>
      </c>
      <c r="O40">
        <v>22</v>
      </c>
      <c r="AD40" s="13" t="s">
        <v>45</v>
      </c>
      <c r="AE40" s="5">
        <v>2.7549999999999999</v>
      </c>
    </row>
    <row r="41" spans="14:31" x14ac:dyDescent="0.2">
      <c r="N41" s="13">
        <v>0.11</v>
      </c>
      <c r="O41">
        <v>20</v>
      </c>
      <c r="AD41" s="13" t="s">
        <v>20</v>
      </c>
      <c r="AE41" s="5">
        <v>3.22</v>
      </c>
    </row>
    <row r="42" spans="14:31" x14ac:dyDescent="0.2">
      <c r="N42" s="13">
        <v>0.12</v>
      </c>
      <c r="O42">
        <v>16</v>
      </c>
      <c r="AD42" s="13" t="s">
        <v>10</v>
      </c>
      <c r="AE42" s="5">
        <v>2.8474999999999993</v>
      </c>
    </row>
    <row r="43" spans="14:31" x14ac:dyDescent="0.2">
      <c r="N43" s="13">
        <v>0.13</v>
      </c>
      <c r="O43">
        <v>26</v>
      </c>
      <c r="AD43" s="13" t="s">
        <v>65</v>
      </c>
      <c r="AE43" s="5">
        <v>3.0100000000000002</v>
      </c>
    </row>
    <row r="44" spans="14:31" x14ac:dyDescent="0.2">
      <c r="N44" s="13">
        <v>0.14000000000000001</v>
      </c>
      <c r="O44">
        <v>13</v>
      </c>
      <c r="AD44" s="13" t="s">
        <v>105</v>
      </c>
      <c r="AE44" s="5">
        <v>3.0074999999999994</v>
      </c>
    </row>
    <row r="45" spans="14:31" x14ac:dyDescent="0.2">
      <c r="N45" s="13">
        <v>0.15</v>
      </c>
      <c r="O45">
        <v>15</v>
      </c>
      <c r="AD45" s="13" t="s">
        <v>50</v>
      </c>
      <c r="AE45" s="5">
        <v>3.4325000000000001</v>
      </c>
    </row>
    <row r="46" spans="14:31" x14ac:dyDescent="0.2">
      <c r="N46" s="13">
        <v>0.16</v>
      </c>
      <c r="O46">
        <v>22</v>
      </c>
      <c r="AD46" s="13" t="s">
        <v>15</v>
      </c>
      <c r="AE46" s="5">
        <v>2.9475000000000002</v>
      </c>
    </row>
    <row r="47" spans="14:31" x14ac:dyDescent="0.2">
      <c r="N47" s="13">
        <v>0.17</v>
      </c>
      <c r="O47">
        <v>17</v>
      </c>
      <c r="AD47" s="13" t="s">
        <v>95</v>
      </c>
      <c r="AE47" s="5">
        <v>2.8050000000000002</v>
      </c>
    </row>
    <row r="48" spans="14:31" x14ac:dyDescent="0.2">
      <c r="N48" s="13">
        <v>0.18</v>
      </c>
      <c r="O48">
        <v>22</v>
      </c>
      <c r="AD48" s="13" t="s">
        <v>25</v>
      </c>
      <c r="AE48" s="5">
        <v>3.0674999999999999</v>
      </c>
    </row>
    <row r="49" spans="1:31" x14ac:dyDescent="0.2">
      <c r="N49" s="13">
        <v>0.19</v>
      </c>
      <c r="O49">
        <v>15</v>
      </c>
      <c r="AD49" s="13" t="s">
        <v>130</v>
      </c>
      <c r="AE49" s="5">
        <v>3.2149999999999999</v>
      </c>
    </row>
    <row r="50" spans="1:31" x14ac:dyDescent="0.2">
      <c r="N50" s="13">
        <v>0.2</v>
      </c>
      <c r="O50">
        <v>28</v>
      </c>
      <c r="AD50" s="13" t="s">
        <v>55</v>
      </c>
      <c r="AE50" s="5">
        <v>3.0025000000000004</v>
      </c>
    </row>
    <row r="51" spans="1:31" x14ac:dyDescent="0.2">
      <c r="N51" s="13">
        <v>0.21</v>
      </c>
      <c r="O51">
        <v>21</v>
      </c>
      <c r="AD51" s="13" t="s">
        <v>85</v>
      </c>
      <c r="AE51" s="5">
        <v>3.0274999999999994</v>
      </c>
    </row>
    <row r="52" spans="1:31" x14ac:dyDescent="0.2">
      <c r="N52" s="13">
        <v>0.22</v>
      </c>
      <c r="O52">
        <v>13</v>
      </c>
      <c r="AD52" s="13" t="s">
        <v>100</v>
      </c>
      <c r="AE52" s="5">
        <v>2.9525000000000001</v>
      </c>
    </row>
    <row r="53" spans="1:31" x14ac:dyDescent="0.2">
      <c r="N53" s="13">
        <v>0.23</v>
      </c>
      <c r="O53">
        <v>23</v>
      </c>
      <c r="AD53" s="13" t="s">
        <v>60</v>
      </c>
      <c r="AE53" s="5">
        <v>2.9650000000000007</v>
      </c>
    </row>
    <row r="54" spans="1:31" x14ac:dyDescent="0.2">
      <c r="N54" s="13">
        <v>0.24</v>
      </c>
      <c r="O54">
        <v>26</v>
      </c>
      <c r="AD54" s="13" t="s">
        <v>187</v>
      </c>
      <c r="AE54" s="5">
        <v>3.025600000000003</v>
      </c>
    </row>
    <row r="55" spans="1:31" x14ac:dyDescent="0.2">
      <c r="N55" s="13">
        <v>0.25</v>
      </c>
      <c r="O55">
        <v>24</v>
      </c>
    </row>
    <row r="56" spans="1:31" ht="17" thickBot="1" x14ac:dyDescent="0.25">
      <c r="A56" t="s">
        <v>211</v>
      </c>
      <c r="N56" s="13">
        <v>0.26</v>
      </c>
      <c r="O56">
        <v>26</v>
      </c>
    </row>
    <row r="57" spans="1:31" x14ac:dyDescent="0.2">
      <c r="A57" s="4" t="s">
        <v>208</v>
      </c>
      <c r="B57" s="4" t="s">
        <v>210</v>
      </c>
      <c r="N57" s="13">
        <v>0.27</v>
      </c>
      <c r="O57">
        <v>23</v>
      </c>
    </row>
    <row r="58" spans="1:31" x14ac:dyDescent="0.2">
      <c r="A58">
        <v>10.11</v>
      </c>
      <c r="B58">
        <v>1</v>
      </c>
      <c r="N58" s="13">
        <v>0.28000000000000003</v>
      </c>
      <c r="O58">
        <v>16</v>
      </c>
    </row>
    <row r="59" spans="1:31" x14ac:dyDescent="0.2">
      <c r="A59">
        <v>25.90451612903226</v>
      </c>
      <c r="B59">
        <v>34</v>
      </c>
      <c r="N59" s="13">
        <v>0.28999999999999998</v>
      </c>
      <c r="O59">
        <v>17</v>
      </c>
      <c r="W59" t="s">
        <v>212</v>
      </c>
    </row>
    <row r="60" spans="1:31" x14ac:dyDescent="0.2">
      <c r="A60">
        <v>41.69903225806452</v>
      </c>
      <c r="B60">
        <v>27</v>
      </c>
      <c r="N60" s="13">
        <v>0.3</v>
      </c>
      <c r="O60">
        <v>23</v>
      </c>
    </row>
    <row r="61" spans="1:31" x14ac:dyDescent="0.2">
      <c r="A61">
        <v>57.493548387096773</v>
      </c>
      <c r="B61">
        <v>38</v>
      </c>
      <c r="N61" s="13">
        <v>0.31</v>
      </c>
      <c r="O61">
        <v>24</v>
      </c>
    </row>
    <row r="62" spans="1:31" x14ac:dyDescent="0.2">
      <c r="A62">
        <v>73.288064516129026</v>
      </c>
      <c r="B62">
        <v>29</v>
      </c>
      <c r="N62" s="13">
        <v>0.32</v>
      </c>
      <c r="O62">
        <v>18</v>
      </c>
    </row>
    <row r="63" spans="1:31" x14ac:dyDescent="0.2">
      <c r="A63">
        <v>89.082580645161286</v>
      </c>
      <c r="B63">
        <v>27</v>
      </c>
      <c r="N63" s="13">
        <v>0.33</v>
      </c>
      <c r="O63">
        <v>9</v>
      </c>
      <c r="Q63" s="12" t="s">
        <v>186</v>
      </c>
      <c r="R63" s="18" t="s">
        <v>190</v>
      </c>
    </row>
    <row r="64" spans="1:31" ht="17" thickBot="1" x14ac:dyDescent="0.25">
      <c r="A64">
        <v>104.87709677419355</v>
      </c>
      <c r="B64">
        <v>43</v>
      </c>
      <c r="N64" s="13">
        <v>0.34</v>
      </c>
      <c r="O64">
        <v>17</v>
      </c>
      <c r="Q64" s="13" t="s">
        <v>24</v>
      </c>
      <c r="R64" s="18">
        <v>5999170.5199999996</v>
      </c>
    </row>
    <row r="65" spans="1:35" x14ac:dyDescent="0.2">
      <c r="A65">
        <v>120.67161290322581</v>
      </c>
      <c r="B65">
        <v>33</v>
      </c>
      <c r="N65" s="13">
        <v>0.35</v>
      </c>
      <c r="O65">
        <v>12</v>
      </c>
      <c r="Q65" s="13" t="s">
        <v>56</v>
      </c>
      <c r="R65" s="18">
        <v>5393007.8999999994</v>
      </c>
      <c r="AC65" s="4"/>
      <c r="AD65" s="4" t="s">
        <v>2</v>
      </c>
      <c r="AE65" s="4" t="s">
        <v>3</v>
      </c>
      <c r="AF65" s="4" t="s">
        <v>4</v>
      </c>
      <c r="AG65" s="4" t="s">
        <v>5</v>
      </c>
      <c r="AH65" s="4" t="s">
        <v>6</v>
      </c>
      <c r="AI65" s="4" t="s">
        <v>7</v>
      </c>
    </row>
    <row r="66" spans="1:35" x14ac:dyDescent="0.2">
      <c r="A66">
        <v>136.46612903225807</v>
      </c>
      <c r="B66">
        <v>25</v>
      </c>
      <c r="N66" s="13">
        <v>0.36</v>
      </c>
      <c r="O66">
        <v>15</v>
      </c>
      <c r="Q66" s="13" t="s">
        <v>41</v>
      </c>
      <c r="R66" s="18">
        <v>5059037.93</v>
      </c>
      <c r="AC66" t="s">
        <v>2</v>
      </c>
      <c r="AD66">
        <v>1</v>
      </c>
    </row>
    <row r="67" spans="1:35" x14ac:dyDescent="0.2">
      <c r="A67">
        <v>152.26064516129031</v>
      </c>
      <c r="B67">
        <v>17</v>
      </c>
      <c r="N67" s="13">
        <v>0.37</v>
      </c>
      <c r="O67">
        <v>19</v>
      </c>
      <c r="Q67" s="13" t="s">
        <v>82</v>
      </c>
      <c r="R67" s="18">
        <v>4830616.0999999996</v>
      </c>
      <c r="AC67" t="s">
        <v>3</v>
      </c>
      <c r="AD67">
        <v>-6.4621904180047103E-3</v>
      </c>
      <c r="AE67">
        <v>1</v>
      </c>
    </row>
    <row r="68" spans="1:35" x14ac:dyDescent="0.2">
      <c r="A68">
        <v>168.05516129032259</v>
      </c>
      <c r="B68">
        <v>32</v>
      </c>
      <c r="N68" s="13">
        <v>0.38</v>
      </c>
      <c r="O68">
        <v>21</v>
      </c>
      <c r="Q68" s="13" t="s">
        <v>69</v>
      </c>
      <c r="R68" s="18">
        <v>4485396.08</v>
      </c>
      <c r="AC68" t="s">
        <v>4</v>
      </c>
      <c r="AD68">
        <v>1.2781943380135696E-2</v>
      </c>
      <c r="AE68">
        <v>-9.8324833467224801E-3</v>
      </c>
      <c r="AF68">
        <v>1</v>
      </c>
    </row>
    <row r="69" spans="1:35" x14ac:dyDescent="0.2">
      <c r="A69">
        <v>183.84967741935486</v>
      </c>
      <c r="B69">
        <v>35</v>
      </c>
      <c r="N69" s="13">
        <v>0.39</v>
      </c>
      <c r="O69">
        <v>18</v>
      </c>
      <c r="Q69" s="13" t="s">
        <v>111</v>
      </c>
      <c r="R69" s="18">
        <v>4478875.28</v>
      </c>
      <c r="AC69" t="s">
        <v>5</v>
      </c>
      <c r="AD69">
        <v>-6.4092975324697918E-3</v>
      </c>
      <c r="AE69">
        <v>5.7559196114175567E-4</v>
      </c>
      <c r="AF69">
        <v>-2.0957834732294307E-2</v>
      </c>
      <c r="AG69">
        <v>1</v>
      </c>
    </row>
    <row r="70" spans="1:35" x14ac:dyDescent="0.2">
      <c r="A70">
        <v>199.64419354838708</v>
      </c>
      <c r="B70">
        <v>37</v>
      </c>
      <c r="N70" s="13">
        <v>0.4</v>
      </c>
      <c r="O70">
        <v>23</v>
      </c>
      <c r="Q70" s="13" t="s">
        <v>66</v>
      </c>
      <c r="R70" s="18">
        <v>4375821.72</v>
      </c>
      <c r="AC70" t="s">
        <v>6</v>
      </c>
      <c r="AD70">
        <v>-4.5133212506126362E-2</v>
      </c>
      <c r="AE70">
        <v>2.4495162644403542E-2</v>
      </c>
      <c r="AF70">
        <v>-1.5579496819049849E-2</v>
      </c>
      <c r="AG70">
        <v>-7.6593378352141639E-3</v>
      </c>
      <c r="AH70">
        <v>1</v>
      </c>
    </row>
    <row r="71" spans="1:35" ht="17" thickBot="1" x14ac:dyDescent="0.25">
      <c r="A71">
        <v>215.43870967741935</v>
      </c>
      <c r="B71">
        <v>54</v>
      </c>
      <c r="N71" s="13">
        <v>0.41</v>
      </c>
      <c r="O71">
        <v>32</v>
      </c>
      <c r="Q71" s="13" t="s">
        <v>127</v>
      </c>
      <c r="R71" s="18">
        <v>4374744.04</v>
      </c>
      <c r="AC71" s="3" t="s">
        <v>7</v>
      </c>
      <c r="AD71" s="3">
        <v>2.9076056224528767E-2</v>
      </c>
      <c r="AE71" s="3">
        <v>8.4753828875703922E-3</v>
      </c>
      <c r="AF71" s="3">
        <v>5.6586374922889947E-2</v>
      </c>
      <c r="AG71" s="3">
        <v>-1.4577833958829478E-3</v>
      </c>
      <c r="AH71" s="3">
        <v>2.7413469870457501E-2</v>
      </c>
      <c r="AI71" s="3">
        <v>1</v>
      </c>
    </row>
    <row r="72" spans="1:35" x14ac:dyDescent="0.2">
      <c r="A72">
        <v>231.23322580645163</v>
      </c>
      <c r="B72">
        <v>30</v>
      </c>
      <c r="N72" s="13">
        <v>0.42</v>
      </c>
      <c r="O72">
        <v>17</v>
      </c>
      <c r="Q72" s="13" t="s">
        <v>49</v>
      </c>
      <c r="R72" s="18">
        <v>4132267.4899999998</v>
      </c>
    </row>
    <row r="73" spans="1:35" x14ac:dyDescent="0.2">
      <c r="A73">
        <v>247.0277419354839</v>
      </c>
      <c r="B73">
        <v>31</v>
      </c>
      <c r="N73" s="13">
        <v>0.43</v>
      </c>
      <c r="O73">
        <v>18</v>
      </c>
      <c r="Q73" s="13" t="s">
        <v>9</v>
      </c>
      <c r="R73" s="18">
        <v>3989821.15</v>
      </c>
    </row>
    <row r="74" spans="1:35" x14ac:dyDescent="0.2">
      <c r="A74">
        <v>262.82225806451612</v>
      </c>
      <c r="B74">
        <v>37</v>
      </c>
      <c r="N74" s="13">
        <v>0.44</v>
      </c>
      <c r="O74">
        <v>19</v>
      </c>
      <c r="Q74" s="13" t="s">
        <v>187</v>
      </c>
      <c r="R74" s="18">
        <v>47118758.209999993</v>
      </c>
    </row>
    <row r="75" spans="1:35" x14ac:dyDescent="0.2">
      <c r="A75">
        <v>278.61677419354839</v>
      </c>
      <c r="B75">
        <v>40</v>
      </c>
      <c r="N75" s="13">
        <v>0.45</v>
      </c>
      <c r="O75">
        <v>17</v>
      </c>
    </row>
    <row r="76" spans="1:35" x14ac:dyDescent="0.2">
      <c r="A76">
        <v>294.41129032258067</v>
      </c>
      <c r="B76">
        <v>28</v>
      </c>
      <c r="N76" s="13">
        <v>0.46</v>
      </c>
      <c r="O76">
        <v>25</v>
      </c>
    </row>
    <row r="77" spans="1:35" x14ac:dyDescent="0.2">
      <c r="A77">
        <v>310.20580645161294</v>
      </c>
      <c r="B77">
        <v>30</v>
      </c>
      <c r="N77" s="13">
        <v>0.47</v>
      </c>
      <c r="O77">
        <v>22</v>
      </c>
    </row>
    <row r="78" spans="1:35" x14ac:dyDescent="0.2">
      <c r="A78">
        <v>326.00032258064516</v>
      </c>
      <c r="B78">
        <v>27</v>
      </c>
      <c r="N78" s="13">
        <v>0.48</v>
      </c>
      <c r="O78">
        <v>22</v>
      </c>
    </row>
    <row r="79" spans="1:35" x14ac:dyDescent="0.2">
      <c r="A79">
        <v>341.79483870967744</v>
      </c>
      <c r="B79">
        <v>36</v>
      </c>
      <c r="N79" s="13">
        <v>0.49</v>
      </c>
      <c r="O79">
        <v>23</v>
      </c>
    </row>
    <row r="80" spans="1:35" x14ac:dyDescent="0.2">
      <c r="A80">
        <v>357.58935483870971</v>
      </c>
      <c r="B80">
        <v>29</v>
      </c>
      <c r="N80" s="13">
        <v>0.5</v>
      </c>
      <c r="O80">
        <v>12</v>
      </c>
      <c r="Q80" s="12" t="s">
        <v>186</v>
      </c>
      <c r="R80" s="18" t="s">
        <v>190</v>
      </c>
    </row>
    <row r="81" spans="1:18" x14ac:dyDescent="0.2">
      <c r="A81">
        <v>373.38387096774198</v>
      </c>
      <c r="B81">
        <v>28</v>
      </c>
      <c r="N81" s="13" t="s">
        <v>187</v>
      </c>
      <c r="O81">
        <v>1000</v>
      </c>
      <c r="Q81" s="13" t="s">
        <v>26</v>
      </c>
      <c r="R81" s="18">
        <v>1283618.69</v>
      </c>
    </row>
    <row r="82" spans="1:18" x14ac:dyDescent="0.2">
      <c r="A82">
        <v>389.1783870967742</v>
      </c>
      <c r="B82">
        <v>24</v>
      </c>
      <c r="Q82" s="13" t="s">
        <v>83</v>
      </c>
      <c r="R82" s="18">
        <v>1254308.52</v>
      </c>
    </row>
    <row r="83" spans="1:18" x14ac:dyDescent="0.2">
      <c r="A83">
        <v>404.97290322580648</v>
      </c>
      <c r="B83">
        <v>25</v>
      </c>
      <c r="Q83" s="13" t="s">
        <v>77</v>
      </c>
      <c r="R83" s="18">
        <v>1253732.54</v>
      </c>
    </row>
    <row r="84" spans="1:18" x14ac:dyDescent="0.2">
      <c r="A84">
        <v>420.76741935483875</v>
      </c>
      <c r="B84">
        <v>36</v>
      </c>
      <c r="Q84" s="13" t="s">
        <v>72</v>
      </c>
      <c r="R84" s="18">
        <v>1207197.73</v>
      </c>
    </row>
    <row r="85" spans="1:18" x14ac:dyDescent="0.2">
      <c r="A85">
        <v>436.56193548387097</v>
      </c>
      <c r="B85">
        <v>36</v>
      </c>
      <c r="Q85" s="13" t="s">
        <v>38</v>
      </c>
      <c r="R85" s="18">
        <v>1163293.93</v>
      </c>
    </row>
    <row r="86" spans="1:18" x14ac:dyDescent="0.2">
      <c r="A86">
        <v>452.35645161290324</v>
      </c>
      <c r="B86">
        <v>37</v>
      </c>
      <c r="Q86" s="13" t="s">
        <v>64</v>
      </c>
      <c r="R86" s="18">
        <v>1162666.3</v>
      </c>
    </row>
    <row r="87" spans="1:18" x14ac:dyDescent="0.2">
      <c r="A87">
        <v>468.15096774193552</v>
      </c>
      <c r="B87">
        <v>26</v>
      </c>
      <c r="Q87" s="13" t="s">
        <v>92</v>
      </c>
      <c r="R87" s="18">
        <v>1087342.1400000001</v>
      </c>
    </row>
    <row r="88" spans="1:18" x14ac:dyDescent="0.2">
      <c r="A88">
        <v>483.94548387096779</v>
      </c>
      <c r="B88">
        <v>32</v>
      </c>
      <c r="Q88" s="13" t="s">
        <v>53</v>
      </c>
      <c r="R88" s="18">
        <v>890827.69000000006</v>
      </c>
    </row>
    <row r="89" spans="1:18" ht="17" thickBot="1" x14ac:dyDescent="0.25">
      <c r="A89" s="3" t="s">
        <v>209</v>
      </c>
      <c r="B89" s="3">
        <v>36</v>
      </c>
      <c r="Q89" s="13" t="s">
        <v>98</v>
      </c>
      <c r="R89" s="18">
        <v>828529.53</v>
      </c>
    </row>
    <row r="90" spans="1:18" x14ac:dyDescent="0.2">
      <c r="Q90" s="13" t="s">
        <v>78</v>
      </c>
      <c r="R90" s="18">
        <v>779778.72000000009</v>
      </c>
    </row>
    <row r="91" spans="1:18" x14ac:dyDescent="0.2">
      <c r="Q91" s="13" t="s">
        <v>187</v>
      </c>
      <c r="R91" s="18">
        <v>10911295.790000001</v>
      </c>
    </row>
  </sheetData>
  <phoneticPr fontId="4" type="noConversion"/>
  <conditionalFormatting sqref="AC65:AI71">
    <cfRule type="colorScale" priority="1">
      <colorScale>
        <cfvo type="min"/>
        <cfvo type="percentile" val="50"/>
        <cfvo type="max"/>
        <color rgb="FFF8696B"/>
        <color rgb="FFFFEB84"/>
        <color rgb="FF63BE7B"/>
      </colorScale>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7E07-0569-D94C-A241-16D7A1ACB706}">
  <dimension ref="A2:H106"/>
  <sheetViews>
    <sheetView workbookViewId="0">
      <selection activeCell="H14" sqref="H14"/>
    </sheetView>
  </sheetViews>
  <sheetFormatPr baseColWidth="10" defaultRowHeight="16" x14ac:dyDescent="0.2"/>
  <cols>
    <col min="8" max="8" width="27.5" customWidth="1"/>
  </cols>
  <sheetData>
    <row r="2" spans="1:8" x14ac:dyDescent="0.2">
      <c r="A2" t="s">
        <v>217</v>
      </c>
      <c r="F2">
        <f>CORREL(Table1[NumReviews], Table1[Rating])</f>
        <v>-9.8324833467224801E-3</v>
      </c>
      <c r="H2" t="s">
        <v>220</v>
      </c>
    </row>
    <row r="4" spans="1:8" x14ac:dyDescent="0.2">
      <c r="A4" t="s">
        <v>218</v>
      </c>
      <c r="E4">
        <f>CORREL(B5:B106,C5:C106)</f>
        <v>-5.1228918485967095E-4</v>
      </c>
      <c r="G4" t="s">
        <v>219</v>
      </c>
    </row>
    <row r="5" spans="1:8" x14ac:dyDescent="0.2">
      <c r="A5" s="12" t="s">
        <v>186</v>
      </c>
      <c r="B5" t="s">
        <v>189</v>
      </c>
      <c r="C5" t="s">
        <v>194</v>
      </c>
    </row>
    <row r="6" spans="1:8" x14ac:dyDescent="0.2">
      <c r="A6" s="13" t="s">
        <v>132</v>
      </c>
      <c r="B6" s="5">
        <v>4.2</v>
      </c>
      <c r="C6">
        <v>7280</v>
      </c>
    </row>
    <row r="7" spans="1:8" x14ac:dyDescent="0.2">
      <c r="A7" s="13" t="s">
        <v>52</v>
      </c>
      <c r="B7" s="5">
        <v>3.8307692307692309</v>
      </c>
      <c r="C7">
        <v>12814</v>
      </c>
    </row>
    <row r="8" spans="1:8" x14ac:dyDescent="0.2">
      <c r="A8" s="13" t="s">
        <v>82</v>
      </c>
      <c r="B8" s="5">
        <v>3.7700000000000005</v>
      </c>
      <c r="C8">
        <v>12560</v>
      </c>
    </row>
    <row r="9" spans="1:8" x14ac:dyDescent="0.2">
      <c r="A9" s="13" t="s">
        <v>83</v>
      </c>
      <c r="B9" s="5">
        <v>3.7499999999999996</v>
      </c>
      <c r="C9">
        <v>5412</v>
      </c>
    </row>
    <row r="10" spans="1:8" x14ac:dyDescent="0.2">
      <c r="A10" s="13" t="s">
        <v>64</v>
      </c>
      <c r="B10" s="5">
        <v>3.7333333333333329</v>
      </c>
      <c r="C10">
        <v>6838</v>
      </c>
    </row>
    <row r="11" spans="1:8" x14ac:dyDescent="0.2">
      <c r="A11" s="13" t="s">
        <v>87</v>
      </c>
      <c r="B11" s="5">
        <v>3.7285714285714286</v>
      </c>
      <c r="C11">
        <v>10277</v>
      </c>
    </row>
    <row r="12" spans="1:8" x14ac:dyDescent="0.2">
      <c r="A12" s="13" t="s">
        <v>133</v>
      </c>
      <c r="B12" s="5">
        <v>3.6749999999999998</v>
      </c>
      <c r="C12">
        <v>10245</v>
      </c>
    </row>
    <row r="13" spans="1:8" x14ac:dyDescent="0.2">
      <c r="A13" s="13" t="s">
        <v>71</v>
      </c>
      <c r="B13" s="5">
        <v>3.6625000000000001</v>
      </c>
      <c r="C13">
        <v>7538</v>
      </c>
    </row>
    <row r="14" spans="1:8" x14ac:dyDescent="0.2">
      <c r="A14" s="13" t="s">
        <v>36</v>
      </c>
      <c r="B14" s="5">
        <v>3.6333333333333329</v>
      </c>
      <c r="C14">
        <v>9072</v>
      </c>
    </row>
    <row r="15" spans="1:8" x14ac:dyDescent="0.2">
      <c r="A15" s="13" t="s">
        <v>33</v>
      </c>
      <c r="B15" s="5">
        <v>3.6166666666666671</v>
      </c>
      <c r="C15">
        <v>8612</v>
      </c>
    </row>
    <row r="16" spans="1:8" x14ac:dyDescent="0.2">
      <c r="A16" s="13" t="s">
        <v>12</v>
      </c>
      <c r="B16" s="5">
        <v>3.5500000000000003</v>
      </c>
      <c r="C16">
        <v>5806</v>
      </c>
    </row>
    <row r="17" spans="1:3" x14ac:dyDescent="0.2">
      <c r="A17" s="13" t="s">
        <v>21</v>
      </c>
      <c r="B17" s="5">
        <v>3.5499999999999994</v>
      </c>
      <c r="C17">
        <v>8091</v>
      </c>
    </row>
    <row r="18" spans="1:3" x14ac:dyDescent="0.2">
      <c r="A18" s="13" t="s">
        <v>78</v>
      </c>
      <c r="B18" s="5">
        <v>3.5333333333333332</v>
      </c>
      <c r="C18">
        <v>5375</v>
      </c>
    </row>
    <row r="19" spans="1:3" x14ac:dyDescent="0.2">
      <c r="A19" s="13" t="s">
        <v>49</v>
      </c>
      <c r="B19" s="5">
        <v>3.5235294117647058</v>
      </c>
      <c r="C19">
        <v>14472</v>
      </c>
    </row>
    <row r="20" spans="1:3" x14ac:dyDescent="0.2">
      <c r="A20" s="13" t="s">
        <v>106</v>
      </c>
      <c r="B20" s="5">
        <v>3.4857142857142844</v>
      </c>
      <c r="C20">
        <v>13501</v>
      </c>
    </row>
    <row r="21" spans="1:3" x14ac:dyDescent="0.2">
      <c r="A21" s="13" t="s">
        <v>81</v>
      </c>
      <c r="B21" s="5">
        <v>3.4692307692307698</v>
      </c>
      <c r="C21">
        <v>11447</v>
      </c>
    </row>
    <row r="22" spans="1:3" x14ac:dyDescent="0.2">
      <c r="A22" s="13" t="s">
        <v>68</v>
      </c>
      <c r="B22" s="5">
        <v>3.4454545454545458</v>
      </c>
      <c r="C22">
        <v>8616</v>
      </c>
    </row>
    <row r="23" spans="1:3" x14ac:dyDescent="0.2">
      <c r="A23" s="13" t="s">
        <v>19</v>
      </c>
      <c r="B23" s="5">
        <v>3.4400000000000004</v>
      </c>
      <c r="C23">
        <v>6891</v>
      </c>
    </row>
    <row r="24" spans="1:3" x14ac:dyDescent="0.2">
      <c r="A24" s="13" t="s">
        <v>114</v>
      </c>
      <c r="B24" s="5">
        <v>3.4181818181818184</v>
      </c>
      <c r="C24">
        <v>9862</v>
      </c>
    </row>
    <row r="25" spans="1:3" x14ac:dyDescent="0.2">
      <c r="A25" s="13" t="s">
        <v>26</v>
      </c>
      <c r="B25" s="5">
        <v>3.375</v>
      </c>
      <c r="C25">
        <v>4968</v>
      </c>
    </row>
    <row r="26" spans="1:3" x14ac:dyDescent="0.2">
      <c r="A26" s="13" t="s">
        <v>62</v>
      </c>
      <c r="B26" s="5">
        <v>3.35</v>
      </c>
      <c r="C26">
        <v>14455</v>
      </c>
    </row>
    <row r="27" spans="1:3" x14ac:dyDescent="0.2">
      <c r="A27" s="13" t="s">
        <v>117</v>
      </c>
      <c r="B27" s="5">
        <v>3.2888888888888892</v>
      </c>
      <c r="C27">
        <v>8406</v>
      </c>
    </row>
    <row r="28" spans="1:3" x14ac:dyDescent="0.2">
      <c r="A28" s="13" t="s">
        <v>111</v>
      </c>
      <c r="B28" s="5">
        <v>3.2583333333333333</v>
      </c>
      <c r="C28">
        <v>13854</v>
      </c>
    </row>
    <row r="29" spans="1:3" x14ac:dyDescent="0.2">
      <c r="A29" s="13" t="s">
        <v>56</v>
      </c>
      <c r="B29" s="5">
        <v>3.236842105263158</v>
      </c>
      <c r="C29">
        <v>20069</v>
      </c>
    </row>
    <row r="30" spans="1:3" x14ac:dyDescent="0.2">
      <c r="A30" s="13" t="s">
        <v>58</v>
      </c>
      <c r="B30" s="5">
        <v>3.2333333333333338</v>
      </c>
      <c r="C30">
        <v>5659</v>
      </c>
    </row>
    <row r="31" spans="1:3" x14ac:dyDescent="0.2">
      <c r="A31" s="13" t="s">
        <v>32</v>
      </c>
      <c r="B31" s="5">
        <v>3.2222222222222228</v>
      </c>
      <c r="C31">
        <v>8589</v>
      </c>
    </row>
    <row r="32" spans="1:3" x14ac:dyDescent="0.2">
      <c r="A32" s="13" t="s">
        <v>101</v>
      </c>
      <c r="B32" s="5">
        <v>3.2214285714285711</v>
      </c>
      <c r="C32">
        <v>13534</v>
      </c>
    </row>
    <row r="33" spans="1:3" x14ac:dyDescent="0.2">
      <c r="A33" s="13" t="s">
        <v>107</v>
      </c>
      <c r="B33" s="5">
        <v>3.2166666666666668</v>
      </c>
      <c r="C33">
        <v>6957</v>
      </c>
    </row>
    <row r="34" spans="1:3" x14ac:dyDescent="0.2">
      <c r="A34" s="13" t="s">
        <v>79</v>
      </c>
      <c r="B34" s="5">
        <v>3.2</v>
      </c>
      <c r="C34">
        <v>12393</v>
      </c>
    </row>
    <row r="35" spans="1:3" x14ac:dyDescent="0.2">
      <c r="A35" s="13" t="s">
        <v>34</v>
      </c>
      <c r="B35" s="5">
        <v>3.19</v>
      </c>
      <c r="C35">
        <v>12362</v>
      </c>
    </row>
    <row r="36" spans="1:3" x14ac:dyDescent="0.2">
      <c r="A36" s="13" t="s">
        <v>86</v>
      </c>
      <c r="B36" s="5">
        <v>3.1857142857142846</v>
      </c>
      <c r="C36">
        <v>13411</v>
      </c>
    </row>
    <row r="37" spans="1:3" x14ac:dyDescent="0.2">
      <c r="A37" s="13" t="s">
        <v>77</v>
      </c>
      <c r="B37" s="5">
        <v>3.1777777777777776</v>
      </c>
      <c r="C37">
        <v>6772</v>
      </c>
    </row>
    <row r="38" spans="1:3" x14ac:dyDescent="0.2">
      <c r="A38" s="13" t="s">
        <v>47</v>
      </c>
      <c r="B38" s="5">
        <v>3.1750000000000003</v>
      </c>
      <c r="C38">
        <v>9328</v>
      </c>
    </row>
    <row r="39" spans="1:3" x14ac:dyDescent="0.2">
      <c r="A39" s="13" t="s">
        <v>24</v>
      </c>
      <c r="B39" s="5">
        <v>3.1681818181818184</v>
      </c>
      <c r="C39">
        <v>23947</v>
      </c>
    </row>
    <row r="40" spans="1:3" x14ac:dyDescent="0.2">
      <c r="A40" s="13" t="s">
        <v>89</v>
      </c>
      <c r="B40" s="5">
        <v>3.1666666666666661</v>
      </c>
      <c r="C40">
        <v>7412</v>
      </c>
    </row>
    <row r="41" spans="1:3" x14ac:dyDescent="0.2">
      <c r="A41" s="13" t="s">
        <v>76</v>
      </c>
      <c r="B41" s="5">
        <v>3.1500000000000008</v>
      </c>
      <c r="C41">
        <v>14113</v>
      </c>
    </row>
    <row r="42" spans="1:3" x14ac:dyDescent="0.2">
      <c r="A42" s="13" t="s">
        <v>121</v>
      </c>
      <c r="B42" s="5">
        <v>3.1090909090909089</v>
      </c>
      <c r="C42">
        <v>13990</v>
      </c>
    </row>
    <row r="43" spans="1:3" x14ac:dyDescent="0.2">
      <c r="A43" s="13" t="s">
        <v>17</v>
      </c>
      <c r="B43" s="5">
        <v>3.1076923076923078</v>
      </c>
      <c r="C43">
        <v>12542</v>
      </c>
    </row>
    <row r="44" spans="1:3" x14ac:dyDescent="0.2">
      <c r="A44" s="13" t="s">
        <v>129</v>
      </c>
      <c r="B44" s="5">
        <v>3.1055555555555552</v>
      </c>
      <c r="C44">
        <v>15315</v>
      </c>
    </row>
    <row r="45" spans="1:3" x14ac:dyDescent="0.2">
      <c r="A45" s="13" t="s">
        <v>43</v>
      </c>
      <c r="B45" s="5">
        <v>3.1</v>
      </c>
      <c r="C45">
        <v>10712</v>
      </c>
    </row>
    <row r="46" spans="1:3" x14ac:dyDescent="0.2">
      <c r="A46" s="13" t="s">
        <v>39</v>
      </c>
      <c r="B46" s="5">
        <v>3.1</v>
      </c>
      <c r="C46">
        <v>7151</v>
      </c>
    </row>
    <row r="47" spans="1:3" x14ac:dyDescent="0.2">
      <c r="A47" s="13" t="s">
        <v>98</v>
      </c>
      <c r="B47" s="5">
        <v>3.1</v>
      </c>
      <c r="C47">
        <v>2807</v>
      </c>
    </row>
    <row r="48" spans="1:3" x14ac:dyDescent="0.2">
      <c r="A48" s="13" t="s">
        <v>113</v>
      </c>
      <c r="B48" s="5">
        <v>3.08</v>
      </c>
      <c r="C48">
        <v>5675</v>
      </c>
    </row>
    <row r="49" spans="1:3" x14ac:dyDescent="0.2">
      <c r="A49" s="13" t="s">
        <v>128</v>
      </c>
      <c r="B49" s="5">
        <v>3.0699999999999994</v>
      </c>
      <c r="C49">
        <v>11996</v>
      </c>
    </row>
    <row r="50" spans="1:3" x14ac:dyDescent="0.2">
      <c r="A50" s="13" t="s">
        <v>99</v>
      </c>
      <c r="B50" s="5">
        <v>3.0666666666666664</v>
      </c>
      <c r="C50">
        <v>10422</v>
      </c>
    </row>
    <row r="51" spans="1:3" x14ac:dyDescent="0.2">
      <c r="A51" s="13" t="s">
        <v>116</v>
      </c>
      <c r="B51" s="5">
        <v>3.0666666666666664</v>
      </c>
      <c r="C51">
        <v>8867</v>
      </c>
    </row>
    <row r="52" spans="1:3" x14ac:dyDescent="0.2">
      <c r="A52" s="13" t="s">
        <v>92</v>
      </c>
      <c r="B52" s="5">
        <v>3.0555555555555554</v>
      </c>
      <c r="C52">
        <v>7648</v>
      </c>
    </row>
    <row r="53" spans="1:3" x14ac:dyDescent="0.2">
      <c r="A53" s="13" t="s">
        <v>122</v>
      </c>
      <c r="B53" s="5">
        <v>3.0416666666666674</v>
      </c>
      <c r="C53">
        <v>15745</v>
      </c>
    </row>
    <row r="54" spans="1:3" x14ac:dyDescent="0.2">
      <c r="A54" s="13" t="s">
        <v>88</v>
      </c>
      <c r="B54" s="5">
        <v>3.0285714285714285</v>
      </c>
      <c r="C54">
        <v>9795</v>
      </c>
    </row>
    <row r="55" spans="1:3" x14ac:dyDescent="0.2">
      <c r="A55" s="13" t="s">
        <v>13</v>
      </c>
      <c r="B55" s="5">
        <v>3.0181818181818185</v>
      </c>
      <c r="C55">
        <v>11737</v>
      </c>
    </row>
    <row r="56" spans="1:3" x14ac:dyDescent="0.2">
      <c r="A56" s="13" t="s">
        <v>31</v>
      </c>
      <c r="B56" s="5">
        <v>3.0083333333333342</v>
      </c>
      <c r="C56">
        <v>13253</v>
      </c>
    </row>
    <row r="57" spans="1:3" x14ac:dyDescent="0.2">
      <c r="A57" s="13" t="s">
        <v>23</v>
      </c>
      <c r="B57" s="5">
        <v>3.0083333333333333</v>
      </c>
      <c r="C57">
        <v>11838</v>
      </c>
    </row>
    <row r="58" spans="1:3" x14ac:dyDescent="0.2">
      <c r="A58" s="13" t="s">
        <v>18</v>
      </c>
      <c r="B58" s="5">
        <v>3</v>
      </c>
      <c r="C58">
        <v>7416</v>
      </c>
    </row>
    <row r="59" spans="1:3" x14ac:dyDescent="0.2">
      <c r="A59" s="13" t="s">
        <v>61</v>
      </c>
      <c r="B59" s="5">
        <v>2.9909090909090907</v>
      </c>
      <c r="C59">
        <v>12173</v>
      </c>
    </row>
    <row r="60" spans="1:3" x14ac:dyDescent="0.2">
      <c r="A60" s="13" t="s">
        <v>118</v>
      </c>
      <c r="B60" s="5">
        <v>2.9875000000000003</v>
      </c>
      <c r="C60">
        <v>7249</v>
      </c>
    </row>
    <row r="61" spans="1:3" x14ac:dyDescent="0.2">
      <c r="A61" s="13" t="s">
        <v>124</v>
      </c>
      <c r="B61" s="5">
        <v>2.9750000000000001</v>
      </c>
      <c r="C61">
        <v>6191</v>
      </c>
    </row>
    <row r="62" spans="1:3" x14ac:dyDescent="0.2">
      <c r="A62" s="13" t="s">
        <v>112</v>
      </c>
      <c r="B62" s="5">
        <v>2.9615384615384608</v>
      </c>
      <c r="C62">
        <v>12753</v>
      </c>
    </row>
    <row r="63" spans="1:3" x14ac:dyDescent="0.2">
      <c r="A63" s="13" t="s">
        <v>73</v>
      </c>
      <c r="B63" s="5">
        <v>2.95</v>
      </c>
      <c r="C63">
        <v>7344</v>
      </c>
    </row>
    <row r="64" spans="1:3" x14ac:dyDescent="0.2">
      <c r="A64" s="13" t="s">
        <v>29</v>
      </c>
      <c r="B64" s="5">
        <v>2.9461538461538463</v>
      </c>
      <c r="C64">
        <v>11841</v>
      </c>
    </row>
    <row r="65" spans="1:3" x14ac:dyDescent="0.2">
      <c r="A65" s="13" t="s">
        <v>27</v>
      </c>
      <c r="B65" s="5">
        <v>2.9374999999999996</v>
      </c>
      <c r="C65">
        <v>6590</v>
      </c>
    </row>
    <row r="66" spans="1:3" x14ac:dyDescent="0.2">
      <c r="A66" s="13" t="s">
        <v>42</v>
      </c>
      <c r="B66" s="5">
        <v>2.8777777777777778</v>
      </c>
      <c r="C66">
        <v>7140</v>
      </c>
    </row>
    <row r="67" spans="1:3" x14ac:dyDescent="0.2">
      <c r="A67" s="13" t="s">
        <v>16</v>
      </c>
      <c r="B67" s="5">
        <v>2.8624999999999998</v>
      </c>
      <c r="C67">
        <v>6972</v>
      </c>
    </row>
    <row r="68" spans="1:3" x14ac:dyDescent="0.2">
      <c r="A68" s="13" t="s">
        <v>22</v>
      </c>
      <c r="B68" s="5">
        <v>2.8500000000000005</v>
      </c>
      <c r="C68">
        <v>8957</v>
      </c>
    </row>
    <row r="69" spans="1:3" x14ac:dyDescent="0.2">
      <c r="A69" s="13" t="s">
        <v>53</v>
      </c>
      <c r="B69" s="5">
        <v>2.8400000000000003</v>
      </c>
      <c r="C69">
        <v>3664</v>
      </c>
    </row>
    <row r="70" spans="1:3" x14ac:dyDescent="0.2">
      <c r="A70" s="13" t="s">
        <v>93</v>
      </c>
      <c r="B70" s="5">
        <v>2.84</v>
      </c>
      <c r="C70">
        <v>9048</v>
      </c>
    </row>
    <row r="71" spans="1:3" x14ac:dyDescent="0.2">
      <c r="A71" s="13" t="s">
        <v>109</v>
      </c>
      <c r="B71" s="5">
        <v>2.8099999999999996</v>
      </c>
      <c r="C71">
        <v>9263</v>
      </c>
    </row>
    <row r="72" spans="1:3" x14ac:dyDescent="0.2">
      <c r="A72" s="13" t="s">
        <v>94</v>
      </c>
      <c r="B72" s="5">
        <v>2.8000000000000003</v>
      </c>
      <c r="C72">
        <v>8448</v>
      </c>
    </row>
    <row r="73" spans="1:3" x14ac:dyDescent="0.2">
      <c r="A73" s="13" t="s">
        <v>97</v>
      </c>
      <c r="B73" s="5">
        <v>2.8</v>
      </c>
      <c r="C73">
        <v>11664</v>
      </c>
    </row>
    <row r="74" spans="1:3" x14ac:dyDescent="0.2">
      <c r="A74" s="13" t="s">
        <v>104</v>
      </c>
      <c r="B74" s="5">
        <v>2.7916666666666661</v>
      </c>
      <c r="C74">
        <v>11078</v>
      </c>
    </row>
    <row r="75" spans="1:3" x14ac:dyDescent="0.2">
      <c r="A75" s="13" t="s">
        <v>14</v>
      </c>
      <c r="B75" s="5">
        <v>2.7818181818181822</v>
      </c>
      <c r="C75">
        <v>10742</v>
      </c>
    </row>
    <row r="76" spans="1:3" x14ac:dyDescent="0.2">
      <c r="A76" s="13" t="s">
        <v>74</v>
      </c>
      <c r="B76" s="5">
        <v>2.7800000000000002</v>
      </c>
      <c r="C76">
        <v>10092</v>
      </c>
    </row>
    <row r="77" spans="1:3" x14ac:dyDescent="0.2">
      <c r="A77" s="13" t="s">
        <v>59</v>
      </c>
      <c r="B77" s="5">
        <v>2.7714285714285714</v>
      </c>
      <c r="C77">
        <v>9947</v>
      </c>
    </row>
    <row r="78" spans="1:3" x14ac:dyDescent="0.2">
      <c r="A78" s="13" t="s">
        <v>119</v>
      </c>
      <c r="B78" s="5">
        <v>2.7700000000000005</v>
      </c>
      <c r="C78">
        <v>8315</v>
      </c>
    </row>
    <row r="79" spans="1:3" x14ac:dyDescent="0.2">
      <c r="A79" s="13" t="s">
        <v>127</v>
      </c>
      <c r="B79" s="5">
        <v>2.7666666666666662</v>
      </c>
      <c r="C79">
        <v>13788</v>
      </c>
    </row>
    <row r="80" spans="1:3" x14ac:dyDescent="0.2">
      <c r="A80" s="13" t="s">
        <v>66</v>
      </c>
      <c r="B80" s="5">
        <v>2.75</v>
      </c>
      <c r="C80">
        <v>14167</v>
      </c>
    </row>
    <row r="81" spans="1:3" x14ac:dyDescent="0.2">
      <c r="A81" s="13" t="s">
        <v>91</v>
      </c>
      <c r="B81" s="5">
        <v>2.7416666666666667</v>
      </c>
      <c r="C81">
        <v>12480</v>
      </c>
    </row>
    <row r="82" spans="1:3" x14ac:dyDescent="0.2">
      <c r="A82" s="13" t="s">
        <v>63</v>
      </c>
      <c r="B82" s="5">
        <v>2.7333333333333329</v>
      </c>
      <c r="C82">
        <v>9337</v>
      </c>
    </row>
    <row r="83" spans="1:3" x14ac:dyDescent="0.2">
      <c r="A83" s="13" t="s">
        <v>41</v>
      </c>
      <c r="B83" s="5">
        <v>2.7307692307692308</v>
      </c>
      <c r="C83">
        <v>15886</v>
      </c>
    </row>
    <row r="84" spans="1:3" x14ac:dyDescent="0.2">
      <c r="A84" s="13" t="s">
        <v>38</v>
      </c>
      <c r="B84" s="5">
        <v>2.7166666666666668</v>
      </c>
      <c r="C84">
        <v>7729</v>
      </c>
    </row>
    <row r="85" spans="1:3" x14ac:dyDescent="0.2">
      <c r="A85" s="13" t="s">
        <v>96</v>
      </c>
      <c r="B85" s="5">
        <v>2.709090909090909</v>
      </c>
      <c r="C85">
        <v>11285</v>
      </c>
    </row>
    <row r="86" spans="1:3" x14ac:dyDescent="0.2">
      <c r="A86" s="13" t="s">
        <v>11</v>
      </c>
      <c r="B86" s="5">
        <v>2.7</v>
      </c>
      <c r="C86">
        <v>10185</v>
      </c>
    </row>
    <row r="87" spans="1:3" x14ac:dyDescent="0.2">
      <c r="A87" s="13" t="s">
        <v>102</v>
      </c>
      <c r="B87" s="5">
        <v>2.6818181818181821</v>
      </c>
      <c r="C87">
        <v>11471</v>
      </c>
    </row>
    <row r="88" spans="1:3" x14ac:dyDescent="0.2">
      <c r="A88" s="13" t="s">
        <v>51</v>
      </c>
      <c r="B88" s="5">
        <v>2.6799999999999997</v>
      </c>
      <c r="C88">
        <v>4690</v>
      </c>
    </row>
    <row r="89" spans="1:3" x14ac:dyDescent="0.2">
      <c r="A89" s="13" t="s">
        <v>28</v>
      </c>
      <c r="B89" s="5">
        <v>2.6666666666666665</v>
      </c>
      <c r="C89">
        <v>5710</v>
      </c>
    </row>
    <row r="90" spans="1:3" x14ac:dyDescent="0.2">
      <c r="A90" s="13" t="s">
        <v>54</v>
      </c>
      <c r="B90" s="5">
        <v>2.6625000000000001</v>
      </c>
      <c r="C90">
        <v>9201</v>
      </c>
    </row>
    <row r="91" spans="1:3" x14ac:dyDescent="0.2">
      <c r="A91" s="13" t="s">
        <v>103</v>
      </c>
      <c r="B91" s="5">
        <v>2.6500000000000004</v>
      </c>
      <c r="C91">
        <v>7027</v>
      </c>
    </row>
    <row r="92" spans="1:3" x14ac:dyDescent="0.2">
      <c r="A92" s="13" t="s">
        <v>44</v>
      </c>
      <c r="B92" s="5">
        <v>2.6142857142857143</v>
      </c>
      <c r="C92">
        <v>10878</v>
      </c>
    </row>
    <row r="93" spans="1:3" x14ac:dyDescent="0.2">
      <c r="A93" s="13" t="s">
        <v>48</v>
      </c>
      <c r="B93" s="5">
        <v>2.5916666666666668</v>
      </c>
      <c r="C93">
        <v>13220</v>
      </c>
    </row>
    <row r="94" spans="1:3" x14ac:dyDescent="0.2">
      <c r="A94" s="13" t="s">
        <v>57</v>
      </c>
      <c r="B94" s="5">
        <v>2.5571428571428574</v>
      </c>
      <c r="C94">
        <v>7821</v>
      </c>
    </row>
    <row r="95" spans="1:3" x14ac:dyDescent="0.2">
      <c r="A95" s="13" t="s">
        <v>69</v>
      </c>
      <c r="B95" s="5">
        <v>2.5533333333333332</v>
      </c>
      <c r="C95">
        <v>14820</v>
      </c>
    </row>
    <row r="96" spans="1:3" x14ac:dyDescent="0.2">
      <c r="A96" s="13" t="s">
        <v>37</v>
      </c>
      <c r="B96" s="5">
        <v>2.5466666666666669</v>
      </c>
      <c r="C96">
        <v>15239</v>
      </c>
    </row>
    <row r="97" spans="1:3" x14ac:dyDescent="0.2">
      <c r="A97" s="13" t="s">
        <v>46</v>
      </c>
      <c r="B97" s="5">
        <v>2.5222222222222221</v>
      </c>
      <c r="C97">
        <v>8911</v>
      </c>
    </row>
    <row r="98" spans="1:3" x14ac:dyDescent="0.2">
      <c r="A98" s="13" t="s">
        <v>126</v>
      </c>
      <c r="B98" s="5">
        <v>2.4999999999999991</v>
      </c>
      <c r="C98">
        <v>11685</v>
      </c>
    </row>
    <row r="99" spans="1:3" x14ac:dyDescent="0.2">
      <c r="A99" s="13" t="s">
        <v>9</v>
      </c>
      <c r="B99" s="5">
        <v>2.4923076923076928</v>
      </c>
      <c r="C99">
        <v>15116</v>
      </c>
    </row>
    <row r="100" spans="1:3" x14ac:dyDescent="0.2">
      <c r="A100" s="13" t="s">
        <v>84</v>
      </c>
      <c r="B100" s="5">
        <v>2.4333333333333336</v>
      </c>
      <c r="C100">
        <v>13148</v>
      </c>
    </row>
    <row r="101" spans="1:3" x14ac:dyDescent="0.2">
      <c r="A101" s="13" t="s">
        <v>67</v>
      </c>
      <c r="B101" s="5">
        <v>2.4000000000000004</v>
      </c>
      <c r="C101">
        <v>10249</v>
      </c>
    </row>
    <row r="102" spans="1:3" x14ac:dyDescent="0.2">
      <c r="A102" s="13" t="s">
        <v>123</v>
      </c>
      <c r="B102" s="5">
        <v>2.4</v>
      </c>
      <c r="C102">
        <v>7066</v>
      </c>
    </row>
    <row r="103" spans="1:3" x14ac:dyDescent="0.2">
      <c r="A103" s="13" t="s">
        <v>108</v>
      </c>
      <c r="B103" s="5">
        <v>2.3375000000000004</v>
      </c>
      <c r="C103">
        <v>8732</v>
      </c>
    </row>
    <row r="104" spans="1:3" x14ac:dyDescent="0.2">
      <c r="A104" s="13" t="s">
        <v>72</v>
      </c>
      <c r="B104" s="5">
        <v>2.3142857142857145</v>
      </c>
      <c r="C104">
        <v>6238</v>
      </c>
    </row>
    <row r="105" spans="1:3" x14ac:dyDescent="0.2">
      <c r="A105" s="13" t="s">
        <v>131</v>
      </c>
      <c r="B105" s="5">
        <v>1.6166666666666665</v>
      </c>
      <c r="C105">
        <v>7640</v>
      </c>
    </row>
    <row r="106" spans="1:3" x14ac:dyDescent="0.2">
      <c r="A106" s="13" t="s">
        <v>187</v>
      </c>
      <c r="B106" s="5">
        <v>3.0256000000000012</v>
      </c>
      <c r="C106">
        <v>1011037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Descriptive Statistics</vt:lpstr>
      <vt:lpstr>Data</vt:lpstr>
      <vt:lpstr>Sheet2</vt:lpstr>
      <vt:lpstr>Data Visualization</vt:lpstr>
      <vt:lpstr>Math 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 Nguyen</dc:creator>
  <cp:lastModifiedBy>Quynh Nguyen</cp:lastModifiedBy>
  <dcterms:created xsi:type="dcterms:W3CDTF">2024-06-12T06:14:10Z</dcterms:created>
  <dcterms:modified xsi:type="dcterms:W3CDTF">2024-06-18T22:50:35Z</dcterms:modified>
</cp:coreProperties>
</file>