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oham043\OneDrive - WageningenUR\RAMP (WP4)\Files in github\"/>
    </mc:Choice>
  </mc:AlternateContent>
  <xr:revisionPtr revIDLastSave="0" documentId="8_{B2FE2561-8FFA-4E39-BA30-4B85E6FAA75E}" xr6:coauthVersionLast="44" xr6:coauthVersionMax="44" xr10:uidLastSave="{00000000-0000-0000-0000-000000000000}"/>
  <bookViews>
    <workbookView xWindow="-108" yWindow="-108" windowWidth="23256" windowHeight="12576" xr2:uid="{00000000-000D-0000-FFFF-FFFF00000000}"/>
  </bookViews>
  <sheets>
    <sheet name="INFO" sheetId="19" r:id="rId1"/>
    <sheet name="All" sheetId="12" r:id="rId2"/>
    <sheet name="Fish" sheetId="13" r:id="rId3"/>
    <sheet name="Mollusc" sheetId="6" r:id="rId4"/>
    <sheet name="Liquid" sheetId="14" r:id="rId5"/>
    <sheet name="Salt" sheetId="8" r:id="rId6"/>
    <sheet name="Air" sheetId="11" r:id="rId7"/>
    <sheet name="Crustacean" sheetId="15" r:id="rId8"/>
    <sheet name="Honeysugar" sheetId="17" state="hidden" r:id="rId9"/>
    <sheet name="Dried fish" sheetId="16" state="hidden" r:id="rId10"/>
  </sheets>
  <definedNames>
    <definedName name="_xlnm._FilterDatabase" localSheetId="1" hidden="1">All!$A$1:$T$872</definedName>
    <definedName name="_xlnm._FilterDatabase" localSheetId="7" hidden="1">Crustacean!$A$1:$T$13</definedName>
    <definedName name="_xlnm._FilterDatabase" localSheetId="2" hidden="1">Fish!$A$1:$T$412</definedName>
    <definedName name="_xlnm._FilterDatabase" localSheetId="4" hidden="1">Liquid!$A$1:$Q$105</definedName>
    <definedName name="_xlnm._FilterDatabase" localSheetId="3" hidden="1">Mollusc!$A$1:$T$116</definedName>
    <definedName name="_xlnm._FilterDatabase" localSheetId="5" hidden="1">Salt!$A$1:$N$1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48" i="12" l="1"/>
  <c r="H652" i="12"/>
  <c r="H651" i="12"/>
  <c r="H650" i="12"/>
  <c r="H649" i="12"/>
  <c r="H648" i="12"/>
  <c r="H647" i="12"/>
  <c r="H646" i="12"/>
  <c r="H645" i="12"/>
  <c r="H644" i="12"/>
  <c r="H643" i="12"/>
  <c r="H642" i="12"/>
  <c r="H641" i="12"/>
  <c r="H640" i="12"/>
  <c r="H477" i="12"/>
  <c r="H476" i="12"/>
  <c r="H475" i="12"/>
  <c r="H474" i="12"/>
  <c r="H412" i="12"/>
  <c r="D407" i="12"/>
  <c r="D406" i="12"/>
  <c r="H397" i="12"/>
  <c r="H396" i="12"/>
  <c r="H352" i="12"/>
  <c r="H342" i="12"/>
  <c r="H331" i="12"/>
  <c r="H330" i="12"/>
  <c r="H329" i="12"/>
  <c r="H328" i="12"/>
  <c r="H327" i="12"/>
  <c r="H326" i="12"/>
  <c r="H313" i="12"/>
  <c r="H312" i="12"/>
  <c r="H311" i="12"/>
  <c r="H9" i="11" l="1"/>
  <c r="F126" i="14"/>
  <c r="F125" i="14"/>
  <c r="F124" i="14"/>
  <c r="F123" i="14"/>
  <c r="F122" i="14"/>
  <c r="F121" i="14"/>
  <c r="F120" i="14"/>
  <c r="F119" i="14"/>
  <c r="F118" i="14"/>
  <c r="F117" i="14"/>
  <c r="F116" i="14"/>
  <c r="F115" i="14"/>
  <c r="F114" i="14"/>
  <c r="H64" i="6" l="1"/>
  <c r="H63" i="6"/>
  <c r="H66" i="6"/>
  <c r="H65" i="6"/>
  <c r="H412" i="13" l="1"/>
  <c r="D407" i="13" l="1"/>
  <c r="D406" i="13"/>
  <c r="H397" i="13" l="1"/>
  <c r="H396" i="13"/>
  <c r="H352" i="13" l="1"/>
  <c r="H342" i="13"/>
  <c r="H331" i="13" l="1"/>
  <c r="H330" i="13"/>
  <c r="H329" i="13"/>
  <c r="H328" i="13"/>
  <c r="H313" i="13" l="1"/>
  <c r="H312" i="13"/>
  <c r="H311" i="13"/>
  <c r="H327" i="13" l="1"/>
  <c r="H3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5F8FCFAE-10A3-4D0D-98D0-1CE19A1605B8}">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DAAC6EC-7D63-40EE-A3CE-5A18CCBA1384}">
      <text>
        <r>
          <rPr>
            <b/>
            <sz val="9"/>
            <color indexed="81"/>
            <rFont val="Tahoma"/>
            <family val="2"/>
          </rPr>
          <t>Mohamed Nor, Hazimah:</t>
        </r>
        <r>
          <rPr>
            <sz val="9"/>
            <color indexed="81"/>
            <rFont val="Tahoma"/>
            <family val="2"/>
          </rPr>
          <t xml:space="preserve">
Based on microscope image scale bar</t>
        </r>
      </text>
    </comment>
    <comment ref="O193" authorId="0" shapeId="0" xr:uid="{0A00A262-048E-4AB2-9A4F-B6CFB94A7936}">
      <text>
        <r>
          <rPr>
            <b/>
            <sz val="9"/>
            <color indexed="81"/>
            <rFont val="Tahoma"/>
            <family val="2"/>
          </rPr>
          <t>Mohamed Nor, Hazimah:</t>
        </r>
        <r>
          <rPr>
            <sz val="9"/>
            <color indexed="81"/>
            <rFont val="Tahoma"/>
            <family val="2"/>
          </rPr>
          <t xml:space="preserve">
Based on ATR-FTIR minimum size</t>
        </r>
      </text>
    </comment>
    <comment ref="O218" authorId="0" shapeId="0" xr:uid="{E4BFA200-FAE7-4D97-8725-4C85A2B713C7}">
      <text>
        <r>
          <rPr>
            <b/>
            <sz val="9"/>
            <color indexed="81"/>
            <rFont val="Tahoma"/>
            <family val="2"/>
          </rPr>
          <t>Mohamed Nor, Hazimah:</t>
        </r>
        <r>
          <rPr>
            <sz val="9"/>
            <color indexed="81"/>
            <rFont val="Tahoma"/>
            <family val="2"/>
          </rPr>
          <t xml:space="preserve">
Based on the scale of microscope photo</t>
        </r>
      </text>
    </comment>
    <comment ref="O296" authorId="0" shapeId="0" xr:uid="{1DB635B1-DF91-4FC4-BBE9-E2C8DE18FE05}">
      <text>
        <r>
          <rPr>
            <b/>
            <sz val="9"/>
            <color indexed="81"/>
            <rFont val="Tahoma"/>
            <family val="2"/>
          </rPr>
          <t>Mohamed Nor, Hazimah:</t>
        </r>
        <r>
          <rPr>
            <sz val="9"/>
            <color indexed="81"/>
            <rFont val="Tahoma"/>
            <family val="2"/>
          </rPr>
          <t xml:space="preserve">
Based on microscope photo scale</t>
        </r>
      </text>
    </comment>
    <comment ref="H313" authorId="0" shapeId="0" xr:uid="{57216813-9BE7-4FCD-922A-97AFC79F7683}">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05354EAA-51F0-4755-85BE-CAD5B8A3EADE}">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5C3D1201-670D-4F87-8FB1-8CE566D8EF1A}">
      <text>
        <r>
          <rPr>
            <b/>
            <sz val="9"/>
            <color indexed="81"/>
            <rFont val="Tahoma"/>
            <family val="2"/>
          </rPr>
          <t>Mohamed Nor, Hazimah:</t>
        </r>
        <r>
          <rPr>
            <sz val="9"/>
            <color indexed="81"/>
            <rFont val="Tahoma"/>
            <family val="2"/>
          </rPr>
          <t xml:space="preserve">
Based on size that can be picked with forceps</t>
        </r>
      </text>
    </comment>
    <comment ref="O377" authorId="0" shapeId="0" xr:uid="{A9176ADE-86A9-4FB9-B7C0-111C0C2B2883}">
      <text>
        <r>
          <rPr>
            <b/>
            <sz val="9"/>
            <color indexed="81"/>
            <rFont val="Tahoma"/>
            <family val="2"/>
          </rPr>
          <t>Mohamed Nor, Hazimah:</t>
        </r>
        <r>
          <rPr>
            <sz val="9"/>
            <color indexed="81"/>
            <rFont val="Tahoma"/>
            <family val="2"/>
          </rPr>
          <t xml:space="preserve">
Based on microscope photo scale</t>
        </r>
      </text>
    </comment>
    <comment ref="O404" authorId="0" shapeId="0" xr:uid="{42851643-8D7C-4F13-A572-C7C5D4C5A527}">
      <text>
        <r>
          <rPr>
            <b/>
            <sz val="9"/>
            <color indexed="81"/>
            <rFont val="Tahoma"/>
            <family val="2"/>
          </rPr>
          <t>Mohamed Nor, Hazimah:
According to Svenja's paper</t>
        </r>
      </text>
    </comment>
    <comment ref="O413" authorId="0" shapeId="0" xr:uid="{0897B8A5-4A16-4A80-B6A7-52166C057C7C}">
      <text>
        <r>
          <rPr>
            <b/>
            <sz val="9"/>
            <color indexed="81"/>
            <rFont val="Tahoma"/>
            <family val="2"/>
          </rPr>
          <t>Mohamed Nor, Hazimah:</t>
        </r>
        <r>
          <rPr>
            <sz val="9"/>
            <color indexed="81"/>
            <rFont val="Tahoma"/>
            <family val="2"/>
          </rPr>
          <t xml:space="preserve">
Based on fluorescence microscope scale bar</t>
        </r>
      </text>
    </comment>
    <comment ref="O419" authorId="0" shapeId="0" xr:uid="{4CB1036C-8D7C-46FF-82B3-F4CDF7A6B886}">
      <text>
        <r>
          <rPr>
            <b/>
            <sz val="9"/>
            <color indexed="81"/>
            <rFont val="Tahoma"/>
            <family val="2"/>
          </rPr>
          <t>Mohamed Nor, Hazimah:</t>
        </r>
        <r>
          <rPr>
            <sz val="9"/>
            <color indexed="81"/>
            <rFont val="Tahoma"/>
            <family val="2"/>
          </rPr>
          <t xml:space="preserve">
Based on Karlsson 2017</t>
        </r>
      </text>
    </comment>
    <comment ref="M421" authorId="0" shapeId="0" xr:uid="{8F0EA05A-A61D-4338-9795-3904C451C3FD}">
      <text>
        <r>
          <rPr>
            <b/>
            <sz val="9"/>
            <color indexed="81"/>
            <rFont val="Tahoma"/>
            <family val="2"/>
          </rPr>
          <t>Mohamed Nor, Hazimah:</t>
        </r>
        <r>
          <rPr>
            <sz val="9"/>
            <color indexed="81"/>
            <rFont val="Tahoma"/>
            <family val="2"/>
          </rPr>
          <t xml:space="preserve">
Measured chemical concentrations in tissues</t>
        </r>
      </text>
    </comment>
    <comment ref="O433" authorId="0" shapeId="0" xr:uid="{F8904E6B-2C51-49F7-A66B-12D20BEEAC38}">
      <text>
        <r>
          <rPr>
            <b/>
            <sz val="9"/>
            <color indexed="81"/>
            <rFont val="Tahoma"/>
            <family val="2"/>
          </rPr>
          <t>Mohamed Nor, Hazimah:</t>
        </r>
        <r>
          <rPr>
            <sz val="9"/>
            <color indexed="81"/>
            <rFont val="Tahoma"/>
            <family val="2"/>
          </rPr>
          <t xml:space="preserve">
Based on microscope scale</t>
        </r>
      </text>
    </comment>
    <comment ref="O468" authorId="0" shapeId="0" xr:uid="{F1C2173A-804A-4565-83F1-4C52050F9F4D}">
      <text>
        <r>
          <rPr>
            <b/>
            <sz val="9"/>
            <color indexed="81"/>
            <rFont val="Tahoma"/>
            <family val="2"/>
          </rPr>
          <t>Mohamed Nor, Hazimah:</t>
        </r>
        <r>
          <rPr>
            <sz val="9"/>
            <color indexed="81"/>
            <rFont val="Tahoma"/>
            <family val="2"/>
          </rPr>
          <t xml:space="preserve">
Based on photo magnification scale</t>
        </r>
      </text>
    </comment>
    <comment ref="O795" authorId="0" shapeId="0" xr:uid="{D152C58A-2E8F-4E84-9EE5-20F4FD8DB1E4}">
      <text>
        <r>
          <rPr>
            <b/>
            <sz val="9"/>
            <color indexed="81"/>
            <rFont val="Tahoma"/>
            <family val="2"/>
          </rPr>
          <t>Mohamed Nor, Hazimah:</t>
        </r>
        <r>
          <rPr>
            <sz val="9"/>
            <color indexed="81"/>
            <rFont val="Tahoma"/>
            <family val="2"/>
          </rPr>
          <t xml:space="preserve">
Based on microscope scale</t>
        </r>
      </text>
    </comment>
    <comment ref="O852" authorId="0" shapeId="0" xr:uid="{C599886C-5559-45FC-8F1D-23F54985CB51}">
      <text>
        <r>
          <rPr>
            <b/>
            <sz val="9"/>
            <color indexed="81"/>
            <rFont val="Tahoma"/>
            <family val="2"/>
          </rPr>
          <t>Mohamed Nor, Hazimah:</t>
        </r>
        <r>
          <rPr>
            <sz val="9"/>
            <color indexed="81"/>
            <rFont val="Tahoma"/>
            <family val="2"/>
          </rPr>
          <t xml:space="preserve">
Based on microscope scale</t>
        </r>
      </text>
    </comment>
    <comment ref="O853" authorId="0" shapeId="0" xr:uid="{67520FA2-B8E5-49B5-876F-F87B9D442A15}">
      <text>
        <r>
          <rPr>
            <b/>
            <sz val="9"/>
            <color indexed="81"/>
            <rFont val="Tahoma"/>
            <family val="2"/>
          </rPr>
          <t>Mohamed Nor, Hazimah:</t>
        </r>
        <r>
          <rPr>
            <sz val="9"/>
            <color indexed="81"/>
            <rFont val="Tahoma"/>
            <family val="2"/>
          </rPr>
          <t xml:space="preserve">
Based on Svenja's size limit when a particle is visible</t>
        </r>
      </text>
    </comment>
    <comment ref="O868" authorId="0" shapeId="0" xr:uid="{5F80BF25-F020-414E-AE22-A038CB19B67E}">
      <text>
        <r>
          <rPr>
            <b/>
            <sz val="9"/>
            <color indexed="81"/>
            <rFont val="Tahoma"/>
            <family val="2"/>
          </rPr>
          <t>Mohamed Nor, Hazimah:</t>
        </r>
        <r>
          <rPr>
            <sz val="9"/>
            <color indexed="81"/>
            <rFont val="Tahoma"/>
            <family val="2"/>
          </rPr>
          <t xml:space="preserve">
Based on nylon net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11EFF402-20D7-4B21-95F6-F8956A330D89}">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F5E00AE-A6A3-49B6-B2B2-4FF307C231D4}">
      <text>
        <r>
          <rPr>
            <b/>
            <sz val="9"/>
            <color indexed="81"/>
            <rFont val="Tahoma"/>
            <family val="2"/>
          </rPr>
          <t>Mohamed Nor, Hazimah:</t>
        </r>
        <r>
          <rPr>
            <sz val="9"/>
            <color indexed="81"/>
            <rFont val="Tahoma"/>
            <family val="2"/>
          </rPr>
          <t xml:space="preserve">
Based on microscope image scale bar</t>
        </r>
      </text>
    </comment>
    <comment ref="O193" authorId="0" shapeId="0" xr:uid="{C5B7C674-A518-4828-922E-C3983EE41C0C}">
      <text>
        <r>
          <rPr>
            <b/>
            <sz val="9"/>
            <color indexed="81"/>
            <rFont val="Tahoma"/>
            <family val="2"/>
          </rPr>
          <t>Mohamed Nor, Hazimah:</t>
        </r>
        <r>
          <rPr>
            <sz val="9"/>
            <color indexed="81"/>
            <rFont val="Tahoma"/>
            <family val="2"/>
          </rPr>
          <t xml:space="preserve">
Based on ATR-FTIR minimum size</t>
        </r>
      </text>
    </comment>
    <comment ref="O218" authorId="0" shapeId="0" xr:uid="{E21C1A85-9B4B-47F3-ABB3-1567E4DB7F19}">
      <text>
        <r>
          <rPr>
            <b/>
            <sz val="9"/>
            <color indexed="81"/>
            <rFont val="Tahoma"/>
            <family val="2"/>
          </rPr>
          <t>Mohamed Nor, Hazimah:</t>
        </r>
        <r>
          <rPr>
            <sz val="9"/>
            <color indexed="81"/>
            <rFont val="Tahoma"/>
            <family val="2"/>
          </rPr>
          <t xml:space="preserve">
Based on the scale of microscope photo</t>
        </r>
      </text>
    </comment>
    <comment ref="O296" authorId="0" shapeId="0" xr:uid="{DDC630CB-0DC0-4928-ABED-719F760533AB}">
      <text>
        <r>
          <rPr>
            <b/>
            <sz val="9"/>
            <color indexed="81"/>
            <rFont val="Tahoma"/>
            <family val="2"/>
          </rPr>
          <t>Mohamed Nor, Hazimah:</t>
        </r>
        <r>
          <rPr>
            <sz val="9"/>
            <color indexed="81"/>
            <rFont val="Tahoma"/>
            <family val="2"/>
          </rPr>
          <t xml:space="preserve">
Based on microscope photo scale</t>
        </r>
      </text>
    </comment>
    <comment ref="H313" authorId="0" shapeId="0" xr:uid="{451A62A5-2042-4BD5-9785-D0623A75111B}">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C30A175A-8D61-42C8-9ADB-E90911935AE6}">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B7F79B22-38E9-4D41-B055-E8B7A2CCD3D5}">
      <text>
        <r>
          <rPr>
            <b/>
            <sz val="9"/>
            <color indexed="81"/>
            <rFont val="Tahoma"/>
            <family val="2"/>
          </rPr>
          <t>Mohamed Nor, Hazimah:</t>
        </r>
        <r>
          <rPr>
            <sz val="9"/>
            <color indexed="81"/>
            <rFont val="Tahoma"/>
            <family val="2"/>
          </rPr>
          <t xml:space="preserve">
Based on size that can be picked with forceps</t>
        </r>
      </text>
    </comment>
    <comment ref="O377" authorId="0" shapeId="0" xr:uid="{694354BF-46AC-4DCC-9B9A-D4775C7C557C}">
      <text>
        <r>
          <rPr>
            <b/>
            <sz val="9"/>
            <color indexed="81"/>
            <rFont val="Tahoma"/>
            <family val="2"/>
          </rPr>
          <t>Mohamed Nor, Hazimah:</t>
        </r>
        <r>
          <rPr>
            <sz val="9"/>
            <color indexed="81"/>
            <rFont val="Tahoma"/>
            <family val="2"/>
          </rPr>
          <t xml:space="preserve">
Based on microscope photo scale</t>
        </r>
      </text>
    </comment>
    <comment ref="O404" authorId="0" shapeId="0" xr:uid="{3209A7BC-8B89-4696-99A7-9881E563CC53}">
      <text>
        <r>
          <rPr>
            <b/>
            <sz val="9"/>
            <color indexed="81"/>
            <rFont val="Tahoma"/>
            <family val="2"/>
          </rPr>
          <t>Mohamed Nor, Hazimah:
According to Svenja's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2" authorId="0" shapeId="0" xr:uid="{FDE2180F-11A5-4461-A72C-B65CF93350F9}">
      <text>
        <r>
          <rPr>
            <b/>
            <sz val="9"/>
            <color indexed="81"/>
            <rFont val="Tahoma"/>
            <family val="2"/>
          </rPr>
          <t>Mohamed Nor, Hazimah:</t>
        </r>
        <r>
          <rPr>
            <sz val="9"/>
            <color indexed="81"/>
            <rFont val="Tahoma"/>
            <family val="2"/>
          </rPr>
          <t xml:space="preserve">
Based on fluorescence microscope scale bar</t>
        </r>
      </text>
    </comment>
    <comment ref="O8" authorId="0" shapeId="0" xr:uid="{5FA08B34-2032-4B75-850C-879FA55842B5}">
      <text>
        <r>
          <rPr>
            <b/>
            <sz val="9"/>
            <color indexed="81"/>
            <rFont val="Tahoma"/>
            <family val="2"/>
          </rPr>
          <t>Mohamed Nor, Hazimah:</t>
        </r>
        <r>
          <rPr>
            <sz val="9"/>
            <color indexed="81"/>
            <rFont val="Tahoma"/>
            <family val="2"/>
          </rPr>
          <t xml:space="preserve">
Based on Karlsson 2017</t>
        </r>
      </text>
    </comment>
    <comment ref="M10" authorId="0" shapeId="0" xr:uid="{85149E69-DB49-44AB-85C0-A642D72C388F}">
      <text>
        <r>
          <rPr>
            <b/>
            <sz val="9"/>
            <color indexed="81"/>
            <rFont val="Tahoma"/>
            <family val="2"/>
          </rPr>
          <t>Mohamed Nor, Hazimah:</t>
        </r>
        <r>
          <rPr>
            <sz val="9"/>
            <color indexed="81"/>
            <rFont val="Tahoma"/>
            <family val="2"/>
          </rPr>
          <t xml:space="preserve">
Measured chemical concentrations in tissues</t>
        </r>
      </text>
    </comment>
    <comment ref="O22" authorId="0" shapeId="0" xr:uid="{693EE396-A216-4592-BF9E-202CF4FA78E3}">
      <text>
        <r>
          <rPr>
            <b/>
            <sz val="9"/>
            <color indexed="81"/>
            <rFont val="Tahoma"/>
            <family val="2"/>
          </rPr>
          <t>Mohamed Nor, Hazimah:</t>
        </r>
        <r>
          <rPr>
            <sz val="9"/>
            <color indexed="81"/>
            <rFont val="Tahoma"/>
            <family val="2"/>
          </rPr>
          <t xml:space="preserve">
Based on microscope scale</t>
        </r>
      </text>
    </comment>
    <comment ref="O57" authorId="0" shapeId="0" xr:uid="{430DEDFC-8AD0-4308-91F6-84D0E4AAF9E2}">
      <text>
        <r>
          <rPr>
            <b/>
            <sz val="9"/>
            <color indexed="81"/>
            <rFont val="Tahoma"/>
            <family val="2"/>
          </rPr>
          <t>Mohamed Nor, Hazimah:</t>
        </r>
        <r>
          <rPr>
            <sz val="9"/>
            <color indexed="81"/>
            <rFont val="Tahoma"/>
            <family val="2"/>
          </rPr>
          <t xml:space="preserve">
Based on photo magnification scale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I118" authorId="0" shapeId="0" xr:uid="{92BF3A98-9854-4A87-B387-19475DB256EC}">
      <text>
        <r>
          <rPr>
            <b/>
            <sz val="9"/>
            <color indexed="81"/>
            <rFont val="Tahoma"/>
            <family val="2"/>
          </rPr>
          <t>Mohamed Nor, Hazimah:</t>
        </r>
        <r>
          <rPr>
            <sz val="9"/>
            <color indexed="81"/>
            <rFont val="Tahoma"/>
            <family val="2"/>
          </rPr>
          <t xml:space="preserve">
Based on microscope scale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4" authorId="0" shapeId="0" xr:uid="{F59194A1-5B6C-49E9-BCDF-1C103DD830F4}">
      <text>
        <r>
          <rPr>
            <b/>
            <sz val="9"/>
            <color indexed="81"/>
            <rFont val="Tahoma"/>
            <family val="2"/>
          </rPr>
          <t>Mohamed Nor, Hazimah:</t>
        </r>
        <r>
          <rPr>
            <sz val="9"/>
            <color indexed="81"/>
            <rFont val="Tahoma"/>
            <family val="2"/>
          </rPr>
          <t xml:space="preserve">
Based on microscope scale</t>
        </r>
      </text>
    </comment>
    <comment ref="O5" authorId="0" shapeId="0" xr:uid="{09B9E619-FCBC-401C-8FD1-3AEC0EA43484}">
      <text>
        <r>
          <rPr>
            <b/>
            <sz val="9"/>
            <color indexed="81"/>
            <rFont val="Tahoma"/>
            <family val="2"/>
          </rPr>
          <t>Mohamed Nor, Hazimah:</t>
        </r>
        <r>
          <rPr>
            <sz val="9"/>
            <color indexed="81"/>
            <rFont val="Tahoma"/>
            <family val="2"/>
          </rPr>
          <t xml:space="preserve">
Based on Svenja's size limit when a particle is visible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6" authorId="0" shapeId="0" xr:uid="{324FBE28-0B31-4D34-A67C-760439041B54}">
      <text>
        <r>
          <rPr>
            <b/>
            <sz val="9"/>
            <color indexed="81"/>
            <rFont val="Tahoma"/>
            <family val="2"/>
          </rPr>
          <t>Mohamed Nor, Hazimah:</t>
        </r>
        <r>
          <rPr>
            <sz val="9"/>
            <color indexed="81"/>
            <rFont val="Tahoma"/>
            <family val="2"/>
          </rPr>
          <t xml:space="preserve">
Based on nylon net used</t>
        </r>
      </text>
    </comment>
  </commentList>
</comments>
</file>

<file path=xl/sharedStrings.xml><?xml version="1.0" encoding="utf-8"?>
<sst xmlns="http://schemas.openxmlformats.org/spreadsheetml/2006/main" count="19303" uniqueCount="1132">
  <si>
    <t>Location</t>
  </si>
  <si>
    <t>Reference</t>
  </si>
  <si>
    <t>Mean</t>
  </si>
  <si>
    <t>Fish</t>
  </si>
  <si>
    <t>N</t>
  </si>
  <si>
    <t>g BWW</t>
  </si>
  <si>
    <t>SEM/EDS</t>
  </si>
  <si>
    <t>NA</t>
  </si>
  <si>
    <t>Fibre, fragment</t>
  </si>
  <si>
    <t>Musa estuary, Persian Gulf</t>
  </si>
  <si>
    <t>Abbasi et al., 2018</t>
  </si>
  <si>
    <t>Platycephalus indicus</t>
  </si>
  <si>
    <t>Fibre</t>
  </si>
  <si>
    <t>Saurida tumbil</t>
  </si>
  <si>
    <t>Cynoglossus abbreviatus</t>
  </si>
  <si>
    <t>g TWW</t>
  </si>
  <si>
    <t>Visual</t>
  </si>
  <si>
    <t>Fibre, fragment, pellet</t>
  </si>
  <si>
    <t>Khark Island, Persian Gulf</t>
  </si>
  <si>
    <t>Akhbarizadeh et al., 2018</t>
  </si>
  <si>
    <t>Y</t>
  </si>
  <si>
    <t>FTIR</t>
  </si>
  <si>
    <t>Mallorca Island</t>
  </si>
  <si>
    <t>Alomar et al., 2017</t>
  </si>
  <si>
    <t>Fragment, filament</t>
  </si>
  <si>
    <t>Anastasopoulou et al., 2018</t>
  </si>
  <si>
    <t>Filament</t>
  </si>
  <si>
    <t>Croatian Sea, North and Middle Adriatic Sea</t>
  </si>
  <si>
    <t>Corfu island, Greece, NE Ionian Sea</t>
  </si>
  <si>
    <t xml:space="preserve">Sardina pilchardus </t>
  </si>
  <si>
    <t>ATR-FTIR</t>
  </si>
  <si>
    <t>Fragment, film, pellet, line</t>
  </si>
  <si>
    <t>Central and North Adriatic Sea</t>
  </si>
  <si>
    <t>Avio et al., 2015</t>
  </si>
  <si>
    <t xml:space="preserve">Squalus acanthias </t>
  </si>
  <si>
    <t>Merlucius merlucius</t>
  </si>
  <si>
    <t>Mullus barbatus</t>
  </si>
  <si>
    <t>Chelidonichthys lucernus</t>
  </si>
  <si>
    <t>Songkhla Province, lower Gulf of Thailand</t>
  </si>
  <si>
    <t>Azad et al., 2018</t>
  </si>
  <si>
    <t>Fragment</t>
  </si>
  <si>
    <t>PP, PE, PS, PVC, PAN</t>
  </si>
  <si>
    <t>Film, fibre, line</t>
  </si>
  <si>
    <t>Jizan, Saudi Arabian Red Sea coast</t>
  </si>
  <si>
    <t>Baalkhuyur et al., 2018</t>
  </si>
  <si>
    <t>Jizan/Qahmah, Saudi Arabian Red Sea coast</t>
  </si>
  <si>
    <t>Qahmah, Saudi Arabian Red Sea coast</t>
  </si>
  <si>
    <t>Yanbu, Saudi Arabian Red Sea coast</t>
  </si>
  <si>
    <t>Al-Lith, Saudi Arabian Red Sea coast</t>
  </si>
  <si>
    <t>Offshore KAUST, Saudi Arabian Red Sea coast</t>
  </si>
  <si>
    <t>Bornholm Basin, Baltic Sea</t>
  </si>
  <si>
    <t>Beer et al., 2018</t>
  </si>
  <si>
    <t>Fibre, film, fragment</t>
  </si>
  <si>
    <t>Galician coast, Cantabrian coast, Gulf of Cádiz</t>
  </si>
  <si>
    <t>Bellas et al., 2016</t>
  </si>
  <si>
    <t>Gulf of Cádiz</t>
  </si>
  <si>
    <t>Fibre, film, fragment, sphere</t>
  </si>
  <si>
    <t>Mediterranean coast</t>
  </si>
  <si>
    <t>PE, PP, Rayon, Polyester, PAN, Polyamide (Nylon-6)</t>
  </si>
  <si>
    <t>Mondego estuary, Portugal</t>
  </si>
  <si>
    <t>Bessa et al., 2018</t>
  </si>
  <si>
    <t>Fragment, flake, fibre</t>
  </si>
  <si>
    <t>Oslofjord, Norway</t>
  </si>
  <si>
    <t>Bour et al., 2018</t>
  </si>
  <si>
    <t>Fibre, granule, fragment, film</t>
  </si>
  <si>
    <t>Bråte et al., 2016</t>
  </si>
  <si>
    <t>Gulf of Finland, northern Baltic Proper, Botnian Sea, Baltic Sea</t>
  </si>
  <si>
    <t>Budimir et al., 2018</t>
  </si>
  <si>
    <t>PP, PE, polyester, PET, nylon, PTFE</t>
  </si>
  <si>
    <t>Fibre, fragment, sheet</t>
  </si>
  <si>
    <t>Sam Mun Tsai, Hong Kong</t>
  </si>
  <si>
    <t>Cheung et al., 2018</t>
  </si>
  <si>
    <t>Raman</t>
  </si>
  <si>
    <t>Gulf of Lions, Mediterranean Sea</t>
  </si>
  <si>
    <t>Mediterranean Sea</t>
  </si>
  <si>
    <t>Collard et al., 2017b</t>
  </si>
  <si>
    <t>English Channel</t>
  </si>
  <si>
    <t>Strait of Georgia, east of Vancouver Island</t>
  </si>
  <si>
    <t>Collicutt et al., 2019</t>
  </si>
  <si>
    <t>Fragment, fibre</t>
  </si>
  <si>
    <t>Western Spanish Mediterranean coast</t>
  </si>
  <si>
    <t>Compa et al., 2018</t>
  </si>
  <si>
    <t>Corfu Island, Northern Ionian Sea</t>
  </si>
  <si>
    <t>Digka et al., 2018</t>
  </si>
  <si>
    <t>Filament, fragment</t>
  </si>
  <si>
    <t>Goiana Estuary, South America</t>
  </si>
  <si>
    <t>Ferreira et al., 2018</t>
  </si>
  <si>
    <t>Centropomus undecimalis</t>
  </si>
  <si>
    <t>Ferreira et al., 2019</t>
  </si>
  <si>
    <t>Centropomus mexicanus</t>
  </si>
  <si>
    <t>North Sea</t>
  </si>
  <si>
    <t>Foekema et al., 2013</t>
  </si>
  <si>
    <t>North Pacific Subtropical Convergence Zone</t>
  </si>
  <si>
    <r>
      <t>Gassel et al., 2013</t>
    </r>
    <r>
      <rPr>
        <sz val="8"/>
        <color theme="1"/>
        <rFont val="Verdana"/>
        <family val="2"/>
      </rPr>
      <t> </t>
    </r>
  </si>
  <si>
    <t>North Tyrrhenian Sea; North Adriatic Sea; Ionian Sea</t>
  </si>
  <si>
    <t>Giani et al., 2019</t>
  </si>
  <si>
    <t>Fibre, fragment, sheet-like</t>
  </si>
  <si>
    <t xml:space="preserve">Fibre, hard plastic, nylon, rubber </t>
  </si>
  <si>
    <t>Mediterranean coast, Turkey</t>
  </si>
  <si>
    <t>Güven et al., 2017</t>
  </si>
  <si>
    <t>Acrylic polyester blend, PET, rayon, PP</t>
  </si>
  <si>
    <t>Fibre, granular</t>
  </si>
  <si>
    <t>Sydney, Australia</t>
  </si>
  <si>
    <r>
      <t>Halstead et al., 2018</t>
    </r>
    <r>
      <rPr>
        <sz val="8"/>
        <color theme="1"/>
        <rFont val="Verdana"/>
        <family val="2"/>
      </rPr>
      <t> </t>
    </r>
  </si>
  <si>
    <t>Halstead et al., 2018</t>
  </si>
  <si>
    <t>Southern Bright, North Sea</t>
  </si>
  <si>
    <t>Hermsen et al., 2017</t>
  </si>
  <si>
    <t>PMMA</t>
  </si>
  <si>
    <t>Sphere</t>
  </si>
  <si>
    <t>Fibre, fragment, paint, lines, film</t>
  </si>
  <si>
    <t>Gran Canaria and Lanzarote, Spain</t>
  </si>
  <si>
    <t>Herrera et al., 2019</t>
  </si>
  <si>
    <t>British Columbia, Canada; Washingston State, USA</t>
  </si>
  <si>
    <t>Hipfner et al., 2018</t>
  </si>
  <si>
    <t>Cellophane, PET, polyester</t>
  </si>
  <si>
    <t>Yangtze estuary, East China Sea, South China Sea</t>
  </si>
  <si>
    <t>Jabeen et al., 2017</t>
  </si>
  <si>
    <t>Fibre, fragment, film</t>
  </si>
  <si>
    <t>Fibre, fragment, sheet, film</t>
  </si>
  <si>
    <t>Fibre, fragment, pellet, sheet</t>
  </si>
  <si>
    <t>Stenungsån, Sweden</t>
  </si>
  <si>
    <t>Karlsson et al., 2017</t>
  </si>
  <si>
    <t>Film, thread, fragment</t>
  </si>
  <si>
    <t>Newfoundland, Canada</t>
  </si>
  <si>
    <t>Liboiron et al., 2016</t>
  </si>
  <si>
    <t>Liboiron et al., 2018</t>
  </si>
  <si>
    <t>Fragment, sheet/film, fibre</t>
  </si>
  <si>
    <t>Liboiron et al., 2019</t>
  </si>
  <si>
    <t>Fibre, fragment, bead, film</t>
  </si>
  <si>
    <t>Southwest Plymouth, UK</t>
  </si>
  <si>
    <t>Lusher et al., 2013</t>
  </si>
  <si>
    <t>PE, PP</t>
  </si>
  <si>
    <t>Granule, fragment, fibre, film</t>
  </si>
  <si>
    <t>Shanghai, China</t>
  </si>
  <si>
    <t>Lv et al., 2019</t>
  </si>
  <si>
    <t>Misgurnus anguillicaudatus</t>
  </si>
  <si>
    <t>Polyester, PE, rayon, PP, PVC, polyamide, PU, acrylic</t>
  </si>
  <si>
    <t>South Pacific Ocean</t>
  </si>
  <si>
    <t>Markic et al., 2018</t>
  </si>
  <si>
    <t>Sphere, film, fragment, filament/fibre</t>
  </si>
  <si>
    <t>Thames Estuary and Firth of Clyde, UK</t>
  </si>
  <si>
    <t>McGoran et al., 2018</t>
  </si>
  <si>
    <t>Pellet</t>
  </si>
  <si>
    <t>Salvador, Brazil</t>
  </si>
  <si>
    <t>Miranda and de Carvalho-Souza, 2016</t>
  </si>
  <si>
    <t>Fibre, bead, flake, tubular</t>
  </si>
  <si>
    <t>East and West coast of Scotland, Northeast Atlantic</t>
  </si>
  <si>
    <t>Murphy et al., 2017</t>
  </si>
  <si>
    <t>NR</t>
  </si>
  <si>
    <t>Balearic Islands</t>
  </si>
  <si>
    <t>Nadal et al., 2016</t>
  </si>
  <si>
    <t>Fibre, fragment, PS, film, film, monofilament line, twine</t>
  </si>
  <si>
    <t>Durban Harbour, KwaZulu-Natal, South Africa</t>
  </si>
  <si>
    <t>Naidoo et al., 2016</t>
  </si>
  <si>
    <t>PP, PE, alkyd resin, rayon, polyester, acrylic, nylon</t>
  </si>
  <si>
    <t>Portugal</t>
  </si>
  <si>
    <t>Neves et al., 2015</t>
  </si>
  <si>
    <t>Chile</t>
  </si>
  <si>
    <t>Ory et al., 2018</t>
  </si>
  <si>
    <t>PP, PE</t>
  </si>
  <si>
    <t>Thread</t>
  </si>
  <si>
    <t>Colombia, Ecuador</t>
  </si>
  <si>
    <t>Colombia, Panama</t>
  </si>
  <si>
    <t>Chile, Peru</t>
  </si>
  <si>
    <t>Peru</t>
  </si>
  <si>
    <t>PE, rayon, polyamide</t>
  </si>
  <si>
    <t>Pellet, sheet, fragment, thread</t>
  </si>
  <si>
    <t>North coast of Brazil</t>
  </si>
  <si>
    <t>Pegado et al., 2018</t>
  </si>
  <si>
    <t>Northern and central Adriatic sea</t>
  </si>
  <si>
    <t>Pellini et al., 2018</t>
  </si>
  <si>
    <t>Fibre, microbead, fragment</t>
  </si>
  <si>
    <t>Texas Gulf coast</t>
  </si>
  <si>
    <t>Peters et al., 2017</t>
  </si>
  <si>
    <t>South Western Atlantic</t>
  </si>
  <si>
    <t>Possatto et al., 2011</t>
  </si>
  <si>
    <t>PP, PVC, PA, PTFE, PE, PET</t>
  </si>
  <si>
    <t>Central Adriatic Sea</t>
  </si>
  <si>
    <t>Renzi et al., 2018b</t>
  </si>
  <si>
    <t>Makassar, Indonesia</t>
  </si>
  <si>
    <t>Rochman et al., 2015</t>
  </si>
  <si>
    <t>Fragment, film, monofilament</t>
  </si>
  <si>
    <t>Styrofoam, fragment</t>
  </si>
  <si>
    <t>Half Moon Bay, California, USA</t>
  </si>
  <si>
    <t>Fibre, film, monofilament</t>
  </si>
  <si>
    <t>Fibre, film, foam</t>
  </si>
  <si>
    <t>Fibre, film</t>
  </si>
  <si>
    <t>Film</t>
  </si>
  <si>
    <t>Central Mediterranean Sea</t>
  </si>
  <si>
    <t>Romeo et al., 2015</t>
  </si>
  <si>
    <t>PE, PA, PP, PS, PET, polyester, PU, rubber</t>
  </si>
  <si>
    <t>North and Baltic Sea</t>
  </si>
  <si>
    <t>Rummel et al., 2016</t>
  </si>
  <si>
    <t>Fibre, hard and soft plastic</t>
  </si>
  <si>
    <t>Pajeú River, Serra Talhada city, Brazil</t>
  </si>
  <si>
    <t>Silva-Cavalcanti et al., 2017</t>
  </si>
  <si>
    <t>Microbead</t>
  </si>
  <si>
    <t>Moray Firth, Scotland</t>
  </si>
  <si>
    <t>Smith, 2018</t>
  </si>
  <si>
    <t>Polyester, PP, PE, Rayon, PS, PA, Acrylic, PET, PVC</t>
  </si>
  <si>
    <t>Fibre, fragment, pellet, sheet, film</t>
  </si>
  <si>
    <t>Hangzhou Bay and Yangtze Estuary, China</t>
  </si>
  <si>
    <t>Su et al., 2019</t>
  </si>
  <si>
    <t>Lateolabrax maculatus</t>
  </si>
  <si>
    <t>Fragment, beads</t>
  </si>
  <si>
    <t>Tokyo Bay, Japan</t>
  </si>
  <si>
    <t>Tanaka and Takada, 2016</t>
  </si>
  <si>
    <t>Paraiba and Mamanguape estuary, Brazil</t>
  </si>
  <si>
    <t>Vendel et al., 2017</t>
  </si>
  <si>
    <t>Fibre, pellet</t>
  </si>
  <si>
    <t>Celtic Sea</t>
  </si>
  <si>
    <t>Welden et al., 2018</t>
  </si>
  <si>
    <t>Rayon, polyester, PP, PE, PA, PS, POM, PU, PBT</t>
  </si>
  <si>
    <t>Fibre, flake, foam, fragment</t>
  </si>
  <si>
    <t>Maowei Sea, China</t>
  </si>
  <si>
    <t>Zhu et al., 2019</t>
  </si>
  <si>
    <t>Mollusc</t>
  </si>
  <si>
    <r>
      <t xml:space="preserve">Mytilus </t>
    </r>
    <r>
      <rPr>
        <sz val="8.5"/>
        <color theme="1"/>
        <rFont val="Verdana"/>
        <family val="2"/>
      </rPr>
      <t>spp</t>
    </r>
  </si>
  <si>
    <t>PET, poly(ether-urethane)</t>
  </si>
  <si>
    <t>Fibre, film, sphere, others</t>
  </si>
  <si>
    <t>Scotland</t>
  </si>
  <si>
    <t>Catarino et al., 2018</t>
  </si>
  <si>
    <t>Modiolus modiolus</t>
  </si>
  <si>
    <t>Crassostrea gigas</t>
  </si>
  <si>
    <t>Fragment, fibre, film</t>
  </si>
  <si>
    <t>Seoul, Gwangju, Busan, South Korea</t>
  </si>
  <si>
    <t>Cho et al., 2019</t>
  </si>
  <si>
    <t>Mytilus edulis</t>
  </si>
  <si>
    <t>Tapes philippinarum</t>
  </si>
  <si>
    <t>Patinopecten yessoensis</t>
  </si>
  <si>
    <t>Baynes Sound, British Columbia</t>
  </si>
  <si>
    <t>Davidson and Dudas, 2016</t>
  </si>
  <si>
    <t>Belgium</t>
  </si>
  <si>
    <t>De Witte et al., 2014</t>
  </si>
  <si>
    <t>PE, PP, PTFE</t>
  </si>
  <si>
    <t>Scapharca subcrenata</t>
  </si>
  <si>
    <t>PE, PET, PA</t>
  </si>
  <si>
    <t>Li et al., 2015</t>
  </si>
  <si>
    <t>Tegillarca granosa</t>
  </si>
  <si>
    <t>Mytilus galloprovincialis</t>
  </si>
  <si>
    <t>Alectryonella plicatula</t>
  </si>
  <si>
    <t>Sinonovacula constricta</t>
  </si>
  <si>
    <t>Ruditapes philippinarum</t>
  </si>
  <si>
    <t>Meretrix lusoria</t>
  </si>
  <si>
    <t>Cyclina sinensis</t>
  </si>
  <si>
    <t>Cellophane, PET, PES, POM, PE</t>
  </si>
  <si>
    <t>Fibre, fragment, sphere, flakes</t>
  </si>
  <si>
    <t>Bohai Sea, Yellow Sea, East China Sea</t>
  </si>
  <si>
    <t>Li et al., 2016</t>
  </si>
  <si>
    <t>Halifax harbor, Newfoundland and Labrador, Canada</t>
  </si>
  <si>
    <t>Mathalon and Hill, 2014</t>
  </si>
  <si>
    <t>Amiantis umbonella</t>
  </si>
  <si>
    <t>SEM and FTIR</t>
  </si>
  <si>
    <t>PE, PET, nylon</t>
  </si>
  <si>
    <t>Fibre, fragment, film, pellet</t>
  </si>
  <si>
    <t>Northern part of Persian Gulf</t>
  </si>
  <si>
    <t>Naji et al., 2018</t>
  </si>
  <si>
    <t>Amiantis purpuratus</t>
  </si>
  <si>
    <t>Pinctada radiata</t>
  </si>
  <si>
    <t>Italy</t>
  </si>
  <si>
    <t>Renzi et al., 2018</t>
  </si>
  <si>
    <t>Cellophane, PE, PET, PP, PA, PS, PC, PVC</t>
  </si>
  <si>
    <t>China</t>
  </si>
  <si>
    <t>Teng et al., 2019</t>
  </si>
  <si>
    <t>Germany</t>
  </si>
  <si>
    <t>Van Cauwenberghe and Janssen, 2014</t>
  </si>
  <si>
    <t>Brittany, France</t>
  </si>
  <si>
    <t>Fibre, particle</t>
  </si>
  <si>
    <t>Tagus estuary, Portugal, Po estuary, Fangar Bay, Spain</t>
  </si>
  <si>
    <t>Vandermeersch et al., 2015</t>
  </si>
  <si>
    <t>France, Denmark, The Netherlands</t>
  </si>
  <si>
    <t>Italy, Spain</t>
  </si>
  <si>
    <t>Crassostrea hongkongensis</t>
  </si>
  <si>
    <t>Rayon, PES, PP, PE, PS</t>
  </si>
  <si>
    <t>Crangon crangon</t>
  </si>
  <si>
    <t>Fibre, granule, film</t>
  </si>
  <si>
    <t>Channel area and Southern North Sea</t>
  </si>
  <si>
    <t>Devriese et al., 2015</t>
  </si>
  <si>
    <t>Sea salt</t>
  </si>
  <si>
    <t>kg</t>
  </si>
  <si>
    <t>Gündoğdu, 2018</t>
  </si>
  <si>
    <t>Lake salt</t>
  </si>
  <si>
    <t>Rock salt</t>
  </si>
  <si>
    <t>PP</t>
  </si>
  <si>
    <t>Iñiguez et al., 2017</t>
  </si>
  <si>
    <t>Fragment, filament, film</t>
  </si>
  <si>
    <t>Dried fish</t>
  </si>
  <si>
    <t>Chelon subviridis</t>
  </si>
  <si>
    <t>Fragment, film, filament</t>
  </si>
  <si>
    <t>Malaysia</t>
  </si>
  <si>
    <t>Karami et al., 2017a</t>
  </si>
  <si>
    <t>Johnius belangerii</t>
  </si>
  <si>
    <t>Rastrelliger kanagurta</t>
  </si>
  <si>
    <t>PP, PE, PS</t>
  </si>
  <si>
    <t>Stolephorus waitei</t>
  </si>
  <si>
    <t>Kim et al., 2018</t>
  </si>
  <si>
    <t>Kosuth et al., 2018</t>
  </si>
  <si>
    <t>Honey</t>
  </si>
  <si>
    <t>Germany, Mexico, Spain, France, Italy</t>
  </si>
  <si>
    <t>Liebezeit and Liebezeit, 2013</t>
  </si>
  <si>
    <t>Refined sugar</t>
  </si>
  <si>
    <t>Unrefined sugar</t>
  </si>
  <si>
    <t>Switzerland, Bulgaria, Toscana, Germany, Italy, Spain, Latin America, France</t>
  </si>
  <si>
    <t>Liebezeit and Liebezeit, 2015</t>
  </si>
  <si>
    <t>PET</t>
  </si>
  <si>
    <t>Switzerland</t>
  </si>
  <si>
    <t>Mühlschlegel et al., 2017</t>
  </si>
  <si>
    <t>Renzi and Blašković, 2018</t>
  </si>
  <si>
    <t>Seth and Shriwastav, 2018</t>
  </si>
  <si>
    <t>Yang et al., 2015</t>
  </si>
  <si>
    <t>L</t>
  </si>
  <si>
    <t>Beer</t>
  </si>
  <si>
    <t>Fibre, fragment, granule</t>
  </si>
  <si>
    <t>Liebezeit and Liebezeit, 2014</t>
  </si>
  <si>
    <t>Fragment, fibre, pellet, film, foam</t>
  </si>
  <si>
    <t>Mason et al., 2018</t>
  </si>
  <si>
    <t>Mintenig et al., 2019</t>
  </si>
  <si>
    <t>Fragment, sphere, fibre</t>
  </si>
  <si>
    <t>Czech Republic</t>
  </si>
  <si>
    <t>Pivokonsky et al., 2018</t>
  </si>
  <si>
    <t>PEST, PP, PE, PA</t>
  </si>
  <si>
    <t>Schymanski et al., 2018</t>
  </si>
  <si>
    <t>PEST, PE, PP, PA</t>
  </si>
  <si>
    <t>PE, PEST, PP</t>
  </si>
  <si>
    <t>Air</t>
  </si>
  <si>
    <t>Indoor air (apartment)</t>
  </si>
  <si>
    <r>
      <t>m</t>
    </r>
    <r>
      <rPr>
        <vertAlign val="superscript"/>
        <sz val="8.5"/>
        <color theme="1"/>
        <rFont val="Verdana"/>
        <family val="2"/>
      </rPr>
      <t>3</t>
    </r>
  </si>
  <si>
    <t>Paris, France</t>
  </si>
  <si>
    <t>Dris et al., 2017</t>
  </si>
  <si>
    <t>Indoor air (office)</t>
  </si>
  <si>
    <t>Outdoor air</t>
  </si>
  <si>
    <t>Apartment air</t>
  </si>
  <si>
    <t>Polyester, PE, nylon, PP</t>
  </si>
  <si>
    <t>Aarhus, Denmark</t>
  </si>
  <si>
    <t>Vianello et al., 2019</t>
  </si>
  <si>
    <t>PET, PE, polyester, PAN, poly(N-methyl acrylamide), rayon, ethylene vinyl acetate, epoxy resin, alkyd resin</t>
  </si>
  <si>
    <t>Units</t>
  </si>
  <si>
    <t>Polymer</t>
  </si>
  <si>
    <t>Parts</t>
  </si>
  <si>
    <t>Muscle</t>
  </si>
  <si>
    <t>Sillago sihama</t>
  </si>
  <si>
    <t xml:space="preserve">Epinephelus coioides </t>
  </si>
  <si>
    <t xml:space="preserve">Sphyraena jello </t>
  </si>
  <si>
    <t xml:space="preserve">Platycephalus indicus </t>
  </si>
  <si>
    <t xml:space="preserve">Alepes djedaba </t>
  </si>
  <si>
    <t>GI tract</t>
  </si>
  <si>
    <t>Mullus surmuletus</t>
  </si>
  <si>
    <t xml:space="preserve">Chelon auratus </t>
  </si>
  <si>
    <t xml:space="preserve">Sparus aurata </t>
  </si>
  <si>
    <t xml:space="preserve">Solea solea </t>
  </si>
  <si>
    <t xml:space="preserve">Mullus surmuletus </t>
  </si>
  <si>
    <t xml:space="preserve">Pagellus erythrinus </t>
  </si>
  <si>
    <t xml:space="preserve">Pagelllus erithrinus </t>
  </si>
  <si>
    <t xml:space="preserve">Mullus barbatus </t>
  </si>
  <si>
    <t xml:space="preserve">Alepes apercna </t>
  </si>
  <si>
    <t xml:space="preserve">Dasyatis zugei </t>
  </si>
  <si>
    <t xml:space="preserve">Dendrophysa russellii </t>
  </si>
  <si>
    <t xml:space="preserve">Leiognathus berbis </t>
  </si>
  <si>
    <t xml:space="preserve">Leiognathus fasciatus </t>
  </si>
  <si>
    <t xml:space="preserve">Leiognathus splendens </t>
  </si>
  <si>
    <t xml:space="preserve">Alepes melanoptera </t>
  </si>
  <si>
    <t xml:space="preserve">Alepes vari  </t>
  </si>
  <si>
    <t xml:space="preserve">Anodontostoma chacunda  </t>
  </si>
  <si>
    <t xml:space="preserve">Johnius borneensis  </t>
  </si>
  <si>
    <t xml:space="preserve">Johnius carouna  </t>
  </si>
  <si>
    <t xml:space="preserve">Opisthopterus tardoore  </t>
  </si>
  <si>
    <t xml:space="preserve">Rastrelliger brachysoma </t>
  </si>
  <si>
    <t xml:space="preserve">Sardinella gibbosa </t>
  </si>
  <si>
    <t xml:space="preserve">Sardinella jussieu </t>
  </si>
  <si>
    <t xml:space="preserve">Scomberomorus commerson  </t>
  </si>
  <si>
    <t xml:space="preserve">Scomberomorus guttatus </t>
  </si>
  <si>
    <t xml:space="preserve">Alepes kleinii  </t>
  </si>
  <si>
    <t xml:space="preserve">Drepane longimana  </t>
  </si>
  <si>
    <t xml:space="preserve">Megalaspis cordyla </t>
  </si>
  <si>
    <t xml:space="preserve">Sardinella albella  </t>
  </si>
  <si>
    <t xml:space="preserve">Scomberoides tala </t>
  </si>
  <si>
    <t xml:space="preserve">Scomberoides tol </t>
  </si>
  <si>
    <t xml:space="preserve">Terapon theraps  </t>
  </si>
  <si>
    <t>microFTIR</t>
  </si>
  <si>
    <t xml:space="preserve">Acanthurus gahhm  </t>
  </si>
  <si>
    <t xml:space="preserve">Epinephelus areolatus </t>
  </si>
  <si>
    <t xml:space="preserve">Pristipomoides multidens </t>
  </si>
  <si>
    <t xml:space="preserve">Lutjanus kasmira </t>
  </si>
  <si>
    <t xml:space="preserve">Lethrinus microdon </t>
  </si>
  <si>
    <t xml:space="preserve">Epinephelus chlorostigma </t>
  </si>
  <si>
    <t xml:space="preserve">Parascolopsis eriomma </t>
  </si>
  <si>
    <t xml:space="preserve">Lipocheilus carnolabrum </t>
  </si>
  <si>
    <t xml:space="preserve">Plectorhinchus gaterinus </t>
  </si>
  <si>
    <t xml:space="preserve">Cephalopholis argus </t>
  </si>
  <si>
    <t xml:space="preserve">Acanthurus sohal </t>
  </si>
  <si>
    <t xml:space="preserve">Naso unicornis </t>
  </si>
  <si>
    <t xml:space="preserve">Thalassoma rueppellii </t>
  </si>
  <si>
    <t xml:space="preserve">Clupea harengus </t>
  </si>
  <si>
    <t xml:space="preserve">Sprattus sprattus </t>
  </si>
  <si>
    <t xml:space="preserve">Scyliorhinus canicula </t>
  </si>
  <si>
    <t xml:space="preserve">Merluccius merluccius </t>
  </si>
  <si>
    <t xml:space="preserve">Dicentrarchus labrax </t>
  </si>
  <si>
    <t xml:space="preserve">Diplodus vulgaris </t>
  </si>
  <si>
    <t xml:space="preserve">Platichthys flesus </t>
  </si>
  <si>
    <t xml:space="preserve">Hippoglossoides platessoides </t>
  </si>
  <si>
    <t>Oslo, Bergen, Sørfjorden, Karihavet, Lofoten and Varangerfjorden, Norway</t>
  </si>
  <si>
    <t xml:space="preserve">Clupea harengus membras </t>
  </si>
  <si>
    <t xml:space="preserve">Gasterosteus aculeatus </t>
  </si>
  <si>
    <t>Mugil cephalus</t>
  </si>
  <si>
    <t>Stomach</t>
  </si>
  <si>
    <t xml:space="preserve">Engraulis encrasicolus </t>
  </si>
  <si>
    <t>Oncorhynchus tshawytsch</t>
  </si>
  <si>
    <t>Sardina pilchardus</t>
  </si>
  <si>
    <t>Pagellus erythrinus</t>
  </si>
  <si>
    <t>Cynoscion acoupa</t>
  </si>
  <si>
    <t xml:space="preserve">Eutrigla gurnardus </t>
  </si>
  <si>
    <t xml:space="preserve">Merlangius merlangus </t>
  </si>
  <si>
    <t xml:space="preserve">Trachurus trachurus </t>
  </si>
  <si>
    <t xml:space="preserve">Melanogrammus aeglefinus </t>
  </si>
  <si>
    <t xml:space="preserve">Scomber scombrus </t>
  </si>
  <si>
    <t xml:space="preserve">Gadus morhua </t>
  </si>
  <si>
    <t>Seriola lalandi</t>
  </si>
  <si>
    <t xml:space="preserve">Argyrosomus regius </t>
  </si>
  <si>
    <t xml:space="preserve">Dentex gibbosus </t>
  </si>
  <si>
    <t xml:space="preserve">Diplodus annularis </t>
  </si>
  <si>
    <t xml:space="preserve">Lithognathus mormyrus </t>
  </si>
  <si>
    <t xml:space="preserve">Nemipterus randalli </t>
  </si>
  <si>
    <t xml:space="preserve">Pagellus acarne </t>
  </si>
  <si>
    <t xml:space="preserve">Pagrus pagrus </t>
  </si>
  <si>
    <t xml:space="preserve">Pomadasys incisus </t>
  </si>
  <si>
    <t xml:space="preserve">Saurida undosquamis </t>
  </si>
  <si>
    <t xml:space="preserve">Scomber japonicus </t>
  </si>
  <si>
    <t xml:space="preserve">Serranus cabrilla </t>
  </si>
  <si>
    <t xml:space="preserve">Siganus luridus </t>
  </si>
  <si>
    <t xml:space="preserve">Trachurus mediterraneus </t>
  </si>
  <si>
    <t xml:space="preserve">Trigla lucerna </t>
  </si>
  <si>
    <t xml:space="preserve">Upeneus moluccensis </t>
  </si>
  <si>
    <t>Acanthopagrus australis</t>
  </si>
  <si>
    <t xml:space="preserve">Limanda limanda </t>
  </si>
  <si>
    <t>Scomber colias</t>
  </si>
  <si>
    <t xml:space="preserve">Clupea pallasii </t>
  </si>
  <si>
    <t xml:space="preserve">Liza haematocheila </t>
  </si>
  <si>
    <t xml:space="preserve">Coilia ectenes </t>
  </si>
  <si>
    <t xml:space="preserve">Lateolabrax japonicus </t>
  </si>
  <si>
    <t xml:space="preserve">Sillago sihama </t>
  </si>
  <si>
    <t xml:space="preserve">Larimichthys crocea </t>
  </si>
  <si>
    <t xml:space="preserve">Psenopsis anomala </t>
  </si>
  <si>
    <t xml:space="preserve">Pampus cinereus </t>
  </si>
  <si>
    <t xml:space="preserve">Harpodon nehereus </t>
  </si>
  <si>
    <t xml:space="preserve">Mugil cephalus </t>
  </si>
  <si>
    <t xml:space="preserve">Muraenesox cinereus </t>
  </si>
  <si>
    <t xml:space="preserve">Terapon jarbua </t>
  </si>
  <si>
    <t xml:space="preserve">Sebastiscus marmoratus </t>
  </si>
  <si>
    <t xml:space="preserve">Cynoglossus abbreviatus </t>
  </si>
  <si>
    <t xml:space="preserve">Thamnaconus septentrionalis </t>
  </si>
  <si>
    <t xml:space="preserve">Oxyeleotrix marmorata </t>
  </si>
  <si>
    <t xml:space="preserve">Collichthys lucidus </t>
  </si>
  <si>
    <t xml:space="preserve">Branchiostegus japonicus </t>
  </si>
  <si>
    <t xml:space="preserve">Cyprinus carpio </t>
  </si>
  <si>
    <t xml:space="preserve">Hypophthalmichthys molitrix </t>
  </si>
  <si>
    <t xml:space="preserve">Megalobrama amblycephala </t>
  </si>
  <si>
    <t xml:space="preserve">Salmo trutta </t>
  </si>
  <si>
    <t xml:space="preserve">Merluccius bilinearis </t>
  </si>
  <si>
    <t xml:space="preserve">Salmo salar </t>
  </si>
  <si>
    <t xml:space="preserve">Mallotus villosus </t>
  </si>
  <si>
    <t xml:space="preserve">Micromesistius poutassou </t>
  </si>
  <si>
    <t xml:space="preserve">Zeus faber </t>
  </si>
  <si>
    <t xml:space="preserve">Microchirus variegatus </t>
  </si>
  <si>
    <t>Monopterus albus</t>
  </si>
  <si>
    <t xml:space="preserve">Cheilopogon pitcairnensis </t>
  </si>
  <si>
    <t xml:space="preserve">Hyporhamphus ihi </t>
  </si>
  <si>
    <t xml:space="preserve">Ellochelon vaigiensis </t>
  </si>
  <si>
    <t xml:space="preserve">Acanthurus lineatus </t>
  </si>
  <si>
    <t xml:space="preserve">Ctenochaetus striatus </t>
  </si>
  <si>
    <t xml:space="preserve">Naso lituratus </t>
  </si>
  <si>
    <t xml:space="preserve">Caranx papuensis </t>
  </si>
  <si>
    <t xml:space="preserve">Decapterus macrosoma </t>
  </si>
  <si>
    <t xml:space="preserve">Decapterus muroadsi </t>
  </si>
  <si>
    <t xml:space="preserve">Seriola lalandi </t>
  </si>
  <si>
    <t xml:space="preserve">Trachurus novaezelandiae </t>
  </si>
  <si>
    <t xml:space="preserve">Nemadactylus macropterus </t>
  </si>
  <si>
    <t xml:space="preserve">Coryphaena hippurus </t>
  </si>
  <si>
    <t xml:space="preserve">Thyrsites atun </t>
  </si>
  <si>
    <t xml:space="preserve">Girella tricuspidata </t>
  </si>
  <si>
    <t xml:space="preserve">Kyphosus sandwicensis </t>
  </si>
  <si>
    <t xml:space="preserve">Gnathodentex aureolineatus </t>
  </si>
  <si>
    <t xml:space="preserve">Lethrinus amboinensis </t>
  </si>
  <si>
    <t xml:space="preserve">Lethrinus obsoletus </t>
  </si>
  <si>
    <t xml:space="preserve">Lutjanus gibbus </t>
  </si>
  <si>
    <t xml:space="preserve">Heteropriacanthus cruentatus </t>
  </si>
  <si>
    <t xml:space="preserve">Scarus niger </t>
  </si>
  <si>
    <t xml:space="preserve">Scarus oviceps </t>
  </si>
  <si>
    <t xml:space="preserve">Scarus psittacus </t>
  </si>
  <si>
    <t xml:space="preserve">Katsuwonus pelamis </t>
  </si>
  <si>
    <t xml:space="preserve">Thunnus albacares </t>
  </si>
  <si>
    <t xml:space="preserve">Siganus punctatus </t>
  </si>
  <si>
    <t xml:space="preserve">Pagrus auratus </t>
  </si>
  <si>
    <t xml:space="preserve">Sphyraena forsteri </t>
  </si>
  <si>
    <t xml:space="preserve">Chelidonichthys kumu </t>
  </si>
  <si>
    <t xml:space="preserve">Meuschenia scaber </t>
  </si>
  <si>
    <t xml:space="preserve">Pleuronectes platessa </t>
  </si>
  <si>
    <t xml:space="preserve">Glyptocephalus cynoglossus </t>
  </si>
  <si>
    <t xml:space="preserve">Trisopterus luscus </t>
  </si>
  <si>
    <t xml:space="preserve">Raja clavata </t>
  </si>
  <si>
    <t xml:space="preserve">Scomberomorus cavalla </t>
  </si>
  <si>
    <t xml:space="preserve">Rhizoprionodon lalandii </t>
  </si>
  <si>
    <t xml:space="preserve">Pollachius pollachius </t>
  </si>
  <si>
    <t xml:space="preserve">Molva molva </t>
  </si>
  <si>
    <t xml:space="preserve">Hippoglossus hippoglossus </t>
  </si>
  <si>
    <t xml:space="preserve">Lepidorhombus whiffiagonis </t>
  </si>
  <si>
    <t xml:space="preserve">Argentina silus </t>
  </si>
  <si>
    <t xml:space="preserve">Aphanopus carbo </t>
  </si>
  <si>
    <t xml:space="preserve">Coryphaenoides rupestris </t>
  </si>
  <si>
    <t xml:space="preserve">Boops boops </t>
  </si>
  <si>
    <t xml:space="preserve">Raja asterias </t>
  </si>
  <si>
    <t xml:space="preserve">Trachurus picturatus </t>
  </si>
  <si>
    <t xml:space="preserve">Trigla lyra </t>
  </si>
  <si>
    <t xml:space="preserve">Odontesthes regia </t>
  </si>
  <si>
    <t xml:space="preserve">Strangomera bentincki </t>
  </si>
  <si>
    <t xml:space="preserve">Sardinops sagax </t>
  </si>
  <si>
    <t xml:space="preserve">Opisthonema libertate </t>
  </si>
  <si>
    <t xml:space="preserve">Cetengraulis mysticetus </t>
  </si>
  <si>
    <t xml:space="preserve">Engraulis ringens </t>
  </si>
  <si>
    <t xml:space="preserve">Bagre bagre </t>
  </si>
  <si>
    <t xml:space="preserve">Chaetodipterus faber </t>
  </si>
  <si>
    <t xml:space="preserve">Conodon nobilis </t>
  </si>
  <si>
    <t xml:space="preserve">Haemulon plumierii </t>
  </si>
  <si>
    <t xml:space="preserve">Cynoscion microlepidotus </t>
  </si>
  <si>
    <t xml:space="preserve">Cynoscion virescens </t>
  </si>
  <si>
    <t xml:space="preserve">Micropogonias furnieri </t>
  </si>
  <si>
    <t xml:space="preserve">Trichiurus lepturus </t>
  </si>
  <si>
    <t xml:space="preserve">Menticirrhus americanus </t>
  </si>
  <si>
    <t xml:space="preserve">Micropogonias undulatus </t>
  </si>
  <si>
    <t xml:space="preserve">Cynoscion arenarius </t>
  </si>
  <si>
    <t xml:space="preserve">Lagodon rhomboides </t>
  </si>
  <si>
    <t xml:space="preserve">Orthopristis chrysoptera </t>
  </si>
  <si>
    <t xml:space="preserve">Sciades herzbergii </t>
  </si>
  <si>
    <t xml:space="preserve">Sardinia pilchardus </t>
  </si>
  <si>
    <t xml:space="preserve">Oreochromis niloticus </t>
  </si>
  <si>
    <t xml:space="preserve">Rastrelliger kanagurta </t>
  </si>
  <si>
    <t xml:space="preserve">Spratelloides gracilis </t>
  </si>
  <si>
    <t xml:space="preserve">Selar boops </t>
  </si>
  <si>
    <t xml:space="preserve">Atherinopsis californiensis </t>
  </si>
  <si>
    <t xml:space="preserve">Engraulis mordax </t>
  </si>
  <si>
    <t xml:space="preserve">Morone saxatilis </t>
  </si>
  <si>
    <t xml:space="preserve">Sebastes mystinus </t>
  </si>
  <si>
    <t xml:space="preserve">Citharichthys sordidus </t>
  </si>
  <si>
    <t xml:space="preserve">Ophiodon elongatus </t>
  </si>
  <si>
    <t xml:space="preserve">Xiphias gladius </t>
  </si>
  <si>
    <t xml:space="preserve">Thunnus thynnus </t>
  </si>
  <si>
    <t xml:space="preserve">Thunnus alalunga </t>
  </si>
  <si>
    <t xml:space="preserve">Acanthogobius ommaturus </t>
  </si>
  <si>
    <t xml:space="preserve">Cynoglossus robustus  </t>
  </si>
  <si>
    <t xml:space="preserve">Hemibarbus maculatus Bleeker  </t>
  </si>
  <si>
    <t xml:space="preserve">Coilia mystus </t>
  </si>
  <si>
    <t xml:space="preserve">Boleophthalmus pectinirostris  </t>
  </si>
  <si>
    <t xml:space="preserve">Thamnaconus septentrionalis  </t>
  </si>
  <si>
    <t xml:space="preserve">Tridentiger barbatus </t>
  </si>
  <si>
    <t xml:space="preserve">Hoplosternum littorale </t>
  </si>
  <si>
    <t>FPA microFTIR</t>
  </si>
  <si>
    <t xml:space="preserve">Engraulis japonicus </t>
  </si>
  <si>
    <t xml:space="preserve">Anchovia clupeoides </t>
  </si>
  <si>
    <t xml:space="preserve">Caranx latus </t>
  </si>
  <si>
    <t xml:space="preserve">Diapterus auratus </t>
  </si>
  <si>
    <t xml:space="preserve">Eucinostomus melanopterus </t>
  </si>
  <si>
    <t xml:space="preserve">Polydactylus virginicus </t>
  </si>
  <si>
    <t xml:space="preserve">Mugil curema </t>
  </si>
  <si>
    <t xml:space="preserve">Citharichthys spilopterus </t>
  </si>
  <si>
    <t xml:space="preserve">Symphurus tessellatus </t>
  </si>
  <si>
    <t>Pleuronectes platessa</t>
  </si>
  <si>
    <t xml:space="preserve">Acanthopagrus latus </t>
  </si>
  <si>
    <t xml:space="preserve">Perca fluviatilis </t>
  </si>
  <si>
    <r>
      <t xml:space="preserve">Crassostrea </t>
    </r>
    <r>
      <rPr>
        <sz val="8.5"/>
        <color theme="1"/>
        <rFont val="Verdana"/>
        <family val="2"/>
      </rPr>
      <t>sp.</t>
    </r>
  </si>
  <si>
    <t>Crustacean</t>
  </si>
  <si>
    <t>Salt</t>
  </si>
  <si>
    <t>microRaman</t>
  </si>
  <si>
    <t>PP, PE, PS, PET, Nylon-7</t>
  </si>
  <si>
    <t>Sugar</t>
  </si>
  <si>
    <t>Liquid</t>
  </si>
  <si>
    <t>Liza aurata</t>
  </si>
  <si>
    <t>skin, muscle</t>
  </si>
  <si>
    <t>Penaeus semisulcatus</t>
  </si>
  <si>
    <t>Procambarus clarkii</t>
  </si>
  <si>
    <t>Foregut</t>
  </si>
  <si>
    <t>Çamaltı, Turkey</t>
  </si>
  <si>
    <t>Ayvalık, Turkey</t>
  </si>
  <si>
    <t>Tuz Lake, Turkey</t>
  </si>
  <si>
    <t>AcıGöl Lake, Turkey</t>
  </si>
  <si>
    <t>Tuz Lake, Palas Lake, Seyfe Lake, Turkey</t>
  </si>
  <si>
    <t>Çankırı, Turkey</t>
  </si>
  <si>
    <t>Cihanbeyli, Turkey</t>
  </si>
  <si>
    <t>Aksaray, Turkey</t>
  </si>
  <si>
    <t>Atlantic Ocean (Huelva)</t>
  </si>
  <si>
    <t>Atlantic Ocean (Cádiz)</t>
  </si>
  <si>
    <t>Atlantic Ocean (Lanzarote)</t>
  </si>
  <si>
    <t>Atlantic Ocean (La Palma)</t>
  </si>
  <si>
    <t>Atlantic Ocean (Galicia)</t>
  </si>
  <si>
    <t>Mediterranean Sea (Barcelona)</t>
  </si>
  <si>
    <t>Mediterranean Sea (Gerona)</t>
  </si>
  <si>
    <t>Mediterranean Sea (Valencia)</t>
  </si>
  <si>
    <t>Mediterranean Sea (Alicante)</t>
  </si>
  <si>
    <t>Mediterranean Sea (Murcia)</t>
  </si>
  <si>
    <t>Mediterranean Sea (Menorca)</t>
  </si>
  <si>
    <t>Unknown origin</t>
  </si>
  <si>
    <t>Underground river in Alicante</t>
  </si>
  <si>
    <t>Cuenca</t>
  </si>
  <si>
    <t>Añana</t>
  </si>
  <si>
    <t>Australia</t>
  </si>
  <si>
    <t>France</t>
  </si>
  <si>
    <t>Iran</t>
  </si>
  <si>
    <t>Japan</t>
  </si>
  <si>
    <t>New Zealand</t>
  </si>
  <si>
    <t>South Africa</t>
  </si>
  <si>
    <t>Korea</t>
  </si>
  <si>
    <t>Chinese Taipei</t>
  </si>
  <si>
    <t>Thailand</t>
  </si>
  <si>
    <t>Philippines</t>
  </si>
  <si>
    <t>India</t>
  </si>
  <si>
    <t>Vietnam</t>
  </si>
  <si>
    <t>Indonesia</t>
  </si>
  <si>
    <t>UK</t>
  </si>
  <si>
    <t>Bulgaria</t>
  </si>
  <si>
    <t>Belarus</t>
  </si>
  <si>
    <t>Romania</t>
  </si>
  <si>
    <t>Croatia</t>
  </si>
  <si>
    <t>USA</t>
  </si>
  <si>
    <t>Brazil</t>
  </si>
  <si>
    <t>Pakistan</t>
  </si>
  <si>
    <t>Senegal</t>
  </si>
  <si>
    <t>Sicilian Sea</t>
  </si>
  <si>
    <t>Utah</t>
  </si>
  <si>
    <t>Himalayas</t>
  </si>
  <si>
    <t>Hawaiian Sea</t>
  </si>
  <si>
    <t>Baja Sea</t>
  </si>
  <si>
    <t>Atlantic Sea</t>
  </si>
  <si>
    <t>Pacific Sea</t>
  </si>
  <si>
    <t>Method</t>
  </si>
  <si>
    <t>Species</t>
  </si>
  <si>
    <t>Type</t>
  </si>
  <si>
    <t>Pos.indv</t>
  </si>
  <si>
    <t>Positive.percent</t>
  </si>
  <si>
    <t>Min.size</t>
  </si>
  <si>
    <t>Min.Conc</t>
  </si>
  <si>
    <t>Max.Conc</t>
  </si>
  <si>
    <t>Particle.type</t>
  </si>
  <si>
    <t>Venerupis philippinarum</t>
  </si>
  <si>
    <t>Tissues, gills and digestive glands</t>
  </si>
  <si>
    <t>PE, PP, PS, polyester</t>
  </si>
  <si>
    <t>PE, PET, PU, PP, PMMA, PA-6, PVC</t>
  </si>
  <si>
    <t>Fibril, film, fragment</t>
  </si>
  <si>
    <t>PET, PP, PE</t>
  </si>
  <si>
    <t>Well salt</t>
  </si>
  <si>
    <t>Karami et al., 2017b</t>
  </si>
  <si>
    <t>Unidentified</t>
  </si>
  <si>
    <t>PP, PE, PET, PS, PAN, nylon</t>
  </si>
  <si>
    <t>PP, PE, PS, PET, PVC, nylon</t>
  </si>
  <si>
    <t>Fragment, fibre, sheet</t>
  </si>
  <si>
    <t>PA</t>
  </si>
  <si>
    <t>Fibre, film, fragment, granule</t>
  </si>
  <si>
    <t>Fibre, film, fragment, granule, foam</t>
  </si>
  <si>
    <t>Polyester, PS, polyamide, PE</t>
  </si>
  <si>
    <t>PET, polyester, PE, poly(1-butene), PP, cellophane</t>
  </si>
  <si>
    <t>Fragment, fibre, film, granule</t>
  </si>
  <si>
    <t>Treated Tap Water</t>
  </si>
  <si>
    <t>Bottled Water</t>
  </si>
  <si>
    <t>Unit</t>
  </si>
  <si>
    <t>Cuba</t>
  </si>
  <si>
    <t>Ecuador</t>
  </si>
  <si>
    <t>England</t>
  </si>
  <si>
    <t>Ireland</t>
  </si>
  <si>
    <t>Lebanon</t>
  </si>
  <si>
    <t>Slovakia</t>
  </si>
  <si>
    <t>Uganda</t>
  </si>
  <si>
    <t>Lake Superior</t>
  </si>
  <si>
    <t>Lake Michigan</t>
  </si>
  <si>
    <t>Lake Huron</t>
  </si>
  <si>
    <t>Lake Erie</t>
  </si>
  <si>
    <t>Lake Ontario</t>
  </si>
  <si>
    <t>Amazon.com</t>
  </si>
  <si>
    <t>Kenya</t>
  </si>
  <si>
    <t>Mexico</t>
  </si>
  <si>
    <t>PP, nylon, PS, PE, PEST</t>
  </si>
  <si>
    <t>FTIR+microRaman</t>
  </si>
  <si>
    <t>Polyacrylamide, PP ,PE, PET, PVC</t>
  </si>
  <si>
    <t>Bavaria, Germany</t>
  </si>
  <si>
    <t>Ossman et al., 2018</t>
  </si>
  <si>
    <t>PET, PE, PP, Styrene-butadiene copolymer</t>
  </si>
  <si>
    <t>Max.size</t>
  </si>
  <si>
    <t>Region</t>
  </si>
  <si>
    <t>SEM</t>
  </si>
  <si>
    <t>Europe</t>
  </si>
  <si>
    <t>Western Asia</t>
  </si>
  <si>
    <t>Slovenian sea, North of Adriatic sea</t>
  </si>
  <si>
    <t>Eastern Asia</t>
  </si>
  <si>
    <t>North America</t>
  </si>
  <si>
    <t>South America</t>
  </si>
  <si>
    <t>Oceania</t>
  </si>
  <si>
    <t>Africa</t>
  </si>
  <si>
    <t>Visual.sorting</t>
  </si>
  <si>
    <t>Analytical.method</t>
  </si>
  <si>
    <t>Stereomicroscope</t>
  </si>
  <si>
    <t>Max.magnification</t>
  </si>
  <si>
    <t>Light microscope</t>
  </si>
  <si>
    <t>Barbus barbus</t>
  </si>
  <si>
    <t>Rhine, Basel, Switzerland</t>
  </si>
  <si>
    <t>Roch et al., 2017</t>
  </si>
  <si>
    <t>Microscope</t>
  </si>
  <si>
    <t>Asia</t>
  </si>
  <si>
    <t>Atlantic</t>
  </si>
  <si>
    <t>Pacific</t>
  </si>
  <si>
    <t>No</t>
  </si>
  <si>
    <t>FPA-FTIR</t>
  </si>
  <si>
    <t xml:space="preserve">457-603 </t>
  </si>
  <si>
    <t>500-2000</t>
  </si>
  <si>
    <t>700-1500</t>
  </si>
  <si>
    <t>1200000-2500000</t>
  </si>
  <si>
    <t>500-1000</t>
  </si>
  <si>
    <t>Lagoon of Bizerte, Northern Tunisia</t>
  </si>
  <si>
    <t>Ruditapes decussatus</t>
  </si>
  <si>
    <t>Gastropod</t>
  </si>
  <si>
    <t>Hexaplex trunculus</t>
  </si>
  <si>
    <t>Bolinus brandaris</t>
  </si>
  <si>
    <t>Min.size(um)</t>
  </si>
  <si>
    <t>Fibre, fragment film</t>
  </si>
  <si>
    <t>Abidili et al., 2019</t>
  </si>
  <si>
    <t>Portunus armatus</t>
  </si>
  <si>
    <t>Liza klunzingeri</t>
  </si>
  <si>
    <t>SEM/EDX</t>
  </si>
  <si>
    <t>Analytical Method</t>
  </si>
  <si>
    <t>Bushehrport, Persian Gulf, Iran</t>
  </si>
  <si>
    <t>Akhbarizadeh et al., 2019</t>
  </si>
  <si>
    <t>Al-Arbaeen lagoon, Jeddah</t>
  </si>
  <si>
    <t>Fluorescence microscope</t>
  </si>
  <si>
    <t>Gerres oyena</t>
  </si>
  <si>
    <t>Leiognathus equulus</t>
  </si>
  <si>
    <t>Fragment, granule, foam, fibre</t>
  </si>
  <si>
    <t>PS, PE, polyester, polyacrylamide, polyacrylic acid</t>
  </si>
  <si>
    <t>Al-Lihaibi et al., 2019</t>
  </si>
  <si>
    <t>Arias et al., 2019</t>
  </si>
  <si>
    <t>Fibre, pellet, fragment, lamina</t>
  </si>
  <si>
    <t>Bahía Blanca estuary, Argentina</t>
  </si>
  <si>
    <t>Dicentrarchus labrax</t>
  </si>
  <si>
    <t>Trachurus trachurus</t>
  </si>
  <si>
    <t>Northwest Portuguese coast</t>
  </si>
  <si>
    <t>PE, polyester, rayon</t>
  </si>
  <si>
    <t>Barboza et al., 2019</t>
  </si>
  <si>
    <t>Prochilodus lineatus</t>
  </si>
  <si>
    <t>Fibre, foam, hard plastic, film, fibre roll</t>
  </si>
  <si>
    <t>Paraná River, Argentina</t>
  </si>
  <si>
    <t>Blettler et al., 2019</t>
  </si>
  <si>
    <t>Ciénaga Grande de Santa Marta, Northern Colombia</t>
  </si>
  <si>
    <t>Mugil incilis</t>
  </si>
  <si>
    <t>Caranx hippos</t>
  </si>
  <si>
    <t>Caquetaia kraussii</t>
  </si>
  <si>
    <t>Eugerres plumieri</t>
  </si>
  <si>
    <t>PP, nylon</t>
  </si>
  <si>
    <t>Polyester, PP, nylon</t>
  </si>
  <si>
    <t>Polyester, PE</t>
  </si>
  <si>
    <t>Polyester, PP, acrylic, modacrylic, PS, polyurathane</t>
  </si>
  <si>
    <t>Calderon et al., 2019</t>
  </si>
  <si>
    <t>Regina, Saskatchewan, Canada</t>
  </si>
  <si>
    <t>Campbell et al., 2017</t>
  </si>
  <si>
    <t>Esox lucius</t>
  </si>
  <si>
    <t>Evynnis cardinalis</t>
  </si>
  <si>
    <t>Inegocia japonica</t>
  </si>
  <si>
    <t>Solea ovata</t>
  </si>
  <si>
    <t>Hong Kong</t>
  </si>
  <si>
    <t>Nylon, PS, PVC, PE</t>
  </si>
  <si>
    <t>Chan et al., 2019</t>
  </si>
  <si>
    <t>Laguna Estuary, Brazil</t>
  </si>
  <si>
    <r>
      <t xml:space="preserve">Genidens genidens </t>
    </r>
    <r>
      <rPr>
        <sz val="8.5"/>
        <color rgb="FF000000"/>
        <rFont val="Verdana"/>
        <family val="2"/>
      </rPr>
      <t>(Juvenile)</t>
    </r>
  </si>
  <si>
    <r>
      <t xml:space="preserve">Genidens genidens </t>
    </r>
    <r>
      <rPr>
        <sz val="8.5"/>
        <color rgb="FF000000"/>
        <rFont val="Verdana"/>
        <family val="2"/>
      </rPr>
      <t>(Adult)</t>
    </r>
  </si>
  <si>
    <t>Dantas et al., 2019</t>
  </si>
  <si>
    <t>Dantas et al., 2020</t>
  </si>
  <si>
    <t>Pleuronichthys cornutus</t>
  </si>
  <si>
    <t>Pseudosciaena polyactis</t>
  </si>
  <si>
    <t>Qingdao, China</t>
  </si>
  <si>
    <t>Mactra veneriformis</t>
  </si>
  <si>
    <t>Sebastes schlegelii</t>
  </si>
  <si>
    <t>Liza haematocheila</t>
  </si>
  <si>
    <t>Dongying, China</t>
  </si>
  <si>
    <t>Fibre, fragment, film, granule</t>
  </si>
  <si>
    <t>Rayon, PET, chlorinated PE, poly(ethylene:propylene), PS</t>
  </si>
  <si>
    <t>Rayon, PET, chlorinated PE</t>
  </si>
  <si>
    <t>Rayon, PET</t>
  </si>
  <si>
    <t>Rayon, PET, chlorinated PE, PTFE, PS</t>
  </si>
  <si>
    <t>Rayon, PET, chlorinated PE, PTFE</t>
  </si>
  <si>
    <t>Rayon, PET, chlorinated PE, poly(ethylene:propylene), PTFE, PS</t>
  </si>
  <si>
    <t>Ding et al., 2019</t>
  </si>
  <si>
    <t>Konosirus punctatus</t>
  </si>
  <si>
    <t>Meretrix meretrix</t>
  </si>
  <si>
    <t>Perna viridis</t>
  </si>
  <si>
    <t>Xiamen, China</t>
  </si>
  <si>
    <t>Fuzhou, China</t>
  </si>
  <si>
    <t>PA, PS, PET, PAN</t>
  </si>
  <si>
    <t>PS, PET, PVC, PAN</t>
  </si>
  <si>
    <t>PP, PS, PET, PVC, PAN</t>
  </si>
  <si>
    <t>PP, PS, PET, PAN</t>
  </si>
  <si>
    <t>PE, PS, PET, PAN</t>
  </si>
  <si>
    <t>Fibre, film, particle</t>
  </si>
  <si>
    <t>Fang et al., 2019</t>
  </si>
  <si>
    <t>Thryssa kammalensis</t>
  </si>
  <si>
    <t>Amblychaeturichthys hexanema</t>
  </si>
  <si>
    <t>Odontamblyopus rubicundus</t>
  </si>
  <si>
    <t>Cynoglossus semilaevis</t>
  </si>
  <si>
    <t>Chaeturichthys stigmatias</t>
  </si>
  <si>
    <t>Collichthys lucidus</t>
  </si>
  <si>
    <t>Haizhou Bay, China</t>
  </si>
  <si>
    <t>Cellophane, PE, nylon, PET</t>
  </si>
  <si>
    <t>Feng et al., 2019</t>
  </si>
  <si>
    <t>Epinephelus merra</t>
  </si>
  <si>
    <t>Moorea Island, French Polynesia</t>
  </si>
  <si>
    <t>Garnier et al., 2019</t>
  </si>
  <si>
    <t>Jakarta, Indonesia</t>
  </si>
  <si>
    <t>Oreochromis mossambicus</t>
  </si>
  <si>
    <t>Scatophagus argus</t>
  </si>
  <si>
    <t>Siganus canaliculatus</t>
  </si>
  <si>
    <t>Crenimugil seheli</t>
  </si>
  <si>
    <t>Chanos chanos</t>
  </si>
  <si>
    <t>Anodontostoma chacunda</t>
  </si>
  <si>
    <t>Sardinella fimbriata</t>
  </si>
  <si>
    <t>Abalistes stellaris</t>
  </si>
  <si>
    <t>Hastuti et al., 2019</t>
  </si>
  <si>
    <t>Rutilus rutilus</t>
  </si>
  <si>
    <t>Thames River, UK</t>
  </si>
  <si>
    <t>PE, PP, polyester</t>
  </si>
  <si>
    <t>Horton et al., 2018</t>
  </si>
  <si>
    <t>Saccostrea glomerata</t>
  </si>
  <si>
    <t>Port Jackson, New South Wales, Australia</t>
  </si>
  <si>
    <t>Port Botany, New South Wales, Australia</t>
  </si>
  <si>
    <t>Port Kembla, New South Wales, Australia</t>
  </si>
  <si>
    <t>Port Newcastle, New South Wales, Australia</t>
  </si>
  <si>
    <t>Port Yamba, New South Wales, Australia</t>
  </si>
  <si>
    <t>Port Eden, New South Wales, Australia</t>
  </si>
  <si>
    <t>Fibre, fragment, spherule</t>
  </si>
  <si>
    <t>PET, nylon, polyester, rayon, poly (ethylene:diene:propylene), PS, acrylic</t>
  </si>
  <si>
    <t>Jahan et al., 2019</t>
  </si>
  <si>
    <t>Seri Kembangan, Malaysia</t>
  </si>
  <si>
    <t>Megalaspis cordyla</t>
  </si>
  <si>
    <t>Epinephelus coioides</t>
  </si>
  <si>
    <t>Euthynnus affinis</t>
  </si>
  <si>
    <t>Thunnus tonggol</t>
  </si>
  <si>
    <t>Eleutheronema tridactylum</t>
  </si>
  <si>
    <t>Clarias gariepinus</t>
  </si>
  <si>
    <t>Colossoma macropomum</t>
  </si>
  <si>
    <t>Nemipterus bipunctatus</t>
  </si>
  <si>
    <t>Ctenopharyngodon idella</t>
  </si>
  <si>
    <t>Selar boops</t>
  </si>
  <si>
    <t>PP, PE, PET</t>
  </si>
  <si>
    <t>Karbalaei et al., 2019</t>
  </si>
  <si>
    <t>Spondylus spinosus</t>
  </si>
  <si>
    <t>Fragment, film, fibre</t>
  </si>
  <si>
    <t xml:space="preserve">PP, PE, PS, PA, PET, PUR, ABS </t>
  </si>
  <si>
    <t>Tripoli, Beirut, Sidon, Lebanon</t>
  </si>
  <si>
    <t>Kazour et al., 2019</t>
  </si>
  <si>
    <t>Sprattus sprattus</t>
  </si>
  <si>
    <t>Clupea harengus</t>
  </si>
  <si>
    <t>Melanogrammus aeglefinus</t>
  </si>
  <si>
    <t>Merlangius merlangus</t>
  </si>
  <si>
    <t>Scomber scombrus</t>
  </si>
  <si>
    <t>Nephrops norvegicus</t>
  </si>
  <si>
    <t>Gadus morhua</t>
  </si>
  <si>
    <t>Sheet, fragment, thread, foam</t>
  </si>
  <si>
    <t>PE, PMMA, PP, acryl</t>
  </si>
  <si>
    <t>Kühn et al., 2019</t>
  </si>
  <si>
    <t>PET, PA, PE, PP</t>
  </si>
  <si>
    <t>PET, PE</t>
  </si>
  <si>
    <t>Lefebvre et al., 2019</t>
  </si>
  <si>
    <t>Sweden</t>
  </si>
  <si>
    <t>Ogonowski et al., 2019</t>
  </si>
  <si>
    <t>Anabas testudineus</t>
  </si>
  <si>
    <t>Pangasius hypophthalmus</t>
  </si>
  <si>
    <t>Film, fragment, fibre, foam</t>
  </si>
  <si>
    <t>Skudai River, Malaysia</t>
  </si>
  <si>
    <t>Sarijan et al., 2019</t>
  </si>
  <si>
    <t>Fragment, fibre, particle</t>
  </si>
  <si>
    <t>Northern Bay of Bengal, Bangladesh</t>
  </si>
  <si>
    <t>Shahadat Hossain et al., 2019</t>
  </si>
  <si>
    <t>Ammodytes personatus</t>
  </si>
  <si>
    <t>Anchoviella commersonii</t>
  </si>
  <si>
    <t>Chelidonichthys kumu</t>
  </si>
  <si>
    <t>Cleisthenes herzensteini</t>
  </si>
  <si>
    <t>Decapterus maruadsi</t>
  </si>
  <si>
    <t>Enchelyopus elongatus</t>
  </si>
  <si>
    <t>Engraulis japonicus</t>
  </si>
  <si>
    <t>Gadus macrocephalus</t>
  </si>
  <si>
    <t>Hexagrammos otakii</t>
  </si>
  <si>
    <t>Larimichthys polyactis</t>
  </si>
  <si>
    <t>Lophius litulon</t>
  </si>
  <si>
    <t>Pampus argenteus</t>
  </si>
  <si>
    <t>Pholis fangi</t>
  </si>
  <si>
    <t>Psenopsis anomala</t>
  </si>
  <si>
    <t>Setipinna taty</t>
  </si>
  <si>
    <t>Yellow Sea, China</t>
  </si>
  <si>
    <t>Sun et al., 2019</t>
  </si>
  <si>
    <t>Fragment, fibre, pellet</t>
  </si>
  <si>
    <t>Organic oxidation polymer, PE, PA, PMMA, PP, PBT, poly(1-dodecene), poly(epichlorohydrin)</t>
  </si>
  <si>
    <t>Xiangshan Bay, China</t>
  </si>
  <si>
    <t>Ostrea denselamellosa</t>
  </si>
  <si>
    <t>Parapenaeopsis hardwickii</t>
  </si>
  <si>
    <t>All</t>
  </si>
  <si>
    <t>Cellulose, PET</t>
  </si>
  <si>
    <t>Cellulose, PP, acrylonitrile, PA, PET</t>
  </si>
  <si>
    <t>Cellulose, PP, acrylonitrile, PA, PET, PE</t>
  </si>
  <si>
    <t>Cellulose, PA, PET</t>
  </si>
  <si>
    <t>Cellulose, PE</t>
  </si>
  <si>
    <t>Wu et al., 2019</t>
  </si>
  <si>
    <t>Larimichthys crocea</t>
  </si>
  <si>
    <t>Harpadon nehereus</t>
  </si>
  <si>
    <t>Chrysochir aureus</t>
  </si>
  <si>
    <t>Oratosquilla oratoria</t>
  </si>
  <si>
    <t>Portunus trituberculatus</t>
  </si>
  <si>
    <t>Zhoushan, China</t>
  </si>
  <si>
    <t>PET, PE, PVC, copolymer, PA</t>
  </si>
  <si>
    <t>Fibre, fragment, film, foam</t>
  </si>
  <si>
    <t>Zhang et al., 2019</t>
  </si>
  <si>
    <t>Pearl River, China</t>
  </si>
  <si>
    <t>Hypophthalmichthys molitrix</t>
  </si>
  <si>
    <t>Megalobrama hoffmanni</t>
  </si>
  <si>
    <t>Squaliobarbus curriculus</t>
  </si>
  <si>
    <t>Cirrhinus molitorella</t>
  </si>
  <si>
    <t>Cyprinus carpio</t>
  </si>
  <si>
    <t>Coptodon zillii</t>
  </si>
  <si>
    <t>Channa maculata</t>
  </si>
  <si>
    <t>Fibre, fragment, film, sphere</t>
  </si>
  <si>
    <t>PP, PE, PE-PP, PET</t>
  </si>
  <si>
    <t>Zheng et al., 2019</t>
  </si>
  <si>
    <t>South China Sea</t>
  </si>
  <si>
    <t>Synagrops japonicus</t>
  </si>
  <si>
    <t>Film, fibre, granule</t>
  </si>
  <si>
    <t>Cellophane, PA, PET, polyarylamide, poly(aryl ether)</t>
  </si>
  <si>
    <t>Saccostrea forskalii</t>
  </si>
  <si>
    <r>
      <t xml:space="preserve">Littoraria </t>
    </r>
    <r>
      <rPr>
        <sz val="11"/>
        <color theme="1"/>
        <rFont val="Calibri"/>
        <family val="2"/>
        <scheme val="minor"/>
      </rPr>
      <t>sp.</t>
    </r>
  </si>
  <si>
    <t>Angsila, Thailand</t>
  </si>
  <si>
    <t>Bangsaen, Thailand</t>
  </si>
  <si>
    <t>Samaesarn, Thailand</t>
  </si>
  <si>
    <t>PA, PET, PS</t>
  </si>
  <si>
    <t>PA, PET</t>
  </si>
  <si>
    <t>Offshore Rimini, Italy</t>
  </si>
  <si>
    <t>Offshore Pesaro, Italy</t>
  </si>
  <si>
    <t>Cesenatico, Italy</t>
  </si>
  <si>
    <t>Conero natural park, Ancona, Italy</t>
  </si>
  <si>
    <t>PE, PP, PET, PVC, PS, polyamminde</t>
  </si>
  <si>
    <t>Gomiero et al., 2019</t>
  </si>
  <si>
    <t>Thushari et al., 2017</t>
  </si>
  <si>
    <t>Cerastoderma edule</t>
  </si>
  <si>
    <t>Baie d'Authie, France</t>
  </si>
  <si>
    <t>Baie des Veys, France</t>
  </si>
  <si>
    <t>Le Portel</t>
  </si>
  <si>
    <t>SBR, PE, ABS</t>
  </si>
  <si>
    <t>SBR, PS, PP, PE, ABS</t>
  </si>
  <si>
    <t>Hermabessiere et al., 2019</t>
  </si>
  <si>
    <t>Filey, UK</t>
  </si>
  <si>
    <t>Hastings, UK</t>
  </si>
  <si>
    <t>Brighton, UK</t>
  </si>
  <si>
    <t>Plymouth, UK</t>
  </si>
  <si>
    <t>Wallasey, UK</t>
  </si>
  <si>
    <t>Edinburgh, UK</t>
  </si>
  <si>
    <t>Cardiff, UK</t>
  </si>
  <si>
    <t>Scotland, UK</t>
  </si>
  <si>
    <t>Northeast Atlantic</t>
  </si>
  <si>
    <t>Polyester, rayon, cellulose</t>
  </si>
  <si>
    <t>Polyester, PP, rayon, acrylic, cellulose, PE</t>
  </si>
  <si>
    <t>Li et al., 2020</t>
  </si>
  <si>
    <t>Pays de la Loire, France</t>
  </si>
  <si>
    <t>PP, PE, PE-PP, PS, PMMA, polyester, ABS</t>
  </si>
  <si>
    <t>Phuong et al., 2018</t>
  </si>
  <si>
    <t>PE, PP, ABS, PE-PP, polyester, polyisobutylene, PS</t>
  </si>
  <si>
    <t>PP, PE, polyester, ABS</t>
  </si>
  <si>
    <t>Pen-Bé, France</t>
  </si>
  <si>
    <t>Phuong et al., 2017</t>
  </si>
  <si>
    <t>Carcinus aestuarii</t>
  </si>
  <si>
    <t>Northern Adriatic Sea, Italy</t>
  </si>
  <si>
    <t>Acrylonitrile, PA, polyester</t>
  </si>
  <si>
    <t>Piarulli et al., 2019</t>
  </si>
  <si>
    <t>Yantai, China</t>
  </si>
  <si>
    <t>Shenzhen, China</t>
  </si>
  <si>
    <t>Qinzhou, China</t>
  </si>
  <si>
    <t>Polyester, rayon, PE, PVC, PP</t>
  </si>
  <si>
    <t>Qu et al., 2018</t>
  </si>
  <si>
    <t>Cantabrian Sea, Spain</t>
  </si>
  <si>
    <t>Ria of Vigo, Spain</t>
  </si>
  <si>
    <r>
      <t xml:space="preserve">Mytilus </t>
    </r>
    <r>
      <rPr>
        <sz val="11"/>
        <color theme="1"/>
        <rFont val="Calibri"/>
        <family val="2"/>
        <scheme val="minor"/>
      </rPr>
      <t>spp.</t>
    </r>
  </si>
  <si>
    <t>Fibre, fragment, pellet, foam</t>
  </si>
  <si>
    <t>Fibre, fragment, pellet, film</t>
  </si>
  <si>
    <t>Reguera et al., 2019</t>
  </si>
  <si>
    <t>Tainan, Taiwan</t>
  </si>
  <si>
    <t>Taiwan</t>
  </si>
  <si>
    <t>Okinawa, Japan</t>
  </si>
  <si>
    <t>Hualien, Taiwan</t>
  </si>
  <si>
    <t>PP, PE, PS, polyester, polyetherimide, PET, polyoxymethylene</t>
  </si>
  <si>
    <t>Lee et al., 2019</t>
  </si>
  <si>
    <t>PET, PVC, PE, PS, PA, PP, nylon</t>
  </si>
  <si>
    <t>Renzi et al., 2019</t>
  </si>
  <si>
    <t>Line, fragment</t>
  </si>
  <si>
    <t>Polyvinyl acetate, PE, PS</t>
  </si>
  <si>
    <t>Pallengu Village, Indonesia</t>
  </si>
  <si>
    <t>Tahir et al., 2019</t>
  </si>
  <si>
    <t>SEM-EDS</t>
  </si>
  <si>
    <t>Winkler et al., 2019</t>
  </si>
  <si>
    <t>Jimo, Qingdao, China</t>
  </si>
  <si>
    <t>Shibei, Qingdao, China</t>
  </si>
  <si>
    <t>Laoshan, Qingdao, China</t>
  </si>
  <si>
    <t>Sifang, Qingdao, China</t>
  </si>
  <si>
    <t>Shinan, Qingdao, China</t>
  </si>
  <si>
    <t>Licang, Qingdao, China</t>
  </si>
  <si>
    <t>Chengyang, Qingdao, China</t>
  </si>
  <si>
    <t>Rayon, PS, PAM</t>
  </si>
  <si>
    <t>Rayon, PET, PI</t>
  </si>
  <si>
    <t>Rayon</t>
  </si>
  <si>
    <t>Rayon, PE</t>
  </si>
  <si>
    <t>Rayon, PAA, PMPS, polyester</t>
  </si>
  <si>
    <t>Rayon, PET, PE, PDMS, PCL-diol</t>
  </si>
  <si>
    <t>Chang (brand name)</t>
  </si>
  <si>
    <t>Crystal (brand name)</t>
  </si>
  <si>
    <t>H2O (brand name)</t>
  </si>
  <si>
    <t>Minere (brand name)</t>
  </si>
  <si>
    <t>Mont Fleur (brand name)</t>
  </si>
  <si>
    <t>Namthip (brand name)</t>
  </si>
  <si>
    <t>Netle Pure Life (brand name)</t>
  </si>
  <si>
    <t>Purra (brand name)</t>
  </si>
  <si>
    <t>Singha (brand name)</t>
  </si>
  <si>
    <t>Volvic (brand name)</t>
  </si>
  <si>
    <t>Sigha (brand name)</t>
  </si>
  <si>
    <t>Perrier (brand name)</t>
  </si>
  <si>
    <t>ATR-FTIR+Raman</t>
  </si>
  <si>
    <t>PET, PE, PP, PA, PVC</t>
  </si>
  <si>
    <t>Kankanige and Babel, 2020</t>
  </si>
  <si>
    <t>Milk</t>
  </si>
  <si>
    <t>Vol.sampled (ml)</t>
  </si>
  <si>
    <t>Stereomicroscope+SEM</t>
  </si>
  <si>
    <t>100/5000</t>
  </si>
  <si>
    <t>Polyethersulfone, polysulfone</t>
  </si>
  <si>
    <t>Kutralam-Muniasamy et al., 2020</t>
  </si>
  <si>
    <t>Asaluyeh, Iran</t>
  </si>
  <si>
    <t>Stereomicroscope, polarized light microscope, fluorescence microscope</t>
  </si>
  <si>
    <t>Industrial outdoor air</t>
  </si>
  <si>
    <t>Urban outdoor air</t>
  </si>
  <si>
    <t>Abbasi et al., 2019</t>
  </si>
  <si>
    <t>SEM-EDX</t>
  </si>
  <si>
    <r>
      <t>m</t>
    </r>
    <r>
      <rPr>
        <vertAlign val="superscript"/>
        <sz val="8.5"/>
        <color theme="1"/>
        <rFont val="Verdana"/>
        <family val="2"/>
      </rPr>
      <t>2</t>
    </r>
    <r>
      <rPr>
        <sz val="11"/>
        <color theme="1"/>
        <rFont val="Calibri"/>
        <family val="2"/>
        <scheme val="minor"/>
      </rPr>
      <t/>
    </r>
  </si>
  <si>
    <t>Beijing, China</t>
  </si>
  <si>
    <t>Fibre, fragment, microbead</t>
  </si>
  <si>
    <t>PET, epoxy resin, PE, alkyd resin, rayon, PP, PA, PS</t>
  </si>
  <si>
    <t>Rooftop</t>
  </si>
  <si>
    <t>Liu et al., 2019a</t>
  </si>
  <si>
    <t>Liu et al., 2019b</t>
  </si>
  <si>
    <t>Li et al., 2018</t>
  </si>
  <si>
    <t>PVC, PA, PE</t>
  </si>
  <si>
    <t>Hara and Nash, 2020</t>
  </si>
  <si>
    <t>Metapenaeus monocerous</t>
  </si>
  <si>
    <t>Penaeus monodon</t>
  </si>
  <si>
    <t>Filament, round, angular</t>
  </si>
  <si>
    <t>Polyamide, rayon</t>
  </si>
  <si>
    <t>Bay of Bengal, Bangladesh</t>
  </si>
  <si>
    <t>Hossain et al., 2019</t>
  </si>
  <si>
    <t>330-500</t>
  </si>
  <si>
    <t>Parts/Volume</t>
  </si>
  <si>
    <t>Search strings</t>
  </si>
  <si>
    <t>microplastic OR plastic AND (fish OR seafood OR salt OR human OR air OR food)</t>
  </si>
  <si>
    <t>Description of terms used in datafile</t>
  </si>
  <si>
    <t>Structure</t>
  </si>
  <si>
    <t>Datasets only for fresh fish (both freshwater and marine)</t>
  </si>
  <si>
    <t>Datasets for liquids that are suitable for human consumption</t>
  </si>
  <si>
    <t>Datasets for different types of salt</t>
  </si>
  <si>
    <t>Datasets for MP in air suspension (not deposition)</t>
  </si>
  <si>
    <t>Datasets only for species belonging to the mollusc phylum</t>
  </si>
  <si>
    <t>Datasets for species belonging to the crustacea phylum</t>
  </si>
  <si>
    <t>Honeysugar</t>
  </si>
  <si>
    <t>Datasets for honey and sugar</t>
  </si>
  <si>
    <t>Datasets for dried fish</t>
  </si>
  <si>
    <t>Compilation of datasets for all media (2-9)</t>
  </si>
  <si>
    <t>Visual sorting</t>
  </si>
  <si>
    <t>Analytical .method</t>
  </si>
  <si>
    <t>List of abbreviations used</t>
  </si>
  <si>
    <t>Percentage of samples with positive occurrence of microplastics</t>
  </si>
  <si>
    <t>If concentrations reported were representing only the positive samples, a "Y" is indicated. Otherwise if concentrations represent the whole sample analysed, a "N" is indicated.</t>
  </si>
  <si>
    <t>If samples are analysed via visual sorting (i.e. picking out by forceps, sieving, selection by the naked eye) before further analysis or if they are only counted without any spectroscopic identification, the specific visual method is indicated here.</t>
  </si>
  <si>
    <t>Maximum magnification reported by study.</t>
  </si>
  <si>
    <t>Minimum particle size reported in study</t>
  </si>
  <si>
    <t>Maximum particle size reported in study</t>
  </si>
  <si>
    <t>Gastrointestinal tract</t>
  </si>
  <si>
    <t>PE</t>
  </si>
  <si>
    <t>Polyethylene</t>
  </si>
  <si>
    <t>Polypropylene</t>
  </si>
  <si>
    <t>PS</t>
  </si>
  <si>
    <t>Polystyrene</t>
  </si>
  <si>
    <t>Polyamide</t>
  </si>
  <si>
    <t>Polyethylene terephthalate</t>
  </si>
  <si>
    <t>PVC</t>
  </si>
  <si>
    <t>Polyvinyl chloride</t>
  </si>
  <si>
    <t>Scanning electron microscope/energy-dispersive X-ray spectroscopy</t>
  </si>
  <si>
    <t>BWW</t>
  </si>
  <si>
    <t>Body wet weight</t>
  </si>
  <si>
    <t>TWW</t>
  </si>
  <si>
    <t>Tissue wet weight</t>
  </si>
  <si>
    <t>Miscroscope Fourier transform infrared spectroscopy</t>
  </si>
  <si>
    <t>Lists down the spectroscopic method for confirming identity of particles (Note: SEM without EDS is not included as an analytical method). If no spectroscopic method, "Visual" is annotated.</t>
  </si>
  <si>
    <t>Attenuated total reflectance FTIR</t>
  </si>
  <si>
    <t>PAN</t>
  </si>
  <si>
    <t>Polyacrylonitrile</t>
  </si>
  <si>
    <t>Polyurethane</t>
  </si>
  <si>
    <t>Poly(methyl methacrylate)</t>
  </si>
  <si>
    <t>PTFE</t>
  </si>
  <si>
    <t>Polytetrafluoroethylene</t>
  </si>
  <si>
    <t>POM</t>
  </si>
  <si>
    <t>PBT</t>
  </si>
  <si>
    <t>Polyoxymethylene</t>
  </si>
  <si>
    <t>Polybutylene terephthalate</t>
  </si>
  <si>
    <t>PES</t>
  </si>
  <si>
    <t>Polysulfone</t>
  </si>
  <si>
    <t>PC</t>
  </si>
  <si>
    <t>Polycarbonate</t>
  </si>
  <si>
    <t>ABS</t>
  </si>
  <si>
    <t>SBR</t>
  </si>
  <si>
    <t>PU/PUR</t>
  </si>
  <si>
    <t>Acrylonitrile butadiene styrene</t>
  </si>
  <si>
    <t>Styrene-butadiene</t>
  </si>
  <si>
    <t>PEST</t>
  </si>
  <si>
    <t>Polyester</t>
  </si>
  <si>
    <t>PCL</t>
  </si>
  <si>
    <t>Polycaprolactone</t>
  </si>
  <si>
    <t>PAM</t>
  </si>
  <si>
    <t>Polyacrylamide</t>
  </si>
  <si>
    <t>PI</t>
  </si>
  <si>
    <t>PAA</t>
  </si>
  <si>
    <t>PMPS</t>
  </si>
  <si>
    <t>Polyacrylic acid</t>
  </si>
  <si>
    <t>Poly(methyl phenyl siloxane)</t>
  </si>
  <si>
    <t>Poly(isoprene)</t>
  </si>
  <si>
    <t>PDMS</t>
  </si>
  <si>
    <t>Polydimethylsiloxane</t>
  </si>
  <si>
    <t>Notes</t>
  </si>
  <si>
    <t>Data presented in this file were mostly recalculated from the original data reported in studies to a per unit body wet weight or tissue wet weight basis when data were only reported on an individual basis</t>
  </si>
  <si>
    <t>For studies which did not provide the body weight or tissue weight sampled, the reported length of the species is used to estimate the body weight using established length-weigh parameters for that species (from Fishbase or other literature)</t>
  </si>
  <si>
    <t xml:space="preserve">If length of sample is not reported, the average length at first maturity (from Fishbase) is used to estimate the body weight of sample. </t>
  </si>
  <si>
    <t>Further details on the calculations can provided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</si>
</sst>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0000"/>
  </numFmts>
  <fonts count="18" x14ac:knownFonts="1">
    <font>
      <sz val="11"/>
      <color theme="1"/>
      <name val="Calibri"/>
      <family val="2"/>
      <scheme val="minor"/>
    </font>
    <font>
      <sz val="8.5"/>
      <color theme="1"/>
      <name val="Verdana"/>
      <family val="2"/>
    </font>
    <font>
      <sz val="8"/>
      <color theme="1"/>
      <name val="Verdana"/>
      <family val="2"/>
    </font>
    <font>
      <vertAlign val="superscript"/>
      <sz val="8.5"/>
      <color theme="1"/>
      <name val="Verdana"/>
      <family val="2"/>
    </font>
    <font>
      <i/>
      <sz val="8.5"/>
      <color theme="1"/>
      <name val="Verdana"/>
      <family val="2"/>
    </font>
    <font>
      <i/>
      <sz val="8.5"/>
      <color rgb="FF000000"/>
      <name val="Verdana"/>
      <family val="2"/>
    </font>
    <font>
      <sz val="8.5"/>
      <color rgb="FF000000"/>
      <name val="Verdana"/>
      <family val="2"/>
    </font>
    <font>
      <i/>
      <sz val="8.5"/>
      <name val="Verdana"/>
      <family val="2"/>
    </font>
    <font>
      <sz val="8.5"/>
      <name val="Verdana"/>
      <family val="2"/>
    </font>
    <font>
      <sz val="11"/>
      <color rgb="FF000000"/>
      <name val="Calibri"/>
      <family val="2"/>
    </font>
    <font>
      <sz val="11"/>
      <color rgb="FF000000"/>
      <name val="Calibri"/>
      <family val="2"/>
      <scheme val="minor"/>
    </font>
    <font>
      <sz val="10"/>
      <color rgb="FF000000"/>
      <name val="Calibri"/>
      <family val="2"/>
      <scheme val="minor"/>
    </font>
    <font>
      <sz val="8.5"/>
      <color rgb="FFFF0000"/>
      <name val="Verdana"/>
      <family val="2"/>
    </font>
    <font>
      <sz val="9"/>
      <color indexed="81"/>
      <name val="Tahoma"/>
      <family val="2"/>
    </font>
    <font>
      <b/>
      <sz val="9"/>
      <color indexed="81"/>
      <name val="Tahoma"/>
      <family val="2"/>
    </font>
    <font>
      <i/>
      <sz val="11"/>
      <color theme="1"/>
      <name val="Calibri"/>
      <family val="2"/>
      <scheme val="minor"/>
    </font>
    <font>
      <i/>
      <sz val="12"/>
      <color theme="1"/>
      <name val="Times New Roman"/>
      <family val="1"/>
    </font>
    <font>
      <b/>
      <sz val="12"/>
      <color theme="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8" fillId="0" borderId="0" xfId="0" applyFont="1" applyBorder="1" applyAlignment="1">
      <alignment vertical="center" wrapText="1"/>
    </xf>
    <xf numFmtId="0" fontId="9" fillId="0" borderId="0" xfId="0" applyFont="1" applyBorder="1" applyAlignment="1">
      <alignment vertical="center" wrapText="1"/>
    </xf>
    <xf numFmtId="11" fontId="6" fillId="0" borderId="0" xfId="0" applyNumberFormat="1" applyFont="1" applyBorder="1" applyAlignment="1">
      <alignment vertical="center" wrapText="1"/>
    </xf>
    <xf numFmtId="0" fontId="0" fillId="0" borderId="0" xfId="0" applyBorder="1"/>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1" fillId="0" borderId="0" xfId="0" applyNumberFormat="1" applyFont="1" applyBorder="1" applyAlignment="1">
      <alignment vertical="center" wrapText="1"/>
    </xf>
    <xf numFmtId="164" fontId="1" fillId="0" borderId="0" xfId="0" applyNumberFormat="1" applyFont="1" applyBorder="1" applyAlignment="1">
      <alignment vertical="center" wrapText="1"/>
    </xf>
    <xf numFmtId="165" fontId="1" fillId="0" borderId="0" xfId="0" applyNumberFormat="1" applyFont="1" applyBorder="1" applyAlignment="1">
      <alignment vertical="center" wrapText="1"/>
    </xf>
    <xf numFmtId="0" fontId="5" fillId="0" borderId="0" xfId="0" applyFont="1" applyFill="1" applyBorder="1" applyAlignment="1">
      <alignment vertical="center" wrapText="1"/>
    </xf>
    <xf numFmtId="165" fontId="0" fillId="0" borderId="0" xfId="0" applyNumberFormat="1" applyBorder="1"/>
    <xf numFmtId="165" fontId="0" fillId="0" borderId="0" xfId="0" applyNumberFormat="1"/>
    <xf numFmtId="0" fontId="7" fillId="0" borderId="0" xfId="0" applyFont="1" applyFill="1" applyBorder="1" applyAlignment="1">
      <alignment vertical="center" wrapText="1"/>
    </xf>
    <xf numFmtId="11" fontId="1" fillId="0" borderId="0" xfId="0" applyNumberFormat="1" applyFont="1" applyBorder="1" applyAlignment="1">
      <alignment vertical="center" wrapText="1"/>
    </xf>
    <xf numFmtId="0" fontId="5" fillId="0" borderId="0" xfId="0" applyFont="1" applyFill="1" applyBorder="1" applyAlignment="1">
      <alignment horizontal="justify" vertical="center" wrapText="1"/>
    </xf>
    <xf numFmtId="166" fontId="1" fillId="0" borderId="0" xfId="0" applyNumberFormat="1" applyFont="1" applyBorder="1" applyAlignment="1">
      <alignment vertical="center" wrapText="1"/>
    </xf>
    <xf numFmtId="167" fontId="1" fillId="0" borderId="0" xfId="0" applyNumberFormat="1" applyFont="1" applyBorder="1" applyAlignment="1">
      <alignment vertical="center" wrapText="1"/>
    </xf>
    <xf numFmtId="167" fontId="9" fillId="0" borderId="0" xfId="0" applyNumberFormat="1" applyFont="1" applyBorder="1" applyAlignment="1">
      <alignment vertical="center" wrapText="1"/>
    </xf>
    <xf numFmtId="165" fontId="6" fillId="0" borderId="0" xfId="0" applyNumberFormat="1" applyFont="1" applyBorder="1" applyAlignment="1">
      <alignment vertical="center" wrapText="1"/>
    </xf>
    <xf numFmtId="0" fontId="4" fillId="0" borderId="0"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6" fillId="0" borderId="0" xfId="0" applyFont="1" applyFill="1" applyBorder="1" applyAlignment="1">
      <alignment vertical="center" wrapText="1"/>
    </xf>
    <xf numFmtId="0" fontId="9" fillId="0" borderId="0" xfId="0" applyFont="1" applyBorder="1" applyAlignment="1">
      <alignment vertical="center"/>
    </xf>
    <xf numFmtId="0" fontId="9" fillId="0" borderId="0" xfId="0" applyFont="1" applyBorder="1" applyAlignment="1">
      <alignment horizontal="right" vertical="center"/>
    </xf>
    <xf numFmtId="0" fontId="1" fillId="0" borderId="0" xfId="0" applyFont="1"/>
    <xf numFmtId="0" fontId="0" fillId="0" borderId="0" xfId="0" applyAlignment="1">
      <alignment wrapText="1"/>
    </xf>
    <xf numFmtId="0" fontId="10" fillId="0" borderId="0" xfId="0" applyFont="1"/>
    <xf numFmtId="0" fontId="9" fillId="0" borderId="0" xfId="0" applyFont="1" applyFill="1" applyBorder="1" applyAlignment="1">
      <alignment vertical="center"/>
    </xf>
    <xf numFmtId="0" fontId="0" fillId="0" borderId="0" xfId="0" applyFill="1" applyBorder="1" applyAlignment="1">
      <alignment vertical="center"/>
    </xf>
    <xf numFmtId="0" fontId="0" fillId="0" borderId="0" xfId="0" applyAlignment="1">
      <alignment horizontal="right"/>
    </xf>
    <xf numFmtId="11" fontId="0" fillId="0" borderId="0" xfId="0" applyNumberFormat="1" applyFill="1"/>
    <xf numFmtId="0" fontId="11" fillId="0" borderId="0" xfId="0" applyFont="1" applyFill="1" applyBorder="1" applyAlignment="1">
      <alignment horizontal="right" vertical="center" wrapText="1"/>
    </xf>
    <xf numFmtId="0" fontId="0" fillId="0" borderId="0" xfId="0" applyNumberFormat="1"/>
    <xf numFmtId="0" fontId="12" fillId="0" borderId="0" xfId="0" applyFont="1" applyBorder="1" applyAlignment="1">
      <alignment vertical="center" wrapText="1"/>
    </xf>
    <xf numFmtId="165" fontId="1" fillId="0" borderId="0" xfId="0" applyNumberFormat="1" applyFont="1" applyFill="1" applyBorder="1" applyAlignment="1">
      <alignment vertical="center" wrapText="1"/>
    </xf>
    <xf numFmtId="0" fontId="12" fillId="0" borderId="0" xfId="0" applyNumberFormat="1" applyFont="1" applyBorder="1" applyAlignment="1">
      <alignment vertical="center" wrapText="1"/>
    </xf>
    <xf numFmtId="0" fontId="1" fillId="3" borderId="0" xfId="0" applyFont="1" applyFill="1" applyBorder="1" applyAlignment="1">
      <alignment vertical="center" wrapText="1"/>
    </xf>
    <xf numFmtId="0" fontId="1" fillId="4" borderId="0" xfId="0" applyFont="1" applyFill="1" applyBorder="1" applyAlignment="1">
      <alignment vertical="center" wrapText="1"/>
    </xf>
    <xf numFmtId="0" fontId="0" fillId="0" borderId="0" xfId="0" applyNumberFormat="1" applyFill="1"/>
    <xf numFmtId="0" fontId="15" fillId="0" borderId="0" xfId="0" applyFont="1"/>
    <xf numFmtId="0" fontId="1" fillId="0" borderId="0" xfId="0" applyNumberFormat="1" applyFont="1" applyFill="1" applyBorder="1" applyAlignment="1">
      <alignment vertical="center" wrapText="1"/>
    </xf>
    <xf numFmtId="167" fontId="0" fillId="0" borderId="0" xfId="0" applyNumberFormat="1"/>
    <xf numFmtId="0" fontId="1" fillId="3" borderId="0" xfId="0" applyNumberFormat="1" applyFont="1" applyFill="1" applyBorder="1" applyAlignment="1">
      <alignment vertical="center" wrapText="1"/>
    </xf>
    <xf numFmtId="0" fontId="4" fillId="2" borderId="1" xfId="0" applyFont="1" applyFill="1" applyBorder="1" applyAlignment="1">
      <alignment horizontal="center" vertical="center" wrapText="1"/>
    </xf>
    <xf numFmtId="16" fontId="0" fillId="0" borderId="0" xfId="0" applyNumberFormat="1"/>
    <xf numFmtId="0" fontId="9" fillId="0" borderId="0" xfId="0" applyFont="1" applyFill="1" applyBorder="1" applyAlignment="1">
      <alignment horizontal="right" vertical="center"/>
    </xf>
    <xf numFmtId="0" fontId="9" fillId="0" borderId="0" xfId="0" applyFont="1" applyFill="1" applyBorder="1" applyAlignment="1">
      <alignment vertical="center" wrapText="1"/>
    </xf>
    <xf numFmtId="0" fontId="0" fillId="0" borderId="0" xfId="0" applyAlignment="1"/>
    <xf numFmtId="0" fontId="0" fillId="0" borderId="0" xfId="0" applyFont="1"/>
    <xf numFmtId="0" fontId="16" fillId="0" borderId="0" xfId="0" applyFont="1"/>
    <xf numFmtId="0" fontId="1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6FB3-2E87-4674-82B9-E7F23634F5C0}">
  <dimension ref="A2:C61"/>
  <sheetViews>
    <sheetView tabSelected="1" workbookViewId="0">
      <selection activeCell="E21" sqref="E21"/>
    </sheetView>
  </sheetViews>
  <sheetFormatPr defaultRowHeight="14.4" x14ac:dyDescent="0.3"/>
  <sheetData>
    <row r="2" spans="1:3" ht="15.6" x14ac:dyDescent="0.3">
      <c r="A2" s="57" t="s">
        <v>1053</v>
      </c>
    </row>
    <row r="3" spans="1:3" ht="15.6" x14ac:dyDescent="0.3">
      <c r="A3" s="56" t="s">
        <v>1054</v>
      </c>
    </row>
    <row r="4" spans="1:3" ht="15.6" x14ac:dyDescent="0.3">
      <c r="A4" s="56"/>
    </row>
    <row r="5" spans="1:3" ht="15.6" x14ac:dyDescent="0.3">
      <c r="A5" s="57" t="s">
        <v>1127</v>
      </c>
    </row>
    <row r="6" spans="1:3" x14ac:dyDescent="0.3">
      <c r="A6" t="s">
        <v>1128</v>
      </c>
    </row>
    <row r="7" spans="1:3" x14ac:dyDescent="0.3">
      <c r="A7" t="s">
        <v>1129</v>
      </c>
    </row>
    <row r="8" spans="1:3" x14ac:dyDescent="0.3">
      <c r="A8" t="s">
        <v>1130</v>
      </c>
    </row>
    <row r="9" spans="1:3" x14ac:dyDescent="0.3">
      <c r="A9" t="s">
        <v>1131</v>
      </c>
    </row>
    <row r="11" spans="1:3" ht="15.6" x14ac:dyDescent="0.3">
      <c r="A11" s="57" t="s">
        <v>1056</v>
      </c>
    </row>
    <row r="12" spans="1:3" x14ac:dyDescent="0.3">
      <c r="A12">
        <v>1</v>
      </c>
      <c r="B12" t="s">
        <v>895</v>
      </c>
      <c r="C12" t="s">
        <v>1066</v>
      </c>
    </row>
    <row r="13" spans="1:3" x14ac:dyDescent="0.3">
      <c r="A13">
        <v>2</v>
      </c>
      <c r="B13" t="s">
        <v>3</v>
      </c>
      <c r="C13" t="s">
        <v>1057</v>
      </c>
    </row>
    <row r="14" spans="1:3" x14ac:dyDescent="0.3">
      <c r="A14">
        <v>3</v>
      </c>
      <c r="B14" t="s">
        <v>216</v>
      </c>
      <c r="C14" t="s">
        <v>1061</v>
      </c>
    </row>
    <row r="15" spans="1:3" x14ac:dyDescent="0.3">
      <c r="A15">
        <v>4</v>
      </c>
      <c r="B15" t="s">
        <v>573</v>
      </c>
      <c r="C15" t="s">
        <v>1058</v>
      </c>
    </row>
    <row r="16" spans="1:3" x14ac:dyDescent="0.3">
      <c r="A16">
        <v>5</v>
      </c>
      <c r="B16" t="s">
        <v>569</v>
      </c>
      <c r="C16" t="s">
        <v>1059</v>
      </c>
    </row>
    <row r="17" spans="1:3" x14ac:dyDescent="0.3">
      <c r="A17">
        <v>6</v>
      </c>
      <c r="B17" t="s">
        <v>324</v>
      </c>
      <c r="C17" t="s">
        <v>1060</v>
      </c>
    </row>
    <row r="18" spans="1:3" x14ac:dyDescent="0.3">
      <c r="A18">
        <v>7</v>
      </c>
      <c r="B18" t="s">
        <v>568</v>
      </c>
      <c r="C18" t="s">
        <v>1062</v>
      </c>
    </row>
    <row r="19" spans="1:3" x14ac:dyDescent="0.3">
      <c r="A19">
        <v>8</v>
      </c>
      <c r="B19" t="s">
        <v>1063</v>
      </c>
      <c r="C19" t="s">
        <v>1064</v>
      </c>
    </row>
    <row r="20" spans="1:3" x14ac:dyDescent="0.3">
      <c r="A20">
        <v>9</v>
      </c>
      <c r="B20" t="s">
        <v>286</v>
      </c>
      <c r="C20" t="s">
        <v>1065</v>
      </c>
    </row>
    <row r="22" spans="1:3" ht="15.6" x14ac:dyDescent="0.3">
      <c r="A22" s="57" t="s">
        <v>1055</v>
      </c>
    </row>
    <row r="23" spans="1:3" x14ac:dyDescent="0.3">
      <c r="A23" t="s">
        <v>635</v>
      </c>
      <c r="C23" t="s">
        <v>1070</v>
      </c>
    </row>
    <row r="24" spans="1:3" x14ac:dyDescent="0.3">
      <c r="A24" t="s">
        <v>634</v>
      </c>
      <c r="C24" t="s">
        <v>1071</v>
      </c>
    </row>
    <row r="25" spans="1:3" x14ac:dyDescent="0.3">
      <c r="A25" t="s">
        <v>1067</v>
      </c>
      <c r="C25" t="s">
        <v>1072</v>
      </c>
    </row>
    <row r="26" spans="1:3" x14ac:dyDescent="0.3">
      <c r="A26" t="s">
        <v>696</v>
      </c>
      <c r="C26" t="s">
        <v>1073</v>
      </c>
    </row>
    <row r="27" spans="1:3" x14ac:dyDescent="0.3">
      <c r="A27" t="s">
        <v>1068</v>
      </c>
      <c r="C27" t="s">
        <v>1092</v>
      </c>
    </row>
    <row r="28" spans="1:3" x14ac:dyDescent="0.3">
      <c r="A28" t="s">
        <v>636</v>
      </c>
      <c r="C28" t="s">
        <v>1074</v>
      </c>
    </row>
    <row r="29" spans="1:3" x14ac:dyDescent="0.3">
      <c r="A29" t="s">
        <v>682</v>
      </c>
      <c r="C29" t="s">
        <v>1075</v>
      </c>
    </row>
    <row r="32" spans="1:3" ht="15.6" x14ac:dyDescent="0.3">
      <c r="A32" s="57" t="s">
        <v>1069</v>
      </c>
    </row>
    <row r="33" spans="1:2" x14ac:dyDescent="0.3">
      <c r="A33" t="s">
        <v>345</v>
      </c>
      <c r="B33" t="s">
        <v>1076</v>
      </c>
    </row>
    <row r="34" spans="1:2" x14ac:dyDescent="0.3">
      <c r="A34" t="s">
        <v>1087</v>
      </c>
      <c r="B34" t="s">
        <v>1088</v>
      </c>
    </row>
    <row r="35" spans="1:2" x14ac:dyDescent="0.3">
      <c r="A35" t="s">
        <v>1089</v>
      </c>
      <c r="B35" t="s">
        <v>1090</v>
      </c>
    </row>
    <row r="36" spans="1:2" x14ac:dyDescent="0.3">
      <c r="A36" t="s">
        <v>6</v>
      </c>
      <c r="B36" t="s">
        <v>1086</v>
      </c>
    </row>
    <row r="37" spans="1:2" x14ac:dyDescent="0.3">
      <c r="A37" t="s">
        <v>378</v>
      </c>
      <c r="B37" t="s">
        <v>1091</v>
      </c>
    </row>
    <row r="38" spans="1:2" x14ac:dyDescent="0.3">
      <c r="A38" t="s">
        <v>30</v>
      </c>
      <c r="B38" t="s">
        <v>1093</v>
      </c>
    </row>
    <row r="39" spans="1:2" x14ac:dyDescent="0.3">
      <c r="A39" t="s">
        <v>1077</v>
      </c>
      <c r="B39" t="s">
        <v>1078</v>
      </c>
    </row>
    <row r="40" spans="1:2" x14ac:dyDescent="0.3">
      <c r="A40" t="s">
        <v>283</v>
      </c>
      <c r="B40" t="s">
        <v>1079</v>
      </c>
    </row>
    <row r="41" spans="1:2" x14ac:dyDescent="0.3">
      <c r="A41" t="s">
        <v>1080</v>
      </c>
      <c r="B41" t="s">
        <v>1081</v>
      </c>
    </row>
    <row r="42" spans="1:2" x14ac:dyDescent="0.3">
      <c r="A42" t="s">
        <v>652</v>
      </c>
      <c r="B42" t="s">
        <v>1082</v>
      </c>
    </row>
    <row r="43" spans="1:2" x14ac:dyDescent="0.3">
      <c r="A43" t="s">
        <v>304</v>
      </c>
      <c r="B43" t="s">
        <v>1083</v>
      </c>
    </row>
    <row r="44" spans="1:2" x14ac:dyDescent="0.3">
      <c r="A44" t="s">
        <v>1084</v>
      </c>
      <c r="B44" t="s">
        <v>1085</v>
      </c>
    </row>
    <row r="45" spans="1:2" x14ac:dyDescent="0.3">
      <c r="A45" t="s">
        <v>1094</v>
      </c>
      <c r="B45" t="s">
        <v>1095</v>
      </c>
    </row>
    <row r="46" spans="1:2" x14ac:dyDescent="0.3">
      <c r="A46" t="s">
        <v>1110</v>
      </c>
      <c r="B46" t="s">
        <v>1096</v>
      </c>
    </row>
    <row r="47" spans="1:2" x14ac:dyDescent="0.3">
      <c r="A47" t="s">
        <v>107</v>
      </c>
      <c r="B47" t="s">
        <v>1097</v>
      </c>
    </row>
    <row r="48" spans="1:2" x14ac:dyDescent="0.3">
      <c r="A48" t="s">
        <v>1098</v>
      </c>
      <c r="B48" t="s">
        <v>1099</v>
      </c>
    </row>
    <row r="49" spans="1:2" x14ac:dyDescent="0.3">
      <c r="A49" t="s">
        <v>1100</v>
      </c>
      <c r="B49" t="s">
        <v>1102</v>
      </c>
    </row>
    <row r="50" spans="1:2" x14ac:dyDescent="0.3">
      <c r="A50" t="s">
        <v>1101</v>
      </c>
      <c r="B50" t="s">
        <v>1103</v>
      </c>
    </row>
    <row r="51" spans="1:2" x14ac:dyDescent="0.3">
      <c r="A51" t="s">
        <v>1104</v>
      </c>
      <c r="B51" t="s">
        <v>1105</v>
      </c>
    </row>
    <row r="52" spans="1:2" x14ac:dyDescent="0.3">
      <c r="A52" t="s">
        <v>1106</v>
      </c>
      <c r="B52" t="s">
        <v>1107</v>
      </c>
    </row>
    <row r="53" spans="1:2" x14ac:dyDescent="0.3">
      <c r="A53" t="s">
        <v>1108</v>
      </c>
      <c r="B53" t="s">
        <v>1111</v>
      </c>
    </row>
    <row r="54" spans="1:2" x14ac:dyDescent="0.3">
      <c r="A54" t="s">
        <v>1109</v>
      </c>
      <c r="B54" t="s">
        <v>1112</v>
      </c>
    </row>
    <row r="55" spans="1:2" x14ac:dyDescent="0.3">
      <c r="A55" t="s">
        <v>1113</v>
      </c>
      <c r="B55" t="s">
        <v>1114</v>
      </c>
    </row>
    <row r="56" spans="1:2" x14ac:dyDescent="0.3">
      <c r="A56" t="s">
        <v>1115</v>
      </c>
      <c r="B56" t="s">
        <v>1116</v>
      </c>
    </row>
    <row r="57" spans="1:2" x14ac:dyDescent="0.3">
      <c r="A57" t="s">
        <v>1117</v>
      </c>
      <c r="B57" t="s">
        <v>1118</v>
      </c>
    </row>
    <row r="58" spans="1:2" x14ac:dyDescent="0.3">
      <c r="A58" t="s">
        <v>1119</v>
      </c>
      <c r="B58" t="s">
        <v>1124</v>
      </c>
    </row>
    <row r="59" spans="1:2" x14ac:dyDescent="0.3">
      <c r="A59" t="s">
        <v>1120</v>
      </c>
      <c r="B59" t="s">
        <v>1122</v>
      </c>
    </row>
    <row r="60" spans="1:2" x14ac:dyDescent="0.3">
      <c r="A60" t="s">
        <v>1121</v>
      </c>
      <c r="B60" t="s">
        <v>1123</v>
      </c>
    </row>
    <row r="61" spans="1:2" x14ac:dyDescent="0.3">
      <c r="A61" t="s">
        <v>1125</v>
      </c>
      <c r="B61" t="s">
        <v>1126</v>
      </c>
    </row>
  </sheetData>
  <sheetProtection algorithmName="SHA-512" hashValue="kHJN1XdMD3MA9Q+NDyZX0zfxZa1gjhaHx3wMtW/IMCGoj8vqhyTjdYtxeme833u4X0Yg8vcDtENzUnRjUJjH7g==" saltValue="PP3GdDfgLvwkMYhCJt8TIw==" spinCount="100000" sheet="1" objects="1" scenarios="1" selectLockedCells="1" selectUn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6EF1-44B2-41E9-8CE6-487E63CEA180}">
  <dimension ref="A1:Q5"/>
  <sheetViews>
    <sheetView workbookViewId="0">
      <selection activeCell="G13" sqref="G13"/>
    </sheetView>
  </sheetViews>
  <sheetFormatPr defaultRowHeight="14.4" x14ac:dyDescent="0.3"/>
  <cols>
    <col min="15" max="15" width="14.33203125" customWidth="1"/>
    <col min="17" max="17" width="13.6640625" customWidth="1"/>
  </cols>
  <sheetData>
    <row r="1" spans="1:17"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636</v>
      </c>
      <c r="N1" s="26" t="s">
        <v>682</v>
      </c>
      <c r="O1" s="26" t="s">
        <v>639</v>
      </c>
      <c r="P1" s="26" t="s">
        <v>0</v>
      </c>
      <c r="Q1" s="26" t="s">
        <v>1</v>
      </c>
    </row>
    <row r="2" spans="1:17" ht="32.4" x14ac:dyDescent="0.3">
      <c r="A2" s="10" t="s">
        <v>287</v>
      </c>
      <c r="B2" s="9"/>
      <c r="C2" s="9" t="s">
        <v>286</v>
      </c>
      <c r="D2" s="9">
        <v>30</v>
      </c>
      <c r="E2" s="9">
        <v>30</v>
      </c>
      <c r="F2" s="9"/>
      <c r="G2" s="9"/>
      <c r="H2" s="9">
        <v>3.3000000000000002E-2</v>
      </c>
      <c r="I2" s="9" t="s">
        <v>4</v>
      </c>
      <c r="J2" s="9" t="s">
        <v>5</v>
      </c>
      <c r="K2" s="9" t="s">
        <v>72</v>
      </c>
      <c r="L2" s="9" t="s">
        <v>571</v>
      </c>
      <c r="M2" s="9">
        <v>1</v>
      </c>
      <c r="N2" s="9">
        <v>1000</v>
      </c>
      <c r="O2" s="9" t="s">
        <v>288</v>
      </c>
      <c r="P2" s="9" t="s">
        <v>289</v>
      </c>
      <c r="Q2" s="9" t="s">
        <v>290</v>
      </c>
    </row>
    <row r="3" spans="1:17" ht="21.6" x14ac:dyDescent="0.3">
      <c r="A3" s="10" t="s">
        <v>291</v>
      </c>
      <c r="B3" s="9"/>
      <c r="C3" s="9" t="s">
        <v>286</v>
      </c>
      <c r="D3" s="9">
        <v>30</v>
      </c>
      <c r="E3" s="9">
        <v>40</v>
      </c>
      <c r="F3" s="9"/>
      <c r="G3" s="9"/>
      <c r="H3" s="9">
        <v>2.1000000000000001E-2</v>
      </c>
      <c r="I3" s="9" t="s">
        <v>4</v>
      </c>
      <c r="J3" s="9" t="s">
        <v>5</v>
      </c>
      <c r="K3" s="9" t="s">
        <v>72</v>
      </c>
      <c r="L3" s="9" t="s">
        <v>159</v>
      </c>
      <c r="M3" s="9">
        <v>1</v>
      </c>
      <c r="N3" s="9">
        <v>1000</v>
      </c>
      <c r="O3" s="9" t="s">
        <v>288</v>
      </c>
      <c r="P3" s="9" t="s">
        <v>289</v>
      </c>
      <c r="Q3" s="9" t="s">
        <v>290</v>
      </c>
    </row>
    <row r="4" spans="1:17" ht="43.2" x14ac:dyDescent="0.3">
      <c r="A4" s="10" t="s">
        <v>292</v>
      </c>
      <c r="B4" s="9"/>
      <c r="C4" s="9" t="s">
        <v>286</v>
      </c>
      <c r="D4" s="9">
        <v>30</v>
      </c>
      <c r="E4" s="9">
        <v>10</v>
      </c>
      <c r="F4" s="9"/>
      <c r="G4" s="9"/>
      <c r="H4" s="9">
        <v>2E-3</v>
      </c>
      <c r="I4" s="9" t="s">
        <v>4</v>
      </c>
      <c r="J4" s="9" t="s">
        <v>5</v>
      </c>
      <c r="K4" s="9" t="s">
        <v>72</v>
      </c>
      <c r="L4" s="9" t="s">
        <v>293</v>
      </c>
      <c r="M4" s="9">
        <v>1</v>
      </c>
      <c r="N4" s="9">
        <v>1000</v>
      </c>
      <c r="O4" s="9" t="s">
        <v>288</v>
      </c>
      <c r="P4" s="9" t="s">
        <v>289</v>
      </c>
      <c r="Q4" s="9" t="s">
        <v>290</v>
      </c>
    </row>
    <row r="5" spans="1:17" ht="21.6" x14ac:dyDescent="0.3">
      <c r="A5" s="10" t="s">
        <v>294</v>
      </c>
      <c r="B5" s="9"/>
      <c r="C5" s="9" t="s">
        <v>286</v>
      </c>
      <c r="D5" s="9">
        <v>30</v>
      </c>
      <c r="E5" s="9">
        <v>4</v>
      </c>
      <c r="F5" s="9"/>
      <c r="G5" s="9"/>
      <c r="H5" s="9">
        <v>0.02</v>
      </c>
      <c r="I5" s="9" t="s">
        <v>4</v>
      </c>
      <c r="J5" s="9" t="s">
        <v>5</v>
      </c>
      <c r="K5" s="9" t="s">
        <v>72</v>
      </c>
      <c r="L5" s="9" t="s">
        <v>283</v>
      </c>
      <c r="M5" s="9">
        <v>1</v>
      </c>
      <c r="N5" s="9">
        <v>1000</v>
      </c>
      <c r="O5" s="9" t="s">
        <v>288</v>
      </c>
      <c r="P5" s="9" t="s">
        <v>289</v>
      </c>
      <c r="Q5" s="9" t="s">
        <v>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CBE8-9621-49FE-830C-A7D17BC15BE0}">
  <dimension ref="A1:U872"/>
  <sheetViews>
    <sheetView workbookViewId="0">
      <pane ySplit="1" topLeftCell="A656" activePane="bottomLeft" state="frozen"/>
      <selection pane="bottomLeft" activeCell="H661" sqref="H661"/>
    </sheetView>
  </sheetViews>
  <sheetFormatPr defaultRowHeight="14.4" x14ac:dyDescent="0.3"/>
  <cols>
    <col min="1" max="1" width="18.5546875" customWidth="1"/>
    <col min="2" max="2" width="11.77734375" customWidth="1"/>
    <col min="3" max="3" width="11.6640625" customWidth="1"/>
    <col min="4" max="4" width="6.77734375" customWidth="1"/>
    <col min="11" max="11" width="16" customWidth="1"/>
    <col min="12" max="12" width="10" customWidth="1"/>
    <col min="13" max="13" width="15.88671875" customWidth="1"/>
    <col min="14" max="14" width="20.109375" customWidth="1"/>
    <col min="15" max="15" width="14.5546875" customWidth="1"/>
    <col min="16" max="16" width="15.109375" customWidth="1"/>
    <col min="17" max="17" width="25.88671875" customWidth="1"/>
    <col min="18" max="18" width="12.77734375" customWidth="1"/>
    <col min="19" max="19" width="13.5546875" customWidth="1"/>
    <col min="20" max="20" width="30.5546875" customWidth="1"/>
    <col min="21" max="21" width="24.88671875" customWidth="1"/>
  </cols>
  <sheetData>
    <row r="1" spans="1:20" ht="21.6" x14ac:dyDescent="0.3">
      <c r="A1" s="50" t="s">
        <v>632</v>
      </c>
      <c r="B1" s="26" t="s">
        <v>1052</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32.4"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32.4"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32.4"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43.2"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43.2"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43.2"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32.4"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32.4"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32.4"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32.4"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32.4"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32.4"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32.4"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32.4"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43.2"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40" t="s">
        <v>39</v>
      </c>
    </row>
    <row r="26" spans="1:20" ht="43.2"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40" t="s">
        <v>39</v>
      </c>
    </row>
    <row r="27" spans="1:20" ht="43.2"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40" t="s">
        <v>39</v>
      </c>
    </row>
    <row r="28" spans="1:20" ht="43.2"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40" t="s">
        <v>39</v>
      </c>
    </row>
    <row r="29" spans="1:20" ht="43.2"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40" t="s">
        <v>39</v>
      </c>
    </row>
    <row r="30" spans="1:20" ht="43.2"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40" t="s">
        <v>39</v>
      </c>
    </row>
    <row r="31" spans="1:20" ht="43.2"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40" t="s">
        <v>39</v>
      </c>
    </row>
    <row r="32" spans="1:20" ht="43.2"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40" t="s">
        <v>39</v>
      </c>
    </row>
    <row r="33" spans="1:20" ht="43.2"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40" t="s">
        <v>39</v>
      </c>
    </row>
    <row r="34" spans="1:20" ht="43.2"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40" t="s">
        <v>39</v>
      </c>
    </row>
    <row r="35" spans="1:20" ht="43.2"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40" t="s">
        <v>39</v>
      </c>
    </row>
    <row r="36" spans="1:20" ht="43.2"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40" t="s">
        <v>39</v>
      </c>
    </row>
    <row r="37" spans="1:20" ht="43.2"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40" t="s">
        <v>39</v>
      </c>
    </row>
    <row r="38" spans="1:20" ht="43.2"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40" t="s">
        <v>39</v>
      </c>
    </row>
    <row r="39" spans="1:20" ht="43.2"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40" t="s">
        <v>39</v>
      </c>
    </row>
    <row r="40" spans="1:20" ht="43.2"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40" t="s">
        <v>39</v>
      </c>
    </row>
    <row r="41" spans="1:20" ht="43.2"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40" t="s">
        <v>39</v>
      </c>
    </row>
    <row r="42" spans="1:20" ht="43.2"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40" t="s">
        <v>39</v>
      </c>
    </row>
    <row r="43" spans="1:20" ht="43.2"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40" t="s">
        <v>39</v>
      </c>
    </row>
    <row r="44" spans="1:20" ht="43.2"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40" t="s">
        <v>39</v>
      </c>
    </row>
    <row r="45" spans="1:20" ht="43.2"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40" t="s">
        <v>39</v>
      </c>
    </row>
    <row r="46" spans="1:20" ht="43.2"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40" t="s">
        <v>39</v>
      </c>
    </row>
    <row r="47" spans="1:20" ht="43.2"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40" t="s">
        <v>39</v>
      </c>
    </row>
    <row r="48" spans="1:20" ht="43.2"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40" t="s">
        <v>39</v>
      </c>
    </row>
    <row r="49" spans="1:20" ht="32.4"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32.4"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32.4"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32.4"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32.4"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32.4"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32.4"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32.4"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32.4"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32.4"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32.4"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43.2"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32.4"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32.4"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32.4"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43.2"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ht="21.6"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32.4"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32.4"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32.4"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ht="21.6"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64.8"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32.4"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32.4"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32.4"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5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ht="21.6"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ht="21.6"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ht="21.6"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ht="5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43.2"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43.2"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32.4"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32.4"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32.4"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32.4"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5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5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ht="21.6"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ht="21.6"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43.2"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5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5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5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32.4"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32.4"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5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5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5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5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5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5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5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5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5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5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5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5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5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5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5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5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5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5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5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5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5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ht="21.6"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ht="21.6"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ht="21.6"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ht="21.6"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ht="21.6"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32.4"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32.4"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32.4"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ht="21.6"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32.4"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32.4"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32.4"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32.4"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32.4"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32.4"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32.4"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ht="21.6"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32.4"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ht="21.6"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32.4"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ht="21.6"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32.4"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ht="21.6"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32.4"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32.4"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32.4"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32.4"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ht="21.6"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32.4"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32.4"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32.4"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32.4"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32.4"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32.4"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ht="21.6"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32.4"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ht="21.6"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32.4"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43.2"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43.2"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43.2"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43.2"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43.2"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43.2"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43.2"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43.2"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43.2"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43.2"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43.2"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43.2"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ht="21.6"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ht="21.6"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32.4"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32.4"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5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5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ht="21.6"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5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32.4"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32.4"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32.4"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32.4"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32.4"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32.4"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32.4"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32.4"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32.4"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ht="21.6"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ht="21.6"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ht="21.6"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32.4"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32.4"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32.4"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32.4"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ht="21.6"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ht="21.6"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ht="21.6"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ht="21.6"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ht="21.6"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ht="21.6"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32.4"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32.4"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32.4"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32.4"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ht="21.6"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32.4"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32.4"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32.4"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32.4"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32.4"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32.4"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32.4"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32.4"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32.4"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32.4"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32.4"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32.4"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32.4"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32.4"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ht="21.6"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32.4"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5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32.4"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32.4"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32.4"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32.4"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32.4"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32.4"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5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5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5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5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5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5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5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5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5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5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5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32.4"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32.4"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43.2"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43.2"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ht="21.6"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43.2"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ht="32.4"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ht="21.6"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ht="21.6"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ht="21.6"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ht="21.6"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ht="21.6"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ht="21.6"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ht="21.6"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ht="21.6"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32.4"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32.4"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32.4"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32.4"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32.4"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32.4"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32.4"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32.4"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32.4"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32.4"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32.4"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32.4"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32.4"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32.4"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32.4"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32.4"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32.4"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5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5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5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5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5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5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5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5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5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5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5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5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5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5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5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ht="21.6"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ht="21.6"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ht="21.6"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ht="21.6"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ht="21.6"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ht="21.6"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32.4"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row r="413" spans="1:20" ht="21.6" x14ac:dyDescent="0.3">
      <c r="A413" s="10" t="s">
        <v>217</v>
      </c>
      <c r="B413" s="9"/>
      <c r="C413" s="9" t="s">
        <v>216</v>
      </c>
      <c r="D413" s="9">
        <v>36</v>
      </c>
      <c r="E413" s="9">
        <v>100</v>
      </c>
      <c r="F413" s="9"/>
      <c r="G413" s="9"/>
      <c r="H413" s="9">
        <v>3</v>
      </c>
      <c r="I413" s="9" t="s">
        <v>4</v>
      </c>
      <c r="J413" s="9" t="s">
        <v>15</v>
      </c>
      <c r="K413" s="9" t="s">
        <v>695</v>
      </c>
      <c r="L413" s="9">
        <v>310</v>
      </c>
      <c r="M413" s="9" t="s">
        <v>378</v>
      </c>
      <c r="N413" s="9" t="s">
        <v>218</v>
      </c>
      <c r="O413" s="11">
        <v>100</v>
      </c>
      <c r="P413" s="11">
        <v>5000</v>
      </c>
      <c r="Q413" s="9" t="s">
        <v>219</v>
      </c>
      <c r="R413" s="9" t="s">
        <v>220</v>
      </c>
      <c r="S413" s="9" t="s">
        <v>685</v>
      </c>
      <c r="T413" s="9" t="s">
        <v>221</v>
      </c>
    </row>
    <row r="414" spans="1:20" ht="21.6" x14ac:dyDescent="0.3">
      <c r="A414" s="10" t="s">
        <v>222</v>
      </c>
      <c r="B414" s="9"/>
      <c r="C414" s="9" t="s">
        <v>216</v>
      </c>
      <c r="D414" s="9">
        <v>6</v>
      </c>
      <c r="E414" s="9">
        <v>100</v>
      </c>
      <c r="F414" s="9"/>
      <c r="G414" s="9"/>
      <c r="H414" s="9">
        <v>8.5999999999999993E-2</v>
      </c>
      <c r="I414" s="9" t="s">
        <v>4</v>
      </c>
      <c r="J414" s="9" t="s">
        <v>15</v>
      </c>
      <c r="K414" s="9" t="s">
        <v>695</v>
      </c>
      <c r="L414" s="9">
        <v>310</v>
      </c>
      <c r="M414" s="9" t="s">
        <v>378</v>
      </c>
      <c r="N414" s="9" t="s">
        <v>218</v>
      </c>
      <c r="O414" s="11">
        <v>100</v>
      </c>
      <c r="P414" s="11">
        <v>5000</v>
      </c>
      <c r="Q414" s="9" t="s">
        <v>219</v>
      </c>
      <c r="R414" s="9" t="s">
        <v>220</v>
      </c>
      <c r="S414" s="9" t="s">
        <v>685</v>
      </c>
      <c r="T414" s="9" t="s">
        <v>221</v>
      </c>
    </row>
    <row r="415" spans="1:20" ht="43.2" x14ac:dyDescent="0.3">
      <c r="A415" s="10" t="s">
        <v>223</v>
      </c>
      <c r="B415" s="9"/>
      <c r="C415" s="9" t="s">
        <v>216</v>
      </c>
      <c r="D415" s="9">
        <v>75</v>
      </c>
      <c r="E415" s="9">
        <v>95</v>
      </c>
      <c r="F415" s="9">
        <v>0</v>
      </c>
      <c r="G415" s="9">
        <v>0.19</v>
      </c>
      <c r="H415" s="9">
        <v>7.0000000000000007E-2</v>
      </c>
      <c r="I415" s="9" t="s">
        <v>4</v>
      </c>
      <c r="J415" s="9" t="s">
        <v>15</v>
      </c>
      <c r="K415" s="9" t="s">
        <v>695</v>
      </c>
      <c r="L415" s="9">
        <v>100</v>
      </c>
      <c r="M415" s="9" t="s">
        <v>378</v>
      </c>
      <c r="N415" s="9" t="s">
        <v>642</v>
      </c>
      <c r="O415" s="9">
        <v>43</v>
      </c>
      <c r="P415" s="11">
        <v>5000</v>
      </c>
      <c r="Q415" s="9" t="s">
        <v>224</v>
      </c>
      <c r="R415" s="9" t="s">
        <v>225</v>
      </c>
      <c r="S415" s="9" t="s">
        <v>702</v>
      </c>
      <c r="T415" s="9" t="s">
        <v>226</v>
      </c>
    </row>
    <row r="416" spans="1:20" ht="43.2" x14ac:dyDescent="0.3">
      <c r="A416" s="10" t="s">
        <v>227</v>
      </c>
      <c r="B416" s="9"/>
      <c r="C416" s="9" t="s">
        <v>216</v>
      </c>
      <c r="D416" s="9">
        <v>75</v>
      </c>
      <c r="E416" s="9">
        <v>95</v>
      </c>
      <c r="F416" s="9">
        <v>0</v>
      </c>
      <c r="G416" s="9">
        <v>0.35</v>
      </c>
      <c r="H416" s="9">
        <v>0.12</v>
      </c>
      <c r="I416" s="9" t="s">
        <v>4</v>
      </c>
      <c r="J416" s="9" t="s">
        <v>15</v>
      </c>
      <c r="K416" s="9" t="s">
        <v>695</v>
      </c>
      <c r="L416" s="9">
        <v>100</v>
      </c>
      <c r="M416" s="9" t="s">
        <v>378</v>
      </c>
      <c r="N416" s="9" t="s">
        <v>642</v>
      </c>
      <c r="O416" s="9">
        <v>43</v>
      </c>
      <c r="P416" s="11">
        <v>5000</v>
      </c>
      <c r="Q416" s="9" t="s">
        <v>224</v>
      </c>
      <c r="R416" s="9" t="s">
        <v>225</v>
      </c>
      <c r="S416" s="9" t="s">
        <v>702</v>
      </c>
      <c r="T416" s="9" t="s">
        <v>226</v>
      </c>
    </row>
    <row r="417" spans="1:20" ht="43.2" x14ac:dyDescent="0.3">
      <c r="A417" s="10" t="s">
        <v>228</v>
      </c>
      <c r="B417" s="9"/>
      <c r="C417" s="9" t="s">
        <v>216</v>
      </c>
      <c r="D417" s="9">
        <v>75</v>
      </c>
      <c r="E417" s="9">
        <v>100</v>
      </c>
      <c r="F417" s="9">
        <v>0.03</v>
      </c>
      <c r="G417" s="9">
        <v>1.08</v>
      </c>
      <c r="H417" s="9">
        <v>0.34</v>
      </c>
      <c r="I417" s="9" t="s">
        <v>4</v>
      </c>
      <c r="J417" s="9" t="s">
        <v>15</v>
      </c>
      <c r="K417" s="9" t="s">
        <v>695</v>
      </c>
      <c r="L417" s="9">
        <v>100</v>
      </c>
      <c r="M417" s="9" t="s">
        <v>378</v>
      </c>
      <c r="N417" s="9" t="s">
        <v>642</v>
      </c>
      <c r="O417" s="9">
        <v>43</v>
      </c>
      <c r="P417" s="11">
        <v>5000</v>
      </c>
      <c r="Q417" s="9" t="s">
        <v>224</v>
      </c>
      <c r="R417" s="9" t="s">
        <v>225</v>
      </c>
      <c r="S417" s="9" t="s">
        <v>702</v>
      </c>
      <c r="T417" s="9" t="s">
        <v>226</v>
      </c>
    </row>
    <row r="418" spans="1:20" ht="43.2" x14ac:dyDescent="0.3">
      <c r="A418" s="10" t="s">
        <v>229</v>
      </c>
      <c r="B418" s="9"/>
      <c r="C418" s="9" t="s">
        <v>216</v>
      </c>
      <c r="D418" s="9">
        <v>75</v>
      </c>
      <c r="E418" s="9">
        <v>100</v>
      </c>
      <c r="F418" s="9">
        <v>0.01</v>
      </c>
      <c r="G418" s="9">
        <v>0.17</v>
      </c>
      <c r="H418" s="9">
        <v>0.08</v>
      </c>
      <c r="I418" s="9" t="s">
        <v>4</v>
      </c>
      <c r="J418" s="9" t="s">
        <v>15</v>
      </c>
      <c r="K418" s="9" t="s">
        <v>695</v>
      </c>
      <c r="L418" s="9">
        <v>100</v>
      </c>
      <c r="M418" s="9" t="s">
        <v>378</v>
      </c>
      <c r="N418" s="9" t="s">
        <v>642</v>
      </c>
      <c r="O418" s="9">
        <v>43</v>
      </c>
      <c r="P418" s="11">
        <v>5000</v>
      </c>
      <c r="Q418" s="9" t="s">
        <v>224</v>
      </c>
      <c r="R418" s="9" t="s">
        <v>225</v>
      </c>
      <c r="S418" s="9" t="s">
        <v>702</v>
      </c>
      <c r="T418" s="9" t="s">
        <v>226</v>
      </c>
    </row>
    <row r="419" spans="1:20" ht="32.4" x14ac:dyDescent="0.3">
      <c r="A419" s="10" t="s">
        <v>640</v>
      </c>
      <c r="B419" s="9"/>
      <c r="C419" s="9" t="s">
        <v>216</v>
      </c>
      <c r="D419" s="9">
        <v>27</v>
      </c>
      <c r="E419" s="9">
        <v>100</v>
      </c>
      <c r="F419" s="9">
        <v>0.62</v>
      </c>
      <c r="G419" s="9">
        <v>1.24</v>
      </c>
      <c r="H419" s="9">
        <v>0.93</v>
      </c>
      <c r="I419" s="9" t="s">
        <v>4</v>
      </c>
      <c r="J419" s="9" t="s">
        <v>15</v>
      </c>
      <c r="K419" s="9" t="s">
        <v>695</v>
      </c>
      <c r="L419" s="9">
        <v>40</v>
      </c>
      <c r="M419" s="9" t="s">
        <v>16</v>
      </c>
      <c r="N419" s="9"/>
      <c r="O419" s="44">
        <v>50</v>
      </c>
      <c r="P419" s="9">
        <v>5000</v>
      </c>
      <c r="Q419" s="9" t="s">
        <v>117</v>
      </c>
      <c r="R419" s="9" t="s">
        <v>230</v>
      </c>
      <c r="S419" s="9" t="s">
        <v>689</v>
      </c>
      <c r="T419" s="9" t="s">
        <v>231</v>
      </c>
    </row>
    <row r="420" spans="1:20" ht="32.4" x14ac:dyDescent="0.3">
      <c r="A420" s="10" t="s">
        <v>640</v>
      </c>
      <c r="B420" s="9"/>
      <c r="C420" s="9" t="s">
        <v>216</v>
      </c>
      <c r="D420" s="9">
        <v>27</v>
      </c>
      <c r="E420" s="9">
        <v>100</v>
      </c>
      <c r="F420" s="9">
        <v>1.24</v>
      </c>
      <c r="G420" s="9">
        <v>2.16</v>
      </c>
      <c r="H420" s="9">
        <v>1.72</v>
      </c>
      <c r="I420" s="9" t="s">
        <v>4</v>
      </c>
      <c r="J420" s="9" t="s">
        <v>15</v>
      </c>
      <c r="K420" s="9" t="s">
        <v>695</v>
      </c>
      <c r="L420" s="9">
        <v>40</v>
      </c>
      <c r="M420" s="9" t="s">
        <v>16</v>
      </c>
      <c r="N420" s="9"/>
      <c r="O420" s="44">
        <v>50</v>
      </c>
      <c r="P420" s="9">
        <v>5000</v>
      </c>
      <c r="Q420" s="9" t="s">
        <v>117</v>
      </c>
      <c r="R420" s="9" t="s">
        <v>230</v>
      </c>
      <c r="S420" s="9" t="s">
        <v>689</v>
      </c>
      <c r="T420" s="9" t="s">
        <v>231</v>
      </c>
    </row>
    <row r="421" spans="1:20" x14ac:dyDescent="0.3">
      <c r="A421" s="10" t="s">
        <v>227</v>
      </c>
      <c r="B421" s="9"/>
      <c r="C421" s="9" t="s">
        <v>216</v>
      </c>
      <c r="D421" s="9"/>
      <c r="E421" s="9"/>
      <c r="F421" s="9">
        <v>0.04</v>
      </c>
      <c r="G421" s="9">
        <v>0.81</v>
      </c>
      <c r="H421" s="9">
        <v>0.37</v>
      </c>
      <c r="I421" s="9" t="s">
        <v>4</v>
      </c>
      <c r="J421" s="9" t="s">
        <v>15</v>
      </c>
      <c r="K421" s="9" t="s">
        <v>695</v>
      </c>
      <c r="L421" s="9">
        <v>100</v>
      </c>
      <c r="M421" s="9" t="s">
        <v>16</v>
      </c>
      <c r="N421" s="9"/>
      <c r="O421" s="9">
        <v>200</v>
      </c>
      <c r="P421" s="9">
        <v>1500</v>
      </c>
      <c r="Q421" s="9" t="s">
        <v>12</v>
      </c>
      <c r="R421" s="9" t="s">
        <v>232</v>
      </c>
      <c r="S421" s="9" t="s">
        <v>685</v>
      </c>
      <c r="T421" s="9" t="s">
        <v>233</v>
      </c>
    </row>
    <row r="422" spans="1:20" ht="32.4" x14ac:dyDescent="0.3">
      <c r="A422" s="10" t="s">
        <v>239</v>
      </c>
      <c r="B422" s="9" t="s">
        <v>641</v>
      </c>
      <c r="C422" s="9" t="s">
        <v>216</v>
      </c>
      <c r="D422" s="9">
        <v>80</v>
      </c>
      <c r="E422" s="9">
        <v>46.25</v>
      </c>
      <c r="F422" s="9">
        <v>2.5</v>
      </c>
      <c r="G422" s="9">
        <v>5.3</v>
      </c>
      <c r="H422" s="9">
        <v>3.9</v>
      </c>
      <c r="I422" s="9" t="s">
        <v>20</v>
      </c>
      <c r="J422" s="9" t="s">
        <v>15</v>
      </c>
      <c r="K422" s="9" t="s">
        <v>695</v>
      </c>
      <c r="L422" s="9"/>
      <c r="M422" s="9" t="s">
        <v>21</v>
      </c>
      <c r="N422" s="9" t="s">
        <v>234</v>
      </c>
      <c r="O422" s="9">
        <v>40</v>
      </c>
      <c r="P422" s="9">
        <v>5000</v>
      </c>
      <c r="Q422" s="9" t="s">
        <v>79</v>
      </c>
      <c r="R422" s="9" t="s">
        <v>82</v>
      </c>
      <c r="S422" s="9" t="s">
        <v>685</v>
      </c>
      <c r="T422" s="9" t="s">
        <v>83</v>
      </c>
    </row>
    <row r="423" spans="1:20" ht="21.6" x14ac:dyDescent="0.3">
      <c r="A423" s="10" t="s">
        <v>235</v>
      </c>
      <c r="B423" s="9"/>
      <c r="C423" s="9" t="s">
        <v>216</v>
      </c>
      <c r="D423" s="9">
        <v>6</v>
      </c>
      <c r="E423" s="9">
        <v>100</v>
      </c>
      <c r="F423" s="9"/>
      <c r="G423" s="9"/>
      <c r="H423" s="9">
        <v>10.5</v>
      </c>
      <c r="I423" s="9" t="s">
        <v>4</v>
      </c>
      <c r="J423" s="9" t="s">
        <v>15</v>
      </c>
      <c r="K423" s="9" t="s">
        <v>695</v>
      </c>
      <c r="L423" s="9"/>
      <c r="M423" s="9" t="s">
        <v>378</v>
      </c>
      <c r="N423" s="9" t="s">
        <v>236</v>
      </c>
      <c r="O423" s="11">
        <v>5</v>
      </c>
      <c r="P423" s="11">
        <v>5000</v>
      </c>
      <c r="Q423" s="9" t="s">
        <v>17</v>
      </c>
      <c r="R423" s="9" t="s">
        <v>133</v>
      </c>
      <c r="S423" s="9" t="s">
        <v>702</v>
      </c>
      <c r="T423" s="9" t="s">
        <v>237</v>
      </c>
    </row>
    <row r="424" spans="1:20" ht="21.6" x14ac:dyDescent="0.3">
      <c r="A424" s="10" t="s">
        <v>238</v>
      </c>
      <c r="B424" s="9"/>
      <c r="C424" s="9" t="s">
        <v>216</v>
      </c>
      <c r="D424" s="9">
        <v>18</v>
      </c>
      <c r="E424" s="9">
        <v>100</v>
      </c>
      <c r="F424" s="9"/>
      <c r="G424" s="9"/>
      <c r="H424" s="9">
        <v>4.0999999999999996</v>
      </c>
      <c r="I424" s="9" t="s">
        <v>4</v>
      </c>
      <c r="J424" s="9" t="s">
        <v>15</v>
      </c>
      <c r="K424" s="9" t="s">
        <v>695</v>
      </c>
      <c r="L424" s="9"/>
      <c r="M424" s="9" t="s">
        <v>378</v>
      </c>
      <c r="N424" s="9" t="s">
        <v>236</v>
      </c>
      <c r="O424" s="11">
        <v>5</v>
      </c>
      <c r="P424" s="11">
        <v>5000</v>
      </c>
      <c r="Q424" s="9" t="s">
        <v>17</v>
      </c>
      <c r="R424" s="9" t="s">
        <v>133</v>
      </c>
      <c r="S424" s="9" t="s">
        <v>702</v>
      </c>
      <c r="T424" s="9" t="s">
        <v>237</v>
      </c>
    </row>
    <row r="425" spans="1:20" ht="21.6" x14ac:dyDescent="0.3">
      <c r="A425" s="10" t="s">
        <v>239</v>
      </c>
      <c r="B425" s="9"/>
      <c r="C425" s="9" t="s">
        <v>216</v>
      </c>
      <c r="D425" s="9">
        <v>18</v>
      </c>
      <c r="E425" s="9">
        <v>100</v>
      </c>
      <c r="F425" s="9"/>
      <c r="G425" s="9"/>
      <c r="H425" s="9">
        <v>2.4</v>
      </c>
      <c r="I425" s="9" t="s">
        <v>4</v>
      </c>
      <c r="J425" s="9" t="s">
        <v>15</v>
      </c>
      <c r="K425" s="9" t="s">
        <v>695</v>
      </c>
      <c r="L425" s="9"/>
      <c r="M425" s="9" t="s">
        <v>378</v>
      </c>
      <c r="N425" s="9" t="s">
        <v>236</v>
      </c>
      <c r="O425" s="11">
        <v>5</v>
      </c>
      <c r="P425" s="11">
        <v>5000</v>
      </c>
      <c r="Q425" s="9" t="s">
        <v>17</v>
      </c>
      <c r="R425" s="9" t="s">
        <v>133</v>
      </c>
      <c r="S425" s="9" t="s">
        <v>702</v>
      </c>
      <c r="T425" s="9" t="s">
        <v>237</v>
      </c>
    </row>
    <row r="426" spans="1:20" ht="21.6" x14ac:dyDescent="0.3">
      <c r="A426" s="10" t="s">
        <v>229</v>
      </c>
      <c r="B426" s="9"/>
      <c r="C426" s="9" t="s">
        <v>216</v>
      </c>
      <c r="D426" s="9">
        <v>6</v>
      </c>
      <c r="E426" s="9">
        <v>100</v>
      </c>
      <c r="F426" s="9"/>
      <c r="G426" s="9"/>
      <c r="H426" s="9">
        <v>2.2999999999999998</v>
      </c>
      <c r="I426" s="9" t="s">
        <v>4</v>
      </c>
      <c r="J426" s="9" t="s">
        <v>15</v>
      </c>
      <c r="K426" s="9" t="s">
        <v>695</v>
      </c>
      <c r="L426" s="9"/>
      <c r="M426" s="9" t="s">
        <v>378</v>
      </c>
      <c r="N426" s="9" t="s">
        <v>236</v>
      </c>
      <c r="O426" s="11">
        <v>5</v>
      </c>
      <c r="P426" s="11">
        <v>5000</v>
      </c>
      <c r="Q426" s="9" t="s">
        <v>17</v>
      </c>
      <c r="R426" s="9" t="s">
        <v>133</v>
      </c>
      <c r="S426" s="9" t="s">
        <v>702</v>
      </c>
      <c r="T426" s="9" t="s">
        <v>237</v>
      </c>
    </row>
    <row r="427" spans="1:20" ht="21.6" x14ac:dyDescent="0.3">
      <c r="A427" s="10" t="s">
        <v>240</v>
      </c>
      <c r="B427" s="9"/>
      <c r="C427" s="9" t="s">
        <v>216</v>
      </c>
      <c r="D427" s="9">
        <v>18</v>
      </c>
      <c r="E427" s="9">
        <v>100</v>
      </c>
      <c r="F427" s="9"/>
      <c r="G427" s="9"/>
      <c r="H427" s="9">
        <v>5.7</v>
      </c>
      <c r="I427" s="9" t="s">
        <v>4</v>
      </c>
      <c r="J427" s="9" t="s">
        <v>15</v>
      </c>
      <c r="K427" s="9" t="s">
        <v>695</v>
      </c>
      <c r="L427" s="9"/>
      <c r="M427" s="9" t="s">
        <v>378</v>
      </c>
      <c r="N427" s="9" t="s">
        <v>236</v>
      </c>
      <c r="O427" s="11">
        <v>5</v>
      </c>
      <c r="P427" s="11">
        <v>5000</v>
      </c>
      <c r="Q427" s="9" t="s">
        <v>17</v>
      </c>
      <c r="R427" s="9" t="s">
        <v>133</v>
      </c>
      <c r="S427" s="9" t="s">
        <v>702</v>
      </c>
      <c r="T427" s="9" t="s">
        <v>237</v>
      </c>
    </row>
    <row r="428" spans="1:20" ht="21.6" x14ac:dyDescent="0.3">
      <c r="A428" s="10" t="s">
        <v>241</v>
      </c>
      <c r="B428" s="9"/>
      <c r="C428" s="9" t="s">
        <v>216</v>
      </c>
      <c r="D428" s="9">
        <v>6</v>
      </c>
      <c r="E428" s="9">
        <v>100</v>
      </c>
      <c r="F428" s="9"/>
      <c r="G428" s="9"/>
      <c r="H428" s="9">
        <v>2.1</v>
      </c>
      <c r="I428" s="9" t="s">
        <v>4</v>
      </c>
      <c r="J428" s="9" t="s">
        <v>15</v>
      </c>
      <c r="K428" s="9" t="s">
        <v>695</v>
      </c>
      <c r="L428" s="9"/>
      <c r="M428" s="9" t="s">
        <v>378</v>
      </c>
      <c r="N428" s="9" t="s">
        <v>236</v>
      </c>
      <c r="O428" s="11">
        <v>5</v>
      </c>
      <c r="P428" s="11">
        <v>5000</v>
      </c>
      <c r="Q428" s="9" t="s">
        <v>17</v>
      </c>
      <c r="R428" s="9" t="s">
        <v>133</v>
      </c>
      <c r="S428" s="9" t="s">
        <v>702</v>
      </c>
      <c r="T428" s="9" t="s">
        <v>237</v>
      </c>
    </row>
    <row r="429" spans="1:20" ht="21.6" x14ac:dyDescent="0.3">
      <c r="A429" s="10" t="s">
        <v>242</v>
      </c>
      <c r="B429" s="9"/>
      <c r="C429" s="9" t="s">
        <v>216</v>
      </c>
      <c r="D429" s="9">
        <v>24</v>
      </c>
      <c r="E429" s="9">
        <v>100</v>
      </c>
      <c r="F429" s="9"/>
      <c r="G429" s="9"/>
      <c r="H429" s="9">
        <v>2.5</v>
      </c>
      <c r="I429" s="9" t="s">
        <v>4</v>
      </c>
      <c r="J429" s="9" t="s">
        <v>15</v>
      </c>
      <c r="K429" s="9" t="s">
        <v>695</v>
      </c>
      <c r="L429" s="9"/>
      <c r="M429" s="9" t="s">
        <v>378</v>
      </c>
      <c r="N429" s="9" t="s">
        <v>236</v>
      </c>
      <c r="O429" s="11">
        <v>5</v>
      </c>
      <c r="P429" s="11">
        <v>5000</v>
      </c>
      <c r="Q429" s="9" t="s">
        <v>17</v>
      </c>
      <c r="R429" s="9" t="s">
        <v>133</v>
      </c>
      <c r="S429" s="9" t="s">
        <v>702</v>
      </c>
      <c r="T429" s="9" t="s">
        <v>237</v>
      </c>
    </row>
    <row r="430" spans="1:20" ht="21.6" x14ac:dyDescent="0.3">
      <c r="A430" s="10" t="s">
        <v>243</v>
      </c>
      <c r="B430" s="9"/>
      <c r="C430" s="9" t="s">
        <v>216</v>
      </c>
      <c r="D430" s="9">
        <v>18</v>
      </c>
      <c r="E430" s="9">
        <v>100</v>
      </c>
      <c r="F430" s="9"/>
      <c r="G430" s="9"/>
      <c r="H430" s="9">
        <v>4.0999999999999996</v>
      </c>
      <c r="I430" s="9" t="s">
        <v>4</v>
      </c>
      <c r="J430" s="9" t="s">
        <v>15</v>
      </c>
      <c r="K430" s="9" t="s">
        <v>695</v>
      </c>
      <c r="L430" s="9"/>
      <c r="M430" s="9" t="s">
        <v>378</v>
      </c>
      <c r="N430" s="9" t="s">
        <v>236</v>
      </c>
      <c r="O430" s="11">
        <v>5</v>
      </c>
      <c r="P430" s="11">
        <v>5000</v>
      </c>
      <c r="Q430" s="9" t="s">
        <v>17</v>
      </c>
      <c r="R430" s="9" t="s">
        <v>133</v>
      </c>
      <c r="S430" s="9" t="s">
        <v>702</v>
      </c>
      <c r="T430" s="9" t="s">
        <v>237</v>
      </c>
    </row>
    <row r="431" spans="1:20" ht="21.6" x14ac:dyDescent="0.3">
      <c r="A431" s="10" t="s">
        <v>244</v>
      </c>
      <c r="B431" s="9"/>
      <c r="C431" s="9" t="s">
        <v>216</v>
      </c>
      <c r="D431" s="9">
        <v>30</v>
      </c>
      <c r="E431" s="9">
        <v>100</v>
      </c>
      <c r="F431" s="9"/>
      <c r="G431" s="9"/>
      <c r="H431" s="9">
        <v>3.9</v>
      </c>
      <c r="I431" s="9" t="s">
        <v>4</v>
      </c>
      <c r="J431" s="9" t="s">
        <v>15</v>
      </c>
      <c r="K431" s="9" t="s">
        <v>695</v>
      </c>
      <c r="L431" s="9"/>
      <c r="M431" s="9" t="s">
        <v>378</v>
      </c>
      <c r="N431" s="9" t="s">
        <v>236</v>
      </c>
      <c r="O431" s="11">
        <v>5</v>
      </c>
      <c r="P431" s="11">
        <v>5000</v>
      </c>
      <c r="Q431" s="9" t="s">
        <v>17</v>
      </c>
      <c r="R431" s="9" t="s">
        <v>133</v>
      </c>
      <c r="S431" s="9" t="s">
        <v>702</v>
      </c>
      <c r="T431" s="9" t="s">
        <v>237</v>
      </c>
    </row>
    <row r="432" spans="1:20" ht="32.4" x14ac:dyDescent="0.3">
      <c r="A432" s="10" t="s">
        <v>227</v>
      </c>
      <c r="B432" s="9"/>
      <c r="C432" s="9" t="s">
        <v>216</v>
      </c>
      <c r="D432" s="9">
        <v>390</v>
      </c>
      <c r="E432" s="9">
        <v>100</v>
      </c>
      <c r="F432" s="9">
        <v>0.9</v>
      </c>
      <c r="G432" s="9">
        <v>4.5999999999999996</v>
      </c>
      <c r="H432" s="9">
        <v>2.2000000000000002</v>
      </c>
      <c r="I432" s="9" t="s">
        <v>4</v>
      </c>
      <c r="J432" s="9" t="s">
        <v>15</v>
      </c>
      <c r="K432" s="9" t="s">
        <v>695</v>
      </c>
      <c r="L432" s="9"/>
      <c r="M432" s="9" t="s">
        <v>378</v>
      </c>
      <c r="N432" s="9" t="s">
        <v>245</v>
      </c>
      <c r="O432" s="11">
        <v>5</v>
      </c>
      <c r="P432" s="11">
        <v>5000</v>
      </c>
      <c r="Q432" s="9" t="s">
        <v>246</v>
      </c>
      <c r="R432" s="9" t="s">
        <v>247</v>
      </c>
      <c r="S432" s="9" t="s">
        <v>702</v>
      </c>
      <c r="T432" s="9" t="s">
        <v>248</v>
      </c>
    </row>
    <row r="433" spans="1:20" ht="43.2" x14ac:dyDescent="0.3">
      <c r="A433" s="10" t="s">
        <v>227</v>
      </c>
      <c r="B433" s="9"/>
      <c r="C433" s="9" t="s">
        <v>216</v>
      </c>
      <c r="D433" s="9">
        <v>45</v>
      </c>
      <c r="E433" s="9">
        <v>100</v>
      </c>
      <c r="F433" s="9"/>
      <c r="G433" s="9"/>
      <c r="H433" s="9">
        <v>4.7</v>
      </c>
      <c r="I433" s="9" t="s">
        <v>4</v>
      </c>
      <c r="J433" s="9" t="s">
        <v>15</v>
      </c>
      <c r="K433" s="9" t="s">
        <v>695</v>
      </c>
      <c r="L433" s="9">
        <v>2</v>
      </c>
      <c r="M433" s="9" t="s">
        <v>16</v>
      </c>
      <c r="N433" s="9"/>
      <c r="O433" s="9">
        <v>500</v>
      </c>
      <c r="P433" s="9">
        <v>5000</v>
      </c>
      <c r="Q433" s="9" t="s">
        <v>12</v>
      </c>
      <c r="R433" s="9" t="s">
        <v>249</v>
      </c>
      <c r="S433" s="9" t="s">
        <v>689</v>
      </c>
      <c r="T433" s="9" t="s">
        <v>250</v>
      </c>
    </row>
    <row r="434" spans="1:20" ht="21.6" x14ac:dyDescent="0.3">
      <c r="A434" s="10" t="s">
        <v>251</v>
      </c>
      <c r="B434" s="9"/>
      <c r="C434" s="9" t="s">
        <v>216</v>
      </c>
      <c r="D434" s="9">
        <v>30</v>
      </c>
      <c r="E434" s="9">
        <v>100</v>
      </c>
      <c r="F434" s="9"/>
      <c r="G434" s="9"/>
      <c r="H434" s="9">
        <v>1.5</v>
      </c>
      <c r="I434" s="9" t="s">
        <v>4</v>
      </c>
      <c r="J434" s="9" t="s">
        <v>15</v>
      </c>
      <c r="K434" s="9" t="s">
        <v>695</v>
      </c>
      <c r="L434" s="9"/>
      <c r="M434" s="9" t="s">
        <v>252</v>
      </c>
      <c r="N434" s="9" t="s">
        <v>253</v>
      </c>
      <c r="O434" s="11">
        <v>10</v>
      </c>
      <c r="P434" s="11">
        <v>5000</v>
      </c>
      <c r="Q434" s="9" t="s">
        <v>254</v>
      </c>
      <c r="R434" s="9" t="s">
        <v>255</v>
      </c>
      <c r="S434" s="9" t="s">
        <v>702</v>
      </c>
      <c r="T434" s="9" t="s">
        <v>256</v>
      </c>
    </row>
    <row r="435" spans="1:20" ht="21.6" x14ac:dyDescent="0.3">
      <c r="A435" s="10" t="s">
        <v>257</v>
      </c>
      <c r="B435" s="9"/>
      <c r="C435" s="9" t="s">
        <v>216</v>
      </c>
      <c r="D435" s="9">
        <v>30</v>
      </c>
      <c r="E435" s="9">
        <v>100</v>
      </c>
      <c r="F435" s="9"/>
      <c r="G435" s="9"/>
      <c r="H435" s="9">
        <v>2.2999999999999998</v>
      </c>
      <c r="I435" s="9" t="s">
        <v>4</v>
      </c>
      <c r="J435" s="9" t="s">
        <v>15</v>
      </c>
      <c r="K435" s="9" t="s">
        <v>695</v>
      </c>
      <c r="L435" s="9"/>
      <c r="M435" s="9" t="s">
        <v>252</v>
      </c>
      <c r="N435" s="9" t="s">
        <v>253</v>
      </c>
      <c r="O435" s="11">
        <v>10</v>
      </c>
      <c r="P435" s="11">
        <v>5000</v>
      </c>
      <c r="Q435" s="9" t="s">
        <v>254</v>
      </c>
      <c r="R435" s="9" t="s">
        <v>255</v>
      </c>
      <c r="S435" s="9" t="s">
        <v>702</v>
      </c>
      <c r="T435" s="9" t="s">
        <v>256</v>
      </c>
    </row>
    <row r="436" spans="1:20" ht="21.6" x14ac:dyDescent="0.3">
      <c r="A436" s="10" t="s">
        <v>258</v>
      </c>
      <c r="B436" s="9"/>
      <c r="C436" s="9" t="s">
        <v>216</v>
      </c>
      <c r="D436" s="9">
        <v>33</v>
      </c>
      <c r="E436" s="9">
        <v>100</v>
      </c>
      <c r="F436" s="9"/>
      <c r="G436" s="9"/>
      <c r="H436" s="9">
        <v>0.2</v>
      </c>
      <c r="I436" s="9" t="s">
        <v>4</v>
      </c>
      <c r="J436" s="9" t="s">
        <v>15</v>
      </c>
      <c r="K436" s="9" t="s">
        <v>695</v>
      </c>
      <c r="L436" s="9"/>
      <c r="M436" s="9" t="s">
        <v>252</v>
      </c>
      <c r="N436" s="9" t="s">
        <v>253</v>
      </c>
      <c r="O436" s="11">
        <v>10</v>
      </c>
      <c r="P436" s="11">
        <v>5000</v>
      </c>
      <c r="Q436" s="9" t="s">
        <v>254</v>
      </c>
      <c r="R436" s="9" t="s">
        <v>255</v>
      </c>
      <c r="S436" s="9" t="s">
        <v>702</v>
      </c>
      <c r="T436" s="9" t="s">
        <v>256</v>
      </c>
    </row>
    <row r="437" spans="1:20" ht="21.6" x14ac:dyDescent="0.3">
      <c r="A437" s="10" t="s">
        <v>239</v>
      </c>
      <c r="B437" s="9"/>
      <c r="C437" s="9" t="s">
        <v>216</v>
      </c>
      <c r="D437" s="9">
        <v>40</v>
      </c>
      <c r="E437" s="9">
        <v>100</v>
      </c>
      <c r="F437" s="9">
        <v>4.4000000000000004</v>
      </c>
      <c r="G437" s="9">
        <v>11.4</v>
      </c>
      <c r="H437" s="9">
        <v>8.0500000000000007</v>
      </c>
      <c r="I437" s="9" t="s">
        <v>4</v>
      </c>
      <c r="J437" s="9" t="s">
        <v>15</v>
      </c>
      <c r="K437" s="9" t="s">
        <v>695</v>
      </c>
      <c r="L437" s="9"/>
      <c r="M437" s="9" t="s">
        <v>16</v>
      </c>
      <c r="N437" s="9" t="s">
        <v>7</v>
      </c>
      <c r="O437" s="9">
        <v>750</v>
      </c>
      <c r="P437" s="9">
        <v>6000</v>
      </c>
      <c r="Q437" s="9" t="s">
        <v>26</v>
      </c>
      <c r="R437" s="9" t="s">
        <v>259</v>
      </c>
      <c r="S437" s="9" t="s">
        <v>685</v>
      </c>
      <c r="T437" s="9" t="s">
        <v>260</v>
      </c>
    </row>
    <row r="438" spans="1:20" ht="21.6" x14ac:dyDescent="0.3">
      <c r="A438" s="24" t="s">
        <v>223</v>
      </c>
      <c r="B438" s="9"/>
      <c r="C438" s="9" t="s">
        <v>216</v>
      </c>
      <c r="D438" s="9">
        <v>12</v>
      </c>
      <c r="E438" s="9">
        <v>33.299999999999997</v>
      </c>
      <c r="F438" s="4"/>
      <c r="G438" s="4"/>
      <c r="H438" s="13">
        <v>4.6692607003891051E-2</v>
      </c>
      <c r="I438" s="9" t="s">
        <v>4</v>
      </c>
      <c r="J438" s="9" t="s">
        <v>15</v>
      </c>
      <c r="K438" s="9" t="s">
        <v>695</v>
      </c>
      <c r="L438" s="9"/>
      <c r="M438" s="9" t="s">
        <v>16</v>
      </c>
      <c r="N438" s="4"/>
      <c r="O438" s="9">
        <v>2273</v>
      </c>
      <c r="P438" s="9">
        <v>15841</v>
      </c>
      <c r="Q438" s="9" t="s">
        <v>12</v>
      </c>
      <c r="R438" s="9" t="s">
        <v>183</v>
      </c>
      <c r="S438" s="9" t="s">
        <v>689</v>
      </c>
      <c r="T438" s="9" t="s">
        <v>180</v>
      </c>
    </row>
    <row r="439" spans="1:20" ht="21.6" x14ac:dyDescent="0.3">
      <c r="A439" s="10" t="s">
        <v>567</v>
      </c>
      <c r="B439" s="9"/>
      <c r="C439" s="9" t="s">
        <v>216</v>
      </c>
      <c r="D439" s="9">
        <v>306</v>
      </c>
      <c r="E439" s="9">
        <v>84</v>
      </c>
      <c r="F439" s="9">
        <v>0.11</v>
      </c>
      <c r="G439" s="9">
        <v>2.35</v>
      </c>
      <c r="H439" s="9">
        <v>0.62</v>
      </c>
      <c r="I439" s="9" t="s">
        <v>4</v>
      </c>
      <c r="J439" s="9" t="s">
        <v>15</v>
      </c>
      <c r="K439" s="9" t="s">
        <v>695</v>
      </c>
      <c r="L439" s="9"/>
      <c r="M439" s="9" t="s">
        <v>378</v>
      </c>
      <c r="N439" s="9" t="s">
        <v>261</v>
      </c>
      <c r="O439" s="9">
        <v>20.34</v>
      </c>
      <c r="P439" s="9">
        <v>4807.22</v>
      </c>
      <c r="Q439" s="9" t="s">
        <v>254</v>
      </c>
      <c r="R439" s="9" t="s">
        <v>262</v>
      </c>
      <c r="S439" s="9" t="s">
        <v>702</v>
      </c>
      <c r="T439" s="9" t="s">
        <v>263</v>
      </c>
    </row>
    <row r="440" spans="1:20" ht="21.6" x14ac:dyDescent="0.3">
      <c r="A440" s="10" t="s">
        <v>227</v>
      </c>
      <c r="B440" s="9"/>
      <c r="C440" s="9" t="s">
        <v>216</v>
      </c>
      <c r="D440" s="9">
        <v>36</v>
      </c>
      <c r="E440" s="9">
        <v>100</v>
      </c>
      <c r="F440" s="9"/>
      <c r="G440" s="9"/>
      <c r="H440" s="9">
        <v>0.36</v>
      </c>
      <c r="I440" s="9" t="s">
        <v>4</v>
      </c>
      <c r="J440" s="9" t="s">
        <v>15</v>
      </c>
      <c r="K440" s="9" t="s">
        <v>695</v>
      </c>
      <c r="L440" s="9">
        <v>200</v>
      </c>
      <c r="M440" s="9" t="s">
        <v>72</v>
      </c>
      <c r="N440" s="9" t="s">
        <v>7</v>
      </c>
      <c r="O440" s="11">
        <v>5</v>
      </c>
      <c r="P440" s="11">
        <v>1000</v>
      </c>
      <c r="Q440" s="9" t="s">
        <v>148</v>
      </c>
      <c r="R440" s="9" t="s">
        <v>264</v>
      </c>
      <c r="S440" s="9" t="s">
        <v>685</v>
      </c>
      <c r="T440" s="9" t="s">
        <v>265</v>
      </c>
    </row>
    <row r="441" spans="1:20" ht="21.6" x14ac:dyDescent="0.3">
      <c r="A441" s="10" t="s">
        <v>223</v>
      </c>
      <c r="B441" s="9"/>
      <c r="C441" s="9" t="s">
        <v>216</v>
      </c>
      <c r="D441" s="9">
        <v>11</v>
      </c>
      <c r="E441" s="9">
        <v>100</v>
      </c>
      <c r="F441" s="9"/>
      <c r="G441" s="9"/>
      <c r="H441" s="9">
        <v>0.47</v>
      </c>
      <c r="I441" s="9" t="s">
        <v>4</v>
      </c>
      <c r="J441" s="9" t="s">
        <v>15</v>
      </c>
      <c r="K441" s="9" t="s">
        <v>695</v>
      </c>
      <c r="L441" s="9">
        <v>200</v>
      </c>
      <c r="M441" s="9" t="s">
        <v>72</v>
      </c>
      <c r="N441" s="9" t="s">
        <v>7</v>
      </c>
      <c r="O441" s="11">
        <v>5</v>
      </c>
      <c r="P441" s="11">
        <v>1000</v>
      </c>
      <c r="Q441" s="9" t="s">
        <v>148</v>
      </c>
      <c r="R441" s="9" t="s">
        <v>266</v>
      </c>
      <c r="S441" s="9" t="s">
        <v>685</v>
      </c>
      <c r="T441" s="9" t="s">
        <v>265</v>
      </c>
    </row>
    <row r="442" spans="1:20" ht="54" x14ac:dyDescent="0.3">
      <c r="A442" s="10" t="s">
        <v>239</v>
      </c>
      <c r="B442" s="9"/>
      <c r="C442" s="9" t="s">
        <v>216</v>
      </c>
      <c r="D442" s="9">
        <v>15</v>
      </c>
      <c r="E442" s="9">
        <v>100</v>
      </c>
      <c r="F442" s="9">
        <v>0.05</v>
      </c>
      <c r="G442" s="9">
        <v>0.34</v>
      </c>
      <c r="H442" s="9">
        <v>0.18</v>
      </c>
      <c r="I442" s="9" t="s">
        <v>4</v>
      </c>
      <c r="J442" s="9" t="s">
        <v>15</v>
      </c>
      <c r="K442" s="9" t="s">
        <v>695</v>
      </c>
      <c r="L442" s="9">
        <v>100</v>
      </c>
      <c r="M442" s="9" t="s">
        <v>16</v>
      </c>
      <c r="N442" s="9" t="s">
        <v>7</v>
      </c>
      <c r="O442" s="9">
        <v>20</v>
      </c>
      <c r="P442" s="9">
        <v>5000</v>
      </c>
      <c r="Q442" s="9" t="s">
        <v>267</v>
      </c>
      <c r="R442" s="9" t="s">
        <v>268</v>
      </c>
      <c r="S442" s="9" t="s">
        <v>685</v>
      </c>
      <c r="T442" s="9" t="s">
        <v>269</v>
      </c>
    </row>
    <row r="443" spans="1:20" ht="54" x14ac:dyDescent="0.3">
      <c r="A443" s="10" t="s">
        <v>239</v>
      </c>
      <c r="B443" s="9"/>
      <c r="C443" s="9" t="s">
        <v>216</v>
      </c>
      <c r="D443" s="9">
        <v>36</v>
      </c>
      <c r="E443" s="9">
        <v>100</v>
      </c>
      <c r="F443" s="9">
        <v>0.08</v>
      </c>
      <c r="G443" s="9">
        <v>0.16</v>
      </c>
      <c r="H443" s="9">
        <v>0.12</v>
      </c>
      <c r="I443" s="9" t="s">
        <v>4</v>
      </c>
      <c r="J443" s="9" t="s">
        <v>15</v>
      </c>
      <c r="K443" s="9" t="s">
        <v>695</v>
      </c>
      <c r="L443" s="9">
        <v>100</v>
      </c>
      <c r="M443" s="9" t="s">
        <v>16</v>
      </c>
      <c r="N443" s="9" t="s">
        <v>7</v>
      </c>
      <c r="O443" s="11">
        <v>5</v>
      </c>
      <c r="P443" s="11">
        <v>5000</v>
      </c>
      <c r="Q443" s="9" t="s">
        <v>267</v>
      </c>
      <c r="R443" s="9" t="s">
        <v>268</v>
      </c>
      <c r="S443" s="9" t="s">
        <v>685</v>
      </c>
      <c r="T443" s="9" t="s">
        <v>269</v>
      </c>
    </row>
    <row r="444" spans="1:20" ht="32.4" x14ac:dyDescent="0.3">
      <c r="A444" s="10" t="s">
        <v>227</v>
      </c>
      <c r="B444" s="9"/>
      <c r="C444" s="9" t="s">
        <v>216</v>
      </c>
      <c r="D444" s="9">
        <v>15</v>
      </c>
      <c r="E444" s="9">
        <v>100</v>
      </c>
      <c r="F444" s="9">
        <v>0</v>
      </c>
      <c r="G444" s="9">
        <v>0.32</v>
      </c>
      <c r="H444" s="9">
        <v>0.13</v>
      </c>
      <c r="I444" s="9" t="s">
        <v>4</v>
      </c>
      <c r="J444" s="9" t="s">
        <v>15</v>
      </c>
      <c r="K444" s="9" t="s">
        <v>695</v>
      </c>
      <c r="L444" s="9">
        <v>100</v>
      </c>
      <c r="M444" s="9" t="s">
        <v>16</v>
      </c>
      <c r="N444" s="9" t="s">
        <v>7</v>
      </c>
      <c r="O444" s="11">
        <v>5</v>
      </c>
      <c r="P444" s="11">
        <v>5000</v>
      </c>
      <c r="Q444" s="9" t="s">
        <v>267</v>
      </c>
      <c r="R444" s="9" t="s">
        <v>270</v>
      </c>
      <c r="S444" s="9" t="s">
        <v>685</v>
      </c>
      <c r="T444" s="9" t="s">
        <v>269</v>
      </c>
    </row>
    <row r="445" spans="1:20" ht="21.6" x14ac:dyDescent="0.3">
      <c r="A445" s="10" t="s">
        <v>239</v>
      </c>
      <c r="B445" s="9"/>
      <c r="C445" s="9" t="s">
        <v>216</v>
      </c>
      <c r="D445" s="9">
        <v>10</v>
      </c>
      <c r="E445" s="9">
        <v>100</v>
      </c>
      <c r="F445" s="9">
        <v>0.04</v>
      </c>
      <c r="G445" s="9">
        <v>0.25</v>
      </c>
      <c r="H445" s="9">
        <v>0.15</v>
      </c>
      <c r="I445" s="9" t="s">
        <v>4</v>
      </c>
      <c r="J445" s="9" t="s">
        <v>15</v>
      </c>
      <c r="K445" s="9" t="s">
        <v>695</v>
      </c>
      <c r="L445" s="9">
        <v>100</v>
      </c>
      <c r="M445" s="9" t="s">
        <v>16</v>
      </c>
      <c r="N445" s="9" t="s">
        <v>7</v>
      </c>
      <c r="O445" s="11">
        <v>5</v>
      </c>
      <c r="P445" s="11">
        <v>5000</v>
      </c>
      <c r="Q445" s="9" t="s">
        <v>267</v>
      </c>
      <c r="R445" s="9" t="s">
        <v>271</v>
      </c>
      <c r="S445" s="9" t="s">
        <v>685</v>
      </c>
      <c r="T445" s="9" t="s">
        <v>269</v>
      </c>
    </row>
    <row r="446" spans="1:20" ht="21.6" x14ac:dyDescent="0.3">
      <c r="A446" s="10" t="s">
        <v>272</v>
      </c>
      <c r="B446" s="9"/>
      <c r="C446" s="9" t="s">
        <v>216</v>
      </c>
      <c r="D446" s="9">
        <v>20</v>
      </c>
      <c r="E446" s="9">
        <v>100</v>
      </c>
      <c r="F446" s="9"/>
      <c r="G446" s="9"/>
      <c r="H446" s="9">
        <v>0.8</v>
      </c>
      <c r="I446" s="9" t="s">
        <v>4</v>
      </c>
      <c r="J446" s="9" t="s">
        <v>15</v>
      </c>
      <c r="K446" s="9" t="s">
        <v>695</v>
      </c>
      <c r="L446" s="9"/>
      <c r="M446" s="9" t="s">
        <v>378</v>
      </c>
      <c r="N446" s="9" t="s">
        <v>273</v>
      </c>
      <c r="O446" s="11">
        <v>100</v>
      </c>
      <c r="P446" s="11">
        <v>5000</v>
      </c>
      <c r="Q446" s="9" t="s">
        <v>213</v>
      </c>
      <c r="R446" s="9" t="s">
        <v>214</v>
      </c>
      <c r="S446" s="9" t="s">
        <v>702</v>
      </c>
      <c r="T446" s="9" t="s">
        <v>215</v>
      </c>
    </row>
    <row r="447" spans="1:20" ht="43.2" x14ac:dyDescent="0.3">
      <c r="A447" s="46" t="s">
        <v>239</v>
      </c>
      <c r="C447" s="9" t="s">
        <v>216</v>
      </c>
      <c r="D447" s="8">
        <v>15</v>
      </c>
      <c r="E447" s="8">
        <v>100</v>
      </c>
      <c r="H447" s="8">
        <v>0.78200000000000003</v>
      </c>
      <c r="I447" s="9" t="s">
        <v>4</v>
      </c>
      <c r="J447" s="9" t="s">
        <v>15</v>
      </c>
      <c r="K447" s="9" t="s">
        <v>695</v>
      </c>
      <c r="M447" s="9" t="s">
        <v>30</v>
      </c>
      <c r="N447" s="8" t="s">
        <v>159</v>
      </c>
      <c r="O447" s="47">
        <v>50</v>
      </c>
      <c r="P447" s="47">
        <v>5000</v>
      </c>
      <c r="Q447" s="8" t="s">
        <v>718</v>
      </c>
      <c r="R447" s="8" t="s">
        <v>712</v>
      </c>
      <c r="S447" s="8" t="s">
        <v>692</v>
      </c>
      <c r="T447" s="8" t="s">
        <v>719</v>
      </c>
    </row>
    <row r="448" spans="1:20" ht="43.2" x14ac:dyDescent="0.3">
      <c r="A448" s="46" t="s">
        <v>713</v>
      </c>
      <c r="C448" s="9" t="s">
        <v>216</v>
      </c>
      <c r="D448" s="8">
        <v>24</v>
      </c>
      <c r="E448" s="8">
        <v>100</v>
      </c>
      <c r="H448" s="8">
        <v>1.429</v>
      </c>
      <c r="I448" s="9" t="s">
        <v>4</v>
      </c>
      <c r="J448" s="9" t="s">
        <v>15</v>
      </c>
      <c r="K448" s="9" t="s">
        <v>695</v>
      </c>
      <c r="M448" s="9" t="s">
        <v>30</v>
      </c>
      <c r="N448" s="8" t="s">
        <v>159</v>
      </c>
      <c r="O448" s="47">
        <v>50</v>
      </c>
      <c r="P448" s="47">
        <v>5000</v>
      </c>
      <c r="Q448" s="8" t="s">
        <v>718</v>
      </c>
      <c r="R448" s="8" t="s">
        <v>712</v>
      </c>
      <c r="S448" s="8" t="s">
        <v>692</v>
      </c>
      <c r="T448" s="8" t="s">
        <v>719</v>
      </c>
    </row>
    <row r="449" spans="1:20" ht="43.2" x14ac:dyDescent="0.3">
      <c r="A449" s="46" t="s">
        <v>715</v>
      </c>
      <c r="C449" s="9" t="s">
        <v>714</v>
      </c>
      <c r="D449" s="8">
        <v>9</v>
      </c>
      <c r="E449" s="8">
        <v>100</v>
      </c>
      <c r="H449" s="8">
        <v>0.69499999999999995</v>
      </c>
      <c r="I449" s="9" t="s">
        <v>4</v>
      </c>
      <c r="J449" s="9" t="s">
        <v>15</v>
      </c>
      <c r="K449" s="9" t="s">
        <v>695</v>
      </c>
      <c r="M449" s="9" t="s">
        <v>30</v>
      </c>
      <c r="N449" s="8" t="s">
        <v>159</v>
      </c>
      <c r="O449" s="47">
        <v>50</v>
      </c>
      <c r="P449" s="47">
        <v>5000</v>
      </c>
      <c r="Q449" s="8" t="s">
        <v>718</v>
      </c>
      <c r="R449" s="8" t="s">
        <v>712</v>
      </c>
      <c r="S449" s="8" t="s">
        <v>692</v>
      </c>
      <c r="T449" s="8" t="s">
        <v>719</v>
      </c>
    </row>
    <row r="450" spans="1:20" ht="43.2" x14ac:dyDescent="0.3">
      <c r="A450" s="46" t="s">
        <v>716</v>
      </c>
      <c r="C450" s="9" t="s">
        <v>714</v>
      </c>
      <c r="D450" s="8">
        <v>9</v>
      </c>
      <c r="E450" s="8">
        <v>100</v>
      </c>
      <c r="H450" s="8">
        <v>1.04</v>
      </c>
      <c r="I450" s="9" t="s">
        <v>4</v>
      </c>
      <c r="J450" s="9" t="s">
        <v>15</v>
      </c>
      <c r="K450" s="9" t="s">
        <v>695</v>
      </c>
      <c r="M450" s="9" t="s">
        <v>30</v>
      </c>
      <c r="N450" s="8" t="s">
        <v>159</v>
      </c>
      <c r="O450" s="47">
        <v>50</v>
      </c>
      <c r="P450" s="47">
        <v>5000</v>
      </c>
      <c r="Q450" s="8" t="s">
        <v>718</v>
      </c>
      <c r="R450" s="8" t="s">
        <v>712</v>
      </c>
      <c r="S450" s="8" t="s">
        <v>692</v>
      </c>
      <c r="T450" s="8" t="s">
        <v>719</v>
      </c>
    </row>
    <row r="451" spans="1:20" x14ac:dyDescent="0.3">
      <c r="A451" t="s">
        <v>239</v>
      </c>
      <c r="C451" s="8" t="s">
        <v>216</v>
      </c>
      <c r="D451" s="8">
        <v>10</v>
      </c>
      <c r="E451" s="8">
        <v>70</v>
      </c>
      <c r="H451" s="8">
        <v>0.16</v>
      </c>
      <c r="I451" s="9" t="s">
        <v>4</v>
      </c>
      <c r="J451" s="9" t="s">
        <v>15</v>
      </c>
      <c r="K451" s="9" t="s">
        <v>695</v>
      </c>
      <c r="L451">
        <v>80</v>
      </c>
      <c r="M451" s="8" t="s">
        <v>378</v>
      </c>
      <c r="N451" s="8" t="s">
        <v>779</v>
      </c>
      <c r="O451" s="8">
        <v>57</v>
      </c>
      <c r="P451" s="47">
        <v>8639</v>
      </c>
      <c r="Q451" s="8" t="s">
        <v>12</v>
      </c>
      <c r="R451" t="s">
        <v>771</v>
      </c>
      <c r="S451" s="8" t="s">
        <v>702</v>
      </c>
      <c r="T451" s="8" t="s">
        <v>783</v>
      </c>
    </row>
    <row r="452" spans="1:20" ht="21.6" x14ac:dyDescent="0.3">
      <c r="A452" s="46" t="s">
        <v>242</v>
      </c>
      <c r="C452" s="9" t="s">
        <v>216</v>
      </c>
      <c r="D452" s="8">
        <v>10</v>
      </c>
      <c r="E452">
        <v>90</v>
      </c>
      <c r="H452" s="8">
        <v>0.74</v>
      </c>
      <c r="I452" s="9" t="s">
        <v>4</v>
      </c>
      <c r="J452" s="9" t="s">
        <v>15</v>
      </c>
      <c r="K452" s="9" t="s">
        <v>695</v>
      </c>
      <c r="L452">
        <v>80</v>
      </c>
      <c r="M452" s="8" t="s">
        <v>378</v>
      </c>
      <c r="N452" s="8" t="s">
        <v>780</v>
      </c>
      <c r="O452" s="8">
        <v>57</v>
      </c>
      <c r="P452" s="47">
        <v>8639</v>
      </c>
      <c r="Q452" s="8" t="s">
        <v>776</v>
      </c>
      <c r="R452" t="s">
        <v>771</v>
      </c>
      <c r="S452" s="8" t="s">
        <v>702</v>
      </c>
      <c r="T452" s="8" t="s">
        <v>783</v>
      </c>
    </row>
    <row r="453" spans="1:20" ht="21.6" x14ac:dyDescent="0.3">
      <c r="A453" s="46" t="s">
        <v>239</v>
      </c>
      <c r="C453" s="8" t="s">
        <v>216</v>
      </c>
      <c r="D453" s="8">
        <v>10</v>
      </c>
      <c r="E453" s="8">
        <v>80</v>
      </c>
      <c r="H453" s="8">
        <v>0.42</v>
      </c>
      <c r="I453" s="9" t="s">
        <v>4</v>
      </c>
      <c r="J453" s="9" t="s">
        <v>15</v>
      </c>
      <c r="K453" s="9" t="s">
        <v>695</v>
      </c>
      <c r="L453">
        <v>80</v>
      </c>
      <c r="M453" s="8" t="s">
        <v>378</v>
      </c>
      <c r="N453" s="8" t="s">
        <v>778</v>
      </c>
      <c r="O453" s="8">
        <v>57</v>
      </c>
      <c r="P453" s="47">
        <v>8639</v>
      </c>
      <c r="Q453" s="8" t="s">
        <v>12</v>
      </c>
      <c r="R453" t="s">
        <v>771</v>
      </c>
      <c r="S453" s="8" t="s">
        <v>702</v>
      </c>
      <c r="T453" s="8" t="s">
        <v>783</v>
      </c>
    </row>
    <row r="454" spans="1:20" ht="21.6" x14ac:dyDescent="0.3">
      <c r="A454" s="46" t="s">
        <v>772</v>
      </c>
      <c r="C454" s="8" t="s">
        <v>216</v>
      </c>
      <c r="D454" s="8">
        <v>10</v>
      </c>
      <c r="E454" s="8">
        <v>70</v>
      </c>
      <c r="H454" s="8">
        <v>0.31</v>
      </c>
      <c r="I454" s="9" t="s">
        <v>4</v>
      </c>
      <c r="J454" s="9" t="s">
        <v>15</v>
      </c>
      <c r="K454" s="9" t="s">
        <v>695</v>
      </c>
      <c r="L454">
        <v>80</v>
      </c>
      <c r="M454" s="8" t="s">
        <v>378</v>
      </c>
      <c r="N454" s="8" t="s">
        <v>781</v>
      </c>
      <c r="O454" s="8">
        <v>57</v>
      </c>
      <c r="P454" s="47">
        <v>8639</v>
      </c>
      <c r="Q454" s="8" t="s">
        <v>117</v>
      </c>
      <c r="R454" t="s">
        <v>771</v>
      </c>
      <c r="S454" s="8" t="s">
        <v>702</v>
      </c>
      <c r="T454" s="8" t="s">
        <v>783</v>
      </c>
    </row>
    <row r="455" spans="1:20" x14ac:dyDescent="0.3">
      <c r="A455" s="46" t="s">
        <v>786</v>
      </c>
      <c r="C455" s="8" t="s">
        <v>216</v>
      </c>
      <c r="D455" s="8">
        <v>15</v>
      </c>
      <c r="E455" s="8" t="s">
        <v>7</v>
      </c>
      <c r="H455" s="8">
        <v>0.28000000000000003</v>
      </c>
      <c r="I455" s="9" t="s">
        <v>4</v>
      </c>
      <c r="J455" s="9" t="s">
        <v>15</v>
      </c>
      <c r="K455" s="9" t="s">
        <v>695</v>
      </c>
      <c r="L455">
        <v>50</v>
      </c>
      <c r="M455" s="8" t="s">
        <v>570</v>
      </c>
      <c r="N455" s="8" t="s">
        <v>793</v>
      </c>
      <c r="O455" s="8">
        <v>100</v>
      </c>
      <c r="P455" s="47">
        <v>16400</v>
      </c>
      <c r="Q455" s="8" t="s">
        <v>794</v>
      </c>
      <c r="R455" t="s">
        <v>787</v>
      </c>
      <c r="S455" s="8" t="s">
        <v>702</v>
      </c>
      <c r="T455" s="8" t="s">
        <v>795</v>
      </c>
    </row>
    <row r="456" spans="1:20" x14ac:dyDescent="0.3">
      <c r="A456" s="46" t="s">
        <v>785</v>
      </c>
      <c r="C456" s="8" t="s">
        <v>216</v>
      </c>
      <c r="D456" s="8">
        <v>15</v>
      </c>
      <c r="E456" s="8" t="s">
        <v>7</v>
      </c>
      <c r="H456" s="8">
        <v>0.3</v>
      </c>
      <c r="I456" s="8" t="s">
        <v>4</v>
      </c>
      <c r="J456" s="9" t="s">
        <v>15</v>
      </c>
      <c r="K456" s="9" t="s">
        <v>695</v>
      </c>
      <c r="L456">
        <v>50</v>
      </c>
      <c r="M456" s="8" t="s">
        <v>570</v>
      </c>
      <c r="N456" s="8" t="s">
        <v>791</v>
      </c>
      <c r="O456" s="8">
        <v>100</v>
      </c>
      <c r="P456" s="47">
        <v>16400</v>
      </c>
      <c r="Q456" s="8" t="s">
        <v>117</v>
      </c>
      <c r="R456" t="s">
        <v>787</v>
      </c>
      <c r="S456" s="8" t="s">
        <v>702</v>
      </c>
      <c r="T456" s="8" t="s">
        <v>795</v>
      </c>
    </row>
    <row r="457" spans="1:20" x14ac:dyDescent="0.3">
      <c r="A457" s="46" t="s">
        <v>227</v>
      </c>
      <c r="C457" s="8" t="s">
        <v>216</v>
      </c>
      <c r="D457" s="8">
        <v>15</v>
      </c>
      <c r="E457" s="8" t="s">
        <v>7</v>
      </c>
      <c r="H457" s="8">
        <v>0.1</v>
      </c>
      <c r="I457" s="8" t="s">
        <v>4</v>
      </c>
      <c r="J457" s="9" t="s">
        <v>15</v>
      </c>
      <c r="K457" s="9" t="s">
        <v>695</v>
      </c>
      <c r="L457">
        <v>50</v>
      </c>
      <c r="M457" s="8" t="s">
        <v>570</v>
      </c>
      <c r="N457" s="8" t="s">
        <v>789</v>
      </c>
      <c r="O457" s="8">
        <v>100</v>
      </c>
      <c r="P457" s="47">
        <v>16400</v>
      </c>
      <c r="Q457" s="8" t="s">
        <v>186</v>
      </c>
      <c r="R457" t="s">
        <v>788</v>
      </c>
      <c r="S457" s="8" t="s">
        <v>702</v>
      </c>
      <c r="T457" s="8" t="s">
        <v>795</v>
      </c>
    </row>
    <row r="458" spans="1:20" x14ac:dyDescent="0.3">
      <c r="A458" s="46" t="s">
        <v>785</v>
      </c>
      <c r="C458" s="8" t="s">
        <v>216</v>
      </c>
      <c r="D458" s="8">
        <v>15</v>
      </c>
      <c r="E458" s="8" t="s">
        <v>7</v>
      </c>
      <c r="H458" s="8">
        <v>0.11</v>
      </c>
      <c r="I458" s="8" t="s">
        <v>4</v>
      </c>
      <c r="J458" s="9" t="s">
        <v>15</v>
      </c>
      <c r="K458" s="9" t="s">
        <v>695</v>
      </c>
      <c r="L458">
        <v>50</v>
      </c>
      <c r="M458" s="8" t="s">
        <v>570</v>
      </c>
      <c r="N458" s="8" t="s">
        <v>792</v>
      </c>
      <c r="O458" s="8">
        <v>100</v>
      </c>
      <c r="P458" s="47">
        <v>16400</v>
      </c>
      <c r="Q458" s="8" t="s">
        <v>12</v>
      </c>
      <c r="R458" t="s">
        <v>788</v>
      </c>
      <c r="S458" s="8" t="s">
        <v>702</v>
      </c>
      <c r="T458" s="8" t="s">
        <v>795</v>
      </c>
    </row>
    <row r="459" spans="1:20" ht="57.6" x14ac:dyDescent="0.3">
      <c r="A459" s="46" t="s">
        <v>822</v>
      </c>
      <c r="C459" s="8" t="s">
        <v>216</v>
      </c>
      <c r="D459" s="8">
        <v>20</v>
      </c>
      <c r="E459">
        <v>100</v>
      </c>
      <c r="H459" s="8">
        <v>0.83</v>
      </c>
      <c r="I459" s="8" t="s">
        <v>4</v>
      </c>
      <c r="J459" s="9" t="s">
        <v>15</v>
      </c>
      <c r="K459" s="8" t="s">
        <v>695</v>
      </c>
      <c r="L459" s="8">
        <v>400</v>
      </c>
      <c r="M459" s="8" t="s">
        <v>21</v>
      </c>
      <c r="N459" s="8" t="s">
        <v>830</v>
      </c>
      <c r="O459" s="8">
        <v>50</v>
      </c>
      <c r="P459" s="47">
        <v>4900</v>
      </c>
      <c r="Q459" s="8" t="s">
        <v>829</v>
      </c>
      <c r="R459" s="32" t="s">
        <v>823</v>
      </c>
      <c r="S459" s="8" t="s">
        <v>691</v>
      </c>
      <c r="T459" s="8" t="s">
        <v>831</v>
      </c>
    </row>
    <row r="460" spans="1:20" ht="57.6" x14ac:dyDescent="0.3">
      <c r="A460" s="46" t="s">
        <v>822</v>
      </c>
      <c r="C460" s="8" t="s">
        <v>216</v>
      </c>
      <c r="D460" s="8">
        <v>20</v>
      </c>
      <c r="E460">
        <v>100</v>
      </c>
      <c r="H460" s="8">
        <v>0.22</v>
      </c>
      <c r="I460" s="8" t="s">
        <v>4</v>
      </c>
      <c r="J460" s="9" t="s">
        <v>15</v>
      </c>
      <c r="K460" s="8" t="s">
        <v>695</v>
      </c>
      <c r="L460" s="8">
        <v>400</v>
      </c>
      <c r="M460" s="8" t="s">
        <v>21</v>
      </c>
      <c r="N460" s="8" t="s">
        <v>830</v>
      </c>
      <c r="O460" s="8">
        <v>50</v>
      </c>
      <c r="P460" s="47">
        <v>4900</v>
      </c>
      <c r="Q460" s="8" t="s">
        <v>829</v>
      </c>
      <c r="R460" s="32" t="s">
        <v>824</v>
      </c>
      <c r="S460" s="8" t="s">
        <v>691</v>
      </c>
      <c r="T460" s="8" t="s">
        <v>831</v>
      </c>
    </row>
    <row r="461" spans="1:20" ht="57.6" x14ac:dyDescent="0.3">
      <c r="A461" s="46" t="s">
        <v>822</v>
      </c>
      <c r="C461" s="8" t="s">
        <v>216</v>
      </c>
      <c r="D461" s="8">
        <v>20</v>
      </c>
      <c r="E461">
        <v>100</v>
      </c>
      <c r="H461" s="8">
        <v>0.15</v>
      </c>
      <c r="I461" s="8" t="s">
        <v>4</v>
      </c>
      <c r="J461" s="9" t="s">
        <v>15</v>
      </c>
      <c r="K461" s="8" t="s">
        <v>695</v>
      </c>
      <c r="L461" s="8">
        <v>400</v>
      </c>
      <c r="M461" s="8" t="s">
        <v>21</v>
      </c>
      <c r="N461" s="8" t="s">
        <v>830</v>
      </c>
      <c r="O461" s="8">
        <v>50</v>
      </c>
      <c r="P461" s="47">
        <v>4900</v>
      </c>
      <c r="Q461" s="8" t="s">
        <v>829</v>
      </c>
      <c r="R461" s="32" t="s">
        <v>825</v>
      </c>
      <c r="S461" s="8" t="s">
        <v>691</v>
      </c>
      <c r="T461" s="8" t="s">
        <v>831</v>
      </c>
    </row>
    <row r="462" spans="1:20" ht="72" x14ac:dyDescent="0.3">
      <c r="A462" s="46" t="s">
        <v>822</v>
      </c>
      <c r="C462" s="8" t="s">
        <v>216</v>
      </c>
      <c r="D462" s="8">
        <v>20</v>
      </c>
      <c r="E462">
        <v>100</v>
      </c>
      <c r="H462" s="8">
        <v>0.32</v>
      </c>
      <c r="I462" s="8" t="s">
        <v>4</v>
      </c>
      <c r="J462" s="9" t="s">
        <v>15</v>
      </c>
      <c r="K462" s="8" t="s">
        <v>695</v>
      </c>
      <c r="L462" s="8">
        <v>400</v>
      </c>
      <c r="M462" s="8" t="s">
        <v>21</v>
      </c>
      <c r="N462" s="8" t="s">
        <v>830</v>
      </c>
      <c r="O462" s="8">
        <v>50</v>
      </c>
      <c r="P462" s="47">
        <v>4900</v>
      </c>
      <c r="Q462" s="8" t="s">
        <v>829</v>
      </c>
      <c r="R462" s="32" t="s">
        <v>826</v>
      </c>
      <c r="S462" s="8" t="s">
        <v>691</v>
      </c>
      <c r="T462" s="8" t="s">
        <v>831</v>
      </c>
    </row>
    <row r="463" spans="1:20" ht="57.6" x14ac:dyDescent="0.3">
      <c r="A463" s="46" t="s">
        <v>822</v>
      </c>
      <c r="C463" s="8" t="s">
        <v>216</v>
      </c>
      <c r="D463" s="8">
        <v>20</v>
      </c>
      <c r="E463">
        <v>100</v>
      </c>
      <c r="H463" s="8">
        <v>0.6</v>
      </c>
      <c r="I463" s="8" t="s">
        <v>4</v>
      </c>
      <c r="J463" s="9" t="s">
        <v>15</v>
      </c>
      <c r="K463" s="8" t="s">
        <v>695</v>
      </c>
      <c r="L463" s="8">
        <v>400</v>
      </c>
      <c r="M463" s="8" t="s">
        <v>21</v>
      </c>
      <c r="N463" s="8" t="s">
        <v>830</v>
      </c>
      <c r="O463" s="8">
        <v>50</v>
      </c>
      <c r="P463" s="47">
        <v>4900</v>
      </c>
      <c r="Q463" s="8" t="s">
        <v>829</v>
      </c>
      <c r="R463" s="32" t="s">
        <v>827</v>
      </c>
      <c r="S463" s="8" t="s">
        <v>691</v>
      </c>
      <c r="T463" s="8" t="s">
        <v>831</v>
      </c>
    </row>
    <row r="464" spans="1:20" ht="57.6" x14ac:dyDescent="0.3">
      <c r="A464" s="46" t="s">
        <v>822</v>
      </c>
      <c r="C464" s="8" t="s">
        <v>216</v>
      </c>
      <c r="D464" s="8">
        <v>20</v>
      </c>
      <c r="E464">
        <v>100</v>
      </c>
      <c r="H464" s="8">
        <v>0.63</v>
      </c>
      <c r="I464" s="8" t="s">
        <v>4</v>
      </c>
      <c r="J464" s="9" t="s">
        <v>15</v>
      </c>
      <c r="K464" s="8" t="s">
        <v>695</v>
      </c>
      <c r="L464" s="8">
        <v>400</v>
      </c>
      <c r="M464" s="8" t="s">
        <v>21</v>
      </c>
      <c r="N464" s="8" t="s">
        <v>830</v>
      </c>
      <c r="O464" s="8">
        <v>50</v>
      </c>
      <c r="P464" s="47">
        <v>4900</v>
      </c>
      <c r="Q464" s="8" t="s">
        <v>829</v>
      </c>
      <c r="R464" s="32" t="s">
        <v>828</v>
      </c>
      <c r="S464" s="8" t="s">
        <v>691</v>
      </c>
      <c r="T464" s="8" t="s">
        <v>831</v>
      </c>
    </row>
    <row r="465" spans="1:20" ht="32.4" x14ac:dyDescent="0.3">
      <c r="A465" s="46" t="s">
        <v>845</v>
      </c>
      <c r="C465" s="8" t="s">
        <v>216</v>
      </c>
      <c r="D465" s="8">
        <v>30</v>
      </c>
      <c r="E465">
        <v>86.3</v>
      </c>
      <c r="H465" s="8">
        <v>0.45</v>
      </c>
      <c r="I465" s="8" t="s">
        <v>4</v>
      </c>
      <c r="J465" s="8" t="s">
        <v>15</v>
      </c>
      <c r="K465" s="8" t="s">
        <v>695</v>
      </c>
      <c r="L465" s="8">
        <v>120</v>
      </c>
      <c r="M465" s="8" t="s">
        <v>570</v>
      </c>
      <c r="N465" s="8" t="s">
        <v>847</v>
      </c>
      <c r="O465" s="43">
        <v>10</v>
      </c>
      <c r="P465" s="47">
        <v>5000</v>
      </c>
      <c r="Q465" s="8" t="s">
        <v>846</v>
      </c>
      <c r="R465" s="8" t="s">
        <v>848</v>
      </c>
      <c r="S465" s="8" t="s">
        <v>702</v>
      </c>
      <c r="T465" s="8" t="s">
        <v>849</v>
      </c>
    </row>
    <row r="466" spans="1:20" ht="21.6" x14ac:dyDescent="0.3">
      <c r="A466" s="46" t="s">
        <v>893</v>
      </c>
      <c r="C466" s="8" t="s">
        <v>216</v>
      </c>
      <c r="D466" t="s">
        <v>7</v>
      </c>
      <c r="E466" s="8">
        <v>66.7</v>
      </c>
      <c r="H466" s="8">
        <v>0.31</v>
      </c>
      <c r="I466" s="8" t="s">
        <v>4</v>
      </c>
      <c r="J466" s="8" t="s">
        <v>15</v>
      </c>
      <c r="K466" s="8" t="s">
        <v>695</v>
      </c>
      <c r="M466" s="8" t="s">
        <v>378</v>
      </c>
      <c r="N466" s="8" t="s">
        <v>898</v>
      </c>
      <c r="O466" s="8">
        <v>74</v>
      </c>
      <c r="P466" s="47">
        <v>5000</v>
      </c>
      <c r="Q466" s="8" t="s">
        <v>186</v>
      </c>
      <c r="R466" s="8" t="s">
        <v>892</v>
      </c>
      <c r="S466" s="8" t="s">
        <v>702</v>
      </c>
      <c r="T466" s="8" t="s">
        <v>901</v>
      </c>
    </row>
    <row r="467" spans="1:20" ht="21.6" x14ac:dyDescent="0.3">
      <c r="A467" s="46" t="s">
        <v>241</v>
      </c>
      <c r="C467" s="8" t="s">
        <v>216</v>
      </c>
      <c r="D467" t="s">
        <v>7</v>
      </c>
      <c r="E467" s="8">
        <v>80</v>
      </c>
      <c r="H467" s="8">
        <v>0.21</v>
      </c>
      <c r="I467" s="8" t="s">
        <v>4</v>
      </c>
      <c r="J467" s="8" t="s">
        <v>15</v>
      </c>
      <c r="K467" s="8" t="s">
        <v>695</v>
      </c>
      <c r="M467" s="8" t="s">
        <v>378</v>
      </c>
      <c r="N467" s="8" t="s">
        <v>899</v>
      </c>
      <c r="O467" s="8">
        <v>74</v>
      </c>
      <c r="P467" s="47">
        <v>5000</v>
      </c>
      <c r="Q467" s="8" t="s">
        <v>186</v>
      </c>
      <c r="R467" s="8" t="s">
        <v>892</v>
      </c>
      <c r="S467" s="8" t="s">
        <v>702</v>
      </c>
      <c r="T467" s="8" t="s">
        <v>901</v>
      </c>
    </row>
    <row r="468" spans="1:20" ht="21.6" x14ac:dyDescent="0.3">
      <c r="A468" s="46" t="s">
        <v>926</v>
      </c>
      <c r="C468" s="8" t="s">
        <v>216</v>
      </c>
      <c r="D468" s="8">
        <v>15</v>
      </c>
      <c r="E468">
        <v>100</v>
      </c>
      <c r="H468" s="8">
        <v>0.56999999999999995</v>
      </c>
      <c r="I468" s="8" t="s">
        <v>4</v>
      </c>
      <c r="J468" s="8" t="s">
        <v>15</v>
      </c>
      <c r="K468" s="8" t="s">
        <v>695</v>
      </c>
      <c r="L468" s="8">
        <v>40</v>
      </c>
      <c r="M468" s="8" t="s">
        <v>570</v>
      </c>
      <c r="N468" s="8" t="s">
        <v>931</v>
      </c>
      <c r="O468" s="8">
        <v>10</v>
      </c>
      <c r="P468" s="47">
        <v>5000</v>
      </c>
      <c r="R468" s="8" t="s">
        <v>928</v>
      </c>
      <c r="S468" s="8" t="s">
        <v>702</v>
      </c>
      <c r="T468" s="8" t="s">
        <v>939</v>
      </c>
    </row>
    <row r="469" spans="1:20" ht="21.6" x14ac:dyDescent="0.3">
      <c r="A469" s="46" t="s">
        <v>926</v>
      </c>
      <c r="C469" s="8" t="s">
        <v>216</v>
      </c>
      <c r="D469" s="8">
        <v>15</v>
      </c>
      <c r="E469">
        <v>100</v>
      </c>
      <c r="H469" s="8">
        <v>0.37</v>
      </c>
      <c r="I469" s="8" t="s">
        <v>4</v>
      </c>
      <c r="J469" s="8" t="s">
        <v>15</v>
      </c>
      <c r="K469" s="8" t="s">
        <v>695</v>
      </c>
      <c r="L469" s="8">
        <v>40</v>
      </c>
      <c r="M469" s="8" t="s">
        <v>570</v>
      </c>
      <c r="N469" s="8" t="s">
        <v>931</v>
      </c>
      <c r="O469" s="8">
        <v>10</v>
      </c>
      <c r="P469" s="47">
        <v>5000</v>
      </c>
      <c r="R469" s="8" t="s">
        <v>929</v>
      </c>
      <c r="S469" s="8" t="s">
        <v>702</v>
      </c>
      <c r="T469" s="8" t="s">
        <v>939</v>
      </c>
    </row>
    <row r="470" spans="1:20" ht="21.6" x14ac:dyDescent="0.3">
      <c r="A470" s="46" t="s">
        <v>926</v>
      </c>
      <c r="C470" s="8" t="s">
        <v>216</v>
      </c>
      <c r="D470" s="8">
        <v>15</v>
      </c>
      <c r="E470">
        <v>100</v>
      </c>
      <c r="H470" s="8">
        <v>0.43</v>
      </c>
      <c r="I470" s="8" t="s">
        <v>4</v>
      </c>
      <c r="J470" s="8" t="s">
        <v>15</v>
      </c>
      <c r="K470" s="8" t="s">
        <v>695</v>
      </c>
      <c r="L470" s="8">
        <v>40</v>
      </c>
      <c r="M470" s="8" t="s">
        <v>570</v>
      </c>
      <c r="N470" s="8" t="s">
        <v>932</v>
      </c>
      <c r="O470" s="8">
        <v>10</v>
      </c>
      <c r="P470" s="47">
        <v>5000</v>
      </c>
      <c r="R470" s="8" t="s">
        <v>930</v>
      </c>
      <c r="S470" s="8" t="s">
        <v>702</v>
      </c>
      <c r="T470" s="8" t="s">
        <v>939</v>
      </c>
    </row>
    <row r="471" spans="1:20" ht="21.6" x14ac:dyDescent="0.3">
      <c r="A471" s="46" t="s">
        <v>927</v>
      </c>
      <c r="C471" s="8" t="s">
        <v>216</v>
      </c>
      <c r="D471" s="8">
        <v>50</v>
      </c>
      <c r="E471">
        <v>100</v>
      </c>
      <c r="H471" s="8">
        <v>0.23</v>
      </c>
      <c r="I471" s="8" t="s">
        <v>4</v>
      </c>
      <c r="J471" s="8" t="s">
        <v>15</v>
      </c>
      <c r="K471" s="8" t="s">
        <v>695</v>
      </c>
      <c r="L471" s="8">
        <v>40</v>
      </c>
      <c r="M471" s="8" t="s">
        <v>570</v>
      </c>
      <c r="N471" s="8" t="s">
        <v>932</v>
      </c>
      <c r="O471" s="8">
        <v>10</v>
      </c>
      <c r="P471" s="47">
        <v>5000</v>
      </c>
      <c r="R471" s="8" t="s">
        <v>928</v>
      </c>
      <c r="S471" s="8" t="s">
        <v>702</v>
      </c>
      <c r="T471" s="8" t="s">
        <v>939</v>
      </c>
    </row>
    <row r="472" spans="1:20" ht="21.6" x14ac:dyDescent="0.3">
      <c r="A472" s="46" t="s">
        <v>927</v>
      </c>
      <c r="C472" s="8" t="s">
        <v>216</v>
      </c>
      <c r="D472" s="8">
        <v>50</v>
      </c>
      <c r="E472">
        <v>0</v>
      </c>
      <c r="H472" s="8">
        <v>0</v>
      </c>
      <c r="I472" s="8" t="s">
        <v>4</v>
      </c>
      <c r="J472" s="8" t="s">
        <v>15</v>
      </c>
      <c r="K472" s="8" t="s">
        <v>695</v>
      </c>
      <c r="L472" s="8">
        <v>40</v>
      </c>
      <c r="M472" s="8" t="s">
        <v>570</v>
      </c>
      <c r="N472" s="8"/>
      <c r="O472" s="8">
        <v>10</v>
      </c>
      <c r="P472" s="47">
        <v>5000</v>
      </c>
      <c r="R472" s="8" t="s">
        <v>929</v>
      </c>
      <c r="S472" s="8" t="s">
        <v>702</v>
      </c>
      <c r="T472" s="8" t="s">
        <v>939</v>
      </c>
    </row>
    <row r="473" spans="1:20" ht="21.6" x14ac:dyDescent="0.3">
      <c r="A473" s="46" t="s">
        <v>927</v>
      </c>
      <c r="C473" s="8" t="s">
        <v>216</v>
      </c>
      <c r="D473" s="8">
        <v>50</v>
      </c>
      <c r="E473">
        <v>100</v>
      </c>
      <c r="H473" s="8">
        <v>0.17</v>
      </c>
      <c r="I473" s="8" t="s">
        <v>4</v>
      </c>
      <c r="J473" s="8" t="s">
        <v>15</v>
      </c>
      <c r="K473" s="8" t="s">
        <v>695</v>
      </c>
      <c r="L473" s="8">
        <v>40</v>
      </c>
      <c r="M473" s="8" t="s">
        <v>570</v>
      </c>
      <c r="N473" s="8" t="s">
        <v>932</v>
      </c>
      <c r="O473" s="8">
        <v>10</v>
      </c>
      <c r="P473" s="47">
        <v>5000</v>
      </c>
      <c r="R473" s="8" t="s">
        <v>930</v>
      </c>
      <c r="S473" s="8" t="s">
        <v>702</v>
      </c>
      <c r="T473" s="8" t="s">
        <v>939</v>
      </c>
    </row>
    <row r="474" spans="1:20" ht="21.6" x14ac:dyDescent="0.3">
      <c r="A474" s="46" t="s">
        <v>239</v>
      </c>
      <c r="C474" s="8" t="s">
        <v>216</v>
      </c>
      <c r="D474" s="8">
        <v>60</v>
      </c>
      <c r="E474" t="s">
        <v>7</v>
      </c>
      <c r="H474" s="8">
        <f>0.65+0.35</f>
        <v>1</v>
      </c>
      <c r="I474" s="8" t="s">
        <v>4</v>
      </c>
      <c r="J474" s="8" t="s">
        <v>15</v>
      </c>
      <c r="K474" s="8" t="s">
        <v>695</v>
      </c>
      <c r="M474" s="8" t="s">
        <v>378</v>
      </c>
      <c r="N474" s="8" t="s">
        <v>937</v>
      </c>
      <c r="O474" s="8">
        <v>10</v>
      </c>
      <c r="P474" s="47">
        <v>5000</v>
      </c>
      <c r="Q474" t="s">
        <v>79</v>
      </c>
      <c r="R474" s="8" t="s">
        <v>933</v>
      </c>
      <c r="S474" s="8" t="s">
        <v>685</v>
      </c>
      <c r="T474" s="8" t="s">
        <v>938</v>
      </c>
    </row>
    <row r="475" spans="1:20" ht="21.6" x14ac:dyDescent="0.3">
      <c r="A475" s="46" t="s">
        <v>239</v>
      </c>
      <c r="C475" s="8" t="s">
        <v>216</v>
      </c>
      <c r="D475" s="8">
        <v>60</v>
      </c>
      <c r="E475" t="s">
        <v>7</v>
      </c>
      <c r="H475" s="8">
        <f>0.66+0.24</f>
        <v>0.9</v>
      </c>
      <c r="I475" s="8" t="s">
        <v>4</v>
      </c>
      <c r="J475" s="8" t="s">
        <v>15</v>
      </c>
      <c r="K475" s="8" t="s">
        <v>695</v>
      </c>
      <c r="M475" s="8" t="s">
        <v>378</v>
      </c>
      <c r="N475" s="8" t="s">
        <v>937</v>
      </c>
      <c r="O475" s="8">
        <v>10</v>
      </c>
      <c r="P475" s="47">
        <v>5000</v>
      </c>
      <c r="Q475" t="s">
        <v>79</v>
      </c>
      <c r="R475" s="8" t="s">
        <v>934</v>
      </c>
      <c r="S475" s="8" t="s">
        <v>685</v>
      </c>
      <c r="T475" s="8" t="s">
        <v>938</v>
      </c>
    </row>
    <row r="476" spans="1:20" ht="21.6" x14ac:dyDescent="0.3">
      <c r="A476" s="46" t="s">
        <v>239</v>
      </c>
      <c r="C476" s="8" t="s">
        <v>216</v>
      </c>
      <c r="D476" s="8">
        <v>60</v>
      </c>
      <c r="E476" t="s">
        <v>7</v>
      </c>
      <c r="H476" s="8">
        <f>1.33+0.62</f>
        <v>1.9500000000000002</v>
      </c>
      <c r="I476" s="8" t="s">
        <v>4</v>
      </c>
      <c r="J476" s="8" t="s">
        <v>15</v>
      </c>
      <c r="K476" s="8" t="s">
        <v>695</v>
      </c>
      <c r="M476" s="8" t="s">
        <v>378</v>
      </c>
      <c r="N476" s="8" t="s">
        <v>937</v>
      </c>
      <c r="O476" s="8">
        <v>10</v>
      </c>
      <c r="P476" s="47">
        <v>5000</v>
      </c>
      <c r="Q476" t="s">
        <v>79</v>
      </c>
      <c r="R476" s="8" t="s">
        <v>935</v>
      </c>
      <c r="S476" s="8" t="s">
        <v>685</v>
      </c>
      <c r="T476" s="8" t="s">
        <v>938</v>
      </c>
    </row>
    <row r="477" spans="1:20" ht="32.4" x14ac:dyDescent="0.3">
      <c r="A477" s="46" t="s">
        <v>239</v>
      </c>
      <c r="C477" s="8" t="s">
        <v>216</v>
      </c>
      <c r="D477" s="8">
        <v>60</v>
      </c>
      <c r="E477" t="s">
        <v>7</v>
      </c>
      <c r="H477" s="8">
        <f>1.06+0.63</f>
        <v>1.69</v>
      </c>
      <c r="I477" s="8" t="s">
        <v>4</v>
      </c>
      <c r="J477" s="8" t="s">
        <v>15</v>
      </c>
      <c r="K477" s="8" t="s">
        <v>695</v>
      </c>
      <c r="M477" s="8" t="s">
        <v>378</v>
      </c>
      <c r="N477" s="8" t="s">
        <v>937</v>
      </c>
      <c r="O477" s="8">
        <v>10</v>
      </c>
      <c r="P477" s="47">
        <v>5000</v>
      </c>
      <c r="Q477" t="s">
        <v>79</v>
      </c>
      <c r="R477" s="8" t="s">
        <v>936</v>
      </c>
      <c r="S477" s="8" t="s">
        <v>685</v>
      </c>
      <c r="T477" s="8" t="s">
        <v>938</v>
      </c>
    </row>
    <row r="478" spans="1:20" ht="21.6" x14ac:dyDescent="0.3">
      <c r="A478" s="46" t="s">
        <v>227</v>
      </c>
      <c r="C478" s="8" t="s">
        <v>216</v>
      </c>
      <c r="D478" s="8">
        <v>50</v>
      </c>
      <c r="E478">
        <v>46</v>
      </c>
      <c r="H478">
        <v>0.15</v>
      </c>
      <c r="I478" s="8" t="s">
        <v>4</v>
      </c>
      <c r="J478" s="8" t="s">
        <v>15</v>
      </c>
      <c r="K478" s="8" t="s">
        <v>695</v>
      </c>
      <c r="M478" s="8" t="s">
        <v>570</v>
      </c>
      <c r="N478" s="8" t="s">
        <v>861</v>
      </c>
      <c r="O478" s="8">
        <v>15</v>
      </c>
      <c r="P478" s="47">
        <v>5000</v>
      </c>
      <c r="R478" s="8" t="s">
        <v>942</v>
      </c>
      <c r="S478" s="8" t="s">
        <v>685</v>
      </c>
      <c r="T478" s="8" t="s">
        <v>946</v>
      </c>
    </row>
    <row r="479" spans="1:20" ht="21.6" x14ac:dyDescent="0.3">
      <c r="A479" s="46" t="s">
        <v>940</v>
      </c>
      <c r="C479" s="8" t="s">
        <v>216</v>
      </c>
      <c r="D479" s="8">
        <v>50</v>
      </c>
      <c r="E479">
        <v>42</v>
      </c>
      <c r="H479">
        <v>0.19</v>
      </c>
      <c r="I479" s="8" t="s">
        <v>4</v>
      </c>
      <c r="J479" s="8" t="s">
        <v>15</v>
      </c>
      <c r="K479" s="8" t="s">
        <v>695</v>
      </c>
      <c r="M479" s="8" t="s">
        <v>570</v>
      </c>
      <c r="N479" s="8" t="s">
        <v>945</v>
      </c>
      <c r="O479" s="8">
        <v>15</v>
      </c>
      <c r="P479" s="47">
        <v>5000</v>
      </c>
      <c r="R479" s="8" t="s">
        <v>942</v>
      </c>
      <c r="S479" s="8" t="s">
        <v>685</v>
      </c>
      <c r="T479" s="8" t="s">
        <v>946</v>
      </c>
    </row>
    <row r="480" spans="1:20" x14ac:dyDescent="0.3">
      <c r="A480" s="46" t="s">
        <v>227</v>
      </c>
      <c r="C480" s="8" t="s">
        <v>216</v>
      </c>
      <c r="D480" s="8">
        <v>50</v>
      </c>
      <c r="E480">
        <v>34</v>
      </c>
      <c r="H480">
        <v>0.25</v>
      </c>
      <c r="I480" s="8" t="s">
        <v>4</v>
      </c>
      <c r="J480" s="8" t="s">
        <v>15</v>
      </c>
      <c r="K480" s="8" t="s">
        <v>695</v>
      </c>
      <c r="M480" s="8" t="s">
        <v>570</v>
      </c>
      <c r="N480" s="8" t="s">
        <v>944</v>
      </c>
      <c r="O480" s="8">
        <v>15</v>
      </c>
      <c r="P480" s="47">
        <v>5000</v>
      </c>
      <c r="R480" s="8" t="s">
        <v>943</v>
      </c>
      <c r="S480" s="8" t="s">
        <v>685</v>
      </c>
      <c r="T480" s="8" t="s">
        <v>946</v>
      </c>
    </row>
    <row r="481" spans="1:20" ht="21.6" x14ac:dyDescent="0.3">
      <c r="A481" s="46" t="s">
        <v>940</v>
      </c>
      <c r="C481" s="8" t="s">
        <v>216</v>
      </c>
      <c r="D481" s="8">
        <v>50</v>
      </c>
      <c r="E481">
        <v>58</v>
      </c>
      <c r="H481">
        <v>0.74</v>
      </c>
      <c r="I481" s="8" t="s">
        <v>4</v>
      </c>
      <c r="J481" s="8" t="s">
        <v>15</v>
      </c>
      <c r="K481" s="8" t="s">
        <v>695</v>
      </c>
      <c r="M481" s="8" t="s">
        <v>570</v>
      </c>
      <c r="N481" s="8" t="s">
        <v>944</v>
      </c>
      <c r="O481" s="8">
        <v>15</v>
      </c>
      <c r="P481" s="47">
        <v>5000</v>
      </c>
      <c r="R481" s="8" t="s">
        <v>941</v>
      </c>
      <c r="S481" s="8" t="s">
        <v>685</v>
      </c>
      <c r="T481" s="8" t="s">
        <v>946</v>
      </c>
    </row>
    <row r="482" spans="1:20" ht="21.6" x14ac:dyDescent="0.3">
      <c r="A482" s="46" t="s">
        <v>227</v>
      </c>
      <c r="C482" s="8" t="s">
        <v>216</v>
      </c>
      <c r="D482" s="8">
        <v>12</v>
      </c>
      <c r="E482">
        <v>100</v>
      </c>
      <c r="H482">
        <v>1.24</v>
      </c>
      <c r="I482" s="8" t="s">
        <v>4</v>
      </c>
      <c r="J482" s="8" t="s">
        <v>15</v>
      </c>
      <c r="K482" s="8" t="s">
        <v>695</v>
      </c>
      <c r="M482" s="8" t="s">
        <v>554</v>
      </c>
      <c r="N482" s="8" t="s">
        <v>956</v>
      </c>
      <c r="O482" s="8">
        <v>8</v>
      </c>
      <c r="P482" s="47">
        <v>4700</v>
      </c>
      <c r="Q482" t="s">
        <v>8</v>
      </c>
      <c r="R482" s="8" t="s">
        <v>952</v>
      </c>
      <c r="S482" s="8" t="s">
        <v>685</v>
      </c>
      <c r="T482" s="8" t="s">
        <v>1042</v>
      </c>
    </row>
    <row r="483" spans="1:20" ht="21.6" x14ac:dyDescent="0.3">
      <c r="A483" s="46" t="s">
        <v>227</v>
      </c>
      <c r="C483" s="8" t="s">
        <v>216</v>
      </c>
      <c r="D483">
        <v>18</v>
      </c>
      <c r="E483">
        <v>100</v>
      </c>
      <c r="H483">
        <v>2.5499999999999998</v>
      </c>
      <c r="I483" s="8" t="s">
        <v>4</v>
      </c>
      <c r="J483" s="8" t="s">
        <v>15</v>
      </c>
      <c r="K483" s="8" t="s">
        <v>695</v>
      </c>
      <c r="M483" s="8" t="s">
        <v>554</v>
      </c>
      <c r="N483" s="8" t="s">
        <v>956</v>
      </c>
      <c r="O483" s="8">
        <v>8</v>
      </c>
      <c r="P483" s="47">
        <v>4700</v>
      </c>
      <c r="Q483" t="s">
        <v>8</v>
      </c>
      <c r="R483" s="8" t="s">
        <v>947</v>
      </c>
      <c r="S483" s="8" t="s">
        <v>685</v>
      </c>
      <c r="T483" s="8" t="s">
        <v>1042</v>
      </c>
    </row>
    <row r="484" spans="1:20" ht="21.6" x14ac:dyDescent="0.3">
      <c r="A484" s="46" t="s">
        <v>227</v>
      </c>
      <c r="C484" s="8" t="s">
        <v>216</v>
      </c>
      <c r="D484">
        <v>30</v>
      </c>
      <c r="E484">
        <v>100</v>
      </c>
      <c r="H484">
        <v>1.6</v>
      </c>
      <c r="I484" s="8" t="s">
        <v>4</v>
      </c>
      <c r="J484" s="8" t="s">
        <v>15</v>
      </c>
      <c r="K484" s="8" t="s">
        <v>695</v>
      </c>
      <c r="M484" s="8" t="s">
        <v>554</v>
      </c>
      <c r="N484" s="8" t="s">
        <v>956</v>
      </c>
      <c r="O484" s="8">
        <v>8</v>
      </c>
      <c r="P484" s="47">
        <v>4700</v>
      </c>
      <c r="Q484" t="s">
        <v>8</v>
      </c>
      <c r="R484" s="8" t="s">
        <v>948</v>
      </c>
      <c r="S484" s="8" t="s">
        <v>685</v>
      </c>
      <c r="T484" s="8" t="s">
        <v>1042</v>
      </c>
    </row>
    <row r="485" spans="1:20" ht="21.6" x14ac:dyDescent="0.3">
      <c r="A485" s="46" t="s">
        <v>227</v>
      </c>
      <c r="C485" s="8" t="s">
        <v>216</v>
      </c>
      <c r="D485">
        <v>18</v>
      </c>
      <c r="E485">
        <v>100</v>
      </c>
      <c r="H485">
        <v>2.39</v>
      </c>
      <c r="I485" s="8" t="s">
        <v>4</v>
      </c>
      <c r="J485" s="8" t="s">
        <v>15</v>
      </c>
      <c r="K485" s="8" t="s">
        <v>695</v>
      </c>
      <c r="M485" s="8" t="s">
        <v>554</v>
      </c>
      <c r="N485" s="8" t="s">
        <v>956</v>
      </c>
      <c r="O485" s="8">
        <v>8</v>
      </c>
      <c r="P485" s="47">
        <v>4700</v>
      </c>
      <c r="Q485" t="s">
        <v>8</v>
      </c>
      <c r="R485" s="8" t="s">
        <v>948</v>
      </c>
      <c r="S485" s="8" t="s">
        <v>685</v>
      </c>
      <c r="T485" s="8" t="s">
        <v>1042</v>
      </c>
    </row>
    <row r="486" spans="1:20" ht="21.6" x14ac:dyDescent="0.3">
      <c r="A486" s="46" t="s">
        <v>227</v>
      </c>
      <c r="C486" s="8" t="s">
        <v>216</v>
      </c>
      <c r="D486">
        <v>18</v>
      </c>
      <c r="E486">
        <v>100</v>
      </c>
      <c r="H486">
        <v>0.95</v>
      </c>
      <c r="I486" s="8" t="s">
        <v>4</v>
      </c>
      <c r="J486" s="8" t="s">
        <v>15</v>
      </c>
      <c r="K486" s="8" t="s">
        <v>695</v>
      </c>
      <c r="M486" s="8" t="s">
        <v>554</v>
      </c>
      <c r="N486" s="8" t="s">
        <v>956</v>
      </c>
      <c r="O486" s="8">
        <v>8</v>
      </c>
      <c r="P486" s="47">
        <v>4700</v>
      </c>
      <c r="Q486" t="s">
        <v>8</v>
      </c>
      <c r="R486" s="8" t="s">
        <v>949</v>
      </c>
      <c r="S486" s="8" t="s">
        <v>685</v>
      </c>
      <c r="T486" s="8" t="s">
        <v>1042</v>
      </c>
    </row>
    <row r="487" spans="1:20" ht="21.6" x14ac:dyDescent="0.3">
      <c r="A487" s="46" t="s">
        <v>227</v>
      </c>
      <c r="C487" s="8" t="s">
        <v>216</v>
      </c>
      <c r="D487">
        <v>24</v>
      </c>
      <c r="E487">
        <v>100</v>
      </c>
      <c r="H487">
        <v>0.73</v>
      </c>
      <c r="I487" s="8" t="s">
        <v>4</v>
      </c>
      <c r="J487" s="8" t="s">
        <v>15</v>
      </c>
      <c r="K487" s="8" t="s">
        <v>695</v>
      </c>
      <c r="M487" s="8" t="s">
        <v>554</v>
      </c>
      <c r="N487" s="8" t="s">
        <v>956</v>
      </c>
      <c r="O487" s="8">
        <v>8</v>
      </c>
      <c r="P487" s="47">
        <v>4700</v>
      </c>
      <c r="Q487" t="s">
        <v>8</v>
      </c>
      <c r="R487" s="8" t="s">
        <v>950</v>
      </c>
      <c r="S487" s="8" t="s">
        <v>685</v>
      </c>
      <c r="T487" s="8" t="s">
        <v>1042</v>
      </c>
    </row>
    <row r="488" spans="1:20" ht="21.6" x14ac:dyDescent="0.3">
      <c r="A488" s="46" t="s">
        <v>227</v>
      </c>
      <c r="C488" s="8" t="s">
        <v>216</v>
      </c>
      <c r="D488">
        <v>30</v>
      </c>
      <c r="E488">
        <v>100</v>
      </c>
      <c r="H488">
        <v>2.9</v>
      </c>
      <c r="I488" s="8" t="s">
        <v>4</v>
      </c>
      <c r="J488" s="8" t="s">
        <v>15</v>
      </c>
      <c r="K488" s="8" t="s">
        <v>695</v>
      </c>
      <c r="M488" s="8" t="s">
        <v>554</v>
      </c>
      <c r="N488" s="8" t="s">
        <v>956</v>
      </c>
      <c r="O488" s="8">
        <v>8</v>
      </c>
      <c r="P488" s="47">
        <v>4700</v>
      </c>
      <c r="Q488" t="s">
        <v>8</v>
      </c>
      <c r="R488" s="8" t="s">
        <v>953</v>
      </c>
      <c r="S488" s="8" t="s">
        <v>685</v>
      </c>
      <c r="T488" s="8" t="s">
        <v>1042</v>
      </c>
    </row>
    <row r="489" spans="1:20" ht="21.6" x14ac:dyDescent="0.3">
      <c r="A489" s="46" t="s">
        <v>227</v>
      </c>
      <c r="C489" s="8" t="s">
        <v>216</v>
      </c>
      <c r="D489">
        <v>12</v>
      </c>
      <c r="E489">
        <v>100</v>
      </c>
      <c r="H489">
        <v>1.66</v>
      </c>
      <c r="I489" s="8" t="s">
        <v>4</v>
      </c>
      <c r="J489" s="8" t="s">
        <v>15</v>
      </c>
      <c r="K489" s="8" t="s">
        <v>695</v>
      </c>
      <c r="M489" s="8" t="s">
        <v>554</v>
      </c>
      <c r="N489" s="8" t="s">
        <v>956</v>
      </c>
      <c r="O489" s="8">
        <v>8</v>
      </c>
      <c r="P489" s="47">
        <v>4700</v>
      </c>
      <c r="Q489" t="s">
        <v>8</v>
      </c>
      <c r="R489" s="8" t="s">
        <v>951</v>
      </c>
      <c r="S489" s="8" t="s">
        <v>685</v>
      </c>
      <c r="T489" s="8" t="s">
        <v>1042</v>
      </c>
    </row>
    <row r="490" spans="1:20" ht="21.6" x14ac:dyDescent="0.3">
      <c r="A490" s="46" t="s">
        <v>227</v>
      </c>
      <c r="C490" s="8" t="s">
        <v>216</v>
      </c>
      <c r="D490">
        <v>6</v>
      </c>
      <c r="E490">
        <v>100</v>
      </c>
      <c r="H490">
        <v>1.1100000000000001</v>
      </c>
      <c r="I490" s="8" t="s">
        <v>4</v>
      </c>
      <c r="J490" s="8" t="s">
        <v>15</v>
      </c>
      <c r="K490" s="8" t="s">
        <v>695</v>
      </c>
      <c r="M490" s="8" t="s">
        <v>554</v>
      </c>
      <c r="N490" s="8" t="s">
        <v>957</v>
      </c>
      <c r="O490" s="8">
        <v>8</v>
      </c>
      <c r="P490" s="47">
        <v>4700</v>
      </c>
      <c r="Q490" t="s">
        <v>8</v>
      </c>
      <c r="R490" s="8" t="s">
        <v>954</v>
      </c>
      <c r="S490" s="8" t="s">
        <v>685</v>
      </c>
      <c r="T490" s="8" t="s">
        <v>1042</v>
      </c>
    </row>
    <row r="491" spans="1:20" ht="21.6" x14ac:dyDescent="0.3">
      <c r="A491" s="46" t="s">
        <v>227</v>
      </c>
      <c r="C491" s="8" t="s">
        <v>216</v>
      </c>
      <c r="D491">
        <v>6</v>
      </c>
      <c r="E491">
        <v>100</v>
      </c>
      <c r="H491">
        <v>1.02</v>
      </c>
      <c r="I491" s="8" t="s">
        <v>4</v>
      </c>
      <c r="J491" s="8" t="s">
        <v>15</v>
      </c>
      <c r="K491" s="8" t="s">
        <v>695</v>
      </c>
      <c r="M491" s="8" t="s">
        <v>554</v>
      </c>
      <c r="N491" s="8" t="s">
        <v>957</v>
      </c>
      <c r="O491" s="8">
        <v>8</v>
      </c>
      <c r="P491" s="47">
        <v>4700</v>
      </c>
      <c r="Q491" t="s">
        <v>8</v>
      </c>
      <c r="R491" s="8" t="s">
        <v>954</v>
      </c>
      <c r="S491" s="8" t="s">
        <v>685</v>
      </c>
      <c r="T491" s="8" t="s">
        <v>1042</v>
      </c>
    </row>
    <row r="492" spans="1:20" ht="21.6" x14ac:dyDescent="0.3">
      <c r="A492" s="46" t="s">
        <v>227</v>
      </c>
      <c r="C492" s="8" t="s">
        <v>216</v>
      </c>
      <c r="D492">
        <v>18</v>
      </c>
      <c r="E492">
        <v>100</v>
      </c>
      <c r="H492">
        <v>0.73</v>
      </c>
      <c r="I492" s="8" t="s">
        <v>4</v>
      </c>
      <c r="J492" s="8" t="s">
        <v>15</v>
      </c>
      <c r="K492" s="8" t="s">
        <v>695</v>
      </c>
      <c r="M492" s="8" t="s">
        <v>554</v>
      </c>
      <c r="N492" s="8" t="s">
        <v>957</v>
      </c>
      <c r="O492" s="8">
        <v>8</v>
      </c>
      <c r="P492" s="47">
        <v>4700</v>
      </c>
      <c r="Q492" t="s">
        <v>8</v>
      </c>
      <c r="R492" s="8" t="s">
        <v>954</v>
      </c>
      <c r="S492" s="8" t="s">
        <v>685</v>
      </c>
      <c r="T492" s="8" t="s">
        <v>1042</v>
      </c>
    </row>
    <row r="493" spans="1:20" ht="21.6" x14ac:dyDescent="0.3">
      <c r="A493" s="46" t="s">
        <v>227</v>
      </c>
      <c r="C493" s="8" t="s">
        <v>216</v>
      </c>
      <c r="D493">
        <v>6</v>
      </c>
      <c r="E493">
        <v>100</v>
      </c>
      <c r="H493">
        <v>0.79</v>
      </c>
      <c r="I493" s="8" t="s">
        <v>4</v>
      </c>
      <c r="J493" s="8" t="s">
        <v>15</v>
      </c>
      <c r="K493" s="8" t="s">
        <v>695</v>
      </c>
      <c r="M493" s="8" t="s">
        <v>554</v>
      </c>
      <c r="N493" s="8" t="s">
        <v>957</v>
      </c>
      <c r="O493" s="8">
        <v>8</v>
      </c>
      <c r="P493" s="47">
        <v>4700</v>
      </c>
      <c r="Q493" t="s">
        <v>8</v>
      </c>
      <c r="R493" s="8" t="s">
        <v>954</v>
      </c>
      <c r="S493" s="8" t="s">
        <v>685</v>
      </c>
      <c r="T493" s="8" t="s">
        <v>1042</v>
      </c>
    </row>
    <row r="494" spans="1:20" ht="21.6" x14ac:dyDescent="0.3">
      <c r="A494" s="46" t="s">
        <v>227</v>
      </c>
      <c r="C494" s="8" t="s">
        <v>216</v>
      </c>
      <c r="D494">
        <v>6</v>
      </c>
      <c r="E494">
        <v>100</v>
      </c>
      <c r="H494">
        <v>1.66</v>
      </c>
      <c r="I494" s="8" t="s">
        <v>4</v>
      </c>
      <c r="J494" s="8" t="s">
        <v>15</v>
      </c>
      <c r="K494" s="8" t="s">
        <v>695</v>
      </c>
      <c r="M494" s="8" t="s">
        <v>554</v>
      </c>
      <c r="N494" s="8" t="s">
        <v>957</v>
      </c>
      <c r="O494" s="8">
        <v>8</v>
      </c>
      <c r="P494" s="47">
        <v>4700</v>
      </c>
      <c r="Q494" t="s">
        <v>8</v>
      </c>
      <c r="R494" s="8" t="s">
        <v>690</v>
      </c>
      <c r="S494" s="8" t="s">
        <v>690</v>
      </c>
      <c r="T494" s="8" t="s">
        <v>1042</v>
      </c>
    </row>
    <row r="495" spans="1:20" ht="21.6" x14ac:dyDescent="0.3">
      <c r="A495" s="46" t="s">
        <v>227</v>
      </c>
      <c r="C495" s="8" t="s">
        <v>216</v>
      </c>
      <c r="D495">
        <v>12</v>
      </c>
      <c r="E495">
        <v>100</v>
      </c>
      <c r="H495">
        <v>1.1000000000000001</v>
      </c>
      <c r="I495" s="8" t="s">
        <v>4</v>
      </c>
      <c r="J495" s="8" t="s">
        <v>15</v>
      </c>
      <c r="K495" s="8" t="s">
        <v>695</v>
      </c>
      <c r="M495" s="8" t="s">
        <v>554</v>
      </c>
      <c r="N495" s="8" t="s">
        <v>957</v>
      </c>
      <c r="O495" s="8">
        <v>8</v>
      </c>
      <c r="P495" s="47">
        <v>4700</v>
      </c>
      <c r="Q495" t="s">
        <v>8</v>
      </c>
      <c r="R495" s="8" t="s">
        <v>90</v>
      </c>
      <c r="S495" s="8" t="s">
        <v>685</v>
      </c>
      <c r="T495" s="8" t="s">
        <v>1042</v>
      </c>
    </row>
    <row r="496" spans="1:20" ht="21.6" x14ac:dyDescent="0.3">
      <c r="A496" s="46" t="s">
        <v>227</v>
      </c>
      <c r="C496" s="8" t="s">
        <v>216</v>
      </c>
      <c r="D496">
        <v>18</v>
      </c>
      <c r="E496">
        <v>100</v>
      </c>
      <c r="H496">
        <v>1.42</v>
      </c>
      <c r="I496" s="8" t="s">
        <v>4</v>
      </c>
      <c r="J496" s="8" t="s">
        <v>15</v>
      </c>
      <c r="K496" s="8" t="s">
        <v>695</v>
      </c>
      <c r="M496" s="8" t="s">
        <v>554</v>
      </c>
      <c r="N496" s="8" t="s">
        <v>957</v>
      </c>
      <c r="O496" s="8">
        <v>8</v>
      </c>
      <c r="P496" s="47">
        <v>4700</v>
      </c>
      <c r="Q496" t="s">
        <v>8</v>
      </c>
      <c r="R496" s="8" t="s">
        <v>955</v>
      </c>
      <c r="S496" s="8" t="s">
        <v>685</v>
      </c>
      <c r="T496" s="8" t="s">
        <v>1042</v>
      </c>
    </row>
    <row r="497" spans="1:20" ht="21.6" x14ac:dyDescent="0.3">
      <c r="A497" s="46" t="s">
        <v>227</v>
      </c>
      <c r="C497" s="8" t="s">
        <v>216</v>
      </c>
      <c r="D497">
        <v>12</v>
      </c>
      <c r="E497">
        <v>100</v>
      </c>
      <c r="H497">
        <v>1.32</v>
      </c>
      <c r="I497" s="8" t="s">
        <v>4</v>
      </c>
      <c r="J497" s="8" t="s">
        <v>15</v>
      </c>
      <c r="K497" s="8" t="s">
        <v>695</v>
      </c>
      <c r="M497" s="8" t="s">
        <v>554</v>
      </c>
      <c r="N497" s="8" t="s">
        <v>957</v>
      </c>
      <c r="O497" s="8">
        <v>8</v>
      </c>
      <c r="P497" s="47">
        <v>4700</v>
      </c>
      <c r="Q497" t="s">
        <v>8</v>
      </c>
      <c r="R497" s="8" t="s">
        <v>690</v>
      </c>
      <c r="S497" s="8" t="s">
        <v>690</v>
      </c>
      <c r="T497" s="8" t="s">
        <v>1042</v>
      </c>
    </row>
    <row r="498" spans="1:20" ht="21.6" x14ac:dyDescent="0.3">
      <c r="A498" s="46" t="s">
        <v>227</v>
      </c>
      <c r="C498" s="8" t="s">
        <v>216</v>
      </c>
      <c r="D498">
        <v>120</v>
      </c>
      <c r="E498">
        <v>100</v>
      </c>
      <c r="H498">
        <v>0.23</v>
      </c>
      <c r="I498" s="8" t="s">
        <v>4</v>
      </c>
      <c r="J498" s="8" t="s">
        <v>15</v>
      </c>
      <c r="K498" s="8" t="s">
        <v>695</v>
      </c>
      <c r="M498" s="8" t="s">
        <v>378</v>
      </c>
      <c r="N498" s="8" t="s">
        <v>960</v>
      </c>
      <c r="O498" s="8">
        <v>20</v>
      </c>
      <c r="P498" s="47">
        <v>400</v>
      </c>
      <c r="Q498" t="s">
        <v>24</v>
      </c>
      <c r="R498" s="8" t="s">
        <v>959</v>
      </c>
      <c r="S498" s="8" t="s">
        <v>685</v>
      </c>
      <c r="T498" s="8" t="s">
        <v>961</v>
      </c>
    </row>
    <row r="499" spans="1:20" ht="32.4" x14ac:dyDescent="0.3">
      <c r="A499" s="46" t="s">
        <v>223</v>
      </c>
      <c r="C499" s="8" t="s">
        <v>216</v>
      </c>
      <c r="D499">
        <v>60</v>
      </c>
      <c r="E499">
        <v>100</v>
      </c>
      <c r="H499">
        <v>0.18</v>
      </c>
      <c r="I499" s="8" t="s">
        <v>4</v>
      </c>
      <c r="J499" s="8" t="s">
        <v>15</v>
      </c>
      <c r="K499" s="8" t="s">
        <v>695</v>
      </c>
      <c r="M499" s="8" t="s">
        <v>378</v>
      </c>
      <c r="N499" s="8" t="s">
        <v>962</v>
      </c>
      <c r="O499" s="8">
        <v>20</v>
      </c>
      <c r="P499" s="47">
        <v>1300</v>
      </c>
      <c r="Q499" t="s">
        <v>24</v>
      </c>
      <c r="R499" s="8" t="s">
        <v>959</v>
      </c>
      <c r="S499" s="8" t="s">
        <v>685</v>
      </c>
      <c r="T499" s="8" t="s">
        <v>961</v>
      </c>
    </row>
    <row r="500" spans="1:20" x14ac:dyDescent="0.3">
      <c r="A500" s="46" t="s">
        <v>227</v>
      </c>
      <c r="C500" s="8" t="s">
        <v>216</v>
      </c>
      <c r="D500">
        <v>15</v>
      </c>
      <c r="E500">
        <v>100</v>
      </c>
      <c r="H500">
        <v>0.23</v>
      </c>
      <c r="I500" s="8" t="s">
        <v>4</v>
      </c>
      <c r="J500" s="8" t="s">
        <v>15</v>
      </c>
      <c r="K500" s="8" t="s">
        <v>695</v>
      </c>
      <c r="M500" s="8" t="s">
        <v>378</v>
      </c>
      <c r="N500" s="8" t="s">
        <v>963</v>
      </c>
      <c r="O500" s="8">
        <v>30</v>
      </c>
      <c r="P500" s="47">
        <v>200</v>
      </c>
      <c r="Q500" t="s">
        <v>79</v>
      </c>
      <c r="R500" s="8" t="s">
        <v>964</v>
      </c>
      <c r="S500" s="8" t="s">
        <v>685</v>
      </c>
      <c r="T500" s="8" t="s">
        <v>965</v>
      </c>
    </row>
    <row r="501" spans="1:20" ht="21.6" x14ac:dyDescent="0.3">
      <c r="A501" s="46" t="s">
        <v>227</v>
      </c>
      <c r="C501" s="8" t="s">
        <v>216</v>
      </c>
      <c r="D501">
        <v>18</v>
      </c>
      <c r="E501">
        <v>100</v>
      </c>
      <c r="H501">
        <v>1.55</v>
      </c>
      <c r="I501" s="8" t="s">
        <v>4</v>
      </c>
      <c r="J501" s="8" t="s">
        <v>15</v>
      </c>
      <c r="K501" s="8" t="s">
        <v>695</v>
      </c>
      <c r="M501" s="8" t="s">
        <v>378</v>
      </c>
      <c r="N501" s="8" t="s">
        <v>973</v>
      </c>
      <c r="O501" s="43">
        <v>100</v>
      </c>
      <c r="P501" s="47">
        <v>5000</v>
      </c>
      <c r="Q501" s="8" t="s">
        <v>8</v>
      </c>
      <c r="R501" s="8" t="s">
        <v>970</v>
      </c>
      <c r="S501" s="8" t="s">
        <v>702</v>
      </c>
      <c r="T501" s="8" t="s">
        <v>974</v>
      </c>
    </row>
    <row r="502" spans="1:20" ht="21.6" x14ac:dyDescent="0.3">
      <c r="A502" s="46" t="s">
        <v>227</v>
      </c>
      <c r="C502" s="8" t="s">
        <v>216</v>
      </c>
      <c r="D502">
        <v>18</v>
      </c>
      <c r="E502">
        <v>100</v>
      </c>
      <c r="H502">
        <v>1.64</v>
      </c>
      <c r="I502" s="8" t="s">
        <v>4</v>
      </c>
      <c r="J502" s="8" t="s">
        <v>15</v>
      </c>
      <c r="K502" s="8" t="s">
        <v>695</v>
      </c>
      <c r="M502" s="8" t="s">
        <v>378</v>
      </c>
      <c r="N502" s="8" t="s">
        <v>973</v>
      </c>
      <c r="O502" s="43">
        <v>100</v>
      </c>
      <c r="P502" s="47">
        <v>5000</v>
      </c>
      <c r="Q502" s="8" t="s">
        <v>17</v>
      </c>
      <c r="R502" s="8" t="s">
        <v>970</v>
      </c>
      <c r="S502" s="8" t="s">
        <v>702</v>
      </c>
      <c r="T502" s="8" t="s">
        <v>974</v>
      </c>
    </row>
    <row r="503" spans="1:20" ht="21.6" x14ac:dyDescent="0.3">
      <c r="A503" s="46" t="s">
        <v>227</v>
      </c>
      <c r="C503" s="8" t="s">
        <v>216</v>
      </c>
      <c r="D503">
        <v>18</v>
      </c>
      <c r="E503">
        <v>100</v>
      </c>
      <c r="H503">
        <v>1.92</v>
      </c>
      <c r="I503" s="8" t="s">
        <v>4</v>
      </c>
      <c r="J503" s="8" t="s">
        <v>15</v>
      </c>
      <c r="K503" s="8" t="s">
        <v>695</v>
      </c>
      <c r="M503" s="8" t="s">
        <v>378</v>
      </c>
      <c r="N503" s="8" t="s">
        <v>973</v>
      </c>
      <c r="O503" s="43">
        <v>100</v>
      </c>
      <c r="P503" s="47">
        <v>5000</v>
      </c>
      <c r="Q503" s="8" t="s">
        <v>8</v>
      </c>
      <c r="R503" s="8" t="s">
        <v>970</v>
      </c>
      <c r="S503" s="8" t="s">
        <v>702</v>
      </c>
      <c r="T503" s="8" t="s">
        <v>974</v>
      </c>
    </row>
    <row r="504" spans="1:20" ht="21.6" x14ac:dyDescent="0.3">
      <c r="A504" s="46" t="s">
        <v>227</v>
      </c>
      <c r="C504" s="8" t="s">
        <v>216</v>
      </c>
      <c r="D504">
        <v>18</v>
      </c>
      <c r="E504">
        <v>100</v>
      </c>
      <c r="H504">
        <v>2.96</v>
      </c>
      <c r="I504" s="8" t="s">
        <v>4</v>
      </c>
      <c r="J504" s="8" t="s">
        <v>15</v>
      </c>
      <c r="K504" s="8" t="s">
        <v>695</v>
      </c>
      <c r="M504" s="8" t="s">
        <v>378</v>
      </c>
      <c r="N504" s="8" t="s">
        <v>973</v>
      </c>
      <c r="O504" s="43">
        <v>100</v>
      </c>
      <c r="P504" s="47">
        <v>5000</v>
      </c>
      <c r="Q504" s="8" t="s">
        <v>17</v>
      </c>
      <c r="R504" s="8" t="s">
        <v>970</v>
      </c>
      <c r="S504" s="8" t="s">
        <v>702</v>
      </c>
      <c r="T504" s="8" t="s">
        <v>974</v>
      </c>
    </row>
    <row r="505" spans="1:20" ht="21.6" x14ac:dyDescent="0.3">
      <c r="A505" s="46" t="s">
        <v>227</v>
      </c>
      <c r="C505" s="8" t="s">
        <v>216</v>
      </c>
      <c r="D505">
        <v>18</v>
      </c>
      <c r="E505">
        <v>100</v>
      </c>
      <c r="H505">
        <v>2.84</v>
      </c>
      <c r="I505" s="8" t="s">
        <v>4</v>
      </c>
      <c r="J505" s="8" t="s">
        <v>15</v>
      </c>
      <c r="K505" s="8" t="s">
        <v>695</v>
      </c>
      <c r="M505" s="8" t="s">
        <v>378</v>
      </c>
      <c r="N505" s="8" t="s">
        <v>973</v>
      </c>
      <c r="O505" s="43">
        <v>100</v>
      </c>
      <c r="P505" s="47">
        <v>5000</v>
      </c>
      <c r="Q505" s="8" t="s">
        <v>8</v>
      </c>
      <c r="R505" s="8" t="s">
        <v>970</v>
      </c>
      <c r="S505" s="8" t="s">
        <v>702</v>
      </c>
      <c r="T505" s="8" t="s">
        <v>974</v>
      </c>
    </row>
    <row r="506" spans="1:20" ht="21.6" x14ac:dyDescent="0.3">
      <c r="A506" s="46" t="s">
        <v>227</v>
      </c>
      <c r="C506" s="8" t="s">
        <v>216</v>
      </c>
      <c r="D506">
        <v>18</v>
      </c>
      <c r="E506">
        <v>100</v>
      </c>
      <c r="H506">
        <v>3.12</v>
      </c>
      <c r="I506" s="8" t="s">
        <v>4</v>
      </c>
      <c r="J506" s="8" t="s">
        <v>15</v>
      </c>
      <c r="K506" s="8" t="s">
        <v>695</v>
      </c>
      <c r="M506" s="8" t="s">
        <v>378</v>
      </c>
      <c r="N506" s="8" t="s">
        <v>973</v>
      </c>
      <c r="O506" s="43">
        <v>100</v>
      </c>
      <c r="P506" s="47">
        <v>5000</v>
      </c>
      <c r="Q506" s="8" t="s">
        <v>8</v>
      </c>
      <c r="R506" s="8" t="s">
        <v>970</v>
      </c>
      <c r="S506" s="8" t="s">
        <v>702</v>
      </c>
      <c r="T506" s="8" t="s">
        <v>974</v>
      </c>
    </row>
    <row r="507" spans="1:20" ht="21.6" x14ac:dyDescent="0.3">
      <c r="A507" s="46" t="s">
        <v>227</v>
      </c>
      <c r="C507" s="8" t="s">
        <v>216</v>
      </c>
      <c r="D507">
        <v>18</v>
      </c>
      <c r="E507">
        <v>100</v>
      </c>
      <c r="H507">
        <v>2.4300000000000002</v>
      </c>
      <c r="I507" s="8" t="s">
        <v>4</v>
      </c>
      <c r="J507" s="8" t="s">
        <v>15</v>
      </c>
      <c r="K507" s="8" t="s">
        <v>695</v>
      </c>
      <c r="M507" s="8" t="s">
        <v>378</v>
      </c>
      <c r="N507" s="8" t="s">
        <v>973</v>
      </c>
      <c r="O507" s="43">
        <v>100</v>
      </c>
      <c r="P507" s="47">
        <v>5000</v>
      </c>
      <c r="Q507" s="8" t="s">
        <v>8</v>
      </c>
      <c r="R507" s="8" t="s">
        <v>771</v>
      </c>
      <c r="S507" s="8" t="s">
        <v>702</v>
      </c>
      <c r="T507" s="8" t="s">
        <v>974</v>
      </c>
    </row>
    <row r="508" spans="1:20" ht="21.6" x14ac:dyDescent="0.3">
      <c r="A508" s="46" t="s">
        <v>227</v>
      </c>
      <c r="C508" s="8" t="s">
        <v>216</v>
      </c>
      <c r="D508">
        <v>18</v>
      </c>
      <c r="E508">
        <v>100</v>
      </c>
      <c r="H508">
        <v>1.26</v>
      </c>
      <c r="I508" s="8" t="s">
        <v>4</v>
      </c>
      <c r="J508" s="8" t="s">
        <v>15</v>
      </c>
      <c r="K508" s="8" t="s">
        <v>695</v>
      </c>
      <c r="M508" s="8" t="s">
        <v>378</v>
      </c>
      <c r="N508" s="8" t="s">
        <v>973</v>
      </c>
      <c r="O508" s="43">
        <v>100</v>
      </c>
      <c r="P508" s="47">
        <v>5000</v>
      </c>
      <c r="Q508" s="8" t="s">
        <v>17</v>
      </c>
      <c r="R508" s="8" t="s">
        <v>771</v>
      </c>
      <c r="S508" s="8" t="s">
        <v>702</v>
      </c>
      <c r="T508" s="8" t="s">
        <v>974</v>
      </c>
    </row>
    <row r="509" spans="1:20" ht="21.6" x14ac:dyDescent="0.3">
      <c r="A509" s="46" t="s">
        <v>227</v>
      </c>
      <c r="C509" s="8" t="s">
        <v>216</v>
      </c>
      <c r="D509">
        <v>18</v>
      </c>
      <c r="E509">
        <v>100</v>
      </c>
      <c r="H509">
        <v>3.31</v>
      </c>
      <c r="I509" s="8" t="s">
        <v>4</v>
      </c>
      <c r="J509" s="8" t="s">
        <v>15</v>
      </c>
      <c r="K509" s="8" t="s">
        <v>695</v>
      </c>
      <c r="M509" s="8" t="s">
        <v>378</v>
      </c>
      <c r="N509" s="8" t="s">
        <v>973</v>
      </c>
      <c r="O509" s="43">
        <v>100</v>
      </c>
      <c r="P509" s="47">
        <v>5000</v>
      </c>
      <c r="Q509" s="8" t="s">
        <v>12</v>
      </c>
      <c r="R509" s="8" t="s">
        <v>771</v>
      </c>
      <c r="S509" s="8" t="s">
        <v>702</v>
      </c>
      <c r="T509" s="8" t="s">
        <v>974</v>
      </c>
    </row>
    <row r="510" spans="1:20" ht="21.6" x14ac:dyDescent="0.3">
      <c r="A510" s="46" t="s">
        <v>227</v>
      </c>
      <c r="C510" s="8" t="s">
        <v>216</v>
      </c>
      <c r="D510">
        <v>18</v>
      </c>
      <c r="E510">
        <v>100</v>
      </c>
      <c r="H510">
        <v>3.03</v>
      </c>
      <c r="I510" s="8" t="s">
        <v>4</v>
      </c>
      <c r="J510" s="8" t="s">
        <v>15</v>
      </c>
      <c r="K510" s="8" t="s">
        <v>695</v>
      </c>
      <c r="M510" s="8" t="s">
        <v>378</v>
      </c>
      <c r="N510" s="8" t="s">
        <v>973</v>
      </c>
      <c r="O510" s="43">
        <v>100</v>
      </c>
      <c r="P510" s="47">
        <v>5000</v>
      </c>
      <c r="Q510" s="8" t="s">
        <v>12</v>
      </c>
      <c r="R510" s="8" t="s">
        <v>771</v>
      </c>
      <c r="S510" s="8" t="s">
        <v>702</v>
      </c>
      <c r="T510" s="8" t="s">
        <v>974</v>
      </c>
    </row>
    <row r="511" spans="1:20" ht="21.6" x14ac:dyDescent="0.3">
      <c r="A511" s="46" t="s">
        <v>227</v>
      </c>
      <c r="C511" s="8" t="s">
        <v>216</v>
      </c>
      <c r="D511">
        <v>18</v>
      </c>
      <c r="E511">
        <v>100</v>
      </c>
      <c r="H511">
        <v>2.5499999999999998</v>
      </c>
      <c r="I511" s="8" t="s">
        <v>4</v>
      </c>
      <c r="J511" s="8" t="s">
        <v>15</v>
      </c>
      <c r="K511" s="8" t="s">
        <v>695</v>
      </c>
      <c r="M511" s="8" t="s">
        <v>378</v>
      </c>
      <c r="N511" s="8" t="s">
        <v>973</v>
      </c>
      <c r="O511" s="43">
        <v>100</v>
      </c>
      <c r="P511" s="47">
        <v>5000</v>
      </c>
      <c r="Q511" s="8" t="s">
        <v>8</v>
      </c>
      <c r="R511" s="8" t="s">
        <v>907</v>
      </c>
      <c r="S511" s="8" t="s">
        <v>702</v>
      </c>
      <c r="T511" s="8" t="s">
        <v>974</v>
      </c>
    </row>
    <row r="512" spans="1:20" ht="21.6" x14ac:dyDescent="0.3">
      <c r="A512" s="46" t="s">
        <v>227</v>
      </c>
      <c r="C512" s="8" t="s">
        <v>216</v>
      </c>
      <c r="D512">
        <v>18</v>
      </c>
      <c r="E512">
        <v>100</v>
      </c>
      <c r="H512">
        <v>3.31</v>
      </c>
      <c r="I512" s="8" t="s">
        <v>4</v>
      </c>
      <c r="J512" s="8" t="s">
        <v>15</v>
      </c>
      <c r="K512" s="8" t="s">
        <v>695</v>
      </c>
      <c r="M512" s="8" t="s">
        <v>378</v>
      </c>
      <c r="N512" s="8" t="s">
        <v>973</v>
      </c>
      <c r="O512" s="43">
        <v>100</v>
      </c>
      <c r="P512" s="47">
        <v>5000</v>
      </c>
      <c r="Q512" s="8" t="s">
        <v>8</v>
      </c>
      <c r="R512" s="8" t="s">
        <v>907</v>
      </c>
      <c r="S512" s="8" t="s">
        <v>702</v>
      </c>
      <c r="T512" s="8" t="s">
        <v>974</v>
      </c>
    </row>
    <row r="513" spans="1:20" ht="21.6" x14ac:dyDescent="0.3">
      <c r="A513" s="46" t="s">
        <v>227</v>
      </c>
      <c r="C513" s="8" t="s">
        <v>216</v>
      </c>
      <c r="D513">
        <v>18</v>
      </c>
      <c r="E513">
        <v>100</v>
      </c>
      <c r="H513">
        <v>2.81</v>
      </c>
      <c r="I513" s="8" t="s">
        <v>4</v>
      </c>
      <c r="J513" s="8" t="s">
        <v>15</v>
      </c>
      <c r="K513" s="8" t="s">
        <v>695</v>
      </c>
      <c r="M513" s="8" t="s">
        <v>378</v>
      </c>
      <c r="N513" s="8" t="s">
        <v>973</v>
      </c>
      <c r="O513" s="43">
        <v>100</v>
      </c>
      <c r="P513" s="47">
        <v>5000</v>
      </c>
      <c r="Q513" s="8" t="s">
        <v>8</v>
      </c>
      <c r="R513" s="8" t="s">
        <v>907</v>
      </c>
      <c r="S513" s="8" t="s">
        <v>702</v>
      </c>
      <c r="T513" s="8" t="s">
        <v>974</v>
      </c>
    </row>
    <row r="514" spans="1:20" ht="21.6" x14ac:dyDescent="0.3">
      <c r="A514" s="46" t="s">
        <v>227</v>
      </c>
      <c r="C514" s="8" t="s">
        <v>216</v>
      </c>
      <c r="D514">
        <v>18</v>
      </c>
      <c r="E514">
        <v>100</v>
      </c>
      <c r="H514">
        <v>5.36</v>
      </c>
      <c r="I514" s="8" t="s">
        <v>4</v>
      </c>
      <c r="J514" s="8" t="s">
        <v>15</v>
      </c>
      <c r="K514" s="8" t="s">
        <v>695</v>
      </c>
      <c r="M514" s="8" t="s">
        <v>378</v>
      </c>
      <c r="N514" s="8" t="s">
        <v>973</v>
      </c>
      <c r="O514" s="43">
        <v>100</v>
      </c>
      <c r="P514" s="47">
        <v>5000</v>
      </c>
      <c r="Q514" s="8" t="s">
        <v>8</v>
      </c>
      <c r="R514" s="8" t="s">
        <v>907</v>
      </c>
      <c r="S514" s="8" t="s">
        <v>702</v>
      </c>
      <c r="T514" s="8" t="s">
        <v>974</v>
      </c>
    </row>
    <row r="515" spans="1:20" ht="21.6" x14ac:dyDescent="0.3">
      <c r="A515" s="46" t="s">
        <v>786</v>
      </c>
      <c r="C515" s="8" t="s">
        <v>216</v>
      </c>
      <c r="D515">
        <v>18</v>
      </c>
      <c r="E515">
        <v>100</v>
      </c>
      <c r="H515">
        <v>3.63</v>
      </c>
      <c r="I515" s="8" t="s">
        <v>4</v>
      </c>
      <c r="J515" s="8" t="s">
        <v>15</v>
      </c>
      <c r="K515" s="8" t="s">
        <v>695</v>
      </c>
      <c r="M515" s="8" t="s">
        <v>378</v>
      </c>
      <c r="N515" s="8" t="s">
        <v>973</v>
      </c>
      <c r="O515" s="43">
        <v>100</v>
      </c>
      <c r="P515" s="47">
        <v>5000</v>
      </c>
      <c r="Q515" s="8" t="s">
        <v>8</v>
      </c>
      <c r="R515" s="8" t="s">
        <v>787</v>
      </c>
      <c r="S515" s="8" t="s">
        <v>702</v>
      </c>
      <c r="T515" s="8" t="s">
        <v>974</v>
      </c>
    </row>
    <row r="516" spans="1:20" ht="21.6" x14ac:dyDescent="0.3">
      <c r="A516" s="46" t="s">
        <v>786</v>
      </c>
      <c r="C516" s="8" t="s">
        <v>216</v>
      </c>
      <c r="D516">
        <v>18</v>
      </c>
      <c r="E516">
        <v>100</v>
      </c>
      <c r="H516">
        <v>1.48</v>
      </c>
      <c r="I516" s="8" t="s">
        <v>4</v>
      </c>
      <c r="J516" s="8" t="s">
        <v>15</v>
      </c>
      <c r="K516" s="8" t="s">
        <v>695</v>
      </c>
      <c r="M516" s="8" t="s">
        <v>378</v>
      </c>
      <c r="N516" s="8" t="s">
        <v>973</v>
      </c>
      <c r="O516" s="43">
        <v>100</v>
      </c>
      <c r="P516" s="47">
        <v>5000</v>
      </c>
      <c r="Q516" s="8" t="s">
        <v>12</v>
      </c>
      <c r="R516" s="8" t="s">
        <v>787</v>
      </c>
      <c r="S516" s="8" t="s">
        <v>702</v>
      </c>
      <c r="T516" s="8" t="s">
        <v>974</v>
      </c>
    </row>
    <row r="517" spans="1:20" ht="21.6" x14ac:dyDescent="0.3">
      <c r="A517" s="46" t="s">
        <v>786</v>
      </c>
      <c r="C517" s="8" t="s">
        <v>216</v>
      </c>
      <c r="D517">
        <v>18</v>
      </c>
      <c r="E517">
        <v>100</v>
      </c>
      <c r="H517">
        <v>2.4900000000000002</v>
      </c>
      <c r="I517" s="8" t="s">
        <v>4</v>
      </c>
      <c r="J517" s="8" t="s">
        <v>15</v>
      </c>
      <c r="K517" s="8" t="s">
        <v>695</v>
      </c>
      <c r="M517" s="8" t="s">
        <v>378</v>
      </c>
      <c r="N517" s="8" t="s">
        <v>973</v>
      </c>
      <c r="O517" s="43">
        <v>100</v>
      </c>
      <c r="P517" s="47">
        <v>5000</v>
      </c>
      <c r="Q517" s="8" t="s">
        <v>12</v>
      </c>
      <c r="R517" s="8" t="s">
        <v>787</v>
      </c>
      <c r="S517" s="8" t="s">
        <v>702</v>
      </c>
      <c r="T517" s="8" t="s">
        <v>974</v>
      </c>
    </row>
    <row r="518" spans="1:20" ht="21.6" x14ac:dyDescent="0.3">
      <c r="A518" s="46" t="s">
        <v>786</v>
      </c>
      <c r="C518" s="8" t="s">
        <v>216</v>
      </c>
      <c r="D518">
        <v>18</v>
      </c>
      <c r="E518">
        <v>100</v>
      </c>
      <c r="H518">
        <v>2.65</v>
      </c>
      <c r="I518" s="8" t="s">
        <v>4</v>
      </c>
      <c r="J518" s="8" t="s">
        <v>15</v>
      </c>
      <c r="K518" s="8" t="s">
        <v>695</v>
      </c>
      <c r="M518" s="8" t="s">
        <v>378</v>
      </c>
      <c r="N518" s="8" t="s">
        <v>973</v>
      </c>
      <c r="O518" s="43">
        <v>100</v>
      </c>
      <c r="P518" s="47">
        <v>5000</v>
      </c>
      <c r="Q518" s="8" t="s">
        <v>8</v>
      </c>
      <c r="R518" s="8" t="s">
        <v>971</v>
      </c>
      <c r="S518" s="8" t="s">
        <v>702</v>
      </c>
      <c r="T518" s="8" t="s">
        <v>974</v>
      </c>
    </row>
    <row r="519" spans="1:20" ht="21.6" x14ac:dyDescent="0.3">
      <c r="A519" s="46" t="s">
        <v>786</v>
      </c>
      <c r="C519" s="8" t="s">
        <v>216</v>
      </c>
      <c r="D519">
        <v>18</v>
      </c>
      <c r="E519">
        <v>100</v>
      </c>
      <c r="H519">
        <v>3.28</v>
      </c>
      <c r="I519" s="8" t="s">
        <v>4</v>
      </c>
      <c r="J519" s="8" t="s">
        <v>15</v>
      </c>
      <c r="K519" s="8" t="s">
        <v>695</v>
      </c>
      <c r="M519" s="8" t="s">
        <v>378</v>
      </c>
      <c r="N519" s="8" t="s">
        <v>973</v>
      </c>
      <c r="O519" s="43">
        <v>100</v>
      </c>
      <c r="P519" s="47">
        <v>5000</v>
      </c>
      <c r="Q519" s="8" t="s">
        <v>8</v>
      </c>
      <c r="R519" s="8" t="s">
        <v>971</v>
      </c>
      <c r="S519" s="8" t="s">
        <v>702</v>
      </c>
      <c r="T519" s="8" t="s">
        <v>974</v>
      </c>
    </row>
    <row r="520" spans="1:20" ht="21.6" x14ac:dyDescent="0.3">
      <c r="A520" s="46" t="s">
        <v>786</v>
      </c>
      <c r="C520" s="8" t="s">
        <v>216</v>
      </c>
      <c r="D520">
        <v>18</v>
      </c>
      <c r="E520">
        <v>100</v>
      </c>
      <c r="H520">
        <v>3.09</v>
      </c>
      <c r="I520" s="8" t="s">
        <v>4</v>
      </c>
      <c r="J520" s="8" t="s">
        <v>15</v>
      </c>
      <c r="K520" s="8" t="s">
        <v>695</v>
      </c>
      <c r="M520" s="8" t="s">
        <v>378</v>
      </c>
      <c r="N520" s="8" t="s">
        <v>973</v>
      </c>
      <c r="O520" s="43">
        <v>100</v>
      </c>
      <c r="P520" s="47">
        <v>5000</v>
      </c>
      <c r="Q520" s="8" t="s">
        <v>8</v>
      </c>
      <c r="R520" s="8" t="s">
        <v>971</v>
      </c>
      <c r="S520" s="8" t="s">
        <v>702</v>
      </c>
      <c r="T520" s="8" t="s">
        <v>974</v>
      </c>
    </row>
    <row r="521" spans="1:20" ht="21.6" x14ac:dyDescent="0.3">
      <c r="A521" s="46" t="s">
        <v>786</v>
      </c>
      <c r="C521" s="8" t="s">
        <v>216</v>
      </c>
      <c r="D521">
        <v>18</v>
      </c>
      <c r="E521">
        <v>100</v>
      </c>
      <c r="H521">
        <v>1.89</v>
      </c>
      <c r="I521" s="8" t="s">
        <v>4</v>
      </c>
      <c r="J521" s="8" t="s">
        <v>15</v>
      </c>
      <c r="K521" s="8" t="s">
        <v>695</v>
      </c>
      <c r="M521" s="8" t="s">
        <v>378</v>
      </c>
      <c r="N521" s="8" t="s">
        <v>973</v>
      </c>
      <c r="O521" s="43">
        <v>100</v>
      </c>
      <c r="P521" s="47">
        <v>5000</v>
      </c>
      <c r="Q521" s="8" t="s">
        <v>12</v>
      </c>
      <c r="R521" s="8" t="s">
        <v>971</v>
      </c>
      <c r="S521" s="8" t="s">
        <v>702</v>
      </c>
      <c r="T521" s="8" t="s">
        <v>974</v>
      </c>
    </row>
    <row r="522" spans="1:20" ht="21.6" x14ac:dyDescent="0.3">
      <c r="A522" s="46" t="s">
        <v>786</v>
      </c>
      <c r="C522" s="8" t="s">
        <v>216</v>
      </c>
      <c r="D522">
        <v>18</v>
      </c>
      <c r="E522">
        <v>100</v>
      </c>
      <c r="H522">
        <v>3.66</v>
      </c>
      <c r="I522" s="8" t="s">
        <v>4</v>
      </c>
      <c r="J522" s="8" t="s">
        <v>15</v>
      </c>
      <c r="K522" s="8" t="s">
        <v>695</v>
      </c>
      <c r="M522" s="8" t="s">
        <v>378</v>
      </c>
      <c r="N522" s="8" t="s">
        <v>973</v>
      </c>
      <c r="O522" s="43">
        <v>100</v>
      </c>
      <c r="P522" s="47">
        <v>5000</v>
      </c>
      <c r="Q522" s="8" t="s">
        <v>8</v>
      </c>
      <c r="R522" s="8" t="s">
        <v>972</v>
      </c>
      <c r="S522" s="8" t="s">
        <v>702</v>
      </c>
      <c r="T522" s="8" t="s">
        <v>974</v>
      </c>
    </row>
    <row r="523" spans="1:20" ht="21.6" x14ac:dyDescent="0.3">
      <c r="A523" s="46" t="s">
        <v>786</v>
      </c>
      <c r="C523" s="8" t="s">
        <v>216</v>
      </c>
      <c r="D523">
        <v>18</v>
      </c>
      <c r="E523">
        <v>100</v>
      </c>
      <c r="H523">
        <v>2.4300000000000002</v>
      </c>
      <c r="I523" s="8" t="s">
        <v>4</v>
      </c>
      <c r="J523" s="8" t="s">
        <v>15</v>
      </c>
      <c r="K523" s="8" t="s">
        <v>695</v>
      </c>
      <c r="M523" s="8" t="s">
        <v>378</v>
      </c>
      <c r="N523" s="8" t="s">
        <v>973</v>
      </c>
      <c r="O523" s="43">
        <v>100</v>
      </c>
      <c r="P523" s="47">
        <v>5000</v>
      </c>
      <c r="Q523" s="8" t="s">
        <v>17</v>
      </c>
      <c r="R523" s="8" t="s">
        <v>972</v>
      </c>
      <c r="S523" s="8" t="s">
        <v>702</v>
      </c>
      <c r="T523" s="8" t="s">
        <v>974</v>
      </c>
    </row>
    <row r="524" spans="1:20" ht="21.6" x14ac:dyDescent="0.3">
      <c r="A524" s="46" t="s">
        <v>786</v>
      </c>
      <c r="C524" s="8" t="s">
        <v>216</v>
      </c>
      <c r="D524">
        <v>18</v>
      </c>
      <c r="E524">
        <v>100</v>
      </c>
      <c r="H524">
        <v>4.8899999999999997</v>
      </c>
      <c r="I524" s="8" t="s">
        <v>4</v>
      </c>
      <c r="J524" s="8" t="s">
        <v>15</v>
      </c>
      <c r="K524" s="8" t="s">
        <v>695</v>
      </c>
      <c r="M524" s="8" t="s">
        <v>378</v>
      </c>
      <c r="N524" s="8" t="s">
        <v>973</v>
      </c>
      <c r="O524" s="43">
        <v>100</v>
      </c>
      <c r="P524" s="47">
        <v>5000</v>
      </c>
      <c r="Q524" s="8" t="s">
        <v>12</v>
      </c>
      <c r="R524" s="8" t="s">
        <v>972</v>
      </c>
      <c r="S524" s="8" t="s">
        <v>702</v>
      </c>
      <c r="T524" s="8" t="s">
        <v>974</v>
      </c>
    </row>
    <row r="525" spans="1:20" ht="21.6" x14ac:dyDescent="0.3">
      <c r="A525" s="46" t="s">
        <v>786</v>
      </c>
      <c r="C525" s="8" t="s">
        <v>216</v>
      </c>
      <c r="D525">
        <v>18</v>
      </c>
      <c r="E525">
        <v>100</v>
      </c>
      <c r="H525">
        <v>2.5499999999999998</v>
      </c>
      <c r="I525" s="8" t="s">
        <v>4</v>
      </c>
      <c r="J525" s="8" t="s">
        <v>15</v>
      </c>
      <c r="K525" s="8" t="s">
        <v>695</v>
      </c>
      <c r="M525" s="8" t="s">
        <v>378</v>
      </c>
      <c r="N525" s="8" t="s">
        <v>973</v>
      </c>
      <c r="O525" s="43">
        <v>100</v>
      </c>
      <c r="P525" s="47">
        <v>5000</v>
      </c>
      <c r="Q525" s="8" t="s">
        <v>8</v>
      </c>
      <c r="R525" s="8" t="s">
        <v>972</v>
      </c>
      <c r="S525" s="8" t="s">
        <v>702</v>
      </c>
      <c r="T525" s="8" t="s">
        <v>974</v>
      </c>
    </row>
    <row r="526" spans="1:20" ht="21.6" x14ac:dyDescent="0.3">
      <c r="A526" s="46" t="s">
        <v>977</v>
      </c>
      <c r="C526" s="8" t="s">
        <v>216</v>
      </c>
      <c r="D526">
        <v>21</v>
      </c>
      <c r="E526">
        <v>88</v>
      </c>
      <c r="H526">
        <v>2.5499999999999998</v>
      </c>
      <c r="I526" s="8" t="s">
        <v>4</v>
      </c>
      <c r="J526" s="8" t="s">
        <v>15</v>
      </c>
      <c r="K526" s="8" t="s">
        <v>695</v>
      </c>
      <c r="M526" s="8" t="s">
        <v>16</v>
      </c>
      <c r="O526" s="8">
        <v>20</v>
      </c>
      <c r="P526" s="47">
        <v>5000</v>
      </c>
      <c r="Q526" s="8" t="s">
        <v>978</v>
      </c>
      <c r="R526" s="8" t="s">
        <v>975</v>
      </c>
      <c r="S526" s="8" t="s">
        <v>685</v>
      </c>
      <c r="T526" s="8" t="s">
        <v>980</v>
      </c>
    </row>
    <row r="527" spans="1:20" ht="21.6" x14ac:dyDescent="0.3">
      <c r="A527" s="46" t="s">
        <v>977</v>
      </c>
      <c r="C527" s="8" t="s">
        <v>216</v>
      </c>
      <c r="D527">
        <v>21</v>
      </c>
      <c r="E527">
        <v>88</v>
      </c>
      <c r="H527">
        <v>1.59</v>
      </c>
      <c r="I527" s="8" t="s">
        <v>4</v>
      </c>
      <c r="J527" s="8" t="s">
        <v>15</v>
      </c>
      <c r="K527" s="8" t="s">
        <v>695</v>
      </c>
      <c r="M527" s="8" t="s">
        <v>16</v>
      </c>
      <c r="O527" s="8">
        <v>20</v>
      </c>
      <c r="P527" s="47">
        <v>5000</v>
      </c>
      <c r="Q527" s="8" t="s">
        <v>979</v>
      </c>
      <c r="R527" s="8" t="s">
        <v>976</v>
      </c>
      <c r="S527" s="8" t="s">
        <v>685</v>
      </c>
      <c r="T527" s="8" t="s">
        <v>980</v>
      </c>
    </row>
    <row r="528" spans="1:20" x14ac:dyDescent="0.3">
      <c r="A528" s="35" t="s">
        <v>658</v>
      </c>
      <c r="B528" s="36" t="s">
        <v>707</v>
      </c>
      <c r="C528" s="55" t="s">
        <v>573</v>
      </c>
      <c r="D528" s="36">
        <v>1</v>
      </c>
      <c r="F528" s="36"/>
      <c r="G528" s="36"/>
      <c r="H528" s="39">
        <v>7.17</v>
      </c>
      <c r="J528" s="30" t="s">
        <v>310</v>
      </c>
      <c r="K528" s="37" t="s">
        <v>695</v>
      </c>
      <c r="L528" s="45">
        <v>35</v>
      </c>
      <c r="M528" t="s">
        <v>16</v>
      </c>
      <c r="N528" s="32" t="s">
        <v>7</v>
      </c>
      <c r="O528">
        <v>100</v>
      </c>
      <c r="P528">
        <v>5000</v>
      </c>
      <c r="Q528" t="s">
        <v>117</v>
      </c>
      <c r="R528" s="38" t="s">
        <v>661</v>
      </c>
      <c r="S528" s="38" t="s">
        <v>689</v>
      </c>
      <c r="T528" s="29" t="s">
        <v>296</v>
      </c>
    </row>
    <row r="529" spans="1:20" x14ac:dyDescent="0.3">
      <c r="A529" s="35" t="s">
        <v>658</v>
      </c>
      <c r="B529" s="36" t="s">
        <v>707</v>
      </c>
      <c r="C529" s="55" t="s">
        <v>573</v>
      </c>
      <c r="D529" s="36">
        <v>24</v>
      </c>
      <c r="F529" s="36">
        <v>0</v>
      </c>
      <c r="G529" s="36">
        <v>9.0399999999999991</v>
      </c>
      <c r="H529" s="39">
        <v>4.0199999999999996</v>
      </c>
      <c r="J529" s="30" t="s">
        <v>310</v>
      </c>
      <c r="K529" s="37" t="s">
        <v>695</v>
      </c>
      <c r="L529" s="45">
        <v>35</v>
      </c>
      <c r="M529" t="s">
        <v>16</v>
      </c>
      <c r="N529" s="32" t="s">
        <v>7</v>
      </c>
      <c r="O529">
        <v>100</v>
      </c>
      <c r="P529">
        <v>5000</v>
      </c>
      <c r="Q529" t="s">
        <v>117</v>
      </c>
      <c r="R529" s="38" t="s">
        <v>662</v>
      </c>
      <c r="S529" s="38" t="s">
        <v>690</v>
      </c>
      <c r="T529" s="29" t="s">
        <v>296</v>
      </c>
    </row>
    <row r="530" spans="1:20" x14ac:dyDescent="0.3">
      <c r="A530" s="35" t="s">
        <v>658</v>
      </c>
      <c r="B530" s="36" t="s">
        <v>707</v>
      </c>
      <c r="C530" s="55" t="s">
        <v>573</v>
      </c>
      <c r="D530" s="36">
        <v>3</v>
      </c>
      <c r="F530" s="36">
        <v>3.66</v>
      </c>
      <c r="G530" s="36">
        <v>13</v>
      </c>
      <c r="H530" s="39">
        <v>7.73</v>
      </c>
      <c r="J530" s="30" t="s">
        <v>310</v>
      </c>
      <c r="K530" s="37" t="s">
        <v>695</v>
      </c>
      <c r="L530" s="45">
        <v>35</v>
      </c>
      <c r="M530" t="s">
        <v>16</v>
      </c>
      <c r="N530" s="32" t="s">
        <v>7</v>
      </c>
      <c r="O530">
        <v>100</v>
      </c>
      <c r="P530">
        <v>5000</v>
      </c>
      <c r="Q530" t="s">
        <v>117</v>
      </c>
      <c r="R530" s="38" t="s">
        <v>663</v>
      </c>
      <c r="S530" s="38" t="s">
        <v>685</v>
      </c>
      <c r="T530" s="29" t="s">
        <v>296</v>
      </c>
    </row>
    <row r="531" spans="1:20" x14ac:dyDescent="0.3">
      <c r="A531" s="35" t="s">
        <v>658</v>
      </c>
      <c r="B531" s="36" t="s">
        <v>707</v>
      </c>
      <c r="C531" s="55" t="s">
        <v>573</v>
      </c>
      <c r="D531" s="36">
        <v>1</v>
      </c>
      <c r="F531" s="36"/>
      <c r="G531" s="36"/>
      <c r="H531" s="39">
        <v>1.82</v>
      </c>
      <c r="J531" s="30" t="s">
        <v>310</v>
      </c>
      <c r="K531" s="37" t="s">
        <v>695</v>
      </c>
      <c r="L531" s="45">
        <v>35</v>
      </c>
      <c r="M531" t="s">
        <v>16</v>
      </c>
      <c r="N531" s="32" t="s">
        <v>7</v>
      </c>
      <c r="O531">
        <v>100</v>
      </c>
      <c r="P531">
        <v>5000</v>
      </c>
      <c r="Q531" t="s">
        <v>117</v>
      </c>
      <c r="R531" s="38" t="s">
        <v>603</v>
      </c>
      <c r="S531" s="38" t="s">
        <v>685</v>
      </c>
      <c r="T531" s="29" t="s">
        <v>296</v>
      </c>
    </row>
    <row r="532" spans="1:20" x14ac:dyDescent="0.3">
      <c r="A532" s="35" t="s">
        <v>658</v>
      </c>
      <c r="B532" s="36" t="s">
        <v>707</v>
      </c>
      <c r="C532" s="55" t="s">
        <v>573</v>
      </c>
      <c r="D532" s="36">
        <v>2</v>
      </c>
      <c r="F532" s="36">
        <v>0</v>
      </c>
      <c r="G532" s="36">
        <v>1.82</v>
      </c>
      <c r="H532" s="39">
        <v>0.91</v>
      </c>
      <c r="J532" s="30" t="s">
        <v>310</v>
      </c>
      <c r="K532" s="37" t="s">
        <v>695</v>
      </c>
      <c r="L532" s="45">
        <v>35</v>
      </c>
      <c r="M532" t="s">
        <v>16</v>
      </c>
      <c r="N532" s="32" t="s">
        <v>7</v>
      </c>
      <c r="O532">
        <v>100</v>
      </c>
      <c r="P532">
        <v>5000</v>
      </c>
      <c r="Q532" t="s">
        <v>117</v>
      </c>
      <c r="R532" s="38" t="s">
        <v>264</v>
      </c>
      <c r="S532" s="38" t="s">
        <v>685</v>
      </c>
      <c r="T532" s="29" t="s">
        <v>296</v>
      </c>
    </row>
    <row r="533" spans="1:20" x14ac:dyDescent="0.3">
      <c r="A533" s="35" t="s">
        <v>658</v>
      </c>
      <c r="B533" s="36" t="s">
        <v>707</v>
      </c>
      <c r="C533" s="55" t="s">
        <v>573</v>
      </c>
      <c r="D533" s="36">
        <v>17</v>
      </c>
      <c r="F533" s="36">
        <v>0</v>
      </c>
      <c r="G533" s="36">
        <v>20</v>
      </c>
      <c r="H533" s="39">
        <v>6.24</v>
      </c>
      <c r="J533" s="30" t="s">
        <v>310</v>
      </c>
      <c r="K533" s="37" t="s">
        <v>695</v>
      </c>
      <c r="L533" s="45">
        <v>35</v>
      </c>
      <c r="M533" t="s">
        <v>16</v>
      </c>
      <c r="N533" s="32" t="s">
        <v>7</v>
      </c>
      <c r="O533">
        <v>100</v>
      </c>
      <c r="P533">
        <v>5000</v>
      </c>
      <c r="Q533" t="s">
        <v>117</v>
      </c>
      <c r="R533" s="38" t="s">
        <v>612</v>
      </c>
      <c r="S533" s="38" t="s">
        <v>702</v>
      </c>
      <c r="T533" s="29" t="s">
        <v>296</v>
      </c>
    </row>
    <row r="534" spans="1:20" x14ac:dyDescent="0.3">
      <c r="A534" s="35" t="s">
        <v>658</v>
      </c>
      <c r="B534" s="36" t="s">
        <v>707</v>
      </c>
      <c r="C534" s="55" t="s">
        <v>573</v>
      </c>
      <c r="D534" s="36">
        <v>21</v>
      </c>
      <c r="F534" s="36">
        <v>0</v>
      </c>
      <c r="G534" s="36">
        <v>10.8</v>
      </c>
      <c r="H534" s="39">
        <v>3.23</v>
      </c>
      <c r="J534" s="30" t="s">
        <v>310</v>
      </c>
      <c r="K534" s="37" t="s">
        <v>695</v>
      </c>
      <c r="L534" s="45">
        <v>35</v>
      </c>
      <c r="M534" t="s">
        <v>16</v>
      </c>
      <c r="N534" s="32" t="s">
        <v>7</v>
      </c>
      <c r="O534">
        <v>100</v>
      </c>
      <c r="P534">
        <v>5000</v>
      </c>
      <c r="Q534" t="s">
        <v>117</v>
      </c>
      <c r="R534" s="38" t="s">
        <v>614</v>
      </c>
      <c r="S534" s="38" t="s">
        <v>702</v>
      </c>
      <c r="T534" s="29" t="s">
        <v>296</v>
      </c>
    </row>
    <row r="535" spans="1:20" x14ac:dyDescent="0.3">
      <c r="A535" s="35" t="s">
        <v>658</v>
      </c>
      <c r="B535" s="36" t="s">
        <v>707</v>
      </c>
      <c r="C535" s="55" t="s">
        <v>573</v>
      </c>
      <c r="D535" s="36">
        <v>1</v>
      </c>
      <c r="F535" s="36"/>
      <c r="G535" s="36"/>
      <c r="H535" s="39">
        <v>1.83</v>
      </c>
      <c r="J535" s="30" t="s">
        <v>310</v>
      </c>
      <c r="K535" s="37" t="s">
        <v>695</v>
      </c>
      <c r="L535" s="45">
        <v>35</v>
      </c>
      <c r="M535" t="s">
        <v>16</v>
      </c>
      <c r="N535" s="32" t="s">
        <v>7</v>
      </c>
      <c r="O535">
        <v>100</v>
      </c>
      <c r="P535">
        <v>5000</v>
      </c>
      <c r="Q535" t="s">
        <v>117</v>
      </c>
      <c r="R535" s="38" t="s">
        <v>664</v>
      </c>
      <c r="S535" s="38" t="s">
        <v>685</v>
      </c>
      <c r="T535" s="29" t="s">
        <v>296</v>
      </c>
    </row>
    <row r="536" spans="1:20" x14ac:dyDescent="0.3">
      <c r="A536" s="35" t="s">
        <v>658</v>
      </c>
      <c r="B536" s="36" t="s">
        <v>707</v>
      </c>
      <c r="C536" s="55" t="s">
        <v>573</v>
      </c>
      <c r="D536" s="36">
        <v>1</v>
      </c>
      <c r="F536" s="36"/>
      <c r="G536" s="36"/>
      <c r="H536" s="39">
        <v>0</v>
      </c>
      <c r="J536" s="30" t="s">
        <v>310</v>
      </c>
      <c r="K536" s="37" t="s">
        <v>695</v>
      </c>
      <c r="L536" s="45">
        <v>35</v>
      </c>
      <c r="M536" t="s">
        <v>16</v>
      </c>
      <c r="N536" s="32" t="s">
        <v>7</v>
      </c>
      <c r="O536">
        <v>100</v>
      </c>
      <c r="P536">
        <v>5000</v>
      </c>
      <c r="Q536" t="s">
        <v>117</v>
      </c>
      <c r="R536" s="38" t="s">
        <v>259</v>
      </c>
      <c r="S536" s="38" t="s">
        <v>685</v>
      </c>
      <c r="T536" s="29" t="s">
        <v>296</v>
      </c>
    </row>
    <row r="537" spans="1:20" x14ac:dyDescent="0.3">
      <c r="A537" s="35" t="s">
        <v>658</v>
      </c>
      <c r="B537" s="36" t="s">
        <v>707</v>
      </c>
      <c r="C537" s="55" t="s">
        <v>573</v>
      </c>
      <c r="D537" s="36">
        <v>16</v>
      </c>
      <c r="F537" s="36">
        <v>0</v>
      </c>
      <c r="G537" s="36">
        <v>23.3</v>
      </c>
      <c r="H537" s="39">
        <v>6.64</v>
      </c>
      <c r="J537" s="30" t="s">
        <v>310</v>
      </c>
      <c r="K537" s="37" t="s">
        <v>695</v>
      </c>
      <c r="L537" s="45">
        <v>35</v>
      </c>
      <c r="M537" t="s">
        <v>16</v>
      </c>
      <c r="N537" s="32" t="s">
        <v>7</v>
      </c>
      <c r="O537">
        <v>100</v>
      </c>
      <c r="P537">
        <v>5000</v>
      </c>
      <c r="Q537" t="s">
        <v>117</v>
      </c>
      <c r="R537" s="38" t="s">
        <v>665</v>
      </c>
      <c r="S537" s="38" t="s">
        <v>702</v>
      </c>
      <c r="T537" s="29" t="s">
        <v>296</v>
      </c>
    </row>
    <row r="538" spans="1:20" x14ac:dyDescent="0.3">
      <c r="A538" s="35" t="s">
        <v>658</v>
      </c>
      <c r="B538" s="36" t="s">
        <v>707</v>
      </c>
      <c r="C538" s="55" t="s">
        <v>573</v>
      </c>
      <c r="D538" s="36">
        <v>8</v>
      </c>
      <c r="F538" s="36">
        <v>0</v>
      </c>
      <c r="G538" s="36">
        <v>10.9</v>
      </c>
      <c r="H538" s="39">
        <v>3.83</v>
      </c>
      <c r="J538" s="30" t="s">
        <v>310</v>
      </c>
      <c r="K538" s="37" t="s">
        <v>695</v>
      </c>
      <c r="L538" s="45">
        <v>35</v>
      </c>
      <c r="M538" t="s">
        <v>16</v>
      </c>
      <c r="N538" s="32" t="s">
        <v>7</v>
      </c>
      <c r="O538">
        <v>100</v>
      </c>
      <c r="P538">
        <v>5000</v>
      </c>
      <c r="Q538" t="s">
        <v>117</v>
      </c>
      <c r="R538" s="38" t="s">
        <v>666</v>
      </c>
      <c r="S538" s="38" t="s">
        <v>685</v>
      </c>
      <c r="T538" s="29" t="s">
        <v>296</v>
      </c>
    </row>
    <row r="539" spans="1:20" x14ac:dyDescent="0.3">
      <c r="A539" s="35" t="s">
        <v>658</v>
      </c>
      <c r="B539" s="36" t="s">
        <v>707</v>
      </c>
      <c r="C539" s="55" t="s">
        <v>573</v>
      </c>
      <c r="D539" s="36">
        <v>2</v>
      </c>
      <c r="F539" s="36">
        <v>0</v>
      </c>
      <c r="G539" s="36">
        <v>5.47</v>
      </c>
      <c r="H539" s="39">
        <v>2.74</v>
      </c>
      <c r="J539" s="30" t="s">
        <v>310</v>
      </c>
      <c r="K539" s="37" t="s">
        <v>695</v>
      </c>
      <c r="L539" s="45">
        <v>35</v>
      </c>
      <c r="M539" t="s">
        <v>16</v>
      </c>
      <c r="N539" s="32" t="s">
        <v>7</v>
      </c>
      <c r="O539">
        <v>100</v>
      </c>
      <c r="P539">
        <v>5000</v>
      </c>
      <c r="Q539" t="s">
        <v>117</v>
      </c>
      <c r="R539" s="38" t="s">
        <v>305</v>
      </c>
      <c r="S539" s="38" t="s">
        <v>685</v>
      </c>
      <c r="T539" s="29" t="s">
        <v>296</v>
      </c>
    </row>
    <row r="540" spans="1:20" x14ac:dyDescent="0.3">
      <c r="A540" s="35" t="s">
        <v>658</v>
      </c>
      <c r="B540" s="36" t="s">
        <v>707</v>
      </c>
      <c r="C540" s="55" t="s">
        <v>573</v>
      </c>
      <c r="D540" s="36">
        <v>26</v>
      </c>
      <c r="F540" s="36">
        <v>0</v>
      </c>
      <c r="G540" s="36">
        <v>12.7</v>
      </c>
      <c r="H540" s="39">
        <v>3.92</v>
      </c>
      <c r="J540" s="30" t="s">
        <v>310</v>
      </c>
      <c r="K540" s="37" t="s">
        <v>695</v>
      </c>
      <c r="L540" s="45">
        <v>35</v>
      </c>
      <c r="M540" t="s">
        <v>16</v>
      </c>
      <c r="N540" s="32" t="s">
        <v>7</v>
      </c>
      <c r="O540">
        <v>100</v>
      </c>
      <c r="P540">
        <v>5000</v>
      </c>
      <c r="Q540" t="s">
        <v>117</v>
      </c>
      <c r="R540" s="38" t="s">
        <v>667</v>
      </c>
      <c r="S540" s="38" t="s">
        <v>692</v>
      </c>
      <c r="T540" s="29" t="s">
        <v>296</v>
      </c>
    </row>
    <row r="541" spans="1:20" x14ac:dyDescent="0.3">
      <c r="A541" s="35" t="s">
        <v>658</v>
      </c>
      <c r="B541" s="36" t="s">
        <v>707</v>
      </c>
      <c r="C541" s="55" t="s">
        <v>573</v>
      </c>
      <c r="D541" s="36">
        <v>33</v>
      </c>
      <c r="F541" s="36">
        <v>0</v>
      </c>
      <c r="G541" s="36">
        <v>60.9</v>
      </c>
      <c r="H541" s="39">
        <v>9.24</v>
      </c>
      <c r="J541" s="30" t="s">
        <v>310</v>
      </c>
      <c r="K541" s="37" t="s">
        <v>695</v>
      </c>
      <c r="L541" s="45">
        <v>35</v>
      </c>
      <c r="M541" t="s">
        <v>16</v>
      </c>
      <c r="N541" s="32" t="s">
        <v>7</v>
      </c>
      <c r="O541">
        <v>100</v>
      </c>
      <c r="P541">
        <v>5000</v>
      </c>
      <c r="Q541" t="s">
        <v>117</v>
      </c>
      <c r="R541" s="38" t="s">
        <v>620</v>
      </c>
      <c r="S541" s="38" t="s">
        <v>689</v>
      </c>
      <c r="T541" s="29" t="s">
        <v>296</v>
      </c>
    </row>
    <row r="542" spans="1:20" x14ac:dyDescent="0.3">
      <c r="A542" s="35" t="s">
        <v>659</v>
      </c>
      <c r="B542" s="36" t="s">
        <v>707</v>
      </c>
      <c r="C542" s="55" t="s">
        <v>573</v>
      </c>
      <c r="D542" s="36">
        <v>3</v>
      </c>
      <c r="F542" s="36">
        <v>1.78</v>
      </c>
      <c r="G542" s="36">
        <v>5.37</v>
      </c>
      <c r="H542" s="39">
        <v>3.57</v>
      </c>
      <c r="J542" s="30" t="s">
        <v>310</v>
      </c>
      <c r="K542" s="37" t="s">
        <v>695</v>
      </c>
      <c r="L542" s="45">
        <v>35</v>
      </c>
      <c r="M542" t="s">
        <v>16</v>
      </c>
      <c r="N542" s="32" t="s">
        <v>7</v>
      </c>
      <c r="O542">
        <v>100</v>
      </c>
      <c r="P542">
        <v>5000</v>
      </c>
      <c r="Q542" t="s">
        <v>117</v>
      </c>
      <c r="R542" s="38" t="s">
        <v>620</v>
      </c>
      <c r="S542" s="38" t="s">
        <v>689</v>
      </c>
      <c r="T542" s="29" t="s">
        <v>296</v>
      </c>
    </row>
    <row r="543" spans="1:20" x14ac:dyDescent="0.3">
      <c r="A543" s="2" t="s">
        <v>311</v>
      </c>
      <c r="B543" s="36" t="s">
        <v>707</v>
      </c>
      <c r="C543" s="55" t="s">
        <v>573</v>
      </c>
      <c r="D543" s="2">
        <v>3</v>
      </c>
      <c r="F543" s="2">
        <v>1</v>
      </c>
      <c r="G543" s="2">
        <v>3</v>
      </c>
      <c r="H543" s="2">
        <v>0.67</v>
      </c>
      <c r="J543" s="30" t="s">
        <v>310</v>
      </c>
      <c r="K543" s="37" t="s">
        <v>695</v>
      </c>
      <c r="L543" s="45">
        <v>35</v>
      </c>
      <c r="M543" t="s">
        <v>16</v>
      </c>
      <c r="N543" s="32" t="s">
        <v>7</v>
      </c>
      <c r="O543">
        <v>100</v>
      </c>
      <c r="P543">
        <v>5000</v>
      </c>
      <c r="Q543" t="s">
        <v>8</v>
      </c>
      <c r="R543" s="2" t="s">
        <v>668</v>
      </c>
      <c r="S543" s="38" t="s">
        <v>689</v>
      </c>
      <c r="T543" s="29" t="s">
        <v>296</v>
      </c>
    </row>
    <row r="544" spans="1:20" x14ac:dyDescent="0.3">
      <c r="A544" s="2" t="s">
        <v>311</v>
      </c>
      <c r="B544" s="36" t="s">
        <v>707</v>
      </c>
      <c r="C544" s="55" t="s">
        <v>573</v>
      </c>
      <c r="D544" s="2">
        <v>3</v>
      </c>
      <c r="F544" s="2">
        <v>1</v>
      </c>
      <c r="G544" s="2">
        <v>9</v>
      </c>
      <c r="H544" s="2">
        <v>4.33</v>
      </c>
      <c r="J544" s="30" t="s">
        <v>310</v>
      </c>
      <c r="K544" s="37" t="s">
        <v>695</v>
      </c>
      <c r="L544" s="45">
        <v>35</v>
      </c>
      <c r="M544" t="s">
        <v>16</v>
      </c>
      <c r="N544" s="32" t="s">
        <v>7</v>
      </c>
      <c r="O544">
        <v>100</v>
      </c>
      <c r="P544">
        <v>5000</v>
      </c>
      <c r="Q544" t="s">
        <v>8</v>
      </c>
      <c r="R544" s="2" t="s">
        <v>668</v>
      </c>
      <c r="S544" s="38" t="s">
        <v>689</v>
      </c>
      <c r="T544" s="29" t="s">
        <v>296</v>
      </c>
    </row>
    <row r="545" spans="1:20" x14ac:dyDescent="0.3">
      <c r="A545" s="2" t="s">
        <v>311</v>
      </c>
      <c r="B545" s="36" t="s">
        <v>707</v>
      </c>
      <c r="C545" s="55" t="s">
        <v>573</v>
      </c>
      <c r="D545" s="2">
        <v>3</v>
      </c>
      <c r="F545" s="2">
        <v>4</v>
      </c>
      <c r="G545" s="2">
        <v>4</v>
      </c>
      <c r="H545" s="2">
        <v>3.33</v>
      </c>
      <c r="J545" s="30" t="s">
        <v>310</v>
      </c>
      <c r="K545" s="37" t="s">
        <v>695</v>
      </c>
      <c r="L545" s="45">
        <v>35</v>
      </c>
      <c r="M545" t="s">
        <v>16</v>
      </c>
      <c r="N545" s="32" t="s">
        <v>7</v>
      </c>
      <c r="O545">
        <v>100</v>
      </c>
      <c r="P545">
        <v>5000</v>
      </c>
      <c r="Q545" t="s">
        <v>8</v>
      </c>
      <c r="R545" s="2" t="s">
        <v>668</v>
      </c>
      <c r="S545" s="38" t="s">
        <v>689</v>
      </c>
      <c r="T545" s="29" t="s">
        <v>296</v>
      </c>
    </row>
    <row r="546" spans="1:20" x14ac:dyDescent="0.3">
      <c r="A546" s="2" t="s">
        <v>311</v>
      </c>
      <c r="B546" s="36" t="s">
        <v>707</v>
      </c>
      <c r="C546" s="55" t="s">
        <v>573</v>
      </c>
      <c r="D546" s="2">
        <v>3</v>
      </c>
      <c r="F546" s="2">
        <v>2</v>
      </c>
      <c r="G546" s="2">
        <v>3</v>
      </c>
      <c r="H546" s="2">
        <v>1.33</v>
      </c>
      <c r="J546" s="30" t="s">
        <v>310</v>
      </c>
      <c r="K546" s="37" t="s">
        <v>695</v>
      </c>
      <c r="L546" s="45">
        <v>35</v>
      </c>
      <c r="M546" t="s">
        <v>16</v>
      </c>
      <c r="N546" s="32" t="s">
        <v>7</v>
      </c>
      <c r="O546">
        <v>100</v>
      </c>
      <c r="P546">
        <v>5000</v>
      </c>
      <c r="Q546" t="s">
        <v>8</v>
      </c>
      <c r="R546" s="2" t="s">
        <v>669</v>
      </c>
      <c r="S546" s="38" t="s">
        <v>689</v>
      </c>
      <c r="T546" s="29" t="s">
        <v>296</v>
      </c>
    </row>
    <row r="547" spans="1:20" x14ac:dyDescent="0.3">
      <c r="A547" s="2" t="s">
        <v>311</v>
      </c>
      <c r="B547" s="36" t="s">
        <v>707</v>
      </c>
      <c r="C547" s="55" t="s">
        <v>573</v>
      </c>
      <c r="D547" s="2">
        <v>3</v>
      </c>
      <c r="F547" s="2">
        <v>0</v>
      </c>
      <c r="G547" s="2">
        <v>2</v>
      </c>
      <c r="H547" s="2">
        <v>0</v>
      </c>
      <c r="J547" s="30" t="s">
        <v>310</v>
      </c>
      <c r="K547" s="37" t="s">
        <v>695</v>
      </c>
      <c r="L547" s="45">
        <v>35</v>
      </c>
      <c r="M547" t="s">
        <v>16</v>
      </c>
      <c r="N547" s="32" t="s">
        <v>7</v>
      </c>
      <c r="O547">
        <v>100</v>
      </c>
      <c r="P547">
        <v>5000</v>
      </c>
      <c r="Q547" t="s">
        <v>8</v>
      </c>
      <c r="R547" s="2" t="s">
        <v>669</v>
      </c>
      <c r="S547" s="38" t="s">
        <v>689</v>
      </c>
      <c r="T547" s="29" t="s">
        <v>296</v>
      </c>
    </row>
    <row r="548" spans="1:20" x14ac:dyDescent="0.3">
      <c r="A548" s="2" t="s">
        <v>311</v>
      </c>
      <c r="B548" s="36" t="s">
        <v>707</v>
      </c>
      <c r="C548" s="55" t="s">
        <v>573</v>
      </c>
      <c r="D548" s="2">
        <v>3</v>
      </c>
      <c r="F548" s="2">
        <v>10</v>
      </c>
      <c r="G548" s="2">
        <v>16</v>
      </c>
      <c r="H548" s="2">
        <v>14.3</v>
      </c>
      <c r="J548" s="30" t="s">
        <v>310</v>
      </c>
      <c r="K548" s="37" t="s">
        <v>695</v>
      </c>
      <c r="L548" s="45">
        <v>35</v>
      </c>
      <c r="M548" t="s">
        <v>16</v>
      </c>
      <c r="N548" s="32" t="s">
        <v>7</v>
      </c>
      <c r="O548">
        <v>100</v>
      </c>
      <c r="P548">
        <v>5000</v>
      </c>
      <c r="Q548" t="s">
        <v>8</v>
      </c>
      <c r="R548" s="2" t="s">
        <v>669</v>
      </c>
      <c r="S548" s="38" t="s">
        <v>689</v>
      </c>
      <c r="T548" s="29" t="s">
        <v>296</v>
      </c>
    </row>
    <row r="549" spans="1:20" x14ac:dyDescent="0.3">
      <c r="A549" s="2" t="s">
        <v>311</v>
      </c>
      <c r="B549" s="36" t="s">
        <v>707</v>
      </c>
      <c r="C549" s="55" t="s">
        <v>573</v>
      </c>
      <c r="D549" s="2">
        <v>3</v>
      </c>
      <c r="F549" s="2">
        <v>0</v>
      </c>
      <c r="G549" s="2">
        <v>3</v>
      </c>
      <c r="H549" s="2">
        <v>2.33</v>
      </c>
      <c r="J549" s="30" t="s">
        <v>310</v>
      </c>
      <c r="K549" s="37" t="s">
        <v>695</v>
      </c>
      <c r="L549" s="45">
        <v>35</v>
      </c>
      <c r="M549" t="s">
        <v>16</v>
      </c>
      <c r="N549" s="32" t="s">
        <v>7</v>
      </c>
      <c r="O549">
        <v>100</v>
      </c>
      <c r="P549">
        <v>5000</v>
      </c>
      <c r="Q549" t="s">
        <v>8</v>
      </c>
      <c r="R549" s="2" t="s">
        <v>669</v>
      </c>
      <c r="S549" s="38" t="s">
        <v>689</v>
      </c>
      <c r="T549" s="29" t="s">
        <v>296</v>
      </c>
    </row>
    <row r="550" spans="1:20" x14ac:dyDescent="0.3">
      <c r="A550" s="2" t="s">
        <v>311</v>
      </c>
      <c r="B550" s="36" t="s">
        <v>707</v>
      </c>
      <c r="C550" s="55" t="s">
        <v>573</v>
      </c>
      <c r="D550" s="2">
        <v>3</v>
      </c>
      <c r="F550" s="2">
        <v>1</v>
      </c>
      <c r="G550" s="2">
        <v>2</v>
      </c>
      <c r="H550" s="2">
        <v>1.33</v>
      </c>
      <c r="J550" s="30" t="s">
        <v>310</v>
      </c>
      <c r="K550" s="37" t="s">
        <v>695</v>
      </c>
      <c r="L550" s="45">
        <v>35</v>
      </c>
      <c r="M550" t="s">
        <v>16</v>
      </c>
      <c r="N550" s="32" t="s">
        <v>7</v>
      </c>
      <c r="O550">
        <v>100</v>
      </c>
      <c r="P550">
        <v>5000</v>
      </c>
      <c r="Q550" t="s">
        <v>8</v>
      </c>
      <c r="R550" s="2" t="s">
        <v>670</v>
      </c>
      <c r="S550" s="38" t="s">
        <v>689</v>
      </c>
      <c r="T550" s="29" t="s">
        <v>296</v>
      </c>
    </row>
    <row r="551" spans="1:20" x14ac:dyDescent="0.3">
      <c r="A551" s="2" t="s">
        <v>311</v>
      </c>
      <c r="B551" s="36" t="s">
        <v>707</v>
      </c>
      <c r="C551" s="55" t="s">
        <v>573</v>
      </c>
      <c r="D551" s="2">
        <v>3</v>
      </c>
      <c r="F551" s="2">
        <v>1</v>
      </c>
      <c r="G551" s="2">
        <v>2</v>
      </c>
      <c r="H551" s="2">
        <v>2</v>
      </c>
      <c r="J551" s="30" t="s">
        <v>310</v>
      </c>
      <c r="K551" s="37" t="s">
        <v>695</v>
      </c>
      <c r="L551" s="45">
        <v>35</v>
      </c>
      <c r="M551" t="s">
        <v>16</v>
      </c>
      <c r="N551" s="32" t="s">
        <v>7</v>
      </c>
      <c r="O551">
        <v>100</v>
      </c>
      <c r="P551">
        <v>5000</v>
      </c>
      <c r="Q551" t="s">
        <v>8</v>
      </c>
      <c r="R551" s="2" t="s">
        <v>671</v>
      </c>
      <c r="S551" s="38" t="s">
        <v>689</v>
      </c>
      <c r="T551" s="29" t="s">
        <v>296</v>
      </c>
    </row>
    <row r="552" spans="1:20" x14ac:dyDescent="0.3">
      <c r="A552" s="2" t="s">
        <v>311</v>
      </c>
      <c r="B552" s="36" t="s">
        <v>707</v>
      </c>
      <c r="C552" s="55" t="s">
        <v>573</v>
      </c>
      <c r="D552" s="2">
        <v>3</v>
      </c>
      <c r="F552" s="2">
        <v>3</v>
      </c>
      <c r="G552" s="2">
        <v>9</v>
      </c>
      <c r="H552" s="2">
        <v>3</v>
      </c>
      <c r="J552" s="30" t="s">
        <v>310</v>
      </c>
      <c r="K552" s="37" t="s">
        <v>695</v>
      </c>
      <c r="L552" s="45">
        <v>35</v>
      </c>
      <c r="M552" t="s">
        <v>16</v>
      </c>
      <c r="N552" s="32" t="s">
        <v>7</v>
      </c>
      <c r="O552">
        <v>100</v>
      </c>
      <c r="P552">
        <v>5000</v>
      </c>
      <c r="Q552" t="s">
        <v>8</v>
      </c>
      <c r="R552" s="2" t="s">
        <v>671</v>
      </c>
      <c r="S552" s="38" t="s">
        <v>689</v>
      </c>
      <c r="T552" s="29" t="s">
        <v>296</v>
      </c>
    </row>
    <row r="553" spans="1:20" x14ac:dyDescent="0.3">
      <c r="A553" s="2" t="s">
        <v>311</v>
      </c>
      <c r="B553" s="36" t="s">
        <v>707</v>
      </c>
      <c r="C553" s="55" t="s">
        <v>573</v>
      </c>
      <c r="D553" s="2">
        <v>3</v>
      </c>
      <c r="F553" s="2">
        <v>8</v>
      </c>
      <c r="G553" s="2">
        <v>9</v>
      </c>
      <c r="H553" s="2">
        <v>8</v>
      </c>
      <c r="J553" s="30" t="s">
        <v>310</v>
      </c>
      <c r="K553" s="37" t="s">
        <v>695</v>
      </c>
      <c r="L553" s="45">
        <v>35</v>
      </c>
      <c r="M553" t="s">
        <v>16</v>
      </c>
      <c r="N553" s="32" t="s">
        <v>7</v>
      </c>
      <c r="O553">
        <v>100</v>
      </c>
      <c r="P553">
        <v>5000</v>
      </c>
      <c r="Q553" t="s">
        <v>8</v>
      </c>
      <c r="R553" s="2" t="s">
        <v>672</v>
      </c>
      <c r="S553" s="38" t="s">
        <v>689</v>
      </c>
      <c r="T553" s="29" t="s">
        <v>296</v>
      </c>
    </row>
    <row r="554" spans="1:20" x14ac:dyDescent="0.3">
      <c r="A554" s="2" t="s">
        <v>311</v>
      </c>
      <c r="B554" s="36" t="s">
        <v>707</v>
      </c>
      <c r="C554" s="55" t="s">
        <v>573</v>
      </c>
      <c r="D554" s="2">
        <v>3</v>
      </c>
      <c r="F554" s="2">
        <v>4</v>
      </c>
      <c r="G554" s="2">
        <v>12</v>
      </c>
      <c r="H554" s="2">
        <v>8</v>
      </c>
      <c r="J554" s="30" t="s">
        <v>310</v>
      </c>
      <c r="K554" s="37" t="s">
        <v>695</v>
      </c>
      <c r="L554" s="45">
        <v>35</v>
      </c>
      <c r="M554" t="s">
        <v>16</v>
      </c>
      <c r="N554" s="32" t="s">
        <v>7</v>
      </c>
      <c r="O554">
        <v>100</v>
      </c>
      <c r="P554">
        <v>5000</v>
      </c>
      <c r="Q554" t="s">
        <v>8</v>
      </c>
      <c r="R554" s="2" t="s">
        <v>672</v>
      </c>
      <c r="S554" s="38" t="s">
        <v>689</v>
      </c>
      <c r="T554" s="29" t="s">
        <v>296</v>
      </c>
    </row>
    <row r="555" spans="1:20" x14ac:dyDescent="0.3">
      <c r="A555" s="35" t="s">
        <v>659</v>
      </c>
      <c r="B555" s="36" t="s">
        <v>708</v>
      </c>
      <c r="C555" s="55" t="s">
        <v>573</v>
      </c>
      <c r="D555">
        <v>10</v>
      </c>
      <c r="F555" s="2">
        <v>3</v>
      </c>
      <c r="G555" s="2">
        <v>133</v>
      </c>
      <c r="H555" s="2">
        <v>6.68</v>
      </c>
      <c r="J555" s="30" t="s">
        <v>310</v>
      </c>
      <c r="K555" s="37" t="s">
        <v>695</v>
      </c>
      <c r="L555" s="45">
        <v>40</v>
      </c>
      <c r="M555" t="s">
        <v>21</v>
      </c>
      <c r="N555" s="32" t="s">
        <v>676</v>
      </c>
      <c r="O555">
        <v>6.5</v>
      </c>
      <c r="P555">
        <v>5000</v>
      </c>
      <c r="Q555" t="s">
        <v>314</v>
      </c>
      <c r="R555" s="38" t="s">
        <v>614</v>
      </c>
      <c r="S555" s="38" t="s">
        <v>702</v>
      </c>
      <c r="T555" s="29" t="s">
        <v>315</v>
      </c>
    </row>
    <row r="556" spans="1:20" x14ac:dyDescent="0.3">
      <c r="A556" s="35" t="s">
        <v>659</v>
      </c>
      <c r="B556" s="36" t="s">
        <v>708</v>
      </c>
      <c r="C556" s="55" t="s">
        <v>573</v>
      </c>
      <c r="D556">
        <v>10</v>
      </c>
      <c r="F556" s="2">
        <v>1</v>
      </c>
      <c r="G556" s="2">
        <v>4713</v>
      </c>
      <c r="H556" s="2">
        <v>10.5</v>
      </c>
      <c r="J556" s="30" t="s">
        <v>310</v>
      </c>
      <c r="K556" s="37" t="s">
        <v>695</v>
      </c>
      <c r="L556" s="45">
        <v>40</v>
      </c>
      <c r="M556" t="s">
        <v>21</v>
      </c>
      <c r="N556" s="32" t="s">
        <v>676</v>
      </c>
      <c r="O556">
        <v>6.5</v>
      </c>
      <c r="P556">
        <v>5000</v>
      </c>
      <c r="Q556" t="s">
        <v>314</v>
      </c>
      <c r="R556" s="38" t="s">
        <v>614</v>
      </c>
      <c r="S556" s="38" t="s">
        <v>702</v>
      </c>
      <c r="T556" s="29" t="s">
        <v>315</v>
      </c>
    </row>
    <row r="557" spans="1:20" x14ac:dyDescent="0.3">
      <c r="A557" s="35" t="s">
        <v>659</v>
      </c>
      <c r="B557" s="36" t="s">
        <v>708</v>
      </c>
      <c r="C557" s="55" t="s">
        <v>573</v>
      </c>
      <c r="D557">
        <v>10</v>
      </c>
      <c r="F557" s="2">
        <v>0</v>
      </c>
      <c r="G557" s="2">
        <v>3722</v>
      </c>
      <c r="H557" s="2">
        <v>6.93</v>
      </c>
      <c r="J557" s="30" t="s">
        <v>310</v>
      </c>
      <c r="K557" s="37" t="s">
        <v>695</v>
      </c>
      <c r="L557" s="45">
        <v>40</v>
      </c>
      <c r="M557" t="s">
        <v>21</v>
      </c>
      <c r="N557" s="32" t="s">
        <v>676</v>
      </c>
      <c r="O557">
        <v>6.5</v>
      </c>
      <c r="P557">
        <v>5000</v>
      </c>
      <c r="Q557" t="s">
        <v>314</v>
      </c>
      <c r="R557" s="38" t="s">
        <v>614</v>
      </c>
      <c r="S557" s="38" t="s">
        <v>702</v>
      </c>
      <c r="T557" s="29" t="s">
        <v>315</v>
      </c>
    </row>
    <row r="558" spans="1:20" x14ac:dyDescent="0.3">
      <c r="A558" s="35" t="s">
        <v>659</v>
      </c>
      <c r="B558" s="36" t="s">
        <v>708</v>
      </c>
      <c r="C558" s="55" t="s">
        <v>573</v>
      </c>
      <c r="D558">
        <v>10</v>
      </c>
      <c r="F558" s="2">
        <v>42</v>
      </c>
      <c r="G558" s="2">
        <v>1295</v>
      </c>
      <c r="H558" s="2">
        <v>14.8</v>
      </c>
      <c r="J558" s="30" t="s">
        <v>310</v>
      </c>
      <c r="K558" s="37" t="s">
        <v>695</v>
      </c>
      <c r="L558" s="45">
        <v>40</v>
      </c>
      <c r="M558" t="s">
        <v>21</v>
      </c>
      <c r="N558" s="32" t="s">
        <v>676</v>
      </c>
      <c r="O558">
        <v>6.5</v>
      </c>
      <c r="P558">
        <v>5000</v>
      </c>
      <c r="Q558" t="s">
        <v>314</v>
      </c>
      <c r="R558" s="38" t="s">
        <v>673</v>
      </c>
      <c r="S558" s="38" t="s">
        <v>689</v>
      </c>
      <c r="T558" s="29" t="s">
        <v>315</v>
      </c>
    </row>
    <row r="559" spans="1:20" x14ac:dyDescent="0.3">
      <c r="A559" s="35" t="s">
        <v>659</v>
      </c>
      <c r="B559" s="36" t="s">
        <v>708</v>
      </c>
      <c r="C559" s="55" t="s">
        <v>573</v>
      </c>
      <c r="D559">
        <v>10</v>
      </c>
      <c r="F559" s="2">
        <v>2</v>
      </c>
      <c r="G559" s="2">
        <v>404</v>
      </c>
      <c r="H559" s="2">
        <v>11.6</v>
      </c>
      <c r="J559" s="30" t="s">
        <v>310</v>
      </c>
      <c r="K559" s="37" t="s">
        <v>695</v>
      </c>
      <c r="L559" s="45">
        <v>40</v>
      </c>
      <c r="M559" t="s">
        <v>21</v>
      </c>
      <c r="N559" s="32" t="s">
        <v>676</v>
      </c>
      <c r="O559">
        <v>6.5</v>
      </c>
      <c r="P559">
        <v>5000</v>
      </c>
      <c r="Q559" t="s">
        <v>314</v>
      </c>
      <c r="R559" s="38" t="s">
        <v>612</v>
      </c>
      <c r="S559" s="38" t="s">
        <v>702</v>
      </c>
      <c r="T559" s="29" t="s">
        <v>315</v>
      </c>
    </row>
    <row r="560" spans="1:20" x14ac:dyDescent="0.3">
      <c r="A560" s="35" t="s">
        <v>659</v>
      </c>
      <c r="B560" s="36" t="s">
        <v>708</v>
      </c>
      <c r="C560" s="55" t="s">
        <v>573</v>
      </c>
      <c r="D560">
        <v>10</v>
      </c>
      <c r="F560" s="2">
        <v>39</v>
      </c>
      <c r="G560" s="2">
        <v>5230</v>
      </c>
      <c r="H560" s="2">
        <v>18</v>
      </c>
      <c r="J560" s="30" t="s">
        <v>310</v>
      </c>
      <c r="K560" s="37" t="s">
        <v>695</v>
      </c>
      <c r="L560" s="45">
        <v>40</v>
      </c>
      <c r="M560" t="s">
        <v>21</v>
      </c>
      <c r="N560" s="32" t="s">
        <v>676</v>
      </c>
      <c r="O560">
        <v>6.5</v>
      </c>
      <c r="P560">
        <v>5000</v>
      </c>
      <c r="Q560" t="s">
        <v>314</v>
      </c>
      <c r="R560" s="38" t="s">
        <v>612</v>
      </c>
      <c r="S560" s="38" t="s">
        <v>702</v>
      </c>
      <c r="T560" s="29" t="s">
        <v>315</v>
      </c>
    </row>
    <row r="561" spans="1:20" x14ac:dyDescent="0.3">
      <c r="A561" s="35" t="s">
        <v>659</v>
      </c>
      <c r="B561" s="36" t="s">
        <v>708</v>
      </c>
      <c r="C561" s="55" t="s">
        <v>573</v>
      </c>
      <c r="D561">
        <v>10</v>
      </c>
      <c r="F561" s="2">
        <v>2</v>
      </c>
      <c r="G561" s="2">
        <v>1810</v>
      </c>
      <c r="H561" s="2">
        <v>8.85</v>
      </c>
      <c r="J561" s="30" t="s">
        <v>310</v>
      </c>
      <c r="K561" s="37" t="s">
        <v>695</v>
      </c>
      <c r="L561" s="45">
        <v>40</v>
      </c>
      <c r="M561" t="s">
        <v>21</v>
      </c>
      <c r="N561" s="32" t="s">
        <v>676</v>
      </c>
      <c r="O561">
        <v>6.5</v>
      </c>
      <c r="P561">
        <v>5000</v>
      </c>
      <c r="Q561" t="s">
        <v>314</v>
      </c>
      <c r="R561" s="38" t="s">
        <v>612</v>
      </c>
      <c r="S561" s="38" t="s">
        <v>702</v>
      </c>
      <c r="T561" s="29" t="s">
        <v>315</v>
      </c>
    </row>
    <row r="562" spans="1:20" x14ac:dyDescent="0.3">
      <c r="A562" s="35" t="s">
        <v>659</v>
      </c>
      <c r="B562" s="36" t="s">
        <v>708</v>
      </c>
      <c r="C562" s="55" t="s">
        <v>573</v>
      </c>
      <c r="D562">
        <v>10</v>
      </c>
      <c r="F562" s="2">
        <v>0</v>
      </c>
      <c r="G562" s="2">
        <v>32</v>
      </c>
      <c r="H562" s="2">
        <v>0.56999999999999995</v>
      </c>
      <c r="J562" s="30" t="s">
        <v>310</v>
      </c>
      <c r="K562" s="37" t="s">
        <v>695</v>
      </c>
      <c r="L562" s="45">
        <v>40</v>
      </c>
      <c r="M562" t="s">
        <v>21</v>
      </c>
      <c r="N562" s="32" t="s">
        <v>676</v>
      </c>
      <c r="O562">
        <v>6.5</v>
      </c>
      <c r="P562">
        <v>5000</v>
      </c>
      <c r="Q562" t="s">
        <v>314</v>
      </c>
      <c r="R562" s="38" t="s">
        <v>612</v>
      </c>
      <c r="S562" s="38" t="s">
        <v>702</v>
      </c>
      <c r="T562" s="29" t="s">
        <v>315</v>
      </c>
    </row>
    <row r="563" spans="1:20" x14ac:dyDescent="0.3">
      <c r="A563" s="35" t="s">
        <v>659</v>
      </c>
      <c r="B563" s="36" t="s">
        <v>708</v>
      </c>
      <c r="C563" s="55" t="s">
        <v>573</v>
      </c>
      <c r="D563">
        <v>10</v>
      </c>
      <c r="F563" s="2">
        <v>85</v>
      </c>
      <c r="G563" s="2">
        <v>303</v>
      </c>
      <c r="H563" s="2">
        <v>14.6</v>
      </c>
      <c r="J563" s="30" t="s">
        <v>310</v>
      </c>
      <c r="K563" s="37" t="s">
        <v>695</v>
      </c>
      <c r="L563" s="45">
        <v>40</v>
      </c>
      <c r="M563" t="s">
        <v>21</v>
      </c>
      <c r="N563" s="32" t="s">
        <v>676</v>
      </c>
      <c r="O563">
        <v>6.5</v>
      </c>
      <c r="P563">
        <v>5000</v>
      </c>
      <c r="Q563" t="s">
        <v>314</v>
      </c>
      <c r="R563" s="38" t="s">
        <v>673</v>
      </c>
      <c r="S563" s="38" t="s">
        <v>689</v>
      </c>
      <c r="T563" s="29" t="s">
        <v>315</v>
      </c>
    </row>
    <row r="564" spans="1:20" x14ac:dyDescent="0.3">
      <c r="A564" s="35" t="s">
        <v>659</v>
      </c>
      <c r="B564" s="36" t="s">
        <v>708</v>
      </c>
      <c r="C564" s="55" t="s">
        <v>573</v>
      </c>
      <c r="D564">
        <v>10</v>
      </c>
      <c r="F564" s="2">
        <v>2</v>
      </c>
      <c r="G564" s="2">
        <v>335</v>
      </c>
      <c r="H564" s="2">
        <v>6.28</v>
      </c>
      <c r="J564" s="30" t="s">
        <v>310</v>
      </c>
      <c r="K564" s="37" t="s">
        <v>695</v>
      </c>
      <c r="L564" s="45">
        <v>40</v>
      </c>
      <c r="M564" t="s">
        <v>21</v>
      </c>
      <c r="N564" s="32" t="s">
        <v>676</v>
      </c>
      <c r="O564">
        <v>6.5</v>
      </c>
      <c r="P564">
        <v>5000</v>
      </c>
      <c r="Q564" t="s">
        <v>314</v>
      </c>
      <c r="R564" s="38" t="s">
        <v>674</v>
      </c>
      <c r="S564" s="38" t="s">
        <v>692</v>
      </c>
      <c r="T564" s="29" t="s">
        <v>315</v>
      </c>
    </row>
    <row r="565" spans="1:20" x14ac:dyDescent="0.3">
      <c r="A565" s="35" t="s">
        <v>659</v>
      </c>
      <c r="B565" s="36" t="s">
        <v>708</v>
      </c>
      <c r="C565" s="55" t="s">
        <v>573</v>
      </c>
      <c r="D565">
        <v>10</v>
      </c>
      <c r="F565" s="2">
        <v>11</v>
      </c>
      <c r="G565" s="2">
        <v>2267</v>
      </c>
      <c r="H565" s="2">
        <v>22.3</v>
      </c>
      <c r="J565" s="30" t="s">
        <v>310</v>
      </c>
      <c r="K565" s="37" t="s">
        <v>695</v>
      </c>
      <c r="L565" s="45">
        <v>40</v>
      </c>
      <c r="M565" t="s">
        <v>21</v>
      </c>
      <c r="N565" s="32" t="s">
        <v>676</v>
      </c>
      <c r="O565">
        <v>6.5</v>
      </c>
      <c r="P565">
        <v>5000</v>
      </c>
      <c r="Q565" t="s">
        <v>314</v>
      </c>
      <c r="R565" s="38" t="s">
        <v>675</v>
      </c>
      <c r="S565" s="38" t="s">
        <v>690</v>
      </c>
      <c r="T565" s="29" t="s">
        <v>315</v>
      </c>
    </row>
    <row r="566" spans="1:20" x14ac:dyDescent="0.3">
      <c r="A566" s="35" t="s">
        <v>659</v>
      </c>
      <c r="B566" s="36" t="s">
        <v>708</v>
      </c>
      <c r="C566" s="55" t="s">
        <v>573</v>
      </c>
      <c r="D566">
        <v>10</v>
      </c>
      <c r="F566" s="2">
        <v>3</v>
      </c>
      <c r="G566" s="2">
        <v>92</v>
      </c>
      <c r="H566" s="2">
        <v>7.76</v>
      </c>
      <c r="J566" s="30" t="s">
        <v>310</v>
      </c>
      <c r="K566" s="37" t="s">
        <v>695</v>
      </c>
      <c r="L566" s="45">
        <v>40</v>
      </c>
      <c r="M566" t="s">
        <v>21</v>
      </c>
      <c r="N566" s="32" t="s">
        <v>676</v>
      </c>
      <c r="O566">
        <v>6.5</v>
      </c>
      <c r="P566">
        <v>5000</v>
      </c>
      <c r="Q566" t="s">
        <v>314</v>
      </c>
      <c r="R566" s="38" t="s">
        <v>675</v>
      </c>
      <c r="S566" s="38" t="s">
        <v>690</v>
      </c>
      <c r="T566" s="29" t="s">
        <v>315</v>
      </c>
    </row>
    <row r="567" spans="1:20" x14ac:dyDescent="0.3">
      <c r="A567" s="35" t="s">
        <v>659</v>
      </c>
      <c r="B567" s="36" t="s">
        <v>708</v>
      </c>
      <c r="C567" s="55" t="s">
        <v>573</v>
      </c>
      <c r="D567">
        <v>4</v>
      </c>
      <c r="F567" s="2">
        <v>0</v>
      </c>
      <c r="G567" s="2">
        <v>149</v>
      </c>
      <c r="H567" s="2">
        <v>0.21</v>
      </c>
      <c r="J567" s="30" t="s">
        <v>310</v>
      </c>
      <c r="K567" s="37" t="s">
        <v>695</v>
      </c>
      <c r="L567" s="45">
        <v>40</v>
      </c>
      <c r="M567" t="s">
        <v>21</v>
      </c>
      <c r="N567" s="32" t="s">
        <v>676</v>
      </c>
      <c r="O567">
        <v>6.5</v>
      </c>
      <c r="P567">
        <v>5000</v>
      </c>
      <c r="Q567" t="s">
        <v>314</v>
      </c>
      <c r="R567" s="38" t="s">
        <v>675</v>
      </c>
      <c r="S567" s="38" t="s">
        <v>690</v>
      </c>
      <c r="T567" s="29" t="s">
        <v>315</v>
      </c>
    </row>
    <row r="568" spans="1:20" x14ac:dyDescent="0.3">
      <c r="A568" s="35" t="s">
        <v>659</v>
      </c>
      <c r="B568" s="36" t="s">
        <v>708</v>
      </c>
      <c r="C568" s="55" t="s">
        <v>573</v>
      </c>
      <c r="D568">
        <v>10</v>
      </c>
      <c r="F568" s="2">
        <v>126</v>
      </c>
      <c r="G568" s="2">
        <v>256</v>
      </c>
      <c r="H568" s="2">
        <v>26</v>
      </c>
      <c r="J568" s="30" t="s">
        <v>310</v>
      </c>
      <c r="K568" s="37" t="s">
        <v>695</v>
      </c>
      <c r="L568" s="45">
        <v>40</v>
      </c>
      <c r="M568" t="s">
        <v>21</v>
      </c>
      <c r="N568" s="32" t="s">
        <v>676</v>
      </c>
      <c r="O568">
        <v>6.5</v>
      </c>
      <c r="P568">
        <v>5000</v>
      </c>
      <c r="Q568" t="s">
        <v>314</v>
      </c>
      <c r="R568" s="38" t="s">
        <v>673</v>
      </c>
      <c r="S568" s="38" t="s">
        <v>689</v>
      </c>
      <c r="T568" s="29" t="s">
        <v>315</v>
      </c>
    </row>
    <row r="569" spans="1:20" x14ac:dyDescent="0.3">
      <c r="A569" s="35" t="s">
        <v>659</v>
      </c>
      <c r="B569" s="36" t="s">
        <v>708</v>
      </c>
      <c r="C569" s="55" t="s">
        <v>573</v>
      </c>
      <c r="D569">
        <v>10</v>
      </c>
      <c r="F569" s="2">
        <v>0</v>
      </c>
      <c r="G569" s="2">
        <v>256</v>
      </c>
      <c r="H569" s="2">
        <v>1.51</v>
      </c>
      <c r="J569" s="30" t="s">
        <v>310</v>
      </c>
      <c r="K569" s="37" t="s">
        <v>695</v>
      </c>
      <c r="L569" s="45">
        <v>40</v>
      </c>
      <c r="M569" t="s">
        <v>21</v>
      </c>
      <c r="N569" s="32" t="s">
        <v>676</v>
      </c>
      <c r="O569">
        <v>6.5</v>
      </c>
      <c r="P569">
        <v>5000</v>
      </c>
      <c r="Q569" t="s">
        <v>314</v>
      </c>
      <c r="R569" s="38" t="s">
        <v>620</v>
      </c>
      <c r="S569" s="38" t="s">
        <v>689</v>
      </c>
      <c r="T569" s="29" t="s">
        <v>315</v>
      </c>
    </row>
    <row r="570" spans="1:20" x14ac:dyDescent="0.3">
      <c r="A570" s="35" t="s">
        <v>659</v>
      </c>
      <c r="B570" s="36" t="s">
        <v>708</v>
      </c>
      <c r="C570" s="55" t="s">
        <v>573</v>
      </c>
      <c r="D570">
        <v>10</v>
      </c>
      <c r="F570" s="2">
        <v>11</v>
      </c>
      <c r="G570" s="2">
        <v>5106</v>
      </c>
      <c r="H570" s="2">
        <v>14.8</v>
      </c>
      <c r="J570" s="30" t="s">
        <v>310</v>
      </c>
      <c r="K570" s="37" t="s">
        <v>695</v>
      </c>
      <c r="L570" s="45">
        <v>40</v>
      </c>
      <c r="M570" t="s">
        <v>21</v>
      </c>
      <c r="N570" s="32" t="s">
        <v>676</v>
      </c>
      <c r="O570">
        <v>6.5</v>
      </c>
      <c r="P570">
        <v>5000</v>
      </c>
      <c r="Q570" t="s">
        <v>314</v>
      </c>
      <c r="R570" s="38" t="s">
        <v>620</v>
      </c>
      <c r="S570" s="38" t="s">
        <v>689</v>
      </c>
      <c r="T570" s="29" t="s">
        <v>315</v>
      </c>
    </row>
    <row r="571" spans="1:20" x14ac:dyDescent="0.3">
      <c r="A571" s="35" t="s">
        <v>659</v>
      </c>
      <c r="B571" s="36" t="s">
        <v>708</v>
      </c>
      <c r="C571" s="55" t="s">
        <v>573</v>
      </c>
      <c r="D571">
        <v>6</v>
      </c>
      <c r="F571" s="2">
        <v>9</v>
      </c>
      <c r="G571" s="2">
        <v>516</v>
      </c>
      <c r="H571" s="2">
        <v>8.9600000000000009</v>
      </c>
      <c r="J571" s="30" t="s">
        <v>310</v>
      </c>
      <c r="K571" s="37" t="s">
        <v>695</v>
      </c>
      <c r="L571" s="45">
        <v>40</v>
      </c>
      <c r="M571" t="s">
        <v>21</v>
      </c>
      <c r="N571" s="32" t="s">
        <v>676</v>
      </c>
      <c r="O571">
        <v>6.5</v>
      </c>
      <c r="P571">
        <v>5000</v>
      </c>
      <c r="Q571" t="s">
        <v>314</v>
      </c>
      <c r="R571" s="38" t="s">
        <v>673</v>
      </c>
      <c r="S571" s="38" t="s">
        <v>689</v>
      </c>
      <c r="T571" s="29" t="s">
        <v>315</v>
      </c>
    </row>
    <row r="572" spans="1:20" x14ac:dyDescent="0.3">
      <c r="A572" s="35" t="s">
        <v>659</v>
      </c>
      <c r="B572" s="36" t="s">
        <v>708</v>
      </c>
      <c r="C572" s="55" t="s">
        <v>573</v>
      </c>
      <c r="D572">
        <v>10</v>
      </c>
      <c r="F572" s="2">
        <v>4</v>
      </c>
      <c r="G572" s="2">
        <v>199</v>
      </c>
      <c r="H572" s="2">
        <v>2.56</v>
      </c>
      <c r="J572" s="30" t="s">
        <v>310</v>
      </c>
      <c r="K572" s="37" t="s">
        <v>695</v>
      </c>
      <c r="L572" s="45">
        <v>40</v>
      </c>
      <c r="M572" t="s">
        <v>21</v>
      </c>
      <c r="N572" s="32" t="s">
        <v>676</v>
      </c>
      <c r="O572">
        <v>6.5</v>
      </c>
      <c r="P572">
        <v>5000</v>
      </c>
      <c r="Q572" t="s">
        <v>314</v>
      </c>
      <c r="R572" s="38" t="s">
        <v>621</v>
      </c>
      <c r="S572" s="38" t="s">
        <v>690</v>
      </c>
      <c r="T572" s="29" t="s">
        <v>315</v>
      </c>
    </row>
    <row r="573" spans="1:20" x14ac:dyDescent="0.3">
      <c r="A573" s="35" t="s">
        <v>659</v>
      </c>
      <c r="B573" s="36" t="s">
        <v>708</v>
      </c>
      <c r="C573" s="55" t="s">
        <v>573</v>
      </c>
      <c r="D573">
        <v>10</v>
      </c>
      <c r="F573" s="2">
        <v>0</v>
      </c>
      <c r="G573" s="2">
        <v>47</v>
      </c>
      <c r="H573" s="2">
        <v>5.3</v>
      </c>
      <c r="J573" s="30" t="s">
        <v>310</v>
      </c>
      <c r="K573" s="37" t="s">
        <v>695</v>
      </c>
      <c r="L573" s="45">
        <v>40</v>
      </c>
      <c r="M573" t="s">
        <v>21</v>
      </c>
      <c r="N573" s="32" t="s">
        <v>676</v>
      </c>
      <c r="O573">
        <v>6.5</v>
      </c>
      <c r="P573">
        <v>5000</v>
      </c>
      <c r="Q573" t="s">
        <v>314</v>
      </c>
      <c r="R573" s="38" t="s">
        <v>621</v>
      </c>
      <c r="S573" s="38" t="s">
        <v>690</v>
      </c>
      <c r="T573" s="29" t="s">
        <v>315</v>
      </c>
    </row>
    <row r="574" spans="1:20" x14ac:dyDescent="0.3">
      <c r="A574" s="35" t="s">
        <v>659</v>
      </c>
      <c r="B574" s="36" t="s">
        <v>708</v>
      </c>
      <c r="C574" s="55" t="s">
        <v>573</v>
      </c>
      <c r="D574">
        <v>10</v>
      </c>
      <c r="F574" s="2">
        <v>0</v>
      </c>
      <c r="G574" s="2">
        <v>863</v>
      </c>
      <c r="H574" s="2">
        <v>5.01</v>
      </c>
      <c r="J574" s="30" t="s">
        <v>310</v>
      </c>
      <c r="K574" s="37" t="s">
        <v>695</v>
      </c>
      <c r="L574" s="45">
        <v>40</v>
      </c>
      <c r="M574" t="s">
        <v>21</v>
      </c>
      <c r="N574" s="32" t="s">
        <v>676</v>
      </c>
      <c r="O574">
        <v>6.5</v>
      </c>
      <c r="P574">
        <v>5000</v>
      </c>
      <c r="Q574" t="s">
        <v>314</v>
      </c>
      <c r="R574" s="38" t="s">
        <v>621</v>
      </c>
      <c r="S574" s="38" t="s">
        <v>690</v>
      </c>
      <c r="T574" s="29" t="s">
        <v>315</v>
      </c>
    </row>
    <row r="575" spans="1:20" x14ac:dyDescent="0.3">
      <c r="A575" s="35" t="s">
        <v>659</v>
      </c>
      <c r="B575" s="36" t="s">
        <v>708</v>
      </c>
      <c r="C575" s="55" t="s">
        <v>573</v>
      </c>
      <c r="D575">
        <v>10</v>
      </c>
      <c r="F575" s="2">
        <v>51</v>
      </c>
      <c r="G575" s="2">
        <v>10390</v>
      </c>
      <c r="H575" s="2">
        <v>29.8</v>
      </c>
      <c r="J575" s="30" t="s">
        <v>310</v>
      </c>
      <c r="K575" s="37" t="s">
        <v>695</v>
      </c>
      <c r="L575" s="45">
        <v>40</v>
      </c>
      <c r="M575" t="s">
        <v>21</v>
      </c>
      <c r="N575" s="32" t="s">
        <v>676</v>
      </c>
      <c r="O575">
        <v>6.5</v>
      </c>
      <c r="P575">
        <v>5000</v>
      </c>
      <c r="Q575" t="s">
        <v>314</v>
      </c>
      <c r="R575" s="38" t="s">
        <v>673</v>
      </c>
      <c r="S575" s="38" t="s">
        <v>689</v>
      </c>
      <c r="T575" s="29" t="s">
        <v>315</v>
      </c>
    </row>
    <row r="576" spans="1:20" x14ac:dyDescent="0.3">
      <c r="A576" s="35" t="s">
        <v>659</v>
      </c>
      <c r="B576" s="36" t="s">
        <v>708</v>
      </c>
      <c r="C576" s="55" t="s">
        <v>573</v>
      </c>
      <c r="D576">
        <v>10</v>
      </c>
      <c r="F576" s="2">
        <v>6</v>
      </c>
      <c r="G576" s="2">
        <v>153</v>
      </c>
      <c r="H576" s="2">
        <v>11</v>
      </c>
      <c r="J576" s="30" t="s">
        <v>310</v>
      </c>
      <c r="K576" s="37" t="s">
        <v>695</v>
      </c>
      <c r="L576" s="45">
        <v>40</v>
      </c>
      <c r="M576" t="s">
        <v>21</v>
      </c>
      <c r="N576" s="32" t="s">
        <v>676</v>
      </c>
      <c r="O576">
        <v>6.5</v>
      </c>
      <c r="P576">
        <v>5000</v>
      </c>
      <c r="Q576" t="s">
        <v>314</v>
      </c>
      <c r="R576" s="38" t="s">
        <v>665</v>
      </c>
      <c r="S576" s="38" t="s">
        <v>702</v>
      </c>
      <c r="T576" s="29" t="s">
        <v>315</v>
      </c>
    </row>
    <row r="577" spans="1:20" x14ac:dyDescent="0.3">
      <c r="A577" s="35" t="s">
        <v>659</v>
      </c>
      <c r="B577" s="36" t="s">
        <v>708</v>
      </c>
      <c r="C577" s="55" t="s">
        <v>573</v>
      </c>
      <c r="D577">
        <v>10</v>
      </c>
      <c r="F577" s="2">
        <v>11</v>
      </c>
      <c r="G577" s="2">
        <v>3526</v>
      </c>
      <c r="H577" s="2">
        <v>18</v>
      </c>
      <c r="J577" s="30" t="s">
        <v>310</v>
      </c>
      <c r="K577" s="37" t="s">
        <v>695</v>
      </c>
      <c r="L577" s="45">
        <v>40</v>
      </c>
      <c r="M577" t="s">
        <v>21</v>
      </c>
      <c r="N577" s="32" t="s">
        <v>676</v>
      </c>
      <c r="O577">
        <v>6.5</v>
      </c>
      <c r="P577">
        <v>5000</v>
      </c>
      <c r="Q577" t="s">
        <v>314</v>
      </c>
      <c r="R577" s="38" t="s">
        <v>610</v>
      </c>
      <c r="S577" s="38" t="s">
        <v>702</v>
      </c>
      <c r="T577" s="29" t="s">
        <v>315</v>
      </c>
    </row>
    <row r="578" spans="1:20" x14ac:dyDescent="0.3">
      <c r="A578" s="35" t="s">
        <v>659</v>
      </c>
      <c r="B578" s="36" t="s">
        <v>708</v>
      </c>
      <c r="C578" s="55" t="s">
        <v>573</v>
      </c>
      <c r="D578">
        <v>10</v>
      </c>
      <c r="F578" s="2">
        <v>0</v>
      </c>
      <c r="G578" s="2">
        <v>74</v>
      </c>
      <c r="H578" s="2">
        <v>1.68</v>
      </c>
      <c r="J578" s="30" t="s">
        <v>310</v>
      </c>
      <c r="K578" s="37" t="s">
        <v>695</v>
      </c>
      <c r="L578" s="45">
        <v>40</v>
      </c>
      <c r="M578" t="s">
        <v>21</v>
      </c>
      <c r="N578" s="32" t="s">
        <v>676</v>
      </c>
      <c r="O578">
        <v>6.5</v>
      </c>
      <c r="P578">
        <v>5000</v>
      </c>
      <c r="Q578" t="s">
        <v>314</v>
      </c>
      <c r="R578" s="38" t="s">
        <v>673</v>
      </c>
      <c r="S578" s="38" t="s">
        <v>689</v>
      </c>
      <c r="T578" s="29" t="s">
        <v>315</v>
      </c>
    </row>
    <row r="579" spans="1:20" x14ac:dyDescent="0.3">
      <c r="A579" s="35" t="s">
        <v>659</v>
      </c>
      <c r="B579" s="36" t="s">
        <v>708</v>
      </c>
      <c r="C579" s="55" t="s">
        <v>573</v>
      </c>
      <c r="D579">
        <v>10</v>
      </c>
      <c r="F579" s="2">
        <v>30</v>
      </c>
      <c r="G579" s="2">
        <v>731</v>
      </c>
      <c r="H579" s="2">
        <v>9.1</v>
      </c>
      <c r="J579" s="30" t="s">
        <v>310</v>
      </c>
      <c r="K579" s="37" t="s">
        <v>695</v>
      </c>
      <c r="L579" s="45">
        <v>40</v>
      </c>
      <c r="M579" t="s">
        <v>21</v>
      </c>
      <c r="N579" s="32" t="s">
        <v>676</v>
      </c>
      <c r="O579">
        <v>6.5</v>
      </c>
      <c r="P579">
        <v>5000</v>
      </c>
      <c r="Q579" t="s">
        <v>314</v>
      </c>
      <c r="R579" s="38" t="s">
        <v>262</v>
      </c>
      <c r="S579" s="38" t="s">
        <v>702</v>
      </c>
      <c r="T579" s="29" t="s">
        <v>315</v>
      </c>
    </row>
    <row r="580" spans="1:20" x14ac:dyDescent="0.3">
      <c r="A580" s="35" t="s">
        <v>659</v>
      </c>
      <c r="B580" s="36" t="s">
        <v>708</v>
      </c>
      <c r="C580" s="55" t="s">
        <v>573</v>
      </c>
      <c r="D580">
        <v>9</v>
      </c>
      <c r="F580" s="2">
        <v>13</v>
      </c>
      <c r="G580" s="2">
        <v>178</v>
      </c>
      <c r="H580" s="2">
        <v>5.53</v>
      </c>
      <c r="J580" s="30" t="s">
        <v>310</v>
      </c>
      <c r="K580" s="37" t="s">
        <v>695</v>
      </c>
      <c r="L580" s="45">
        <v>40</v>
      </c>
      <c r="M580" t="s">
        <v>21</v>
      </c>
      <c r="N580" s="32" t="s">
        <v>676</v>
      </c>
      <c r="O580">
        <v>6.5</v>
      </c>
      <c r="P580">
        <v>5000</v>
      </c>
      <c r="Q580" t="s">
        <v>314</v>
      </c>
      <c r="R580" s="38" t="s">
        <v>262</v>
      </c>
      <c r="S580" s="38" t="s">
        <v>702</v>
      </c>
      <c r="T580" s="29" t="s">
        <v>315</v>
      </c>
    </row>
    <row r="581" spans="1:20" x14ac:dyDescent="0.3">
      <c r="A581" s="35" t="s">
        <v>659</v>
      </c>
      <c r="B581" s="36" t="s">
        <v>708</v>
      </c>
      <c r="C581" s="55" t="s">
        <v>573</v>
      </c>
      <c r="D581">
        <v>10</v>
      </c>
      <c r="F581" s="2">
        <v>1</v>
      </c>
      <c r="G581" s="2">
        <v>165</v>
      </c>
      <c r="H581" s="2">
        <v>4.4000000000000004</v>
      </c>
      <c r="J581" s="30" t="s">
        <v>310</v>
      </c>
      <c r="K581" s="37" t="s">
        <v>695</v>
      </c>
      <c r="L581" s="45">
        <v>40</v>
      </c>
      <c r="M581" t="s">
        <v>21</v>
      </c>
      <c r="N581" s="32" t="s">
        <v>676</v>
      </c>
      <c r="O581">
        <v>6.5</v>
      </c>
      <c r="P581">
        <v>5000</v>
      </c>
      <c r="Q581" t="s">
        <v>314</v>
      </c>
      <c r="R581" s="38" t="s">
        <v>262</v>
      </c>
      <c r="S581" s="38" t="s">
        <v>702</v>
      </c>
      <c r="T581" s="29" t="s">
        <v>315</v>
      </c>
    </row>
    <row r="582" spans="1:20" x14ac:dyDescent="0.3">
      <c r="A582" s="35" t="s">
        <v>659</v>
      </c>
      <c r="B582" s="36" t="s">
        <v>709</v>
      </c>
      <c r="C582" s="55" t="s">
        <v>573</v>
      </c>
      <c r="D582">
        <v>33</v>
      </c>
      <c r="F582" s="30">
        <v>2</v>
      </c>
      <c r="G582" s="30">
        <v>44</v>
      </c>
      <c r="H582" s="30">
        <v>14</v>
      </c>
      <c r="J582" s="30" t="s">
        <v>310</v>
      </c>
      <c r="K582" s="37" t="s">
        <v>72</v>
      </c>
      <c r="L582" s="45">
        <v>20</v>
      </c>
      <c r="M582" t="s">
        <v>570</v>
      </c>
      <c r="N582" s="32" t="s">
        <v>322</v>
      </c>
      <c r="O582">
        <v>5</v>
      </c>
      <c r="P582">
        <v>500</v>
      </c>
      <c r="Q582" t="s">
        <v>7</v>
      </c>
      <c r="R582" s="38" t="s">
        <v>264</v>
      </c>
      <c r="S582" s="38" t="s">
        <v>685</v>
      </c>
      <c r="T582" s="29" t="s">
        <v>321</v>
      </c>
    </row>
    <row r="583" spans="1:20" x14ac:dyDescent="0.3">
      <c r="A583" s="35" t="s">
        <v>659</v>
      </c>
      <c r="B583" s="36" t="s">
        <v>709</v>
      </c>
      <c r="C583" s="55" t="s">
        <v>573</v>
      </c>
      <c r="D583">
        <v>45</v>
      </c>
      <c r="F583" s="30">
        <v>28</v>
      </c>
      <c r="G583" s="30">
        <v>241</v>
      </c>
      <c r="H583" s="30">
        <v>118</v>
      </c>
      <c r="J583" s="30" t="s">
        <v>310</v>
      </c>
      <c r="K583" s="37" t="s">
        <v>72</v>
      </c>
      <c r="L583" s="45">
        <v>20</v>
      </c>
      <c r="M583" t="s">
        <v>570</v>
      </c>
      <c r="N583" s="32" t="s">
        <v>320</v>
      </c>
      <c r="O583">
        <v>5</v>
      </c>
      <c r="P583">
        <v>500</v>
      </c>
      <c r="Q583" t="s">
        <v>7</v>
      </c>
      <c r="R583" s="38" t="s">
        <v>264</v>
      </c>
      <c r="S583" s="38" t="s">
        <v>685</v>
      </c>
      <c r="T583" s="29" t="s">
        <v>321</v>
      </c>
    </row>
    <row r="584" spans="1:20" x14ac:dyDescent="0.3">
      <c r="A584" s="35" t="s">
        <v>659</v>
      </c>
      <c r="B584" s="36" t="s">
        <v>709</v>
      </c>
      <c r="C584" s="55" t="s">
        <v>573</v>
      </c>
      <c r="D584">
        <v>27</v>
      </c>
      <c r="F584" s="30">
        <v>4</v>
      </c>
      <c r="G584" s="30">
        <v>156</v>
      </c>
      <c r="H584" s="30">
        <v>50</v>
      </c>
      <c r="J584" s="30" t="s">
        <v>310</v>
      </c>
      <c r="K584" s="37" t="s">
        <v>72</v>
      </c>
      <c r="L584" s="45">
        <v>20</v>
      </c>
      <c r="M584" t="s">
        <v>570</v>
      </c>
      <c r="N584" s="32" t="s">
        <v>652</v>
      </c>
      <c r="O584">
        <v>5</v>
      </c>
      <c r="P584">
        <v>500</v>
      </c>
      <c r="Q584" t="s">
        <v>7</v>
      </c>
      <c r="R584" s="38" t="s">
        <v>264</v>
      </c>
      <c r="S584" s="38" t="s">
        <v>685</v>
      </c>
      <c r="T584" s="29" t="s">
        <v>321</v>
      </c>
    </row>
    <row r="585" spans="1:20" x14ac:dyDescent="0.3">
      <c r="A585" s="35" t="s">
        <v>659</v>
      </c>
      <c r="B585" s="36" t="s">
        <v>709</v>
      </c>
      <c r="C585" s="55" t="s">
        <v>573</v>
      </c>
      <c r="D585">
        <v>9</v>
      </c>
      <c r="F585" s="30">
        <v>5</v>
      </c>
      <c r="G585" s="30">
        <v>20</v>
      </c>
      <c r="H585" s="30">
        <v>11</v>
      </c>
      <c r="J585" s="30" t="s">
        <v>310</v>
      </c>
      <c r="K585" s="37" t="s">
        <v>72</v>
      </c>
      <c r="L585" s="45">
        <v>20</v>
      </c>
      <c r="M585" t="s">
        <v>570</v>
      </c>
      <c r="N585" s="32" t="s">
        <v>323</v>
      </c>
      <c r="O585">
        <v>5</v>
      </c>
      <c r="P585">
        <v>500</v>
      </c>
      <c r="Q585" t="s">
        <v>7</v>
      </c>
      <c r="R585" s="38" t="s">
        <v>264</v>
      </c>
      <c r="S585" s="38" t="s">
        <v>685</v>
      </c>
      <c r="T585" s="29" t="s">
        <v>321</v>
      </c>
    </row>
    <row r="586" spans="1:20" x14ac:dyDescent="0.3">
      <c r="A586" s="35" t="s">
        <v>658</v>
      </c>
      <c r="B586" s="36" t="s">
        <v>710</v>
      </c>
      <c r="C586" s="55" t="s">
        <v>573</v>
      </c>
      <c r="D586">
        <v>1</v>
      </c>
      <c r="F586" s="30"/>
      <c r="G586" s="30"/>
      <c r="H586" s="30">
        <v>0</v>
      </c>
      <c r="J586" s="30" t="s">
        <v>310</v>
      </c>
      <c r="K586" s="37"/>
      <c r="L586" s="37"/>
      <c r="M586" t="s">
        <v>378</v>
      </c>
      <c r="N586" s="32" t="s">
        <v>7</v>
      </c>
      <c r="O586">
        <v>20</v>
      </c>
      <c r="P586">
        <v>5000</v>
      </c>
      <c r="Q586" t="s">
        <v>7</v>
      </c>
      <c r="R586" s="38" t="s">
        <v>264</v>
      </c>
      <c r="S586" s="38" t="s">
        <v>685</v>
      </c>
      <c r="T586" s="29" t="s">
        <v>316</v>
      </c>
    </row>
    <row r="587" spans="1:20" x14ac:dyDescent="0.3">
      <c r="A587" s="35" t="s">
        <v>658</v>
      </c>
      <c r="B587" s="36" t="s">
        <v>710</v>
      </c>
      <c r="C587" s="55" t="s">
        <v>573</v>
      </c>
      <c r="D587">
        <v>1</v>
      </c>
      <c r="F587" s="30"/>
      <c r="G587" s="30"/>
      <c r="H587" s="30">
        <v>0</v>
      </c>
      <c r="J587" s="30" t="s">
        <v>310</v>
      </c>
      <c r="K587" s="37"/>
      <c r="L587" s="37"/>
      <c r="M587" t="s">
        <v>378</v>
      </c>
      <c r="N587" s="32" t="s">
        <v>7</v>
      </c>
      <c r="O587">
        <v>20</v>
      </c>
      <c r="P587">
        <v>5000</v>
      </c>
      <c r="Q587" t="s">
        <v>7</v>
      </c>
      <c r="R587" s="38" t="s">
        <v>264</v>
      </c>
      <c r="S587" s="38" t="s">
        <v>685</v>
      </c>
      <c r="T587" s="29" t="s">
        <v>316</v>
      </c>
    </row>
    <row r="588" spans="1:20" x14ac:dyDescent="0.3">
      <c r="A588" s="35" t="s">
        <v>658</v>
      </c>
      <c r="B588" s="36" t="s">
        <v>710</v>
      </c>
      <c r="C588" s="55" t="s">
        <v>573</v>
      </c>
      <c r="D588">
        <v>1</v>
      </c>
      <c r="F588" s="30"/>
      <c r="G588" s="30"/>
      <c r="H588" s="30">
        <v>0</v>
      </c>
      <c r="J588" s="30" t="s">
        <v>310</v>
      </c>
      <c r="K588" s="37"/>
      <c r="L588" s="37"/>
      <c r="M588" t="s">
        <v>378</v>
      </c>
      <c r="N588" s="32" t="s">
        <v>7</v>
      </c>
      <c r="O588">
        <v>20</v>
      </c>
      <c r="P588">
        <v>5000</v>
      </c>
      <c r="Q588" t="s">
        <v>7</v>
      </c>
      <c r="R588" s="38" t="s">
        <v>264</v>
      </c>
      <c r="S588" s="38" t="s">
        <v>685</v>
      </c>
      <c r="T588" s="29" t="s">
        <v>316</v>
      </c>
    </row>
    <row r="589" spans="1:20" x14ac:dyDescent="0.3">
      <c r="A589" s="35" t="s">
        <v>658</v>
      </c>
      <c r="B589" s="36" t="s">
        <v>710</v>
      </c>
      <c r="C589" s="55" t="s">
        <v>573</v>
      </c>
      <c r="D589">
        <v>1</v>
      </c>
      <c r="F589" s="30"/>
      <c r="G589" s="30"/>
      <c r="H589" s="30">
        <v>0</v>
      </c>
      <c r="J589" s="30" t="s">
        <v>310</v>
      </c>
      <c r="K589" s="37"/>
      <c r="L589" s="37"/>
      <c r="M589" t="s">
        <v>378</v>
      </c>
      <c r="N589" s="32" t="s">
        <v>7</v>
      </c>
      <c r="O589">
        <v>20</v>
      </c>
      <c r="P589">
        <v>5000</v>
      </c>
      <c r="Q589" t="s">
        <v>7</v>
      </c>
      <c r="R589" s="38" t="s">
        <v>264</v>
      </c>
      <c r="S589" s="38" t="s">
        <v>685</v>
      </c>
      <c r="T589" s="29" t="s">
        <v>316</v>
      </c>
    </row>
    <row r="590" spans="1:20" x14ac:dyDescent="0.3">
      <c r="A590" s="35" t="s">
        <v>658</v>
      </c>
      <c r="B590" s="36" t="s">
        <v>710</v>
      </c>
      <c r="C590" s="55" t="s">
        <v>573</v>
      </c>
      <c r="D590">
        <v>1</v>
      </c>
      <c r="F590" s="30"/>
      <c r="G590" s="30"/>
      <c r="H590" s="30">
        <v>0</v>
      </c>
      <c r="J590" s="30" t="s">
        <v>310</v>
      </c>
      <c r="K590" s="37"/>
      <c r="L590" s="37"/>
      <c r="M590" t="s">
        <v>378</v>
      </c>
      <c r="N590" s="32" t="s">
        <v>7</v>
      </c>
      <c r="O590">
        <v>20</v>
      </c>
      <c r="P590">
        <v>5000</v>
      </c>
      <c r="Q590" t="s">
        <v>7</v>
      </c>
      <c r="R590" s="38" t="s">
        <v>264</v>
      </c>
      <c r="S590" s="38" t="s">
        <v>685</v>
      </c>
      <c r="T590" s="29" t="s">
        <v>316</v>
      </c>
    </row>
    <row r="591" spans="1:20" ht="28.8" x14ac:dyDescent="0.3">
      <c r="A591" s="35" t="s">
        <v>658</v>
      </c>
      <c r="B591">
        <v>1000</v>
      </c>
      <c r="C591" s="55" t="s">
        <v>573</v>
      </c>
      <c r="D591">
        <v>3</v>
      </c>
      <c r="F591" s="30"/>
      <c r="G591" s="30"/>
      <c r="H591" s="30">
        <v>434</v>
      </c>
      <c r="J591" s="30" t="s">
        <v>310</v>
      </c>
      <c r="K591" s="37" t="s">
        <v>684</v>
      </c>
      <c r="L591" s="37"/>
      <c r="M591" t="s">
        <v>677</v>
      </c>
      <c r="N591" s="32" t="s">
        <v>678</v>
      </c>
      <c r="O591">
        <v>1</v>
      </c>
      <c r="P591">
        <v>5000</v>
      </c>
      <c r="Q591" t="s">
        <v>317</v>
      </c>
      <c r="R591" s="38" t="s">
        <v>318</v>
      </c>
      <c r="S591" s="38" t="s">
        <v>685</v>
      </c>
      <c r="T591" s="29" t="s">
        <v>319</v>
      </c>
    </row>
    <row r="592" spans="1:20" ht="28.8" x14ac:dyDescent="0.3">
      <c r="A592" s="35" t="s">
        <v>658</v>
      </c>
      <c r="B592">
        <v>1000</v>
      </c>
      <c r="C592" s="55" t="s">
        <v>573</v>
      </c>
      <c r="D592">
        <v>3</v>
      </c>
      <c r="F592" s="30"/>
      <c r="G592" s="30"/>
      <c r="H592" s="30">
        <v>442</v>
      </c>
      <c r="J592" s="30" t="s">
        <v>310</v>
      </c>
      <c r="K592" s="37" t="s">
        <v>684</v>
      </c>
      <c r="L592" s="37"/>
      <c r="M592" t="s">
        <v>677</v>
      </c>
      <c r="N592" s="32" t="s">
        <v>678</v>
      </c>
      <c r="O592">
        <v>1</v>
      </c>
      <c r="P592">
        <v>5000</v>
      </c>
      <c r="Q592" t="s">
        <v>317</v>
      </c>
      <c r="R592" s="38" t="s">
        <v>318</v>
      </c>
      <c r="S592" s="38" t="s">
        <v>685</v>
      </c>
      <c r="T592" s="29" t="s">
        <v>319</v>
      </c>
    </row>
    <row r="593" spans="1:20" ht="28.8" x14ac:dyDescent="0.3">
      <c r="A593" s="35" t="s">
        <v>658</v>
      </c>
      <c r="B593">
        <v>1000</v>
      </c>
      <c r="C593" s="55" t="s">
        <v>573</v>
      </c>
      <c r="D593">
        <v>3</v>
      </c>
      <c r="F593" s="30"/>
      <c r="G593" s="30"/>
      <c r="H593" s="30">
        <v>453</v>
      </c>
      <c r="J593" s="30" t="s">
        <v>310</v>
      </c>
      <c r="K593" s="37" t="s">
        <v>684</v>
      </c>
      <c r="L593" s="37"/>
      <c r="M593" t="s">
        <v>677</v>
      </c>
      <c r="N593" s="32" t="s">
        <v>678</v>
      </c>
      <c r="O593">
        <v>1</v>
      </c>
      <c r="P593">
        <v>5000</v>
      </c>
      <c r="Q593" t="s">
        <v>317</v>
      </c>
      <c r="R593" s="38" t="s">
        <v>318</v>
      </c>
      <c r="S593" s="38" t="s">
        <v>685</v>
      </c>
      <c r="T593" s="29" t="s">
        <v>319</v>
      </c>
    </row>
    <row r="594" spans="1:20" ht="28.8" x14ac:dyDescent="0.3">
      <c r="A594" s="35" t="s">
        <v>658</v>
      </c>
      <c r="B594">
        <v>1000</v>
      </c>
      <c r="C594" s="55" t="s">
        <v>573</v>
      </c>
      <c r="D594">
        <v>3</v>
      </c>
      <c r="F594" s="30"/>
      <c r="G594" s="30"/>
      <c r="H594" s="30">
        <v>418</v>
      </c>
      <c r="J594" s="30" t="s">
        <v>310</v>
      </c>
      <c r="K594" s="37" t="s">
        <v>684</v>
      </c>
      <c r="L594" s="37"/>
      <c r="M594" t="s">
        <v>677</v>
      </c>
      <c r="N594" s="32" t="s">
        <v>678</v>
      </c>
      <c r="O594">
        <v>1</v>
      </c>
      <c r="P594">
        <v>5000</v>
      </c>
      <c r="Q594" t="s">
        <v>317</v>
      </c>
      <c r="R594" s="38" t="s">
        <v>318</v>
      </c>
      <c r="S594" s="38" t="s">
        <v>685</v>
      </c>
      <c r="T594" s="29" t="s">
        <v>319</v>
      </c>
    </row>
    <row r="595" spans="1:20" ht="28.8" x14ac:dyDescent="0.3">
      <c r="A595" s="35" t="s">
        <v>658</v>
      </c>
      <c r="B595">
        <v>1000</v>
      </c>
      <c r="C595" s="55" t="s">
        <v>573</v>
      </c>
      <c r="D595">
        <v>3</v>
      </c>
      <c r="F595" s="30"/>
      <c r="G595" s="30"/>
      <c r="H595" s="30">
        <v>266</v>
      </c>
      <c r="J595" s="30" t="s">
        <v>310</v>
      </c>
      <c r="K595" s="37" t="s">
        <v>684</v>
      </c>
      <c r="L595" s="37"/>
      <c r="M595" t="s">
        <v>677</v>
      </c>
      <c r="N595" s="32" t="s">
        <v>678</v>
      </c>
      <c r="O595">
        <v>1</v>
      </c>
      <c r="P595">
        <v>5000</v>
      </c>
      <c r="Q595" t="s">
        <v>317</v>
      </c>
      <c r="R595" s="38" t="s">
        <v>318</v>
      </c>
      <c r="S595" s="38" t="s">
        <v>685</v>
      </c>
      <c r="T595" s="29" t="s">
        <v>319</v>
      </c>
    </row>
    <row r="596" spans="1:20" ht="28.8" x14ac:dyDescent="0.3">
      <c r="A596" s="35" t="s">
        <v>658</v>
      </c>
      <c r="B596">
        <v>1000</v>
      </c>
      <c r="C596" s="55" t="s">
        <v>573</v>
      </c>
      <c r="D596">
        <v>3</v>
      </c>
      <c r="F596" s="30"/>
      <c r="G596" s="30"/>
      <c r="H596" s="30">
        <v>330</v>
      </c>
      <c r="J596" s="30" t="s">
        <v>310</v>
      </c>
      <c r="K596" s="37" t="s">
        <v>684</v>
      </c>
      <c r="L596" s="37"/>
      <c r="M596" t="s">
        <v>677</v>
      </c>
      <c r="N596" s="32" t="s">
        <v>678</v>
      </c>
      <c r="O596">
        <v>1</v>
      </c>
      <c r="P596">
        <v>5000</v>
      </c>
      <c r="Q596" t="s">
        <v>317</v>
      </c>
      <c r="R596" s="38" t="s">
        <v>318</v>
      </c>
      <c r="S596" s="38" t="s">
        <v>685</v>
      </c>
      <c r="T596" s="29" t="s">
        <v>319</v>
      </c>
    </row>
    <row r="597" spans="1:20" ht="28.8" x14ac:dyDescent="0.3">
      <c r="A597" s="35" t="s">
        <v>658</v>
      </c>
      <c r="B597">
        <v>1000</v>
      </c>
      <c r="C597" s="55" t="s">
        <v>573</v>
      </c>
      <c r="D597">
        <v>3</v>
      </c>
      <c r="F597" s="30"/>
      <c r="G597" s="30"/>
      <c r="H597" s="30">
        <v>605</v>
      </c>
      <c r="J597" s="30" t="s">
        <v>310</v>
      </c>
      <c r="K597" s="37" t="s">
        <v>684</v>
      </c>
      <c r="L597" s="37"/>
      <c r="M597" t="s">
        <v>677</v>
      </c>
      <c r="N597" s="32" t="s">
        <v>678</v>
      </c>
      <c r="O597">
        <v>1</v>
      </c>
      <c r="P597">
        <v>5000</v>
      </c>
      <c r="Q597" t="s">
        <v>317</v>
      </c>
      <c r="R597" s="38" t="s">
        <v>318</v>
      </c>
      <c r="S597" s="38" t="s">
        <v>685</v>
      </c>
      <c r="T597" s="29" t="s">
        <v>319</v>
      </c>
    </row>
    <row r="598" spans="1:20" ht="28.8" x14ac:dyDescent="0.3">
      <c r="A598" s="35" t="s">
        <v>658</v>
      </c>
      <c r="B598">
        <v>1000</v>
      </c>
      <c r="C598" s="55" t="s">
        <v>573</v>
      </c>
      <c r="D598">
        <v>3</v>
      </c>
      <c r="F598" s="30"/>
      <c r="G598" s="30"/>
      <c r="H598" s="30">
        <v>659</v>
      </c>
      <c r="J598" s="30" t="s">
        <v>310</v>
      </c>
      <c r="K598" s="37" t="s">
        <v>684</v>
      </c>
      <c r="L598" s="37"/>
      <c r="M598" t="s">
        <v>677</v>
      </c>
      <c r="N598" s="32" t="s">
        <v>678</v>
      </c>
      <c r="O598">
        <v>1</v>
      </c>
      <c r="P598">
        <v>5000</v>
      </c>
      <c r="Q598" t="s">
        <v>317</v>
      </c>
      <c r="R598" s="38" t="s">
        <v>318</v>
      </c>
      <c r="S598" s="38" t="s">
        <v>685</v>
      </c>
      <c r="T598" s="29" t="s">
        <v>319</v>
      </c>
    </row>
    <row r="599" spans="1:20" ht="28.8" x14ac:dyDescent="0.3">
      <c r="A599" s="35" t="s">
        <v>658</v>
      </c>
      <c r="B599">
        <v>1000</v>
      </c>
      <c r="C599" s="55" t="s">
        <v>573</v>
      </c>
      <c r="D599">
        <v>3</v>
      </c>
      <c r="F599" s="30"/>
      <c r="G599" s="30"/>
      <c r="H599" s="30">
        <v>622</v>
      </c>
      <c r="J599" s="30" t="s">
        <v>310</v>
      </c>
      <c r="K599" s="37" t="s">
        <v>684</v>
      </c>
      <c r="L599" s="37"/>
      <c r="M599" t="s">
        <v>677</v>
      </c>
      <c r="N599" s="32" t="s">
        <v>678</v>
      </c>
      <c r="O599">
        <v>1</v>
      </c>
      <c r="P599">
        <v>5000</v>
      </c>
      <c r="Q599" t="s">
        <v>317</v>
      </c>
      <c r="R599" s="38" t="s">
        <v>318</v>
      </c>
      <c r="S599" s="38" t="s">
        <v>685</v>
      </c>
      <c r="T599" s="29" t="s">
        <v>319</v>
      </c>
    </row>
    <row r="600" spans="1:20" ht="28.8" x14ac:dyDescent="0.3">
      <c r="A600" s="35" t="s">
        <v>659</v>
      </c>
      <c r="B600" t="s">
        <v>711</v>
      </c>
      <c r="C600" s="55" t="s">
        <v>573</v>
      </c>
      <c r="D600">
        <v>1</v>
      </c>
      <c r="F600" s="30"/>
      <c r="G600" s="30"/>
      <c r="H600" s="30">
        <v>9311</v>
      </c>
      <c r="J600" s="30" t="s">
        <v>310</v>
      </c>
      <c r="K600" s="37" t="s">
        <v>701</v>
      </c>
      <c r="L600" s="45">
        <v>50</v>
      </c>
      <c r="M600" t="s">
        <v>570</v>
      </c>
      <c r="N600" s="32" t="s">
        <v>681</v>
      </c>
      <c r="O600">
        <v>1</v>
      </c>
      <c r="P600">
        <v>5000</v>
      </c>
      <c r="Q600" t="s">
        <v>7</v>
      </c>
      <c r="R600" s="38" t="s">
        <v>679</v>
      </c>
      <c r="S600" s="38" t="s">
        <v>685</v>
      </c>
      <c r="T600" s="29" t="s">
        <v>680</v>
      </c>
    </row>
    <row r="601" spans="1:20" ht="28.8" x14ac:dyDescent="0.3">
      <c r="A601" s="35" t="s">
        <v>659</v>
      </c>
      <c r="B601" t="s">
        <v>711</v>
      </c>
      <c r="C601" s="55" t="s">
        <v>573</v>
      </c>
      <c r="D601">
        <v>1</v>
      </c>
      <c r="F601" s="30"/>
      <c r="G601" s="30"/>
      <c r="H601" s="30">
        <v>1899</v>
      </c>
      <c r="J601" s="30" t="s">
        <v>310</v>
      </c>
      <c r="K601" s="37" t="s">
        <v>701</v>
      </c>
      <c r="L601" s="45">
        <v>50</v>
      </c>
      <c r="M601" t="s">
        <v>570</v>
      </c>
      <c r="N601" s="32" t="s">
        <v>681</v>
      </c>
      <c r="O601">
        <v>1</v>
      </c>
      <c r="P601">
        <v>5000</v>
      </c>
      <c r="Q601" t="s">
        <v>7</v>
      </c>
      <c r="R601" s="38" t="s">
        <v>679</v>
      </c>
      <c r="S601" s="38" t="s">
        <v>685</v>
      </c>
      <c r="T601" s="29" t="s">
        <v>680</v>
      </c>
    </row>
    <row r="602" spans="1:20" ht="28.8" x14ac:dyDescent="0.3">
      <c r="A602" s="35" t="s">
        <v>659</v>
      </c>
      <c r="B602" t="s">
        <v>711</v>
      </c>
      <c r="C602" s="55" t="s">
        <v>573</v>
      </c>
      <c r="D602">
        <v>1</v>
      </c>
      <c r="F602" s="30"/>
      <c r="G602" s="30"/>
      <c r="H602" s="30">
        <v>1265</v>
      </c>
      <c r="J602" s="30" t="s">
        <v>310</v>
      </c>
      <c r="K602" s="37" t="s">
        <v>701</v>
      </c>
      <c r="L602" s="45">
        <v>50</v>
      </c>
      <c r="M602" t="s">
        <v>570</v>
      </c>
      <c r="N602" s="32" t="s">
        <v>681</v>
      </c>
      <c r="O602">
        <v>1</v>
      </c>
      <c r="P602">
        <v>5000</v>
      </c>
      <c r="Q602" t="s">
        <v>7</v>
      </c>
      <c r="R602" s="38" t="s">
        <v>679</v>
      </c>
      <c r="S602" s="38" t="s">
        <v>685</v>
      </c>
      <c r="T602" s="29" t="s">
        <v>680</v>
      </c>
    </row>
    <row r="603" spans="1:20" ht="28.8" x14ac:dyDescent="0.3">
      <c r="A603" s="35" t="s">
        <v>659</v>
      </c>
      <c r="B603" t="s">
        <v>711</v>
      </c>
      <c r="C603" s="55" t="s">
        <v>573</v>
      </c>
      <c r="D603">
        <v>1</v>
      </c>
      <c r="F603" s="30"/>
      <c r="G603" s="30"/>
      <c r="H603" s="30">
        <v>1446</v>
      </c>
      <c r="J603" s="30" t="s">
        <v>310</v>
      </c>
      <c r="K603" s="37" t="s">
        <v>701</v>
      </c>
      <c r="L603" s="45">
        <v>50</v>
      </c>
      <c r="M603" t="s">
        <v>570</v>
      </c>
      <c r="N603" s="32" t="s">
        <v>681</v>
      </c>
      <c r="O603">
        <v>1</v>
      </c>
      <c r="P603">
        <v>5000</v>
      </c>
      <c r="Q603" t="s">
        <v>7</v>
      </c>
      <c r="R603" s="38" t="s">
        <v>679</v>
      </c>
      <c r="S603" s="38" t="s">
        <v>685</v>
      </c>
      <c r="T603" s="29" t="s">
        <v>680</v>
      </c>
    </row>
    <row r="604" spans="1:20" ht="28.8" x14ac:dyDescent="0.3">
      <c r="A604" s="35" t="s">
        <v>659</v>
      </c>
      <c r="B604" t="s">
        <v>711</v>
      </c>
      <c r="C604" s="55" t="s">
        <v>573</v>
      </c>
      <c r="D604">
        <v>1</v>
      </c>
      <c r="F604" s="30"/>
      <c r="G604" s="30"/>
      <c r="H604" s="30">
        <v>452</v>
      </c>
      <c r="J604" s="30" t="s">
        <v>310</v>
      </c>
      <c r="K604" s="37" t="s">
        <v>701</v>
      </c>
      <c r="L604" s="45">
        <v>50</v>
      </c>
      <c r="M604" t="s">
        <v>570</v>
      </c>
      <c r="N604" s="32" t="s">
        <v>681</v>
      </c>
      <c r="O604">
        <v>1</v>
      </c>
      <c r="P604">
        <v>5000</v>
      </c>
      <c r="Q604" t="s">
        <v>7</v>
      </c>
      <c r="R604" s="38" t="s">
        <v>679</v>
      </c>
      <c r="S604" s="38" t="s">
        <v>685</v>
      </c>
      <c r="T604" s="29" t="s">
        <v>680</v>
      </c>
    </row>
    <row r="605" spans="1:20" ht="28.8" x14ac:dyDescent="0.3">
      <c r="A605" s="35" t="s">
        <v>659</v>
      </c>
      <c r="B605" t="s">
        <v>711</v>
      </c>
      <c r="C605" s="55" t="s">
        <v>573</v>
      </c>
      <c r="D605">
        <v>1</v>
      </c>
      <c r="F605" s="30"/>
      <c r="G605" s="30"/>
      <c r="H605" s="30">
        <v>4158</v>
      </c>
      <c r="J605" s="30" t="s">
        <v>310</v>
      </c>
      <c r="K605" s="37" t="s">
        <v>701</v>
      </c>
      <c r="L605" s="45">
        <v>50</v>
      </c>
      <c r="M605" t="s">
        <v>570</v>
      </c>
      <c r="N605" s="32" t="s">
        <v>681</v>
      </c>
      <c r="O605">
        <v>1</v>
      </c>
      <c r="P605">
        <v>5000</v>
      </c>
      <c r="Q605" t="s">
        <v>7</v>
      </c>
      <c r="R605" s="38" t="s">
        <v>679</v>
      </c>
      <c r="S605" s="38" t="s">
        <v>685</v>
      </c>
      <c r="T605" s="29" t="s">
        <v>680</v>
      </c>
    </row>
    <row r="606" spans="1:20" ht="28.8" x14ac:dyDescent="0.3">
      <c r="A606" s="35" t="s">
        <v>659</v>
      </c>
      <c r="B606" t="s">
        <v>711</v>
      </c>
      <c r="C606" s="55" t="s">
        <v>573</v>
      </c>
      <c r="D606">
        <v>1</v>
      </c>
      <c r="F606" s="30"/>
      <c r="G606" s="30"/>
      <c r="H606" s="30">
        <v>2531</v>
      </c>
      <c r="J606" s="30" t="s">
        <v>310</v>
      </c>
      <c r="K606" s="37" t="s">
        <v>701</v>
      </c>
      <c r="L606" s="45">
        <v>50</v>
      </c>
      <c r="M606" t="s">
        <v>570</v>
      </c>
      <c r="N606" s="32" t="s">
        <v>681</v>
      </c>
      <c r="O606">
        <v>1</v>
      </c>
      <c r="P606">
        <v>5000</v>
      </c>
      <c r="Q606" t="s">
        <v>7</v>
      </c>
      <c r="R606" s="38" t="s">
        <v>679</v>
      </c>
      <c r="S606" s="38" t="s">
        <v>685</v>
      </c>
      <c r="T606" s="29" t="s">
        <v>680</v>
      </c>
    </row>
    <row r="607" spans="1:20" ht="28.8" x14ac:dyDescent="0.3">
      <c r="A607" s="35" t="s">
        <v>659</v>
      </c>
      <c r="B607" t="s">
        <v>711</v>
      </c>
      <c r="C607" s="55" t="s">
        <v>573</v>
      </c>
      <c r="D607">
        <v>1</v>
      </c>
      <c r="F607" s="30"/>
      <c r="G607" s="30"/>
      <c r="H607" s="30">
        <v>5062</v>
      </c>
      <c r="J607" s="30" t="s">
        <v>310</v>
      </c>
      <c r="K607" s="37" t="s">
        <v>701</v>
      </c>
      <c r="L607" s="45">
        <v>50</v>
      </c>
      <c r="M607" t="s">
        <v>570</v>
      </c>
      <c r="N607" s="32" t="s">
        <v>681</v>
      </c>
      <c r="O607">
        <v>1</v>
      </c>
      <c r="P607">
        <v>5000</v>
      </c>
      <c r="Q607" t="s">
        <v>7</v>
      </c>
      <c r="R607" s="38" t="s">
        <v>679</v>
      </c>
      <c r="S607" s="38" t="s">
        <v>685</v>
      </c>
      <c r="T607" s="29" t="s">
        <v>680</v>
      </c>
    </row>
    <row r="608" spans="1:20" ht="28.8" x14ac:dyDescent="0.3">
      <c r="A608" s="35" t="s">
        <v>659</v>
      </c>
      <c r="B608" t="s">
        <v>711</v>
      </c>
      <c r="C608" s="55" t="s">
        <v>573</v>
      </c>
      <c r="D608">
        <v>1</v>
      </c>
      <c r="F608" s="30"/>
      <c r="G608" s="30"/>
      <c r="H608" s="30">
        <v>271</v>
      </c>
      <c r="J608" s="30" t="s">
        <v>310</v>
      </c>
      <c r="K608" s="37" t="s">
        <v>701</v>
      </c>
      <c r="L608" s="45">
        <v>50</v>
      </c>
      <c r="M608" t="s">
        <v>570</v>
      </c>
      <c r="N608" s="32" t="s">
        <v>681</v>
      </c>
      <c r="O608">
        <v>1</v>
      </c>
      <c r="P608">
        <v>5000</v>
      </c>
      <c r="Q608" t="s">
        <v>7</v>
      </c>
      <c r="R608" s="38" t="s">
        <v>679</v>
      </c>
      <c r="S608" s="38" t="s">
        <v>685</v>
      </c>
      <c r="T608" s="29" t="s">
        <v>680</v>
      </c>
    </row>
    <row r="609" spans="1:20" ht="28.8" x14ac:dyDescent="0.3">
      <c r="A609" s="35" t="s">
        <v>659</v>
      </c>
      <c r="B609" t="s">
        <v>711</v>
      </c>
      <c r="C609" s="55" t="s">
        <v>573</v>
      </c>
      <c r="D609">
        <v>1</v>
      </c>
      <c r="F609" s="30"/>
      <c r="G609" s="30"/>
      <c r="H609" s="30">
        <v>90</v>
      </c>
      <c r="J609" s="30" t="s">
        <v>310</v>
      </c>
      <c r="K609" s="37" t="s">
        <v>701</v>
      </c>
      <c r="L609" s="45">
        <v>50</v>
      </c>
      <c r="M609" t="s">
        <v>570</v>
      </c>
      <c r="N609" s="32" t="s">
        <v>681</v>
      </c>
      <c r="O609">
        <v>1</v>
      </c>
      <c r="P609">
        <v>5000</v>
      </c>
      <c r="Q609" t="s">
        <v>7</v>
      </c>
      <c r="R609" s="38" t="s">
        <v>679</v>
      </c>
      <c r="S609" s="38" t="s">
        <v>685</v>
      </c>
      <c r="T609" s="29" t="s">
        <v>680</v>
      </c>
    </row>
    <row r="610" spans="1:20" ht="28.8" x14ac:dyDescent="0.3">
      <c r="A610" s="35" t="s">
        <v>659</v>
      </c>
      <c r="B610" t="s">
        <v>711</v>
      </c>
      <c r="C610" s="55" t="s">
        <v>573</v>
      </c>
      <c r="D610">
        <v>1</v>
      </c>
      <c r="F610" s="30"/>
      <c r="G610" s="30"/>
      <c r="H610" s="30">
        <v>3797</v>
      </c>
      <c r="J610" s="30" t="s">
        <v>310</v>
      </c>
      <c r="K610" s="37" t="s">
        <v>701</v>
      </c>
      <c r="L610" s="45">
        <v>50</v>
      </c>
      <c r="M610" t="s">
        <v>570</v>
      </c>
      <c r="N610" s="32" t="s">
        <v>681</v>
      </c>
      <c r="O610">
        <v>1</v>
      </c>
      <c r="P610">
        <v>5000</v>
      </c>
      <c r="Q610" t="s">
        <v>7</v>
      </c>
      <c r="R610" s="38" t="s">
        <v>679</v>
      </c>
      <c r="S610" s="38" t="s">
        <v>685</v>
      </c>
      <c r="T610" s="29" t="s">
        <v>680</v>
      </c>
    </row>
    <row r="611" spans="1:20" ht="28.8" x14ac:dyDescent="0.3">
      <c r="A611" s="35" t="s">
        <v>659</v>
      </c>
      <c r="B611" t="s">
        <v>711</v>
      </c>
      <c r="C611" s="55" t="s">
        <v>573</v>
      </c>
      <c r="D611">
        <v>1</v>
      </c>
      <c r="F611" s="30"/>
      <c r="G611" s="30"/>
      <c r="H611" s="30">
        <v>6147</v>
      </c>
      <c r="J611" s="30" t="s">
        <v>310</v>
      </c>
      <c r="K611" s="37" t="s">
        <v>701</v>
      </c>
      <c r="L611" s="45">
        <v>50</v>
      </c>
      <c r="M611" t="s">
        <v>570</v>
      </c>
      <c r="N611" s="32" t="s">
        <v>681</v>
      </c>
      <c r="O611">
        <v>1</v>
      </c>
      <c r="P611">
        <v>5000</v>
      </c>
      <c r="Q611" t="s">
        <v>7</v>
      </c>
      <c r="R611" s="38" t="s">
        <v>679</v>
      </c>
      <c r="S611" s="38" t="s">
        <v>685</v>
      </c>
      <c r="T611" s="29" t="s">
        <v>680</v>
      </c>
    </row>
    <row r="612" spans="1:20" ht="28.8" x14ac:dyDescent="0.3">
      <c r="A612" s="35" t="s">
        <v>659</v>
      </c>
      <c r="B612" t="s">
        <v>711</v>
      </c>
      <c r="C612" s="55" t="s">
        <v>573</v>
      </c>
      <c r="D612">
        <v>1</v>
      </c>
      <c r="F612" s="30"/>
      <c r="G612" s="30"/>
      <c r="H612" s="30">
        <v>1808</v>
      </c>
      <c r="J612" s="30" t="s">
        <v>310</v>
      </c>
      <c r="K612" s="37" t="s">
        <v>701</v>
      </c>
      <c r="L612" s="45">
        <v>50</v>
      </c>
      <c r="M612" t="s">
        <v>570</v>
      </c>
      <c r="N612" s="32" t="s">
        <v>681</v>
      </c>
      <c r="O612">
        <v>1</v>
      </c>
      <c r="P612">
        <v>5000</v>
      </c>
      <c r="Q612" t="s">
        <v>7</v>
      </c>
      <c r="R612" s="38" t="s">
        <v>679</v>
      </c>
      <c r="S612" s="38" t="s">
        <v>685</v>
      </c>
      <c r="T612" s="29" t="s">
        <v>680</v>
      </c>
    </row>
    <row r="613" spans="1:20" ht="28.8" x14ac:dyDescent="0.3">
      <c r="A613" s="35" t="s">
        <v>659</v>
      </c>
      <c r="B613" t="s">
        <v>711</v>
      </c>
      <c r="C613" s="55" t="s">
        <v>573</v>
      </c>
      <c r="D613">
        <v>1</v>
      </c>
      <c r="F613" s="30"/>
      <c r="G613" s="30"/>
      <c r="H613" s="30">
        <v>904</v>
      </c>
      <c r="J613" s="30" t="s">
        <v>310</v>
      </c>
      <c r="K613" s="37" t="s">
        <v>701</v>
      </c>
      <c r="L613" s="45">
        <v>50</v>
      </c>
      <c r="M613" t="s">
        <v>570</v>
      </c>
      <c r="N613" s="32" t="s">
        <v>681</v>
      </c>
      <c r="O613">
        <v>1</v>
      </c>
      <c r="P613">
        <v>5000</v>
      </c>
      <c r="Q613" t="s">
        <v>7</v>
      </c>
      <c r="R613" s="38" t="s">
        <v>679</v>
      </c>
      <c r="S613" s="38" t="s">
        <v>685</v>
      </c>
      <c r="T613" s="29" t="s">
        <v>680</v>
      </c>
    </row>
    <row r="614" spans="1:20" ht="28.8" x14ac:dyDescent="0.3">
      <c r="A614" s="35" t="s">
        <v>659</v>
      </c>
      <c r="B614" t="s">
        <v>711</v>
      </c>
      <c r="C614" s="55" t="s">
        <v>573</v>
      </c>
      <c r="D614">
        <v>1</v>
      </c>
      <c r="F614" s="30"/>
      <c r="G614" s="30"/>
      <c r="H614" s="30">
        <v>4700</v>
      </c>
      <c r="J614" s="30" t="s">
        <v>310</v>
      </c>
      <c r="K614" s="37" t="s">
        <v>701</v>
      </c>
      <c r="L614" s="45">
        <v>50</v>
      </c>
      <c r="M614" t="s">
        <v>570</v>
      </c>
      <c r="N614" s="32" t="s">
        <v>681</v>
      </c>
      <c r="O614">
        <v>1</v>
      </c>
      <c r="P614">
        <v>5000</v>
      </c>
      <c r="Q614" t="s">
        <v>7</v>
      </c>
      <c r="R614" s="38" t="s">
        <v>679</v>
      </c>
      <c r="S614" s="38" t="s">
        <v>685</v>
      </c>
      <c r="T614" s="29" t="s">
        <v>680</v>
      </c>
    </row>
    <row r="615" spans="1:20" ht="28.8" x14ac:dyDescent="0.3">
      <c r="A615" s="35" t="s">
        <v>659</v>
      </c>
      <c r="B615" t="s">
        <v>711</v>
      </c>
      <c r="C615" s="55" t="s">
        <v>573</v>
      </c>
      <c r="D615">
        <v>1</v>
      </c>
      <c r="F615" s="30"/>
      <c r="G615" s="30"/>
      <c r="H615" s="30">
        <v>9220</v>
      </c>
      <c r="J615" s="30" t="s">
        <v>310</v>
      </c>
      <c r="K615" s="37" t="s">
        <v>701</v>
      </c>
      <c r="L615" s="45">
        <v>50</v>
      </c>
      <c r="M615" t="s">
        <v>570</v>
      </c>
      <c r="N615" s="32" t="s">
        <v>681</v>
      </c>
      <c r="O615">
        <v>1</v>
      </c>
      <c r="P615">
        <v>5000</v>
      </c>
      <c r="Q615" t="s">
        <v>7</v>
      </c>
      <c r="R615" s="38" t="s">
        <v>679</v>
      </c>
      <c r="S615" s="38" t="s">
        <v>685</v>
      </c>
      <c r="T615" s="29" t="s">
        <v>680</v>
      </c>
    </row>
    <row r="616" spans="1:20" ht="28.8" x14ac:dyDescent="0.3">
      <c r="A616" s="35" t="s">
        <v>659</v>
      </c>
      <c r="B616" t="s">
        <v>711</v>
      </c>
      <c r="C616" s="55" t="s">
        <v>573</v>
      </c>
      <c r="D616">
        <v>1</v>
      </c>
      <c r="F616" s="30"/>
      <c r="G616" s="30"/>
      <c r="H616" s="30">
        <v>11301</v>
      </c>
      <c r="J616" s="30" t="s">
        <v>310</v>
      </c>
      <c r="K616" s="37" t="s">
        <v>701</v>
      </c>
      <c r="L616" s="45">
        <v>50</v>
      </c>
      <c r="M616" t="s">
        <v>570</v>
      </c>
      <c r="N616" s="32" t="s">
        <v>681</v>
      </c>
      <c r="O616">
        <v>1</v>
      </c>
      <c r="P616">
        <v>5000</v>
      </c>
      <c r="Q616" t="s">
        <v>7</v>
      </c>
      <c r="R616" s="38" t="s">
        <v>679</v>
      </c>
      <c r="S616" s="38" t="s">
        <v>685</v>
      </c>
      <c r="T616" s="29" t="s">
        <v>680</v>
      </c>
    </row>
    <row r="617" spans="1:20" ht="28.8" x14ac:dyDescent="0.3">
      <c r="A617" s="35" t="s">
        <v>659</v>
      </c>
      <c r="B617" t="s">
        <v>711</v>
      </c>
      <c r="C617" s="55" t="s">
        <v>573</v>
      </c>
      <c r="D617">
        <v>1</v>
      </c>
      <c r="F617" s="30"/>
      <c r="G617" s="30"/>
      <c r="H617" s="30">
        <v>633</v>
      </c>
      <c r="J617" s="30" t="s">
        <v>310</v>
      </c>
      <c r="K617" s="37" t="s">
        <v>701</v>
      </c>
      <c r="L617" s="45">
        <v>50</v>
      </c>
      <c r="M617" t="s">
        <v>570</v>
      </c>
      <c r="N617" s="32" t="s">
        <v>681</v>
      </c>
      <c r="O617">
        <v>1</v>
      </c>
      <c r="P617">
        <v>5000</v>
      </c>
      <c r="Q617" t="s">
        <v>7</v>
      </c>
      <c r="R617" s="38" t="s">
        <v>679</v>
      </c>
      <c r="S617" s="38" t="s">
        <v>685</v>
      </c>
      <c r="T617" s="29" t="s">
        <v>680</v>
      </c>
    </row>
    <row r="618" spans="1:20" ht="28.8" x14ac:dyDescent="0.3">
      <c r="A618" s="35" t="s">
        <v>659</v>
      </c>
      <c r="B618" t="s">
        <v>711</v>
      </c>
      <c r="C618" s="55" t="s">
        <v>573</v>
      </c>
      <c r="D618">
        <v>1</v>
      </c>
      <c r="F618" s="30"/>
      <c r="G618" s="30"/>
      <c r="H618" s="30">
        <v>16634</v>
      </c>
      <c r="J618" s="30" t="s">
        <v>310</v>
      </c>
      <c r="K618" s="37" t="s">
        <v>701</v>
      </c>
      <c r="L618" s="45">
        <v>50</v>
      </c>
      <c r="M618" t="s">
        <v>570</v>
      </c>
      <c r="N618" s="32" t="s">
        <v>681</v>
      </c>
      <c r="O618">
        <v>1</v>
      </c>
      <c r="P618">
        <v>5000</v>
      </c>
      <c r="Q618" t="s">
        <v>7</v>
      </c>
      <c r="R618" s="38" t="s">
        <v>679</v>
      </c>
      <c r="S618" s="38" t="s">
        <v>685</v>
      </c>
      <c r="T618" s="29" t="s">
        <v>680</v>
      </c>
    </row>
    <row r="619" spans="1:20" ht="28.8" x14ac:dyDescent="0.3">
      <c r="A619" s="35" t="s">
        <v>659</v>
      </c>
      <c r="B619" t="s">
        <v>711</v>
      </c>
      <c r="C619" s="55" t="s">
        <v>573</v>
      </c>
      <c r="D619">
        <v>1</v>
      </c>
      <c r="F619" s="30"/>
      <c r="G619" s="30"/>
      <c r="H619" s="30">
        <v>0</v>
      </c>
      <c r="J619" s="30" t="s">
        <v>310</v>
      </c>
      <c r="K619" s="37" t="s">
        <v>701</v>
      </c>
      <c r="L619" s="45">
        <v>50</v>
      </c>
      <c r="M619" t="s">
        <v>570</v>
      </c>
      <c r="N619" s="32" t="s">
        <v>681</v>
      </c>
      <c r="O619">
        <v>1</v>
      </c>
      <c r="P619">
        <v>5000</v>
      </c>
      <c r="Q619" t="s">
        <v>7</v>
      </c>
      <c r="R619" s="38" t="s">
        <v>679</v>
      </c>
      <c r="S619" s="38" t="s">
        <v>685</v>
      </c>
      <c r="T619" s="29" t="s">
        <v>680</v>
      </c>
    </row>
    <row r="620" spans="1:20" ht="28.8" x14ac:dyDescent="0.3">
      <c r="A620" s="35" t="s">
        <v>659</v>
      </c>
      <c r="B620" t="s">
        <v>711</v>
      </c>
      <c r="C620" s="55" t="s">
        <v>573</v>
      </c>
      <c r="D620">
        <v>1</v>
      </c>
      <c r="F620" s="30"/>
      <c r="G620" s="30"/>
      <c r="H620" s="30">
        <v>723</v>
      </c>
      <c r="J620" s="30" t="s">
        <v>310</v>
      </c>
      <c r="K620" s="37" t="s">
        <v>701</v>
      </c>
      <c r="L620" s="45">
        <v>50</v>
      </c>
      <c r="M620" t="s">
        <v>570</v>
      </c>
      <c r="N620" s="32" t="s">
        <v>681</v>
      </c>
      <c r="O620">
        <v>1</v>
      </c>
      <c r="P620">
        <v>5000</v>
      </c>
      <c r="Q620" t="s">
        <v>7</v>
      </c>
      <c r="R620" s="38" t="s">
        <v>679</v>
      </c>
      <c r="S620" s="38" t="s">
        <v>685</v>
      </c>
      <c r="T620" s="29" t="s">
        <v>680</v>
      </c>
    </row>
    <row r="621" spans="1:20" ht="28.8" x14ac:dyDescent="0.3">
      <c r="A621" s="35" t="s">
        <v>659</v>
      </c>
      <c r="B621" t="s">
        <v>711</v>
      </c>
      <c r="C621" s="55" t="s">
        <v>573</v>
      </c>
      <c r="D621">
        <v>1</v>
      </c>
      <c r="F621" s="30"/>
      <c r="G621" s="30"/>
      <c r="H621" s="30">
        <v>2802</v>
      </c>
      <c r="J621" s="30" t="s">
        <v>310</v>
      </c>
      <c r="K621" s="37" t="s">
        <v>701</v>
      </c>
      <c r="L621" s="45">
        <v>50</v>
      </c>
      <c r="M621" t="s">
        <v>570</v>
      </c>
      <c r="N621" s="32" t="s">
        <v>681</v>
      </c>
      <c r="O621">
        <v>1</v>
      </c>
      <c r="P621">
        <v>5000</v>
      </c>
      <c r="Q621" t="s">
        <v>7</v>
      </c>
      <c r="R621" s="38" t="s">
        <v>679</v>
      </c>
      <c r="S621" s="38" t="s">
        <v>685</v>
      </c>
      <c r="T621" s="29" t="s">
        <v>680</v>
      </c>
    </row>
    <row r="622" spans="1:20" ht="28.8" x14ac:dyDescent="0.3">
      <c r="A622" s="35" t="s">
        <v>659</v>
      </c>
      <c r="B622" t="s">
        <v>711</v>
      </c>
      <c r="C622" s="55" t="s">
        <v>573</v>
      </c>
      <c r="D622">
        <v>1</v>
      </c>
      <c r="F622" s="30"/>
      <c r="G622" s="30"/>
      <c r="H622" s="30">
        <v>35436</v>
      </c>
      <c r="J622" s="30" t="s">
        <v>310</v>
      </c>
      <c r="K622" s="37" t="s">
        <v>701</v>
      </c>
      <c r="L622" s="45">
        <v>50</v>
      </c>
      <c r="M622" t="s">
        <v>570</v>
      </c>
      <c r="N622" s="32" t="s">
        <v>681</v>
      </c>
      <c r="O622">
        <v>1</v>
      </c>
      <c r="P622">
        <v>5000</v>
      </c>
      <c r="Q622" t="s">
        <v>7</v>
      </c>
      <c r="R622" s="38" t="s">
        <v>679</v>
      </c>
      <c r="S622" s="38" t="s">
        <v>685</v>
      </c>
      <c r="T622" s="29" t="s">
        <v>680</v>
      </c>
    </row>
    <row r="623" spans="1:20" ht="28.8" x14ac:dyDescent="0.3">
      <c r="A623" s="35" t="s">
        <v>659</v>
      </c>
      <c r="B623" t="s">
        <v>711</v>
      </c>
      <c r="C623" s="55" t="s">
        <v>573</v>
      </c>
      <c r="D623">
        <v>1</v>
      </c>
      <c r="F623" s="30"/>
      <c r="G623" s="30"/>
      <c r="H623" s="30">
        <v>3073</v>
      </c>
      <c r="J623" s="30" t="s">
        <v>310</v>
      </c>
      <c r="K623" s="37" t="s">
        <v>701</v>
      </c>
      <c r="L623" s="45">
        <v>50</v>
      </c>
      <c r="M623" t="s">
        <v>570</v>
      </c>
      <c r="N623" s="32" t="s">
        <v>681</v>
      </c>
      <c r="O623">
        <v>1</v>
      </c>
      <c r="P623">
        <v>5000</v>
      </c>
      <c r="Q623" t="s">
        <v>7</v>
      </c>
      <c r="R623" s="38" t="s">
        <v>679</v>
      </c>
      <c r="S623" s="38" t="s">
        <v>685</v>
      </c>
      <c r="T623" s="29" t="s">
        <v>680</v>
      </c>
    </row>
    <row r="624" spans="1:20" ht="28.8" x14ac:dyDescent="0.3">
      <c r="A624" s="35" t="s">
        <v>659</v>
      </c>
      <c r="B624" t="s">
        <v>711</v>
      </c>
      <c r="C624" s="55" t="s">
        <v>573</v>
      </c>
      <c r="D624">
        <v>1</v>
      </c>
      <c r="F624" s="30"/>
      <c r="G624" s="30"/>
      <c r="H624" s="30">
        <v>5334</v>
      </c>
      <c r="J624" s="30" t="s">
        <v>310</v>
      </c>
      <c r="K624" s="37" t="s">
        <v>701</v>
      </c>
      <c r="L624" s="45">
        <v>50</v>
      </c>
      <c r="M624" t="s">
        <v>570</v>
      </c>
      <c r="N624" s="32" t="s">
        <v>681</v>
      </c>
      <c r="O624">
        <v>1</v>
      </c>
      <c r="P624">
        <v>5000</v>
      </c>
      <c r="Q624" t="s">
        <v>7</v>
      </c>
      <c r="R624" s="38" t="s">
        <v>679</v>
      </c>
      <c r="S624" s="38" t="s">
        <v>685</v>
      </c>
      <c r="T624" s="29" t="s">
        <v>680</v>
      </c>
    </row>
    <row r="625" spans="1:20" ht="28.8" x14ac:dyDescent="0.3">
      <c r="A625" s="35" t="s">
        <v>659</v>
      </c>
      <c r="B625" t="s">
        <v>711</v>
      </c>
      <c r="C625" s="55" t="s">
        <v>573</v>
      </c>
      <c r="D625">
        <v>1</v>
      </c>
      <c r="F625" s="30"/>
      <c r="G625" s="30"/>
      <c r="H625" s="30">
        <v>1084</v>
      </c>
      <c r="J625" s="30" t="s">
        <v>310</v>
      </c>
      <c r="K625" s="37" t="s">
        <v>701</v>
      </c>
      <c r="L625" s="45">
        <v>50</v>
      </c>
      <c r="M625" t="s">
        <v>570</v>
      </c>
      <c r="N625" s="32" t="s">
        <v>681</v>
      </c>
      <c r="O625">
        <v>1</v>
      </c>
      <c r="P625">
        <v>5000</v>
      </c>
      <c r="Q625" t="s">
        <v>7</v>
      </c>
      <c r="R625" s="38" t="s">
        <v>679</v>
      </c>
      <c r="S625" s="38" t="s">
        <v>685</v>
      </c>
      <c r="T625" s="29" t="s">
        <v>680</v>
      </c>
    </row>
    <row r="626" spans="1:20" ht="28.8" x14ac:dyDescent="0.3">
      <c r="A626" s="35" t="s">
        <v>659</v>
      </c>
      <c r="B626" t="s">
        <v>711</v>
      </c>
      <c r="C626" s="55" t="s">
        <v>573</v>
      </c>
      <c r="D626">
        <v>1</v>
      </c>
      <c r="F626" s="30"/>
      <c r="G626" s="30"/>
      <c r="H626" s="30">
        <v>1718</v>
      </c>
      <c r="J626" s="30" t="s">
        <v>310</v>
      </c>
      <c r="K626" s="37" t="s">
        <v>701</v>
      </c>
      <c r="L626" s="45">
        <v>50</v>
      </c>
      <c r="M626" t="s">
        <v>570</v>
      </c>
      <c r="N626" s="32" t="s">
        <v>681</v>
      </c>
      <c r="O626">
        <v>1</v>
      </c>
      <c r="P626">
        <v>5000</v>
      </c>
      <c r="Q626" t="s">
        <v>7</v>
      </c>
      <c r="R626" s="38" t="s">
        <v>679</v>
      </c>
      <c r="S626" s="38" t="s">
        <v>685</v>
      </c>
      <c r="T626" s="29" t="s">
        <v>680</v>
      </c>
    </row>
    <row r="627" spans="1:20" ht="28.8" x14ac:dyDescent="0.3">
      <c r="A627" s="35" t="s">
        <v>659</v>
      </c>
      <c r="B627" t="s">
        <v>711</v>
      </c>
      <c r="C627" s="55" t="s">
        <v>573</v>
      </c>
      <c r="D627">
        <v>1</v>
      </c>
      <c r="F627" s="30"/>
      <c r="G627" s="30"/>
      <c r="H627" s="30">
        <v>1265</v>
      </c>
      <c r="J627" s="30" t="s">
        <v>310</v>
      </c>
      <c r="K627" s="37" t="s">
        <v>701</v>
      </c>
      <c r="L627" s="45">
        <v>50</v>
      </c>
      <c r="M627" t="s">
        <v>570</v>
      </c>
      <c r="N627" s="32" t="s">
        <v>681</v>
      </c>
      <c r="O627">
        <v>1</v>
      </c>
      <c r="P627">
        <v>5000</v>
      </c>
      <c r="Q627" t="s">
        <v>7</v>
      </c>
      <c r="R627" s="38" t="s">
        <v>679</v>
      </c>
      <c r="S627" s="38" t="s">
        <v>685</v>
      </c>
      <c r="T627" s="29" t="s">
        <v>680</v>
      </c>
    </row>
    <row r="628" spans="1:20" ht="28.8" x14ac:dyDescent="0.3">
      <c r="A628" s="35" t="s">
        <v>659</v>
      </c>
      <c r="B628" t="s">
        <v>711</v>
      </c>
      <c r="C628" s="55" t="s">
        <v>573</v>
      </c>
      <c r="D628">
        <v>1</v>
      </c>
      <c r="F628" s="30"/>
      <c r="G628" s="30"/>
      <c r="H628" s="30">
        <v>3162</v>
      </c>
      <c r="J628" s="30" t="s">
        <v>310</v>
      </c>
      <c r="K628" s="37" t="s">
        <v>701</v>
      </c>
      <c r="L628" s="45">
        <v>50</v>
      </c>
      <c r="M628" t="s">
        <v>570</v>
      </c>
      <c r="N628" s="32" t="s">
        <v>681</v>
      </c>
      <c r="O628">
        <v>1</v>
      </c>
      <c r="P628">
        <v>5000</v>
      </c>
      <c r="Q628" t="s">
        <v>7</v>
      </c>
      <c r="R628" s="38" t="s">
        <v>679</v>
      </c>
      <c r="S628" s="38" t="s">
        <v>685</v>
      </c>
      <c r="T628" s="29" t="s">
        <v>680</v>
      </c>
    </row>
    <row r="629" spans="1:20" ht="28.8" x14ac:dyDescent="0.3">
      <c r="A629" s="35" t="s">
        <v>659</v>
      </c>
      <c r="B629" t="s">
        <v>711</v>
      </c>
      <c r="C629" s="55" t="s">
        <v>573</v>
      </c>
      <c r="D629">
        <v>1</v>
      </c>
      <c r="F629" s="30"/>
      <c r="G629" s="30"/>
      <c r="H629" s="30">
        <v>813</v>
      </c>
      <c r="J629" s="30" t="s">
        <v>310</v>
      </c>
      <c r="K629" s="37" t="s">
        <v>701</v>
      </c>
      <c r="L629" s="45">
        <v>50</v>
      </c>
      <c r="M629" t="s">
        <v>570</v>
      </c>
      <c r="N629" s="32" t="s">
        <v>681</v>
      </c>
      <c r="O629">
        <v>1</v>
      </c>
      <c r="P629">
        <v>5000</v>
      </c>
      <c r="Q629" t="s">
        <v>7</v>
      </c>
      <c r="R629" s="38" t="s">
        <v>679</v>
      </c>
      <c r="S629" s="38" t="s">
        <v>685</v>
      </c>
      <c r="T629" s="29" t="s">
        <v>680</v>
      </c>
    </row>
    <row r="630" spans="1:20" ht="28.8" x14ac:dyDescent="0.3">
      <c r="A630" s="35" t="s">
        <v>659</v>
      </c>
      <c r="B630" t="s">
        <v>711</v>
      </c>
      <c r="C630" s="55" t="s">
        <v>573</v>
      </c>
      <c r="D630">
        <v>1</v>
      </c>
      <c r="F630" s="30"/>
      <c r="G630" s="30"/>
      <c r="H630" s="30">
        <v>8768</v>
      </c>
      <c r="J630" s="30" t="s">
        <v>310</v>
      </c>
      <c r="K630" s="37" t="s">
        <v>701</v>
      </c>
      <c r="L630" s="45">
        <v>50</v>
      </c>
      <c r="M630" t="s">
        <v>570</v>
      </c>
      <c r="N630" s="32" t="s">
        <v>681</v>
      </c>
      <c r="O630">
        <v>1</v>
      </c>
      <c r="P630">
        <v>5000</v>
      </c>
      <c r="Q630" t="s">
        <v>7</v>
      </c>
      <c r="R630" s="38" t="s">
        <v>679</v>
      </c>
      <c r="S630" s="38" t="s">
        <v>685</v>
      </c>
      <c r="T630" s="29" t="s">
        <v>680</v>
      </c>
    </row>
    <row r="631" spans="1:20" ht="28.8" x14ac:dyDescent="0.3">
      <c r="A631" s="35" t="s">
        <v>659</v>
      </c>
      <c r="B631" t="s">
        <v>711</v>
      </c>
      <c r="C631" s="55" t="s">
        <v>573</v>
      </c>
      <c r="D631">
        <v>1</v>
      </c>
      <c r="F631" s="30"/>
      <c r="G631" s="30"/>
      <c r="H631" s="30">
        <v>2260</v>
      </c>
      <c r="J631" s="30" t="s">
        <v>310</v>
      </c>
      <c r="K631" s="37" t="s">
        <v>701</v>
      </c>
      <c r="L631" s="45">
        <v>50</v>
      </c>
      <c r="M631" t="s">
        <v>570</v>
      </c>
      <c r="N631" s="32" t="s">
        <v>681</v>
      </c>
      <c r="O631">
        <v>1</v>
      </c>
      <c r="P631">
        <v>5000</v>
      </c>
      <c r="Q631" t="s">
        <v>7</v>
      </c>
      <c r="R631" s="38" t="s">
        <v>679</v>
      </c>
      <c r="S631" s="38" t="s">
        <v>685</v>
      </c>
      <c r="T631" s="29" t="s">
        <v>680</v>
      </c>
    </row>
    <row r="632" spans="1:20" x14ac:dyDescent="0.3">
      <c r="A632" s="35" t="s">
        <v>659</v>
      </c>
      <c r="B632" s="30">
        <v>250</v>
      </c>
      <c r="C632" s="55" t="s">
        <v>573</v>
      </c>
      <c r="D632" s="30">
        <v>9</v>
      </c>
      <c r="F632" s="30"/>
      <c r="G632" s="30"/>
      <c r="H632" s="30">
        <v>148</v>
      </c>
      <c r="J632" s="30" t="s">
        <v>310</v>
      </c>
      <c r="K632" s="30" t="s">
        <v>993</v>
      </c>
      <c r="L632" s="30">
        <v>1000</v>
      </c>
      <c r="M632" t="s">
        <v>993</v>
      </c>
      <c r="N632" s="32"/>
      <c r="O632">
        <v>3</v>
      </c>
      <c r="P632">
        <v>35</v>
      </c>
      <c r="Q632" t="s">
        <v>7</v>
      </c>
      <c r="R632" s="29" t="s">
        <v>259</v>
      </c>
      <c r="S632" s="38" t="s">
        <v>685</v>
      </c>
      <c r="T632" s="29" t="s">
        <v>994</v>
      </c>
    </row>
    <row r="633" spans="1:20" ht="28.8" x14ac:dyDescent="0.3">
      <c r="A633" s="29" t="s">
        <v>658</v>
      </c>
      <c r="B633" s="30">
        <v>4500</v>
      </c>
      <c r="C633" s="55" t="s">
        <v>573</v>
      </c>
      <c r="D633" s="30" t="s">
        <v>7</v>
      </c>
      <c r="F633" s="30"/>
      <c r="G633" s="30"/>
      <c r="H633" s="30">
        <v>1.6</v>
      </c>
      <c r="J633" s="30" t="s">
        <v>310</v>
      </c>
      <c r="K633" s="30" t="s">
        <v>695</v>
      </c>
      <c r="L633" s="30">
        <v>80</v>
      </c>
      <c r="M633" t="s">
        <v>378</v>
      </c>
      <c r="N633" s="32" t="s">
        <v>1007</v>
      </c>
      <c r="O633">
        <v>10</v>
      </c>
      <c r="P633">
        <v>5000</v>
      </c>
      <c r="Q633" s="32" t="s">
        <v>8</v>
      </c>
      <c r="R633" s="29" t="s">
        <v>995</v>
      </c>
      <c r="S633" s="29" t="s">
        <v>702</v>
      </c>
      <c r="T633" s="29" t="s">
        <v>910</v>
      </c>
    </row>
    <row r="634" spans="1:20" x14ac:dyDescent="0.3">
      <c r="A634" s="29" t="s">
        <v>658</v>
      </c>
      <c r="B634" s="30">
        <v>4500</v>
      </c>
      <c r="C634" s="55" t="s">
        <v>573</v>
      </c>
      <c r="D634" s="30" t="s">
        <v>7</v>
      </c>
      <c r="F634" s="30"/>
      <c r="G634" s="30"/>
      <c r="H634" s="30">
        <v>0.4</v>
      </c>
      <c r="J634" s="30" t="s">
        <v>310</v>
      </c>
      <c r="K634" s="30" t="s">
        <v>695</v>
      </c>
      <c r="L634" s="30">
        <v>80</v>
      </c>
      <c r="M634" t="s">
        <v>378</v>
      </c>
      <c r="N634" s="32" t="s">
        <v>1002</v>
      </c>
      <c r="O634">
        <v>10</v>
      </c>
      <c r="P634">
        <v>5000</v>
      </c>
      <c r="Q634" s="32" t="s">
        <v>8</v>
      </c>
      <c r="R634" s="29" t="s">
        <v>996</v>
      </c>
      <c r="S634" s="29" t="s">
        <v>702</v>
      </c>
      <c r="T634" s="29" t="s">
        <v>910</v>
      </c>
    </row>
    <row r="635" spans="1:20" x14ac:dyDescent="0.3">
      <c r="A635" s="29" t="s">
        <v>658</v>
      </c>
      <c r="B635" s="30">
        <v>4500</v>
      </c>
      <c r="C635" s="55" t="s">
        <v>573</v>
      </c>
      <c r="D635" s="30" t="s">
        <v>7</v>
      </c>
      <c r="F635" s="30"/>
      <c r="G635" s="30"/>
      <c r="H635" s="30">
        <v>0.9</v>
      </c>
      <c r="J635" s="30" t="s">
        <v>310</v>
      </c>
      <c r="K635" s="30" t="s">
        <v>695</v>
      </c>
      <c r="L635" s="30">
        <v>80</v>
      </c>
      <c r="M635" t="s">
        <v>378</v>
      </c>
      <c r="N635" s="32" t="s">
        <v>1003</v>
      </c>
      <c r="O635">
        <v>10</v>
      </c>
      <c r="P635">
        <v>5000</v>
      </c>
      <c r="Q635" s="32" t="s">
        <v>8</v>
      </c>
      <c r="R635" s="29" t="s">
        <v>1001</v>
      </c>
      <c r="S635" s="29" t="s">
        <v>702</v>
      </c>
      <c r="T635" s="29" t="s">
        <v>910</v>
      </c>
    </row>
    <row r="636" spans="1:20" x14ac:dyDescent="0.3">
      <c r="A636" s="29" t="s">
        <v>658</v>
      </c>
      <c r="B636" s="30">
        <v>4500</v>
      </c>
      <c r="C636" s="55" t="s">
        <v>573</v>
      </c>
      <c r="D636" s="30" t="s">
        <v>7</v>
      </c>
      <c r="F636" s="30"/>
      <c r="G636" s="30"/>
      <c r="H636" s="30">
        <v>0.4</v>
      </c>
      <c r="J636" s="30" t="s">
        <v>310</v>
      </c>
      <c r="K636" s="30" t="s">
        <v>695</v>
      </c>
      <c r="L636" s="30">
        <v>80</v>
      </c>
      <c r="M636" t="s">
        <v>378</v>
      </c>
      <c r="N636" s="32" t="s">
        <v>1004</v>
      </c>
      <c r="O636">
        <v>10</v>
      </c>
      <c r="P636">
        <v>5000</v>
      </c>
      <c r="Q636" s="32" t="s">
        <v>8</v>
      </c>
      <c r="R636" s="29" t="s">
        <v>997</v>
      </c>
      <c r="S636" s="29" t="s">
        <v>702</v>
      </c>
      <c r="T636" s="29" t="s">
        <v>910</v>
      </c>
    </row>
    <row r="637" spans="1:20" x14ac:dyDescent="0.3">
      <c r="A637" s="29" t="s">
        <v>658</v>
      </c>
      <c r="B637" s="30">
        <v>4500</v>
      </c>
      <c r="C637" s="55" t="s">
        <v>573</v>
      </c>
      <c r="D637" s="30" t="s">
        <v>7</v>
      </c>
      <c r="F637" s="30"/>
      <c r="G637" s="30"/>
      <c r="H637" s="30">
        <v>0.4</v>
      </c>
      <c r="J637" s="30" t="s">
        <v>310</v>
      </c>
      <c r="K637" s="30" t="s">
        <v>695</v>
      </c>
      <c r="L637" s="30">
        <v>80</v>
      </c>
      <c r="M637" t="s">
        <v>378</v>
      </c>
      <c r="N637" s="32" t="s">
        <v>1005</v>
      </c>
      <c r="O637">
        <v>10</v>
      </c>
      <c r="P637">
        <v>5000</v>
      </c>
      <c r="Q637" s="32" t="s">
        <v>8</v>
      </c>
      <c r="R637" s="29" t="s">
        <v>998</v>
      </c>
      <c r="S637" s="29" t="s">
        <v>702</v>
      </c>
      <c r="T637" s="29" t="s">
        <v>910</v>
      </c>
    </row>
    <row r="638" spans="1:20" ht="28.8" x14ac:dyDescent="0.3">
      <c r="A638" s="29" t="s">
        <v>658</v>
      </c>
      <c r="B638" s="30">
        <v>4500</v>
      </c>
      <c r="C638" s="55" t="s">
        <v>573</v>
      </c>
      <c r="D638" s="30" t="s">
        <v>7</v>
      </c>
      <c r="F638" s="30"/>
      <c r="G638" s="30"/>
      <c r="H638" s="30">
        <v>0.5</v>
      </c>
      <c r="J638" s="30" t="s">
        <v>310</v>
      </c>
      <c r="K638" s="30" t="s">
        <v>695</v>
      </c>
      <c r="L638" s="30">
        <v>80</v>
      </c>
      <c r="M638" t="s">
        <v>378</v>
      </c>
      <c r="N638" s="32" t="s">
        <v>1006</v>
      </c>
      <c r="O638">
        <v>10</v>
      </c>
      <c r="P638">
        <v>5000</v>
      </c>
      <c r="Q638" s="32" t="s">
        <v>8</v>
      </c>
      <c r="R638" s="29" t="s">
        <v>999</v>
      </c>
      <c r="S638" s="29" t="s">
        <v>702</v>
      </c>
      <c r="T638" s="29" t="s">
        <v>910</v>
      </c>
    </row>
    <row r="639" spans="1:20" x14ac:dyDescent="0.3">
      <c r="A639" s="29" t="s">
        <v>658</v>
      </c>
      <c r="B639" s="30">
        <v>4500</v>
      </c>
      <c r="C639" s="55" t="s">
        <v>573</v>
      </c>
      <c r="D639" s="30" t="s">
        <v>7</v>
      </c>
      <c r="F639" s="30"/>
      <c r="G639" s="30"/>
      <c r="H639" s="30">
        <v>0.3</v>
      </c>
      <c r="J639" s="30" t="s">
        <v>310</v>
      </c>
      <c r="K639" s="30" t="s">
        <v>695</v>
      </c>
      <c r="L639" s="30">
        <v>80</v>
      </c>
      <c r="M639" t="s">
        <v>378</v>
      </c>
      <c r="N639" s="32" t="s">
        <v>779</v>
      </c>
      <c r="O639">
        <v>10</v>
      </c>
      <c r="P639">
        <v>5000</v>
      </c>
      <c r="Q639" s="32" t="s">
        <v>8</v>
      </c>
      <c r="R639" s="29" t="s">
        <v>1000</v>
      </c>
      <c r="S639" s="29" t="s">
        <v>702</v>
      </c>
      <c r="T639" s="29" t="s">
        <v>910</v>
      </c>
    </row>
    <row r="640" spans="1:20" x14ac:dyDescent="0.3">
      <c r="A640" s="29" t="s">
        <v>659</v>
      </c>
      <c r="B640" s="30">
        <v>2400</v>
      </c>
      <c r="C640" s="55" t="s">
        <v>573</v>
      </c>
      <c r="D640" s="30">
        <v>4</v>
      </c>
      <c r="F640" s="30"/>
      <c r="G640" s="30"/>
      <c r="H640" s="30">
        <f>11+30+77</f>
        <v>118</v>
      </c>
      <c r="J640" s="30" t="s">
        <v>310</v>
      </c>
      <c r="K640" s="30" t="s">
        <v>695</v>
      </c>
      <c r="L640" s="30">
        <v>100</v>
      </c>
      <c r="M640" t="s">
        <v>1020</v>
      </c>
      <c r="N640" s="32" t="s">
        <v>1021</v>
      </c>
      <c r="O640">
        <v>6.5</v>
      </c>
      <c r="P640">
        <v>5000</v>
      </c>
      <c r="Q640" s="32" t="s">
        <v>8</v>
      </c>
      <c r="R640" s="29" t="s">
        <v>1008</v>
      </c>
      <c r="S640" s="29" t="s">
        <v>702</v>
      </c>
      <c r="T640" s="29" t="s">
        <v>1022</v>
      </c>
    </row>
    <row r="641" spans="1:20" x14ac:dyDescent="0.3">
      <c r="A641" s="29" t="s">
        <v>659</v>
      </c>
      <c r="B641" s="30">
        <v>2400</v>
      </c>
      <c r="C641" s="55" t="s">
        <v>573</v>
      </c>
      <c r="D641" s="30">
        <v>4</v>
      </c>
      <c r="F641" s="30"/>
      <c r="G641" s="30"/>
      <c r="H641" s="30">
        <f>16+28+108</f>
        <v>152</v>
      </c>
      <c r="J641" s="30" t="s">
        <v>310</v>
      </c>
      <c r="K641" s="30" t="s">
        <v>695</v>
      </c>
      <c r="L641" s="30">
        <v>100</v>
      </c>
      <c r="M641" t="s">
        <v>1020</v>
      </c>
      <c r="N641" s="32" t="s">
        <v>1021</v>
      </c>
      <c r="O641">
        <v>6.5</v>
      </c>
      <c r="P641">
        <v>5000</v>
      </c>
      <c r="Q641" s="32" t="s">
        <v>8</v>
      </c>
      <c r="R641" s="29" t="s">
        <v>1009</v>
      </c>
      <c r="S641" s="29" t="s">
        <v>702</v>
      </c>
      <c r="T641" s="29" t="s">
        <v>1022</v>
      </c>
    </row>
    <row r="642" spans="1:20" x14ac:dyDescent="0.3">
      <c r="A642" s="29" t="s">
        <v>659</v>
      </c>
      <c r="B642" s="30">
        <v>2400</v>
      </c>
      <c r="C642" s="55" t="s">
        <v>573</v>
      </c>
      <c r="D642" s="30">
        <v>4</v>
      </c>
      <c r="F642" s="30"/>
      <c r="G642" s="30"/>
      <c r="H642" s="30">
        <f>18+35+116</f>
        <v>169</v>
      </c>
      <c r="J642" s="30" t="s">
        <v>310</v>
      </c>
      <c r="K642" s="30" t="s">
        <v>695</v>
      </c>
      <c r="L642" s="30">
        <v>100</v>
      </c>
      <c r="M642" t="s">
        <v>1020</v>
      </c>
      <c r="N642" s="32" t="s">
        <v>1021</v>
      </c>
      <c r="O642">
        <v>6.5</v>
      </c>
      <c r="P642">
        <v>5000</v>
      </c>
      <c r="Q642" s="32" t="s">
        <v>8</v>
      </c>
      <c r="R642" s="29" t="s">
        <v>1010</v>
      </c>
      <c r="S642" s="29" t="s">
        <v>702</v>
      </c>
      <c r="T642" s="29" t="s">
        <v>1022</v>
      </c>
    </row>
    <row r="643" spans="1:20" x14ac:dyDescent="0.3">
      <c r="A643" s="29" t="s">
        <v>659</v>
      </c>
      <c r="B643" s="30">
        <v>3960</v>
      </c>
      <c r="C643" s="55" t="s">
        <v>573</v>
      </c>
      <c r="D643" s="30">
        <v>12</v>
      </c>
      <c r="F643" s="30"/>
      <c r="G643" s="30"/>
      <c r="H643" s="30">
        <f>23+29+83</f>
        <v>135</v>
      </c>
      <c r="J643" s="30" t="s">
        <v>310</v>
      </c>
      <c r="K643" s="30" t="s">
        <v>695</v>
      </c>
      <c r="L643" s="30">
        <v>100</v>
      </c>
      <c r="M643" t="s">
        <v>1020</v>
      </c>
      <c r="N643" s="32" t="s">
        <v>1021</v>
      </c>
      <c r="O643">
        <v>6.5</v>
      </c>
      <c r="P643">
        <v>5000</v>
      </c>
      <c r="Q643" s="32" t="s">
        <v>8</v>
      </c>
      <c r="R643" s="29" t="s">
        <v>1011</v>
      </c>
      <c r="S643" s="29" t="s">
        <v>702</v>
      </c>
      <c r="T643" s="29" t="s">
        <v>1022</v>
      </c>
    </row>
    <row r="644" spans="1:20" x14ac:dyDescent="0.3">
      <c r="A644" s="29" t="s">
        <v>659</v>
      </c>
      <c r="B644" s="30">
        <v>2500</v>
      </c>
      <c r="C644" s="55" t="s">
        <v>573</v>
      </c>
      <c r="D644" s="30">
        <v>5</v>
      </c>
      <c r="F644" s="30"/>
      <c r="G644" s="30"/>
      <c r="H644" s="30">
        <f>15+26+127</f>
        <v>168</v>
      </c>
      <c r="J644" s="30" t="s">
        <v>310</v>
      </c>
      <c r="K644" s="30" t="s">
        <v>695</v>
      </c>
      <c r="L644" s="30">
        <v>100</v>
      </c>
      <c r="M644" t="s">
        <v>1020</v>
      </c>
      <c r="N644" s="32" t="s">
        <v>1021</v>
      </c>
      <c r="O644">
        <v>6.5</v>
      </c>
      <c r="P644">
        <v>5000</v>
      </c>
      <c r="Q644" s="32" t="s">
        <v>8</v>
      </c>
      <c r="R644" s="29" t="s">
        <v>1012</v>
      </c>
      <c r="S644" s="29" t="s">
        <v>702</v>
      </c>
      <c r="T644" s="29" t="s">
        <v>1022</v>
      </c>
    </row>
    <row r="645" spans="1:20" x14ac:dyDescent="0.3">
      <c r="A645" s="29" t="s">
        <v>659</v>
      </c>
      <c r="B645" s="30">
        <v>2750</v>
      </c>
      <c r="C645" s="55" t="s">
        <v>573</v>
      </c>
      <c r="D645" s="30">
        <v>5</v>
      </c>
      <c r="F645" s="30"/>
      <c r="G645" s="30"/>
      <c r="H645" s="30">
        <f>8+30+104</f>
        <v>142</v>
      </c>
      <c r="J645" s="30" t="s">
        <v>310</v>
      </c>
      <c r="K645" s="30" t="s">
        <v>695</v>
      </c>
      <c r="L645" s="30">
        <v>100</v>
      </c>
      <c r="M645" t="s">
        <v>1020</v>
      </c>
      <c r="N645" s="32" t="s">
        <v>1021</v>
      </c>
      <c r="O645">
        <v>6.5</v>
      </c>
      <c r="P645">
        <v>5000</v>
      </c>
      <c r="Q645" s="32" t="s">
        <v>8</v>
      </c>
      <c r="R645" s="34" t="s">
        <v>1013</v>
      </c>
      <c r="S645" s="29" t="s">
        <v>702</v>
      </c>
      <c r="T645" s="29" t="s">
        <v>1022</v>
      </c>
    </row>
    <row r="646" spans="1:20" x14ac:dyDescent="0.3">
      <c r="A646" s="29" t="s">
        <v>659</v>
      </c>
      <c r="B646" s="30">
        <v>6000</v>
      </c>
      <c r="C646" s="55" t="s">
        <v>573</v>
      </c>
      <c r="D646" s="30">
        <v>1</v>
      </c>
      <c r="F646" s="30"/>
      <c r="G646" s="30"/>
      <c r="H646" s="30">
        <f>14+31+111</f>
        <v>156</v>
      </c>
      <c r="J646" s="30" t="s">
        <v>310</v>
      </c>
      <c r="K646" s="30" t="s">
        <v>695</v>
      </c>
      <c r="L646" s="30">
        <v>100</v>
      </c>
      <c r="M646" t="s">
        <v>1020</v>
      </c>
      <c r="N646" s="32" t="s">
        <v>1021</v>
      </c>
      <c r="O646">
        <v>6.5</v>
      </c>
      <c r="P646">
        <v>5000</v>
      </c>
      <c r="Q646" s="32" t="s">
        <v>8</v>
      </c>
      <c r="R646" s="34" t="s">
        <v>1014</v>
      </c>
      <c r="S646" s="29" t="s">
        <v>702</v>
      </c>
      <c r="T646" s="29" t="s">
        <v>1022</v>
      </c>
    </row>
    <row r="647" spans="1:20" x14ac:dyDescent="0.3">
      <c r="A647" s="29" t="s">
        <v>659</v>
      </c>
      <c r="B647" s="30">
        <v>3960</v>
      </c>
      <c r="C647" s="55" t="s">
        <v>573</v>
      </c>
      <c r="D647" s="30">
        <v>12</v>
      </c>
      <c r="F647" s="30"/>
      <c r="G647" s="30"/>
      <c r="H647" s="30">
        <f>16+32+81</f>
        <v>129</v>
      </c>
      <c r="J647" s="30" t="s">
        <v>310</v>
      </c>
      <c r="K647" s="30" t="s">
        <v>695</v>
      </c>
      <c r="L647" s="30">
        <v>100</v>
      </c>
      <c r="M647" t="s">
        <v>1020</v>
      </c>
      <c r="N647" s="32" t="s">
        <v>1021</v>
      </c>
      <c r="O647">
        <v>6.5</v>
      </c>
      <c r="P647">
        <v>5000</v>
      </c>
      <c r="Q647" s="32" t="s">
        <v>8</v>
      </c>
      <c r="R647" s="34" t="s">
        <v>1015</v>
      </c>
      <c r="S647" s="29" t="s">
        <v>702</v>
      </c>
      <c r="T647" s="29" t="s">
        <v>1022</v>
      </c>
    </row>
    <row r="648" spans="1:20" x14ac:dyDescent="0.3">
      <c r="A648" s="29" t="s">
        <v>659</v>
      </c>
      <c r="B648" s="30">
        <v>3960</v>
      </c>
      <c r="C648" s="55" t="s">
        <v>573</v>
      </c>
      <c r="D648" s="30">
        <v>12</v>
      </c>
      <c r="F648" s="30"/>
      <c r="G648" s="30"/>
      <c r="H648" s="30">
        <f>16+32+70</f>
        <v>118</v>
      </c>
      <c r="J648" s="30" t="s">
        <v>310</v>
      </c>
      <c r="K648" s="30" t="s">
        <v>695</v>
      </c>
      <c r="L648" s="30">
        <v>100</v>
      </c>
      <c r="M648" t="s">
        <v>1020</v>
      </c>
      <c r="N648" s="32" t="s">
        <v>1021</v>
      </c>
      <c r="O648">
        <v>6.5</v>
      </c>
      <c r="P648">
        <v>5000</v>
      </c>
      <c r="Q648" s="32" t="s">
        <v>8</v>
      </c>
      <c r="R648" s="34" t="s">
        <v>1016</v>
      </c>
      <c r="S648" s="29" t="s">
        <v>702</v>
      </c>
      <c r="T648" s="29" t="s">
        <v>1022</v>
      </c>
    </row>
    <row r="649" spans="1:20" x14ac:dyDescent="0.3">
      <c r="A649" s="29" t="s">
        <v>659</v>
      </c>
      <c r="B649" s="30">
        <v>3000</v>
      </c>
      <c r="C649" s="55" t="s">
        <v>573</v>
      </c>
      <c r="D649" s="30">
        <v>6</v>
      </c>
      <c r="F649" s="30"/>
      <c r="G649" s="30"/>
      <c r="H649" s="30">
        <f>10+29+79</f>
        <v>118</v>
      </c>
      <c r="J649" s="30" t="s">
        <v>310</v>
      </c>
      <c r="K649" s="30" t="s">
        <v>695</v>
      </c>
      <c r="L649" s="30">
        <v>100</v>
      </c>
      <c r="M649" t="s">
        <v>1020</v>
      </c>
      <c r="N649" s="32" t="s">
        <v>1021</v>
      </c>
      <c r="O649">
        <v>6.5</v>
      </c>
      <c r="P649">
        <v>5000</v>
      </c>
      <c r="Q649" s="32" t="s">
        <v>8</v>
      </c>
      <c r="R649" s="34" t="s">
        <v>1017</v>
      </c>
      <c r="S649" s="29" t="s">
        <v>702</v>
      </c>
      <c r="T649" s="29" t="s">
        <v>1022</v>
      </c>
    </row>
    <row r="650" spans="1:20" x14ac:dyDescent="0.3">
      <c r="A650" s="29" t="s">
        <v>659</v>
      </c>
      <c r="B650" s="30">
        <v>3300</v>
      </c>
      <c r="C650" s="55" t="s">
        <v>573</v>
      </c>
      <c r="D650" s="30">
        <v>10</v>
      </c>
      <c r="F650" s="30"/>
      <c r="G650" s="30"/>
      <c r="H650" s="30">
        <f>3+16+39</f>
        <v>58</v>
      </c>
      <c r="J650" s="30" t="s">
        <v>310</v>
      </c>
      <c r="K650" s="30" t="s">
        <v>695</v>
      </c>
      <c r="L650" s="30">
        <v>100</v>
      </c>
      <c r="M650" t="s">
        <v>1020</v>
      </c>
      <c r="N650" s="32" t="s">
        <v>1021</v>
      </c>
      <c r="O650">
        <v>6.5</v>
      </c>
      <c r="P650">
        <v>5000</v>
      </c>
      <c r="Q650" s="32" t="s">
        <v>8</v>
      </c>
      <c r="R650" s="34" t="s">
        <v>1008</v>
      </c>
      <c r="S650" s="29" t="s">
        <v>702</v>
      </c>
      <c r="T650" s="29" t="s">
        <v>1022</v>
      </c>
    </row>
    <row r="651" spans="1:20" x14ac:dyDescent="0.3">
      <c r="A651" s="29" t="s">
        <v>659</v>
      </c>
      <c r="B651" s="30">
        <v>3300</v>
      </c>
      <c r="C651" s="55" t="s">
        <v>573</v>
      </c>
      <c r="D651" s="30">
        <v>10</v>
      </c>
      <c r="F651" s="30"/>
      <c r="G651" s="30"/>
      <c r="H651" s="30">
        <f>5+16+29</f>
        <v>50</v>
      </c>
      <c r="J651" s="30" t="s">
        <v>310</v>
      </c>
      <c r="K651" s="30" t="s">
        <v>695</v>
      </c>
      <c r="L651" s="30">
        <v>100</v>
      </c>
      <c r="M651" t="s">
        <v>1020</v>
      </c>
      <c r="N651" s="32" t="s">
        <v>1021</v>
      </c>
      <c r="O651">
        <v>6.5</v>
      </c>
      <c r="P651">
        <v>5000</v>
      </c>
      <c r="Q651" s="32" t="s">
        <v>8</v>
      </c>
      <c r="R651" s="34" t="s">
        <v>1018</v>
      </c>
      <c r="S651" s="29" t="s">
        <v>702</v>
      </c>
      <c r="T651" s="29" t="s">
        <v>1022</v>
      </c>
    </row>
    <row r="652" spans="1:20" x14ac:dyDescent="0.3">
      <c r="A652" s="29" t="s">
        <v>659</v>
      </c>
      <c r="B652" s="30">
        <v>3300</v>
      </c>
      <c r="C652" s="55" t="s">
        <v>573</v>
      </c>
      <c r="D652" s="30">
        <v>10</v>
      </c>
      <c r="F652" s="30"/>
      <c r="G652" s="30"/>
      <c r="H652" s="30">
        <f>4+11+32</f>
        <v>47</v>
      </c>
      <c r="J652" s="30" t="s">
        <v>310</v>
      </c>
      <c r="K652" s="30" t="s">
        <v>695</v>
      </c>
      <c r="L652" s="30">
        <v>100</v>
      </c>
      <c r="M652" t="s">
        <v>1020</v>
      </c>
      <c r="N652" s="32" t="s">
        <v>1021</v>
      </c>
      <c r="O652">
        <v>6.5</v>
      </c>
      <c r="P652">
        <v>5000</v>
      </c>
      <c r="Q652" s="32" t="s">
        <v>8</v>
      </c>
      <c r="R652" s="34" t="s">
        <v>1019</v>
      </c>
      <c r="S652" s="29" t="s">
        <v>702</v>
      </c>
      <c r="T652" s="29" t="s">
        <v>1022</v>
      </c>
    </row>
    <row r="653" spans="1:20" x14ac:dyDescent="0.3">
      <c r="A653" s="29" t="s">
        <v>1023</v>
      </c>
      <c r="B653" s="30">
        <v>1000</v>
      </c>
      <c r="C653" s="55" t="s">
        <v>573</v>
      </c>
      <c r="D653" s="30">
        <v>3</v>
      </c>
      <c r="F653" s="30"/>
      <c r="G653" s="30"/>
      <c r="H653" s="30">
        <v>9</v>
      </c>
      <c r="J653" s="30" t="s">
        <v>310</v>
      </c>
      <c r="K653" s="30" t="s">
        <v>1025</v>
      </c>
      <c r="L653" s="30" t="s">
        <v>1026</v>
      </c>
      <c r="M653" s="52" t="s">
        <v>570</v>
      </c>
      <c r="N653" s="54" t="s">
        <v>1027</v>
      </c>
      <c r="O653">
        <v>100</v>
      </c>
      <c r="P653">
        <v>5000</v>
      </c>
      <c r="Q653" s="32" t="s">
        <v>8</v>
      </c>
      <c r="R653" s="34" t="s">
        <v>675</v>
      </c>
      <c r="S653" s="34" t="s">
        <v>690</v>
      </c>
      <c r="T653" s="29" t="s">
        <v>1028</v>
      </c>
    </row>
    <row r="654" spans="1:20" x14ac:dyDescent="0.3">
      <c r="A654" s="29" t="s">
        <v>1023</v>
      </c>
      <c r="B654" s="30">
        <v>1000</v>
      </c>
      <c r="C654" s="55" t="s">
        <v>573</v>
      </c>
      <c r="D654" s="30">
        <v>3</v>
      </c>
      <c r="F654" s="30"/>
      <c r="G654" s="30"/>
      <c r="H654" s="30">
        <v>5</v>
      </c>
      <c r="J654" s="30" t="s">
        <v>310</v>
      </c>
      <c r="K654" s="30" t="s">
        <v>1025</v>
      </c>
      <c r="L654" s="30" t="s">
        <v>1026</v>
      </c>
      <c r="M654" s="52" t="s">
        <v>570</v>
      </c>
      <c r="N654" s="54" t="s">
        <v>1027</v>
      </c>
      <c r="O654">
        <v>100</v>
      </c>
      <c r="P654">
        <v>5000</v>
      </c>
      <c r="Q654" s="32" t="s">
        <v>8</v>
      </c>
      <c r="R654" s="34" t="s">
        <v>675</v>
      </c>
      <c r="S654" s="34" t="s">
        <v>690</v>
      </c>
      <c r="T654" s="29" t="s">
        <v>1028</v>
      </c>
    </row>
    <row r="655" spans="1:20" x14ac:dyDescent="0.3">
      <c r="A655" s="29" t="s">
        <v>1023</v>
      </c>
      <c r="B655" s="30">
        <v>1000</v>
      </c>
      <c r="C655" s="55" t="s">
        <v>573</v>
      </c>
      <c r="D655" s="30">
        <v>3</v>
      </c>
      <c r="F655" s="30"/>
      <c r="G655" s="30"/>
      <c r="H655" s="30">
        <v>4</v>
      </c>
      <c r="J655" s="30" t="s">
        <v>310</v>
      </c>
      <c r="K655" s="30" t="s">
        <v>1025</v>
      </c>
      <c r="L655" s="30" t="s">
        <v>1026</v>
      </c>
      <c r="M655" s="52" t="s">
        <v>570</v>
      </c>
      <c r="N655" s="54" t="s">
        <v>1027</v>
      </c>
      <c r="O655">
        <v>100</v>
      </c>
      <c r="P655">
        <v>5000</v>
      </c>
      <c r="Q655" s="32" t="s">
        <v>8</v>
      </c>
      <c r="R655" s="34" t="s">
        <v>675</v>
      </c>
      <c r="S655" s="34" t="s">
        <v>690</v>
      </c>
      <c r="T655" s="29" t="s">
        <v>1028</v>
      </c>
    </row>
    <row r="656" spans="1:20" x14ac:dyDescent="0.3">
      <c r="A656" s="29" t="s">
        <v>1023</v>
      </c>
      <c r="B656" s="30">
        <v>1000</v>
      </c>
      <c r="C656" s="55" t="s">
        <v>573</v>
      </c>
      <c r="D656" s="30">
        <v>3</v>
      </c>
      <c r="F656" s="30"/>
      <c r="G656" s="30"/>
      <c r="H656" s="30">
        <v>8</v>
      </c>
      <c r="J656" s="30" t="s">
        <v>310</v>
      </c>
      <c r="K656" s="30" t="s">
        <v>1025</v>
      </c>
      <c r="L656" s="30" t="s">
        <v>1026</v>
      </c>
      <c r="M656" s="52" t="s">
        <v>570</v>
      </c>
      <c r="N656" s="54" t="s">
        <v>1027</v>
      </c>
      <c r="O656">
        <v>100</v>
      </c>
      <c r="P656">
        <v>5000</v>
      </c>
      <c r="Q656" s="32" t="s">
        <v>8</v>
      </c>
      <c r="R656" s="34" t="s">
        <v>675</v>
      </c>
      <c r="S656" s="34" t="s">
        <v>690</v>
      </c>
      <c r="T656" s="29" t="s">
        <v>1028</v>
      </c>
    </row>
    <row r="657" spans="1:20" x14ac:dyDescent="0.3">
      <c r="A657" s="29" t="s">
        <v>1023</v>
      </c>
      <c r="B657" s="30">
        <v>1000</v>
      </c>
      <c r="C657" s="55" t="s">
        <v>573</v>
      </c>
      <c r="D657" s="30">
        <v>3</v>
      </c>
      <c r="F657" s="30"/>
      <c r="G657" s="30"/>
      <c r="H657" s="30">
        <v>7</v>
      </c>
      <c r="J657" s="30" t="s">
        <v>310</v>
      </c>
      <c r="K657" s="30" t="s">
        <v>1025</v>
      </c>
      <c r="L657" s="30" t="s">
        <v>1026</v>
      </c>
      <c r="M657" s="52" t="s">
        <v>570</v>
      </c>
      <c r="N657" s="54" t="s">
        <v>1027</v>
      </c>
      <c r="O657">
        <v>100</v>
      </c>
      <c r="P657">
        <v>5000</v>
      </c>
      <c r="Q657" s="32" t="s">
        <v>8</v>
      </c>
      <c r="R657" s="34" t="s">
        <v>675</v>
      </c>
      <c r="S657" s="34" t="s">
        <v>690</v>
      </c>
      <c r="T657" s="29" t="s">
        <v>1028</v>
      </c>
    </row>
    <row r="658" spans="1:20" x14ac:dyDescent="0.3">
      <c r="A658" s="29" t="s">
        <v>1023</v>
      </c>
      <c r="B658" s="30">
        <v>1000</v>
      </c>
      <c r="C658" s="55" t="s">
        <v>573</v>
      </c>
      <c r="D658" s="30">
        <v>3</v>
      </c>
      <c r="F658" s="30"/>
      <c r="G658" s="30"/>
      <c r="H658" s="30">
        <v>7</v>
      </c>
      <c r="J658" s="30" t="s">
        <v>310</v>
      </c>
      <c r="K658" s="30" t="s">
        <v>1025</v>
      </c>
      <c r="L658" s="30" t="s">
        <v>1026</v>
      </c>
      <c r="M658" s="52" t="s">
        <v>570</v>
      </c>
      <c r="N658" s="54" t="s">
        <v>1027</v>
      </c>
      <c r="O658">
        <v>100</v>
      </c>
      <c r="P658">
        <v>5000</v>
      </c>
      <c r="Q658" s="32" t="s">
        <v>8</v>
      </c>
      <c r="R658" s="34" t="s">
        <v>675</v>
      </c>
      <c r="S658" s="34" t="s">
        <v>690</v>
      </c>
      <c r="T658" s="29" t="s">
        <v>1028</v>
      </c>
    </row>
    <row r="659" spans="1:20" x14ac:dyDescent="0.3">
      <c r="A659" s="29" t="s">
        <v>1023</v>
      </c>
      <c r="B659" s="30">
        <v>1000</v>
      </c>
      <c r="C659" s="55" t="s">
        <v>573</v>
      </c>
      <c r="D659" s="30">
        <v>3</v>
      </c>
      <c r="F659" s="30"/>
      <c r="G659" s="30"/>
      <c r="H659" s="30">
        <v>5</v>
      </c>
      <c r="J659" s="30" t="s">
        <v>310</v>
      </c>
      <c r="K659" s="30" t="s">
        <v>1025</v>
      </c>
      <c r="L659" s="30" t="s">
        <v>1026</v>
      </c>
      <c r="M659" s="52" t="s">
        <v>570</v>
      </c>
      <c r="N659" s="54" t="s">
        <v>1027</v>
      </c>
      <c r="O659">
        <v>100</v>
      </c>
      <c r="P659">
        <v>5000</v>
      </c>
      <c r="Q659" s="32" t="s">
        <v>8</v>
      </c>
      <c r="R659" s="34" t="s">
        <v>675</v>
      </c>
      <c r="S659" s="34" t="s">
        <v>690</v>
      </c>
      <c r="T659" s="29" t="s">
        <v>1028</v>
      </c>
    </row>
    <row r="660" spans="1:20" x14ac:dyDescent="0.3">
      <c r="A660" s="29" t="s">
        <v>1023</v>
      </c>
      <c r="B660" s="30">
        <v>1000</v>
      </c>
      <c r="C660" s="55" t="s">
        <v>573</v>
      </c>
      <c r="D660" s="30">
        <v>3</v>
      </c>
      <c r="F660" s="30"/>
      <c r="G660" s="30"/>
      <c r="H660" s="30">
        <v>3</v>
      </c>
      <c r="J660" s="30" t="s">
        <v>310</v>
      </c>
      <c r="K660" s="30" t="s">
        <v>1025</v>
      </c>
      <c r="L660" s="30" t="s">
        <v>1026</v>
      </c>
      <c r="M660" s="52" t="s">
        <v>570</v>
      </c>
      <c r="N660" s="54" t="s">
        <v>1027</v>
      </c>
      <c r="O660">
        <v>100</v>
      </c>
      <c r="P660">
        <v>5000</v>
      </c>
      <c r="Q660" s="32" t="s">
        <v>8</v>
      </c>
      <c r="R660" s="34" t="s">
        <v>675</v>
      </c>
      <c r="S660" s="34" t="s">
        <v>690</v>
      </c>
      <c r="T660" s="29" t="s">
        <v>1028</v>
      </c>
    </row>
    <row r="661" spans="1:20" x14ac:dyDescent="0.3">
      <c r="A661" s="29" t="s">
        <v>1023</v>
      </c>
      <c r="B661" s="30">
        <v>1000</v>
      </c>
      <c r="C661" s="55" t="s">
        <v>573</v>
      </c>
      <c r="D661" s="30">
        <v>3</v>
      </c>
      <c r="F661" s="30"/>
      <c r="G661" s="30"/>
      <c r="H661" s="30">
        <v>4</v>
      </c>
      <c r="J661" s="30" t="s">
        <v>310</v>
      </c>
      <c r="K661" s="30" t="s">
        <v>1025</v>
      </c>
      <c r="L661" s="30" t="s">
        <v>1026</v>
      </c>
      <c r="M661" s="52" t="s">
        <v>570</v>
      </c>
      <c r="N661" s="54" t="s">
        <v>1027</v>
      </c>
      <c r="O661">
        <v>100</v>
      </c>
      <c r="P661">
        <v>5000</v>
      </c>
      <c r="Q661" s="32" t="s">
        <v>8</v>
      </c>
      <c r="R661" s="34" t="s">
        <v>675</v>
      </c>
      <c r="S661" s="34" t="s">
        <v>690</v>
      </c>
      <c r="T661" s="29" t="s">
        <v>1028</v>
      </c>
    </row>
    <row r="662" spans="1:20" x14ac:dyDescent="0.3">
      <c r="A662" s="29" t="s">
        <v>1023</v>
      </c>
      <c r="B662" s="30">
        <v>1000</v>
      </c>
      <c r="C662" s="55" t="s">
        <v>573</v>
      </c>
      <c r="D662" s="30">
        <v>3</v>
      </c>
      <c r="F662" s="30"/>
      <c r="G662" s="30"/>
      <c r="H662" s="30">
        <v>6</v>
      </c>
      <c r="J662" s="30" t="s">
        <v>310</v>
      </c>
      <c r="K662" s="30" t="s">
        <v>1025</v>
      </c>
      <c r="L662" s="30" t="s">
        <v>1026</v>
      </c>
      <c r="M662" s="52" t="s">
        <v>570</v>
      </c>
      <c r="N662" s="54" t="s">
        <v>1027</v>
      </c>
      <c r="O662">
        <v>100</v>
      </c>
      <c r="P662">
        <v>5000</v>
      </c>
      <c r="Q662" s="32" t="s">
        <v>8</v>
      </c>
      <c r="R662" s="34" t="s">
        <v>675</v>
      </c>
      <c r="S662" s="34" t="s">
        <v>690</v>
      </c>
      <c r="T662" s="29" t="s">
        <v>1028</v>
      </c>
    </row>
    <row r="663" spans="1:20" x14ac:dyDescent="0.3">
      <c r="A663" s="29" t="s">
        <v>1023</v>
      </c>
      <c r="B663" s="30">
        <v>1000</v>
      </c>
      <c r="C663" s="55" t="s">
        <v>573</v>
      </c>
      <c r="D663" s="30">
        <v>3</v>
      </c>
      <c r="F663" s="30"/>
      <c r="G663" s="30"/>
      <c r="H663" s="30">
        <v>4</v>
      </c>
      <c r="J663" s="30" t="s">
        <v>310</v>
      </c>
      <c r="K663" s="30" t="s">
        <v>1025</v>
      </c>
      <c r="L663" s="30" t="s">
        <v>1026</v>
      </c>
      <c r="M663" s="52" t="s">
        <v>570</v>
      </c>
      <c r="N663" s="54" t="s">
        <v>1027</v>
      </c>
      <c r="O663">
        <v>100</v>
      </c>
      <c r="P663">
        <v>5000</v>
      </c>
      <c r="Q663" s="32" t="s">
        <v>8</v>
      </c>
      <c r="R663" s="34" t="s">
        <v>675</v>
      </c>
      <c r="S663" s="34" t="s">
        <v>690</v>
      </c>
      <c r="T663" s="29" t="s">
        <v>1028</v>
      </c>
    </row>
    <row r="664" spans="1:20" x14ac:dyDescent="0.3">
      <c r="A664" s="29" t="s">
        <v>1023</v>
      </c>
      <c r="B664" s="30">
        <v>1000</v>
      </c>
      <c r="C664" s="55" t="s">
        <v>573</v>
      </c>
      <c r="D664" s="30">
        <v>3</v>
      </c>
      <c r="F664" s="30"/>
      <c r="G664" s="30"/>
      <c r="H664" s="30">
        <v>6</v>
      </c>
      <c r="J664" s="30" t="s">
        <v>310</v>
      </c>
      <c r="K664" s="30" t="s">
        <v>1025</v>
      </c>
      <c r="L664" s="30" t="s">
        <v>1026</v>
      </c>
      <c r="M664" s="52" t="s">
        <v>570</v>
      </c>
      <c r="N664" s="54" t="s">
        <v>1027</v>
      </c>
      <c r="O664">
        <v>100</v>
      </c>
      <c r="P664">
        <v>5000</v>
      </c>
      <c r="Q664" s="32" t="s">
        <v>8</v>
      </c>
      <c r="R664" s="34" t="s">
        <v>675</v>
      </c>
      <c r="S664" s="34" t="s">
        <v>690</v>
      </c>
      <c r="T664" s="29" t="s">
        <v>1028</v>
      </c>
    </row>
    <row r="665" spans="1:20" x14ac:dyDescent="0.3">
      <c r="A665" s="29" t="s">
        <v>1023</v>
      </c>
      <c r="B665" s="30">
        <v>1000</v>
      </c>
      <c r="C665" s="55" t="s">
        <v>573</v>
      </c>
      <c r="D665" s="30">
        <v>3</v>
      </c>
      <c r="F665" s="30"/>
      <c r="G665" s="30"/>
      <c r="H665" s="30">
        <v>4</v>
      </c>
      <c r="J665" s="30" t="s">
        <v>310</v>
      </c>
      <c r="K665" s="30" t="s">
        <v>1025</v>
      </c>
      <c r="L665" s="30" t="s">
        <v>1026</v>
      </c>
      <c r="M665" s="52" t="s">
        <v>570</v>
      </c>
      <c r="N665" s="54" t="s">
        <v>1027</v>
      </c>
      <c r="O665">
        <v>100</v>
      </c>
      <c r="P665">
        <v>5000</v>
      </c>
      <c r="Q665" s="32" t="s">
        <v>8</v>
      </c>
      <c r="R665" s="34" t="s">
        <v>675</v>
      </c>
      <c r="S665" s="34" t="s">
        <v>690</v>
      </c>
      <c r="T665" s="29" t="s">
        <v>1028</v>
      </c>
    </row>
    <row r="666" spans="1:20" x14ac:dyDescent="0.3">
      <c r="A666" s="29" t="s">
        <v>1023</v>
      </c>
      <c r="B666" s="30">
        <v>1000</v>
      </c>
      <c r="C666" s="55" t="s">
        <v>573</v>
      </c>
      <c r="D666" s="30">
        <v>3</v>
      </c>
      <c r="F666" s="30"/>
      <c r="G666" s="30"/>
      <c r="H666" s="30">
        <v>5</v>
      </c>
      <c r="J666" s="30" t="s">
        <v>310</v>
      </c>
      <c r="K666" s="30" t="s">
        <v>1025</v>
      </c>
      <c r="L666" s="30" t="s">
        <v>1026</v>
      </c>
      <c r="M666" s="52" t="s">
        <v>570</v>
      </c>
      <c r="N666" s="54" t="s">
        <v>1027</v>
      </c>
      <c r="O666">
        <v>100</v>
      </c>
      <c r="P666">
        <v>5000</v>
      </c>
      <c r="Q666" s="32" t="s">
        <v>8</v>
      </c>
      <c r="R666" s="34" t="s">
        <v>675</v>
      </c>
      <c r="S666" s="34" t="s">
        <v>690</v>
      </c>
      <c r="T666" s="29" t="s">
        <v>1028</v>
      </c>
    </row>
    <row r="667" spans="1:20" x14ac:dyDescent="0.3">
      <c r="A667" s="29" t="s">
        <v>1023</v>
      </c>
      <c r="B667" s="30">
        <v>1000</v>
      </c>
      <c r="C667" s="55" t="s">
        <v>573</v>
      </c>
      <c r="D667" s="30">
        <v>3</v>
      </c>
      <c r="F667" s="30"/>
      <c r="G667" s="30"/>
      <c r="H667" s="30">
        <v>11</v>
      </c>
      <c r="J667" s="30" t="s">
        <v>310</v>
      </c>
      <c r="K667" s="30" t="s">
        <v>1025</v>
      </c>
      <c r="L667" s="30" t="s">
        <v>1026</v>
      </c>
      <c r="M667" s="52" t="s">
        <v>570</v>
      </c>
      <c r="N667" s="54" t="s">
        <v>1027</v>
      </c>
      <c r="O667">
        <v>100</v>
      </c>
      <c r="P667">
        <v>5000</v>
      </c>
      <c r="Q667" s="32" t="s">
        <v>8</v>
      </c>
      <c r="R667" s="34" t="s">
        <v>675</v>
      </c>
      <c r="S667" s="34" t="s">
        <v>690</v>
      </c>
      <c r="T667" s="29" t="s">
        <v>1028</v>
      </c>
    </row>
    <row r="668" spans="1:20" x14ac:dyDescent="0.3">
      <c r="A668" s="29" t="s">
        <v>1023</v>
      </c>
      <c r="B668" s="30">
        <v>1000</v>
      </c>
      <c r="C668" s="55" t="s">
        <v>573</v>
      </c>
      <c r="D668" s="30">
        <v>3</v>
      </c>
      <c r="F668" s="25"/>
      <c r="G668" s="25"/>
      <c r="H668" s="52">
        <v>6</v>
      </c>
      <c r="J668" s="30" t="s">
        <v>310</v>
      </c>
      <c r="K668" s="30" t="s">
        <v>1025</v>
      </c>
      <c r="L668" s="30" t="s">
        <v>1026</v>
      </c>
      <c r="M668" s="52" t="s">
        <v>570</v>
      </c>
      <c r="N668" s="54" t="s">
        <v>1027</v>
      </c>
      <c r="O668">
        <v>100</v>
      </c>
      <c r="P668">
        <v>5000</v>
      </c>
      <c r="Q668" s="32" t="s">
        <v>8</v>
      </c>
      <c r="R668" s="34" t="s">
        <v>675</v>
      </c>
      <c r="S668" s="34" t="s">
        <v>690</v>
      </c>
      <c r="T668" s="29" t="s">
        <v>1028</v>
      </c>
    </row>
    <row r="669" spans="1:20" x14ac:dyDescent="0.3">
      <c r="A669" s="29" t="s">
        <v>1023</v>
      </c>
      <c r="B669" s="30">
        <v>1000</v>
      </c>
      <c r="C669" s="55" t="s">
        <v>573</v>
      </c>
      <c r="D669" s="30">
        <v>3</v>
      </c>
      <c r="F669" s="25"/>
      <c r="G669" s="25"/>
      <c r="H669" s="52">
        <v>10</v>
      </c>
      <c r="J669" s="30" t="s">
        <v>310</v>
      </c>
      <c r="K669" s="30" t="s">
        <v>1025</v>
      </c>
      <c r="L669" s="30" t="s">
        <v>1026</v>
      </c>
      <c r="M669" s="52" t="s">
        <v>570</v>
      </c>
      <c r="N669" s="54" t="s">
        <v>1027</v>
      </c>
      <c r="O669">
        <v>100</v>
      </c>
      <c r="P669">
        <v>5000</v>
      </c>
      <c r="Q669" s="32" t="s">
        <v>8</v>
      </c>
      <c r="R669" s="34" t="s">
        <v>675</v>
      </c>
      <c r="S669" s="34" t="s">
        <v>690</v>
      </c>
      <c r="T669" s="29" t="s">
        <v>1028</v>
      </c>
    </row>
    <row r="670" spans="1:20" x14ac:dyDescent="0.3">
      <c r="A670" s="29" t="s">
        <v>1023</v>
      </c>
      <c r="B670" s="30">
        <v>1000</v>
      </c>
      <c r="C670" s="55" t="s">
        <v>573</v>
      </c>
      <c r="D670" s="30">
        <v>3</v>
      </c>
      <c r="F670" s="25"/>
      <c r="G670" s="25"/>
      <c r="H670" s="52">
        <v>10</v>
      </c>
      <c r="J670" s="30" t="s">
        <v>310</v>
      </c>
      <c r="K670" s="30" t="s">
        <v>1025</v>
      </c>
      <c r="L670" s="30" t="s">
        <v>1026</v>
      </c>
      <c r="M670" s="52" t="s">
        <v>570</v>
      </c>
      <c r="N670" s="54" t="s">
        <v>1027</v>
      </c>
      <c r="O670">
        <v>100</v>
      </c>
      <c r="P670">
        <v>5000</v>
      </c>
      <c r="Q670" s="32" t="s">
        <v>8</v>
      </c>
      <c r="R670" s="34" t="s">
        <v>675</v>
      </c>
      <c r="S670" s="34" t="s">
        <v>690</v>
      </c>
      <c r="T670" s="29" t="s">
        <v>1028</v>
      </c>
    </row>
    <row r="671" spans="1:20" x14ac:dyDescent="0.3">
      <c r="A671" s="29" t="s">
        <v>1023</v>
      </c>
      <c r="B671" s="30">
        <v>1000</v>
      </c>
      <c r="C671" s="55" t="s">
        <v>573</v>
      </c>
      <c r="D671" s="30">
        <v>3</v>
      </c>
      <c r="F671" s="25"/>
      <c r="G671" s="25"/>
      <c r="H671" s="52">
        <v>6</v>
      </c>
      <c r="J671" s="30" t="s">
        <v>310</v>
      </c>
      <c r="K671" s="30" t="s">
        <v>1025</v>
      </c>
      <c r="L671" s="30" t="s">
        <v>1026</v>
      </c>
      <c r="M671" s="52" t="s">
        <v>570</v>
      </c>
      <c r="N671" s="54" t="s">
        <v>1027</v>
      </c>
      <c r="O671">
        <v>100</v>
      </c>
      <c r="P671">
        <v>5000</v>
      </c>
      <c r="Q671" s="32" t="s">
        <v>8</v>
      </c>
      <c r="R671" s="34" t="s">
        <v>675</v>
      </c>
      <c r="S671" s="34" t="s">
        <v>690</v>
      </c>
      <c r="T671" s="29" t="s">
        <v>1028</v>
      </c>
    </row>
    <row r="672" spans="1:20" x14ac:dyDescent="0.3">
      <c r="A672" s="29" t="s">
        <v>1023</v>
      </c>
      <c r="B672" s="30">
        <v>1000</v>
      </c>
      <c r="C672" s="55" t="s">
        <v>573</v>
      </c>
      <c r="D672" s="30">
        <v>3</v>
      </c>
      <c r="F672" s="25"/>
      <c r="G672" s="25"/>
      <c r="H672" s="52">
        <v>3</v>
      </c>
      <c r="J672" s="30" t="s">
        <v>310</v>
      </c>
      <c r="K672" s="30" t="s">
        <v>1025</v>
      </c>
      <c r="L672" s="30" t="s">
        <v>1026</v>
      </c>
      <c r="M672" s="52" t="s">
        <v>570</v>
      </c>
      <c r="N672" s="54" t="s">
        <v>1027</v>
      </c>
      <c r="O672">
        <v>100</v>
      </c>
      <c r="P672">
        <v>5000</v>
      </c>
      <c r="Q672" s="32" t="s">
        <v>8</v>
      </c>
      <c r="R672" s="34" t="s">
        <v>675</v>
      </c>
      <c r="S672" s="34" t="s">
        <v>690</v>
      </c>
      <c r="T672" s="29" t="s">
        <v>1028</v>
      </c>
    </row>
    <row r="673" spans="1:20" x14ac:dyDescent="0.3">
      <c r="A673" s="29" t="s">
        <v>1023</v>
      </c>
      <c r="B673" s="30">
        <v>1000</v>
      </c>
      <c r="C673" s="55" t="s">
        <v>573</v>
      </c>
      <c r="D673" s="30">
        <v>3</v>
      </c>
      <c r="F673" s="25"/>
      <c r="G673" s="25"/>
      <c r="H673" s="52">
        <v>6</v>
      </c>
      <c r="J673" s="30" t="s">
        <v>310</v>
      </c>
      <c r="K673" s="30" t="s">
        <v>1025</v>
      </c>
      <c r="L673" s="30" t="s">
        <v>1026</v>
      </c>
      <c r="M673" s="52" t="s">
        <v>570</v>
      </c>
      <c r="N673" s="54" t="s">
        <v>1027</v>
      </c>
      <c r="O673">
        <v>100</v>
      </c>
      <c r="P673">
        <v>5000</v>
      </c>
      <c r="Q673" s="32" t="s">
        <v>8</v>
      </c>
      <c r="R673" s="34" t="s">
        <v>675</v>
      </c>
      <c r="S673" s="34" t="s">
        <v>690</v>
      </c>
      <c r="T673" s="29" t="s">
        <v>1028</v>
      </c>
    </row>
    <row r="674" spans="1:20" x14ac:dyDescent="0.3">
      <c r="A674" s="29" t="s">
        <v>1023</v>
      </c>
      <c r="B674" s="30">
        <v>1000</v>
      </c>
      <c r="C674" s="55" t="s">
        <v>573</v>
      </c>
      <c r="D674" s="30">
        <v>3</v>
      </c>
      <c r="F674" s="25"/>
      <c r="G674" s="25"/>
      <c r="H674" s="52">
        <v>10</v>
      </c>
      <c r="J674" s="30" t="s">
        <v>310</v>
      </c>
      <c r="K674" s="30" t="s">
        <v>1025</v>
      </c>
      <c r="L674" s="30" t="s">
        <v>1026</v>
      </c>
      <c r="M674" s="52" t="s">
        <v>570</v>
      </c>
      <c r="N674" s="54" t="s">
        <v>1027</v>
      </c>
      <c r="O674">
        <v>100</v>
      </c>
      <c r="P674">
        <v>5000</v>
      </c>
      <c r="Q674" s="32" t="s">
        <v>8</v>
      </c>
      <c r="R674" s="34" t="s">
        <v>675</v>
      </c>
      <c r="S674" s="34" t="s">
        <v>690</v>
      </c>
      <c r="T674" s="29" t="s">
        <v>1028</v>
      </c>
    </row>
    <row r="675" spans="1:20" x14ac:dyDescent="0.3">
      <c r="A675" s="29" t="s">
        <v>1023</v>
      </c>
      <c r="B675" s="30">
        <v>1000</v>
      </c>
      <c r="C675" s="55" t="s">
        <v>573</v>
      </c>
      <c r="D675" s="30">
        <v>3</v>
      </c>
      <c r="F675" s="25"/>
      <c r="G675" s="25"/>
      <c r="H675" s="52">
        <v>11</v>
      </c>
      <c r="J675" s="30" t="s">
        <v>310</v>
      </c>
      <c r="K675" s="30" t="s">
        <v>1025</v>
      </c>
      <c r="L675" s="30" t="s">
        <v>1026</v>
      </c>
      <c r="M675" s="52" t="s">
        <v>570</v>
      </c>
      <c r="N675" s="54" t="s">
        <v>1027</v>
      </c>
      <c r="O675">
        <v>100</v>
      </c>
      <c r="P675">
        <v>5000</v>
      </c>
      <c r="Q675" s="32" t="s">
        <v>8</v>
      </c>
      <c r="R675" s="34" t="s">
        <v>675</v>
      </c>
      <c r="S675" s="34" t="s">
        <v>690</v>
      </c>
      <c r="T675" s="29" t="s">
        <v>1028</v>
      </c>
    </row>
    <row r="676" spans="1:20" x14ac:dyDescent="0.3">
      <c r="A676" s="29" t="s">
        <v>311</v>
      </c>
      <c r="B676" s="29" t="s">
        <v>1051</v>
      </c>
      <c r="C676" s="55" t="s">
        <v>573</v>
      </c>
      <c r="D676" s="29">
        <v>16</v>
      </c>
      <c r="F676" s="29">
        <v>10</v>
      </c>
      <c r="G676" s="29">
        <v>228</v>
      </c>
      <c r="H676" s="29">
        <v>75</v>
      </c>
      <c r="J676" s="30" t="s">
        <v>310</v>
      </c>
      <c r="K676" s="29" t="s">
        <v>695</v>
      </c>
      <c r="L676" s="29">
        <v>80</v>
      </c>
      <c r="M676" s="29" t="s">
        <v>16</v>
      </c>
      <c r="N676" s="29"/>
      <c r="O676" s="29">
        <v>40</v>
      </c>
      <c r="P676" s="29">
        <v>5000</v>
      </c>
      <c r="Q676" s="29" t="s">
        <v>312</v>
      </c>
      <c r="R676" s="29" t="s">
        <v>264</v>
      </c>
      <c r="S676" s="29" t="s">
        <v>685</v>
      </c>
      <c r="T676" s="29" t="s">
        <v>313</v>
      </c>
    </row>
    <row r="677" spans="1:20" x14ac:dyDescent="0.3">
      <c r="A677" s="29" t="s">
        <v>311</v>
      </c>
      <c r="B677" s="29" t="s">
        <v>1051</v>
      </c>
      <c r="C677" s="55" t="s">
        <v>573</v>
      </c>
      <c r="D677" s="29">
        <v>5</v>
      </c>
      <c r="F677" s="29">
        <v>26</v>
      </c>
      <c r="G677" s="29">
        <v>186</v>
      </c>
      <c r="H677" s="29">
        <v>87</v>
      </c>
      <c r="J677" s="30" t="s">
        <v>310</v>
      </c>
      <c r="K677" s="29" t="s">
        <v>695</v>
      </c>
      <c r="L677" s="29">
        <v>80</v>
      </c>
      <c r="M677" s="29" t="s">
        <v>16</v>
      </c>
      <c r="N677" s="29"/>
      <c r="O677" s="29">
        <v>40</v>
      </c>
      <c r="P677" s="29">
        <v>5000</v>
      </c>
      <c r="Q677" s="29" t="s">
        <v>312</v>
      </c>
      <c r="R677" s="29" t="s">
        <v>264</v>
      </c>
      <c r="S677" s="29" t="s">
        <v>685</v>
      </c>
      <c r="T677" s="29" t="s">
        <v>313</v>
      </c>
    </row>
    <row r="678" spans="1:20" x14ac:dyDescent="0.3">
      <c r="A678" s="29" t="s">
        <v>311</v>
      </c>
      <c r="B678" s="29" t="s">
        <v>1051</v>
      </c>
      <c r="C678" s="55" t="s">
        <v>573</v>
      </c>
      <c r="D678" s="29">
        <v>9</v>
      </c>
      <c r="F678" s="29">
        <v>21</v>
      </c>
      <c r="G678" s="29">
        <v>193</v>
      </c>
      <c r="H678" s="29">
        <v>86</v>
      </c>
      <c r="J678" s="30" t="s">
        <v>310</v>
      </c>
      <c r="K678" s="29" t="s">
        <v>695</v>
      </c>
      <c r="L678" s="29">
        <v>80</v>
      </c>
      <c r="M678" s="29" t="s">
        <v>16</v>
      </c>
      <c r="N678" s="29"/>
      <c r="O678" s="29">
        <v>40</v>
      </c>
      <c r="P678" s="29">
        <v>5000</v>
      </c>
      <c r="Q678" s="29" t="s">
        <v>312</v>
      </c>
      <c r="R678" s="29" t="s">
        <v>264</v>
      </c>
      <c r="S678" s="29" t="s">
        <v>685</v>
      </c>
      <c r="T678" s="29" t="s">
        <v>313</v>
      </c>
    </row>
    <row r="679" spans="1:20" ht="28.8" x14ac:dyDescent="0.3">
      <c r="A679" s="2" t="s">
        <v>278</v>
      </c>
      <c r="C679" s="55" t="s">
        <v>569</v>
      </c>
      <c r="D679" s="2">
        <v>3</v>
      </c>
      <c r="H679" s="2">
        <v>9</v>
      </c>
      <c r="J679" s="2" t="s">
        <v>279</v>
      </c>
      <c r="K679" s="32" t="s">
        <v>695</v>
      </c>
      <c r="L679" s="32">
        <v>30</v>
      </c>
      <c r="M679" t="s">
        <v>570</v>
      </c>
      <c r="N679" s="32" t="s">
        <v>643</v>
      </c>
      <c r="O679">
        <v>20</v>
      </c>
      <c r="P679">
        <v>5000</v>
      </c>
      <c r="Q679" t="s">
        <v>644</v>
      </c>
      <c r="R679" s="2" t="s">
        <v>579</v>
      </c>
      <c r="S679" s="2" t="s">
        <v>685</v>
      </c>
      <c r="T679" s="31" t="s">
        <v>280</v>
      </c>
    </row>
    <row r="680" spans="1:20" ht="28.8" x14ac:dyDescent="0.3">
      <c r="A680" s="2" t="s">
        <v>278</v>
      </c>
      <c r="C680" s="55" t="s">
        <v>569</v>
      </c>
      <c r="D680" s="2">
        <v>3</v>
      </c>
      <c r="H680" s="2">
        <v>13</v>
      </c>
      <c r="J680" s="2" t="s">
        <v>279</v>
      </c>
      <c r="K680" s="32" t="s">
        <v>695</v>
      </c>
      <c r="L680" s="32">
        <v>30</v>
      </c>
      <c r="M680" t="s">
        <v>570</v>
      </c>
      <c r="N680" s="32" t="s">
        <v>643</v>
      </c>
      <c r="O680">
        <v>20</v>
      </c>
      <c r="P680">
        <v>5000</v>
      </c>
      <c r="Q680" t="s">
        <v>644</v>
      </c>
      <c r="R680" s="2" t="s">
        <v>579</v>
      </c>
      <c r="S680" s="2" t="s">
        <v>685</v>
      </c>
      <c r="T680" s="31" t="s">
        <v>280</v>
      </c>
    </row>
    <row r="681" spans="1:20" ht="28.8" x14ac:dyDescent="0.3">
      <c r="A681" s="2" t="s">
        <v>278</v>
      </c>
      <c r="C681" s="55" t="s">
        <v>569</v>
      </c>
      <c r="D681" s="2">
        <v>3</v>
      </c>
      <c r="H681" s="2">
        <v>16</v>
      </c>
      <c r="J681" s="2" t="s">
        <v>279</v>
      </c>
      <c r="K681" s="32" t="s">
        <v>695</v>
      </c>
      <c r="L681" s="32">
        <v>30</v>
      </c>
      <c r="M681" t="s">
        <v>570</v>
      </c>
      <c r="N681" s="32" t="s">
        <v>643</v>
      </c>
      <c r="O681">
        <v>20</v>
      </c>
      <c r="P681">
        <v>5000</v>
      </c>
      <c r="Q681" t="s">
        <v>644</v>
      </c>
      <c r="R681" s="2" t="s">
        <v>580</v>
      </c>
      <c r="S681" s="2" t="s">
        <v>685</v>
      </c>
      <c r="T681" s="31" t="s">
        <v>280</v>
      </c>
    </row>
    <row r="682" spans="1:20" ht="28.8" x14ac:dyDescent="0.3">
      <c r="A682" s="2" t="s">
        <v>278</v>
      </c>
      <c r="C682" s="55" t="s">
        <v>569</v>
      </c>
      <c r="D682" s="2">
        <v>3</v>
      </c>
      <c r="H682" s="2">
        <v>11</v>
      </c>
      <c r="J682" s="2" t="s">
        <v>279</v>
      </c>
      <c r="K682" s="32" t="s">
        <v>695</v>
      </c>
      <c r="L682" s="32">
        <v>30</v>
      </c>
      <c r="M682" t="s">
        <v>570</v>
      </c>
      <c r="N682" s="32" t="s">
        <v>643</v>
      </c>
      <c r="O682">
        <v>20</v>
      </c>
      <c r="P682">
        <v>5000</v>
      </c>
      <c r="Q682" t="s">
        <v>644</v>
      </c>
      <c r="R682" s="2" t="s">
        <v>579</v>
      </c>
      <c r="S682" s="2" t="s">
        <v>685</v>
      </c>
      <c r="T682" s="31" t="s">
        <v>280</v>
      </c>
    </row>
    <row r="683" spans="1:20" ht="28.8" x14ac:dyDescent="0.3">
      <c r="A683" s="2" t="s">
        <v>278</v>
      </c>
      <c r="C683" s="55" t="s">
        <v>569</v>
      </c>
      <c r="D683" s="2">
        <v>3</v>
      </c>
      <c r="H683" s="2">
        <v>10</v>
      </c>
      <c r="J683" s="2" t="s">
        <v>279</v>
      </c>
      <c r="K683" s="32" t="s">
        <v>695</v>
      </c>
      <c r="L683" s="32">
        <v>30</v>
      </c>
      <c r="M683" t="s">
        <v>570</v>
      </c>
      <c r="N683" s="32" t="s">
        <v>643</v>
      </c>
      <c r="O683">
        <v>20</v>
      </c>
      <c r="P683">
        <v>5000</v>
      </c>
      <c r="Q683" t="s">
        <v>644</v>
      </c>
      <c r="R683" s="2" t="s">
        <v>579</v>
      </c>
      <c r="S683" s="2" t="s">
        <v>685</v>
      </c>
      <c r="T683" s="31" t="s">
        <v>280</v>
      </c>
    </row>
    <row r="684" spans="1:20" ht="28.8" x14ac:dyDescent="0.3">
      <c r="A684" s="2" t="s">
        <v>281</v>
      </c>
      <c r="C684" s="55" t="s">
        <v>569</v>
      </c>
      <c r="D684" s="2">
        <v>3</v>
      </c>
      <c r="H684" s="2">
        <v>67</v>
      </c>
      <c r="J684" s="2" t="s">
        <v>279</v>
      </c>
      <c r="K684" s="32" t="s">
        <v>695</v>
      </c>
      <c r="L684" s="32">
        <v>30</v>
      </c>
      <c r="M684" t="s">
        <v>570</v>
      </c>
      <c r="N684" s="32" t="s">
        <v>643</v>
      </c>
      <c r="O684">
        <v>20</v>
      </c>
      <c r="P684">
        <v>5000</v>
      </c>
      <c r="Q684" t="s">
        <v>644</v>
      </c>
      <c r="R684" s="2" t="s">
        <v>581</v>
      </c>
      <c r="S684" s="2" t="s">
        <v>685</v>
      </c>
      <c r="T684" s="31" t="s">
        <v>280</v>
      </c>
    </row>
    <row r="685" spans="1:20" ht="28.8" x14ac:dyDescent="0.3">
      <c r="A685" s="2" t="s">
        <v>281</v>
      </c>
      <c r="C685" s="55" t="s">
        <v>569</v>
      </c>
      <c r="D685" s="2">
        <v>3</v>
      </c>
      <c r="H685" s="2">
        <v>34</v>
      </c>
      <c r="J685" s="2" t="s">
        <v>279</v>
      </c>
      <c r="K685" s="32" t="s">
        <v>695</v>
      </c>
      <c r="L685" s="32">
        <v>30</v>
      </c>
      <c r="M685" t="s">
        <v>570</v>
      </c>
      <c r="N685" s="32" t="s">
        <v>643</v>
      </c>
      <c r="O685">
        <v>20</v>
      </c>
      <c r="P685">
        <v>5000</v>
      </c>
      <c r="Q685" t="s">
        <v>644</v>
      </c>
      <c r="R685" s="2" t="s">
        <v>581</v>
      </c>
      <c r="S685" s="2" t="s">
        <v>685</v>
      </c>
      <c r="T685" s="31" t="s">
        <v>280</v>
      </c>
    </row>
    <row r="686" spans="1:20" ht="28.8" x14ac:dyDescent="0.3">
      <c r="A686" s="2" t="s">
        <v>281</v>
      </c>
      <c r="C686" s="55" t="s">
        <v>569</v>
      </c>
      <c r="D686" s="2">
        <v>3</v>
      </c>
      <c r="H686" s="2">
        <v>29</v>
      </c>
      <c r="J686" s="2" t="s">
        <v>279</v>
      </c>
      <c r="K686" s="32" t="s">
        <v>695</v>
      </c>
      <c r="L686" s="32">
        <v>30</v>
      </c>
      <c r="M686" t="s">
        <v>570</v>
      </c>
      <c r="N686" s="32" t="s">
        <v>643</v>
      </c>
      <c r="O686">
        <v>20</v>
      </c>
      <c r="P686">
        <v>5000</v>
      </c>
      <c r="Q686" t="s">
        <v>644</v>
      </c>
      <c r="R686" s="2" t="s">
        <v>582</v>
      </c>
      <c r="S686" s="2" t="s">
        <v>685</v>
      </c>
      <c r="T686" s="31" t="s">
        <v>280</v>
      </c>
    </row>
    <row r="687" spans="1:20" ht="28.8" x14ac:dyDescent="0.3">
      <c r="A687" s="2" t="s">
        <v>281</v>
      </c>
      <c r="C687" s="55" t="s">
        <v>569</v>
      </c>
      <c r="D687" s="2">
        <v>3</v>
      </c>
      <c r="H687" s="2">
        <v>16</v>
      </c>
      <c r="J687" s="2" t="s">
        <v>279</v>
      </c>
      <c r="K687" s="32" t="s">
        <v>695</v>
      </c>
      <c r="L687" s="32">
        <v>30</v>
      </c>
      <c r="M687" t="s">
        <v>570</v>
      </c>
      <c r="N687" s="32" t="s">
        <v>643</v>
      </c>
      <c r="O687">
        <v>20</v>
      </c>
      <c r="P687">
        <v>5000</v>
      </c>
      <c r="Q687" t="s">
        <v>644</v>
      </c>
      <c r="R687" s="2" t="s">
        <v>582</v>
      </c>
      <c r="S687" s="2" t="s">
        <v>685</v>
      </c>
      <c r="T687" s="31" t="s">
        <v>280</v>
      </c>
    </row>
    <row r="688" spans="1:20" ht="57.6" x14ac:dyDescent="0.3">
      <c r="A688" s="2" t="s">
        <v>281</v>
      </c>
      <c r="C688" s="55" t="s">
        <v>569</v>
      </c>
      <c r="D688" s="2">
        <v>3</v>
      </c>
      <c r="H688" s="2">
        <v>84</v>
      </c>
      <c r="J688" s="2" t="s">
        <v>279</v>
      </c>
      <c r="K688" s="32" t="s">
        <v>695</v>
      </c>
      <c r="L688" s="32">
        <v>30</v>
      </c>
      <c r="M688" t="s">
        <v>570</v>
      </c>
      <c r="N688" s="32" t="s">
        <v>643</v>
      </c>
      <c r="O688">
        <v>20</v>
      </c>
      <c r="P688">
        <v>5000</v>
      </c>
      <c r="Q688" t="s">
        <v>644</v>
      </c>
      <c r="R688" s="2" t="s">
        <v>583</v>
      </c>
      <c r="S688" s="2" t="s">
        <v>685</v>
      </c>
      <c r="T688" s="31" t="s">
        <v>280</v>
      </c>
    </row>
    <row r="689" spans="1:20" ht="57.6" x14ac:dyDescent="0.3">
      <c r="A689" s="2" t="s">
        <v>281</v>
      </c>
      <c r="C689" s="55" t="s">
        <v>569</v>
      </c>
      <c r="D689" s="2">
        <v>3</v>
      </c>
      <c r="H689" s="2">
        <v>44</v>
      </c>
      <c r="J689" s="2" t="s">
        <v>279</v>
      </c>
      <c r="K689" s="32" t="s">
        <v>695</v>
      </c>
      <c r="L689" s="32">
        <v>30</v>
      </c>
      <c r="M689" t="s">
        <v>570</v>
      </c>
      <c r="N689" s="32" t="s">
        <v>643</v>
      </c>
      <c r="O689">
        <v>20</v>
      </c>
      <c r="P689">
        <v>5000</v>
      </c>
      <c r="Q689" t="s">
        <v>644</v>
      </c>
      <c r="R689" s="2" t="s">
        <v>583</v>
      </c>
      <c r="S689" s="2" t="s">
        <v>685</v>
      </c>
      <c r="T689" s="31" t="s">
        <v>280</v>
      </c>
    </row>
    <row r="690" spans="1:20" ht="28.8" x14ac:dyDescent="0.3">
      <c r="A690" s="2" t="s">
        <v>282</v>
      </c>
      <c r="C690" s="55" t="s">
        <v>569</v>
      </c>
      <c r="D690" s="2">
        <v>3</v>
      </c>
      <c r="H690" s="2">
        <v>102</v>
      </c>
      <c r="J690" s="2" t="s">
        <v>279</v>
      </c>
      <c r="K690" s="32" t="s">
        <v>695</v>
      </c>
      <c r="L690" s="32">
        <v>30</v>
      </c>
      <c r="M690" t="s">
        <v>570</v>
      </c>
      <c r="N690" s="32" t="s">
        <v>643</v>
      </c>
      <c r="O690">
        <v>20</v>
      </c>
      <c r="P690">
        <v>5000</v>
      </c>
      <c r="Q690" t="s">
        <v>644</v>
      </c>
      <c r="R690" s="2" t="s">
        <v>584</v>
      </c>
      <c r="S690" s="2" t="s">
        <v>685</v>
      </c>
      <c r="T690" s="31" t="s">
        <v>280</v>
      </c>
    </row>
    <row r="691" spans="1:20" ht="28.8" x14ac:dyDescent="0.3">
      <c r="A691" s="2" t="s">
        <v>282</v>
      </c>
      <c r="C691" s="55" t="s">
        <v>569</v>
      </c>
      <c r="D691" s="2">
        <v>3</v>
      </c>
      <c r="H691" s="2">
        <v>20</v>
      </c>
      <c r="J691" s="2" t="s">
        <v>279</v>
      </c>
      <c r="K691" s="32" t="s">
        <v>695</v>
      </c>
      <c r="L691" s="32">
        <v>30</v>
      </c>
      <c r="M691" t="s">
        <v>570</v>
      </c>
      <c r="N691" s="32" t="s">
        <v>643</v>
      </c>
      <c r="O691">
        <v>20</v>
      </c>
      <c r="P691">
        <v>5000</v>
      </c>
      <c r="Q691" t="s">
        <v>644</v>
      </c>
      <c r="R691" s="2" t="s">
        <v>585</v>
      </c>
      <c r="S691" s="2" t="s">
        <v>685</v>
      </c>
      <c r="T691" s="31" t="s">
        <v>280</v>
      </c>
    </row>
    <row r="692" spans="1:20" ht="28.8" x14ac:dyDescent="0.3">
      <c r="A692" s="2" t="s">
        <v>282</v>
      </c>
      <c r="C692" s="55" t="s">
        <v>569</v>
      </c>
      <c r="D692" s="2">
        <v>3</v>
      </c>
      <c r="H692" s="2">
        <v>8</v>
      </c>
      <c r="J692" s="2" t="s">
        <v>279</v>
      </c>
      <c r="K692" s="32" t="s">
        <v>695</v>
      </c>
      <c r="L692" s="32">
        <v>30</v>
      </c>
      <c r="M692" t="s">
        <v>570</v>
      </c>
      <c r="N692" s="32" t="s">
        <v>643</v>
      </c>
      <c r="O692">
        <v>20</v>
      </c>
      <c r="P692">
        <v>5000</v>
      </c>
      <c r="Q692" t="s">
        <v>644</v>
      </c>
      <c r="R692" s="2" t="s">
        <v>585</v>
      </c>
      <c r="S692" s="2" t="s">
        <v>685</v>
      </c>
      <c r="T692" s="31" t="s">
        <v>280</v>
      </c>
    </row>
    <row r="693" spans="1:20" ht="28.8" x14ac:dyDescent="0.3">
      <c r="A693" s="2" t="s">
        <v>282</v>
      </c>
      <c r="C693" s="55" t="s">
        <v>569</v>
      </c>
      <c r="D693" s="2">
        <v>3</v>
      </c>
      <c r="H693" s="2">
        <v>36</v>
      </c>
      <c r="J693" s="2" t="s">
        <v>279</v>
      </c>
      <c r="K693" s="32" t="s">
        <v>695</v>
      </c>
      <c r="L693" s="32">
        <v>30</v>
      </c>
      <c r="M693" t="s">
        <v>570</v>
      </c>
      <c r="N693" s="32" t="s">
        <v>643</v>
      </c>
      <c r="O693">
        <v>20</v>
      </c>
      <c r="P693">
        <v>5000</v>
      </c>
      <c r="Q693" t="s">
        <v>644</v>
      </c>
      <c r="R693" s="2" t="s">
        <v>586</v>
      </c>
      <c r="S693" s="2" t="s">
        <v>685</v>
      </c>
      <c r="T693" s="31" t="s">
        <v>280</v>
      </c>
    </row>
    <row r="694" spans="1:20" ht="28.8" x14ac:dyDescent="0.3">
      <c r="A694" s="2" t="s">
        <v>282</v>
      </c>
      <c r="C694" s="55" t="s">
        <v>569</v>
      </c>
      <c r="D694" s="2">
        <v>3</v>
      </c>
      <c r="H694" s="2">
        <v>15</v>
      </c>
      <c r="J694" s="2" t="s">
        <v>279</v>
      </c>
      <c r="K694" s="32" t="s">
        <v>695</v>
      </c>
      <c r="L694" s="32">
        <v>30</v>
      </c>
      <c r="M694" t="s">
        <v>570</v>
      </c>
      <c r="N694" s="32" t="s">
        <v>643</v>
      </c>
      <c r="O694">
        <v>20</v>
      </c>
      <c r="P694">
        <v>5000</v>
      </c>
      <c r="Q694" t="s">
        <v>644</v>
      </c>
      <c r="R694" s="2" t="s">
        <v>585</v>
      </c>
      <c r="S694" s="2" t="s">
        <v>685</v>
      </c>
      <c r="T694" s="31" t="s">
        <v>280</v>
      </c>
    </row>
    <row r="695" spans="1:20" ht="43.2" x14ac:dyDescent="0.3">
      <c r="A695" s="2" t="s">
        <v>278</v>
      </c>
      <c r="C695" s="55" t="s">
        <v>569</v>
      </c>
      <c r="D695" s="2">
        <v>3</v>
      </c>
      <c r="H695" s="2">
        <v>120</v>
      </c>
      <c r="J695" s="2" t="s">
        <v>279</v>
      </c>
      <c r="K695" s="32" t="s">
        <v>695</v>
      </c>
      <c r="L695" s="32">
        <v>4</v>
      </c>
      <c r="M695" t="s">
        <v>378</v>
      </c>
      <c r="N695" s="32" t="s">
        <v>645</v>
      </c>
      <c r="O695">
        <v>30</v>
      </c>
      <c r="P695">
        <v>3500</v>
      </c>
      <c r="Q695" t="s">
        <v>12</v>
      </c>
      <c r="R695" s="2" t="s">
        <v>587</v>
      </c>
      <c r="S695" s="2" t="s">
        <v>685</v>
      </c>
      <c r="T695" s="31" t="s">
        <v>284</v>
      </c>
    </row>
    <row r="696" spans="1:20" ht="43.2" x14ac:dyDescent="0.3">
      <c r="A696" s="2" t="s">
        <v>278</v>
      </c>
      <c r="C696" s="55" t="s">
        <v>569</v>
      </c>
      <c r="D696" s="2">
        <v>3</v>
      </c>
      <c r="H696" s="2">
        <v>140</v>
      </c>
      <c r="J696" s="2" t="s">
        <v>279</v>
      </c>
      <c r="K696" s="32" t="s">
        <v>695</v>
      </c>
      <c r="L696" s="32">
        <v>4</v>
      </c>
      <c r="M696" t="s">
        <v>378</v>
      </c>
      <c r="N696" s="32" t="s">
        <v>645</v>
      </c>
      <c r="O696">
        <v>30</v>
      </c>
      <c r="P696">
        <v>3500</v>
      </c>
      <c r="Q696" t="s">
        <v>12</v>
      </c>
      <c r="R696" s="2" t="s">
        <v>587</v>
      </c>
      <c r="S696" s="2" t="s">
        <v>685</v>
      </c>
      <c r="T696" s="31" t="s">
        <v>284</v>
      </c>
    </row>
    <row r="697" spans="1:20" ht="43.2" x14ac:dyDescent="0.3">
      <c r="A697" s="2" t="s">
        <v>278</v>
      </c>
      <c r="C697" s="55" t="s">
        <v>569</v>
      </c>
      <c r="D697" s="2">
        <v>3</v>
      </c>
      <c r="H697" s="2">
        <v>150</v>
      </c>
      <c r="J697" s="2" t="s">
        <v>279</v>
      </c>
      <c r="K697" s="32" t="s">
        <v>695</v>
      </c>
      <c r="L697" s="32">
        <v>4</v>
      </c>
      <c r="M697" t="s">
        <v>378</v>
      </c>
      <c r="N697" s="32" t="s">
        <v>645</v>
      </c>
      <c r="O697">
        <v>30</v>
      </c>
      <c r="P697">
        <v>3500</v>
      </c>
      <c r="Q697" t="s">
        <v>12</v>
      </c>
      <c r="R697" s="2" t="s">
        <v>587</v>
      </c>
      <c r="S697" s="2" t="s">
        <v>685</v>
      </c>
      <c r="T697" s="31" t="s">
        <v>284</v>
      </c>
    </row>
    <row r="698" spans="1:20" ht="28.8" x14ac:dyDescent="0.3">
      <c r="A698" s="2" t="s">
        <v>278</v>
      </c>
      <c r="C698" s="55" t="s">
        <v>569</v>
      </c>
      <c r="D698" s="2">
        <v>3</v>
      </c>
      <c r="H698" s="2">
        <v>100</v>
      </c>
      <c r="J698" s="2" t="s">
        <v>279</v>
      </c>
      <c r="K698" s="32" t="s">
        <v>695</v>
      </c>
      <c r="L698" s="32">
        <v>4</v>
      </c>
      <c r="M698" t="s">
        <v>378</v>
      </c>
      <c r="N698" s="32" t="s">
        <v>645</v>
      </c>
      <c r="O698">
        <v>30</v>
      </c>
      <c r="P698">
        <v>3500</v>
      </c>
      <c r="Q698" t="s">
        <v>12</v>
      </c>
      <c r="R698" s="2" t="s">
        <v>588</v>
      </c>
      <c r="S698" s="2" t="s">
        <v>685</v>
      </c>
      <c r="T698" s="31" t="s">
        <v>284</v>
      </c>
    </row>
    <row r="699" spans="1:20" ht="43.2" x14ac:dyDescent="0.3">
      <c r="A699" s="2" t="s">
        <v>278</v>
      </c>
      <c r="C699" s="55" t="s">
        <v>569</v>
      </c>
      <c r="D699" s="2">
        <v>3</v>
      </c>
      <c r="H699" s="2">
        <v>95</v>
      </c>
      <c r="J699" s="2" t="s">
        <v>279</v>
      </c>
      <c r="K699" s="32" t="s">
        <v>695</v>
      </c>
      <c r="L699" s="32">
        <v>4</v>
      </c>
      <c r="M699" t="s">
        <v>378</v>
      </c>
      <c r="N699" s="32" t="s">
        <v>645</v>
      </c>
      <c r="O699">
        <v>30</v>
      </c>
      <c r="P699">
        <v>3500</v>
      </c>
      <c r="Q699" t="s">
        <v>12</v>
      </c>
      <c r="R699" s="2" t="s">
        <v>589</v>
      </c>
      <c r="S699" s="2" t="s">
        <v>685</v>
      </c>
      <c r="T699" s="31" t="s">
        <v>284</v>
      </c>
    </row>
    <row r="700" spans="1:20" ht="43.2" x14ac:dyDescent="0.3">
      <c r="A700" s="2" t="s">
        <v>278</v>
      </c>
      <c r="C700" s="55" t="s">
        <v>569</v>
      </c>
      <c r="D700" s="2">
        <v>3</v>
      </c>
      <c r="H700" s="2">
        <v>140</v>
      </c>
      <c r="J700" s="2" t="s">
        <v>279</v>
      </c>
      <c r="K700" s="32" t="s">
        <v>695</v>
      </c>
      <c r="L700" s="32">
        <v>4</v>
      </c>
      <c r="M700" t="s">
        <v>378</v>
      </c>
      <c r="N700" s="32" t="s">
        <v>645</v>
      </c>
      <c r="O700">
        <v>30</v>
      </c>
      <c r="P700">
        <v>3500</v>
      </c>
      <c r="Q700" t="s">
        <v>12</v>
      </c>
      <c r="R700" s="2" t="s">
        <v>590</v>
      </c>
      <c r="S700" s="2" t="s">
        <v>685</v>
      </c>
      <c r="T700" s="31" t="s">
        <v>284</v>
      </c>
    </row>
    <row r="701" spans="1:20" ht="43.2" x14ac:dyDescent="0.3">
      <c r="A701" s="2" t="s">
        <v>278</v>
      </c>
      <c r="C701" s="55" t="s">
        <v>569</v>
      </c>
      <c r="D701" s="2">
        <v>3</v>
      </c>
      <c r="H701" s="2">
        <v>50</v>
      </c>
      <c r="J701" s="2" t="s">
        <v>279</v>
      </c>
      <c r="K701" s="32" t="s">
        <v>695</v>
      </c>
      <c r="L701" s="32">
        <v>4</v>
      </c>
      <c r="M701" t="s">
        <v>378</v>
      </c>
      <c r="N701" s="32" t="s">
        <v>645</v>
      </c>
      <c r="O701">
        <v>30</v>
      </c>
      <c r="P701">
        <v>3500</v>
      </c>
      <c r="Q701" t="s">
        <v>12</v>
      </c>
      <c r="R701" s="2" t="s">
        <v>591</v>
      </c>
      <c r="S701" s="2" t="s">
        <v>685</v>
      </c>
      <c r="T701" s="31" t="s">
        <v>284</v>
      </c>
    </row>
    <row r="702" spans="1:20" ht="43.2" x14ac:dyDescent="0.3">
      <c r="A702" s="2" t="s">
        <v>278</v>
      </c>
      <c r="C702" s="55" t="s">
        <v>569</v>
      </c>
      <c r="D702" s="2">
        <v>3</v>
      </c>
      <c r="H702" s="2">
        <v>190</v>
      </c>
      <c r="J702" s="2" t="s">
        <v>279</v>
      </c>
      <c r="K702" s="32" t="s">
        <v>695</v>
      </c>
      <c r="L702" s="32">
        <v>4</v>
      </c>
      <c r="M702" t="s">
        <v>378</v>
      </c>
      <c r="N702" s="32" t="s">
        <v>645</v>
      </c>
      <c r="O702">
        <v>30</v>
      </c>
      <c r="P702">
        <v>3500</v>
      </c>
      <c r="Q702" t="s">
        <v>12</v>
      </c>
      <c r="R702" s="2" t="s">
        <v>592</v>
      </c>
      <c r="S702" s="2" t="s">
        <v>685</v>
      </c>
      <c r="T702" s="31" t="s">
        <v>284</v>
      </c>
    </row>
    <row r="703" spans="1:20" ht="43.2" x14ac:dyDescent="0.3">
      <c r="A703" s="2" t="s">
        <v>278</v>
      </c>
      <c r="C703" s="55" t="s">
        <v>569</v>
      </c>
      <c r="D703" s="2">
        <v>3</v>
      </c>
      <c r="H703" s="2">
        <v>80</v>
      </c>
      <c r="J703" s="2" t="s">
        <v>279</v>
      </c>
      <c r="K703" s="32" t="s">
        <v>695</v>
      </c>
      <c r="L703" s="32">
        <v>4</v>
      </c>
      <c r="M703" t="s">
        <v>378</v>
      </c>
      <c r="N703" s="32" t="s">
        <v>645</v>
      </c>
      <c r="O703">
        <v>30</v>
      </c>
      <c r="P703">
        <v>3500</v>
      </c>
      <c r="Q703" t="s">
        <v>12</v>
      </c>
      <c r="R703" s="2" t="s">
        <v>592</v>
      </c>
      <c r="S703" s="2" t="s">
        <v>685</v>
      </c>
      <c r="T703" s="31" t="s">
        <v>284</v>
      </c>
    </row>
    <row r="704" spans="1:20" ht="43.2" x14ac:dyDescent="0.3">
      <c r="A704" s="2" t="s">
        <v>278</v>
      </c>
      <c r="C704" s="55" t="s">
        <v>569</v>
      </c>
      <c r="D704" s="2">
        <v>3</v>
      </c>
      <c r="H704" s="2">
        <v>120</v>
      </c>
      <c r="J704" s="2" t="s">
        <v>279</v>
      </c>
      <c r="K704" s="32" t="s">
        <v>695</v>
      </c>
      <c r="L704" s="32">
        <v>4</v>
      </c>
      <c r="M704" t="s">
        <v>378</v>
      </c>
      <c r="N704" s="32" t="s">
        <v>645</v>
      </c>
      <c r="O704">
        <v>30</v>
      </c>
      <c r="P704">
        <v>3500</v>
      </c>
      <c r="Q704" t="s">
        <v>12</v>
      </c>
      <c r="R704" s="2" t="s">
        <v>593</v>
      </c>
      <c r="S704" s="2" t="s">
        <v>685</v>
      </c>
      <c r="T704" s="31" t="s">
        <v>284</v>
      </c>
    </row>
    <row r="705" spans="1:20" ht="43.2" x14ac:dyDescent="0.3">
      <c r="A705" s="2" t="s">
        <v>278</v>
      </c>
      <c r="C705" s="55" t="s">
        <v>569</v>
      </c>
      <c r="D705" s="2">
        <v>3</v>
      </c>
      <c r="H705" s="2">
        <v>115</v>
      </c>
      <c r="J705" s="2" t="s">
        <v>279</v>
      </c>
      <c r="K705" s="32" t="s">
        <v>695</v>
      </c>
      <c r="L705" s="32">
        <v>4</v>
      </c>
      <c r="M705" t="s">
        <v>378</v>
      </c>
      <c r="N705" s="32" t="s">
        <v>645</v>
      </c>
      <c r="O705">
        <v>30</v>
      </c>
      <c r="P705">
        <v>3500</v>
      </c>
      <c r="Q705" t="s">
        <v>12</v>
      </c>
      <c r="R705" s="2" t="s">
        <v>594</v>
      </c>
      <c r="S705" s="2" t="s">
        <v>685</v>
      </c>
      <c r="T705" s="31" t="s">
        <v>284</v>
      </c>
    </row>
    <row r="706" spans="1:20" ht="43.2" x14ac:dyDescent="0.3">
      <c r="A706" s="2" t="s">
        <v>278</v>
      </c>
      <c r="C706" s="55" t="s">
        <v>569</v>
      </c>
      <c r="D706" s="2">
        <v>3</v>
      </c>
      <c r="H706" s="2">
        <v>65</v>
      </c>
      <c r="J706" s="2" t="s">
        <v>279</v>
      </c>
      <c r="K706" s="32" t="s">
        <v>695</v>
      </c>
      <c r="L706" s="32">
        <v>4</v>
      </c>
      <c r="M706" t="s">
        <v>378</v>
      </c>
      <c r="N706" s="32" t="s">
        <v>645</v>
      </c>
      <c r="O706">
        <v>30</v>
      </c>
      <c r="P706">
        <v>3500</v>
      </c>
      <c r="Q706" t="s">
        <v>12</v>
      </c>
      <c r="R706" s="2" t="s">
        <v>594</v>
      </c>
      <c r="S706" s="2" t="s">
        <v>685</v>
      </c>
      <c r="T706" s="31" t="s">
        <v>284</v>
      </c>
    </row>
    <row r="707" spans="1:20" ht="43.2" x14ac:dyDescent="0.3">
      <c r="A707" s="2" t="s">
        <v>278</v>
      </c>
      <c r="C707" s="55" t="s">
        <v>569</v>
      </c>
      <c r="D707" s="2">
        <v>3</v>
      </c>
      <c r="H707" s="2">
        <v>175</v>
      </c>
      <c r="J707" s="2" t="s">
        <v>279</v>
      </c>
      <c r="K707" s="32" t="s">
        <v>695</v>
      </c>
      <c r="L707" s="32">
        <v>4</v>
      </c>
      <c r="M707" t="s">
        <v>378</v>
      </c>
      <c r="N707" s="32" t="s">
        <v>645</v>
      </c>
      <c r="O707">
        <v>30</v>
      </c>
      <c r="P707">
        <v>3500</v>
      </c>
      <c r="Q707" t="s">
        <v>12</v>
      </c>
      <c r="R707" s="2" t="s">
        <v>595</v>
      </c>
      <c r="S707" s="2" t="s">
        <v>685</v>
      </c>
      <c r="T707" s="31" t="s">
        <v>284</v>
      </c>
    </row>
    <row r="708" spans="1:20" ht="28.8" x14ac:dyDescent="0.3">
      <c r="A708" s="2" t="s">
        <v>278</v>
      </c>
      <c r="C708" s="55" t="s">
        <v>569</v>
      </c>
      <c r="D708" s="2">
        <v>3</v>
      </c>
      <c r="H708" s="2">
        <v>280</v>
      </c>
      <c r="J708" s="2" t="s">
        <v>279</v>
      </c>
      <c r="K708" s="32" t="s">
        <v>695</v>
      </c>
      <c r="L708" s="32">
        <v>4</v>
      </c>
      <c r="M708" t="s">
        <v>378</v>
      </c>
      <c r="N708" s="32" t="s">
        <v>645</v>
      </c>
      <c r="O708">
        <v>30</v>
      </c>
      <c r="P708">
        <v>3500</v>
      </c>
      <c r="Q708" t="s">
        <v>12</v>
      </c>
      <c r="R708" s="2" t="s">
        <v>596</v>
      </c>
      <c r="S708" s="2" t="s">
        <v>685</v>
      </c>
      <c r="T708" s="31" t="s">
        <v>284</v>
      </c>
    </row>
    <row r="709" spans="1:20" ht="28.8" x14ac:dyDescent="0.3">
      <c r="A709" s="2" t="s">
        <v>278</v>
      </c>
      <c r="C709" s="55" t="s">
        <v>569</v>
      </c>
      <c r="D709" s="2">
        <v>3</v>
      </c>
      <c r="H709" s="2">
        <v>105</v>
      </c>
      <c r="J709" s="2" t="s">
        <v>279</v>
      </c>
      <c r="K709" s="32" t="s">
        <v>695</v>
      </c>
      <c r="L709" s="32">
        <v>4</v>
      </c>
      <c r="M709" t="s">
        <v>378</v>
      </c>
      <c r="N709" s="32" t="s">
        <v>645</v>
      </c>
      <c r="O709">
        <v>30</v>
      </c>
      <c r="P709">
        <v>3500</v>
      </c>
      <c r="Q709" t="s">
        <v>12</v>
      </c>
      <c r="R709" s="2" t="s">
        <v>596</v>
      </c>
      <c r="S709" s="2" t="s">
        <v>685</v>
      </c>
      <c r="T709" s="31" t="s">
        <v>284</v>
      </c>
    </row>
    <row r="710" spans="1:20" ht="43.2" x14ac:dyDescent="0.3">
      <c r="A710" s="2" t="s">
        <v>278</v>
      </c>
      <c r="C710" s="55" t="s">
        <v>569</v>
      </c>
      <c r="D710" s="2">
        <v>3</v>
      </c>
      <c r="H710" s="2">
        <v>60</v>
      </c>
      <c r="J710" s="2" t="s">
        <v>279</v>
      </c>
      <c r="K710" s="32" t="s">
        <v>695</v>
      </c>
      <c r="L710" s="32">
        <v>4</v>
      </c>
      <c r="M710" t="s">
        <v>378</v>
      </c>
      <c r="N710" s="32" t="s">
        <v>645</v>
      </c>
      <c r="O710">
        <v>30</v>
      </c>
      <c r="P710">
        <v>3500</v>
      </c>
      <c r="Q710" t="s">
        <v>12</v>
      </c>
      <c r="R710" s="2" t="s">
        <v>597</v>
      </c>
      <c r="S710" s="2" t="s">
        <v>685</v>
      </c>
      <c r="T710" s="31" t="s">
        <v>284</v>
      </c>
    </row>
    <row r="711" spans="1:20" ht="28.8" x14ac:dyDescent="0.3">
      <c r="A711" s="2" t="s">
        <v>646</v>
      </c>
      <c r="C711" s="55" t="s">
        <v>569</v>
      </c>
      <c r="D711" s="2">
        <v>3</v>
      </c>
      <c r="H711" s="2">
        <v>115</v>
      </c>
      <c r="J711" s="2" t="s">
        <v>279</v>
      </c>
      <c r="K711" s="32" t="s">
        <v>695</v>
      </c>
      <c r="L711" s="32">
        <v>4</v>
      </c>
      <c r="M711" t="s">
        <v>378</v>
      </c>
      <c r="N711" s="32" t="s">
        <v>645</v>
      </c>
      <c r="O711">
        <v>30</v>
      </c>
      <c r="P711">
        <v>3500</v>
      </c>
      <c r="Q711" t="s">
        <v>12</v>
      </c>
      <c r="R711" s="2" t="s">
        <v>598</v>
      </c>
      <c r="S711" s="2" t="s">
        <v>685</v>
      </c>
      <c r="T711" s="31" t="s">
        <v>284</v>
      </c>
    </row>
    <row r="712" spans="1:20" ht="43.2" x14ac:dyDescent="0.3">
      <c r="A712" s="2" t="s">
        <v>646</v>
      </c>
      <c r="C712" s="55" t="s">
        <v>569</v>
      </c>
      <c r="D712" s="2">
        <v>3</v>
      </c>
      <c r="H712" s="2">
        <v>185</v>
      </c>
      <c r="J712" s="2" t="s">
        <v>279</v>
      </c>
      <c r="K712" s="32" t="s">
        <v>695</v>
      </c>
      <c r="L712" s="32">
        <v>4</v>
      </c>
      <c r="M712" t="s">
        <v>378</v>
      </c>
      <c r="N712" s="32" t="s">
        <v>645</v>
      </c>
      <c r="O712">
        <v>30</v>
      </c>
      <c r="P712">
        <v>3500</v>
      </c>
      <c r="Q712" t="s">
        <v>12</v>
      </c>
      <c r="R712" s="2" t="s">
        <v>599</v>
      </c>
      <c r="S712" s="2" t="s">
        <v>685</v>
      </c>
      <c r="T712" s="31" t="s">
        <v>284</v>
      </c>
    </row>
    <row r="713" spans="1:20" ht="28.8" x14ac:dyDescent="0.3">
      <c r="A713" s="2" t="s">
        <v>646</v>
      </c>
      <c r="C713" s="55" t="s">
        <v>569</v>
      </c>
      <c r="D713" s="2">
        <v>3</v>
      </c>
      <c r="H713" s="2">
        <v>120</v>
      </c>
      <c r="J713" s="2" t="s">
        <v>279</v>
      </c>
      <c r="K713" s="32" t="s">
        <v>695</v>
      </c>
      <c r="L713" s="32">
        <v>4</v>
      </c>
      <c r="M713" t="s">
        <v>378</v>
      </c>
      <c r="N713" s="32" t="s">
        <v>645</v>
      </c>
      <c r="O713">
        <v>30</v>
      </c>
      <c r="P713">
        <v>3500</v>
      </c>
      <c r="Q713" t="s">
        <v>12</v>
      </c>
      <c r="R713" s="2" t="s">
        <v>598</v>
      </c>
      <c r="S713" s="2" t="s">
        <v>685</v>
      </c>
      <c r="T713" s="31" t="s">
        <v>284</v>
      </c>
    </row>
    <row r="714" spans="1:20" x14ac:dyDescent="0.3">
      <c r="A714" s="2" t="s">
        <v>646</v>
      </c>
      <c r="C714" s="55" t="s">
        <v>569</v>
      </c>
      <c r="D714" s="2">
        <v>3</v>
      </c>
      <c r="H714" s="2">
        <v>135</v>
      </c>
      <c r="J714" s="2" t="s">
        <v>279</v>
      </c>
      <c r="K714" s="32" t="s">
        <v>695</v>
      </c>
      <c r="L714" s="32">
        <v>4</v>
      </c>
      <c r="M714" t="s">
        <v>378</v>
      </c>
      <c r="N714" s="32" t="s">
        <v>645</v>
      </c>
      <c r="O714">
        <v>30</v>
      </c>
      <c r="P714">
        <v>3500</v>
      </c>
      <c r="Q714" t="s">
        <v>12</v>
      </c>
      <c r="R714" s="2" t="s">
        <v>600</v>
      </c>
      <c r="S714" s="2" t="s">
        <v>685</v>
      </c>
      <c r="T714" s="31" t="s">
        <v>284</v>
      </c>
    </row>
    <row r="715" spans="1:20" x14ac:dyDescent="0.3">
      <c r="A715" s="2" t="s">
        <v>646</v>
      </c>
      <c r="C715" s="55" t="s">
        <v>569</v>
      </c>
      <c r="D715" s="2">
        <v>3</v>
      </c>
      <c r="H715" s="2">
        <v>140</v>
      </c>
      <c r="J715" s="2" t="s">
        <v>279</v>
      </c>
      <c r="K715" s="32" t="s">
        <v>695</v>
      </c>
      <c r="L715" s="32">
        <v>4</v>
      </c>
      <c r="M715" t="s">
        <v>378</v>
      </c>
      <c r="N715" s="32" t="s">
        <v>645</v>
      </c>
      <c r="O715">
        <v>30</v>
      </c>
      <c r="P715">
        <v>3500</v>
      </c>
      <c r="Q715" t="s">
        <v>12</v>
      </c>
      <c r="R715" s="2" t="s">
        <v>601</v>
      </c>
      <c r="S715" s="2" t="s">
        <v>685</v>
      </c>
      <c r="T715" s="31" t="s">
        <v>284</v>
      </c>
    </row>
    <row r="716" spans="1:20" ht="28.8" x14ac:dyDescent="0.3">
      <c r="A716" s="2" t="s">
        <v>278</v>
      </c>
      <c r="C716" s="55" t="s">
        <v>569</v>
      </c>
      <c r="D716" s="2">
        <v>3</v>
      </c>
      <c r="H716" s="2">
        <v>1</v>
      </c>
      <c r="J716" s="2" t="s">
        <v>279</v>
      </c>
      <c r="K716" s="32" t="s">
        <v>695</v>
      </c>
      <c r="M716" t="s">
        <v>72</v>
      </c>
      <c r="N716" s="32" t="s">
        <v>649</v>
      </c>
      <c r="O716">
        <v>160</v>
      </c>
      <c r="P716">
        <v>980</v>
      </c>
      <c r="Q716" t="s">
        <v>285</v>
      </c>
      <c r="R716" s="2" t="s">
        <v>602</v>
      </c>
      <c r="S716" s="2" t="s">
        <v>691</v>
      </c>
      <c r="T716" s="31" t="s">
        <v>647</v>
      </c>
    </row>
    <row r="717" spans="1:20" ht="28.8" x14ac:dyDescent="0.3">
      <c r="A717" s="2" t="s">
        <v>278</v>
      </c>
      <c r="C717" s="55" t="s">
        <v>569</v>
      </c>
      <c r="D717" s="2">
        <v>3</v>
      </c>
      <c r="H717" s="2">
        <v>9</v>
      </c>
      <c r="J717" s="2" t="s">
        <v>279</v>
      </c>
      <c r="K717" s="32" t="s">
        <v>695</v>
      </c>
      <c r="M717" t="s">
        <v>72</v>
      </c>
      <c r="N717" s="32" t="s">
        <v>649</v>
      </c>
      <c r="O717">
        <v>160</v>
      </c>
      <c r="P717">
        <v>980</v>
      </c>
      <c r="Q717" t="s">
        <v>285</v>
      </c>
      <c r="R717" s="2" t="s">
        <v>602</v>
      </c>
      <c r="S717" s="2" t="s">
        <v>691</v>
      </c>
      <c r="T717" s="31" t="s">
        <v>647</v>
      </c>
    </row>
    <row r="718" spans="1:20" ht="28.8" x14ac:dyDescent="0.3">
      <c r="A718" s="2" t="s">
        <v>278</v>
      </c>
      <c r="C718" s="55" t="s">
        <v>569</v>
      </c>
      <c r="D718" s="2">
        <v>3</v>
      </c>
      <c r="H718" s="2">
        <v>2</v>
      </c>
      <c r="J718" s="2" t="s">
        <v>279</v>
      </c>
      <c r="K718" s="32" t="s">
        <v>695</v>
      </c>
      <c r="M718" t="s">
        <v>72</v>
      </c>
      <c r="N718" s="32" t="s">
        <v>649</v>
      </c>
      <c r="O718">
        <v>160</v>
      </c>
      <c r="P718">
        <v>980</v>
      </c>
      <c r="Q718" t="s">
        <v>285</v>
      </c>
      <c r="R718" s="2" t="s">
        <v>603</v>
      </c>
      <c r="S718" s="2" t="s">
        <v>685</v>
      </c>
      <c r="T718" s="31" t="s">
        <v>647</v>
      </c>
    </row>
    <row r="719" spans="1:20" ht="28.8" x14ac:dyDescent="0.3">
      <c r="A719" s="2" t="s">
        <v>278</v>
      </c>
      <c r="C719" s="55" t="s">
        <v>569</v>
      </c>
      <c r="D719" s="2">
        <v>3</v>
      </c>
      <c r="H719" s="2">
        <v>2</v>
      </c>
      <c r="J719" s="2" t="s">
        <v>279</v>
      </c>
      <c r="K719" s="32" t="s">
        <v>695</v>
      </c>
      <c r="M719" t="s">
        <v>72</v>
      </c>
      <c r="N719" s="32" t="s">
        <v>649</v>
      </c>
      <c r="O719">
        <v>160</v>
      </c>
      <c r="P719">
        <v>980</v>
      </c>
      <c r="Q719" t="s">
        <v>285</v>
      </c>
      <c r="R719" s="2" t="s">
        <v>603</v>
      </c>
      <c r="S719" s="2" t="s">
        <v>685</v>
      </c>
      <c r="T719" s="31" t="s">
        <v>647</v>
      </c>
    </row>
    <row r="720" spans="1:20" ht="28.8" x14ac:dyDescent="0.3">
      <c r="A720" s="2" t="s">
        <v>278</v>
      </c>
      <c r="C720" s="55" t="s">
        <v>569</v>
      </c>
      <c r="D720" s="2">
        <v>3</v>
      </c>
      <c r="H720" s="2">
        <v>1</v>
      </c>
      <c r="J720" s="2" t="s">
        <v>279</v>
      </c>
      <c r="K720" s="32" t="s">
        <v>695</v>
      </c>
      <c r="M720" t="s">
        <v>72</v>
      </c>
      <c r="N720" s="32" t="s">
        <v>649</v>
      </c>
      <c r="O720">
        <v>160</v>
      </c>
      <c r="P720">
        <v>980</v>
      </c>
      <c r="Q720" t="s">
        <v>285</v>
      </c>
      <c r="R720" s="2" t="s">
        <v>603</v>
      </c>
      <c r="S720" s="2" t="s">
        <v>685</v>
      </c>
      <c r="T720" s="31" t="s">
        <v>647</v>
      </c>
    </row>
    <row r="721" spans="1:20" ht="28.8" x14ac:dyDescent="0.3">
      <c r="A721" s="2" t="s">
        <v>278</v>
      </c>
      <c r="C721" s="55" t="s">
        <v>569</v>
      </c>
      <c r="D721" s="2">
        <v>3</v>
      </c>
      <c r="H721" s="2">
        <v>0</v>
      </c>
      <c r="J721" s="2" t="s">
        <v>279</v>
      </c>
      <c r="K721" s="32" t="s">
        <v>695</v>
      </c>
      <c r="M721" t="s">
        <v>72</v>
      </c>
      <c r="N721" s="32" t="s">
        <v>649</v>
      </c>
      <c r="O721">
        <v>160</v>
      </c>
      <c r="P721">
        <v>980</v>
      </c>
      <c r="Q721" t="s">
        <v>285</v>
      </c>
      <c r="R721" s="2" t="s">
        <v>603</v>
      </c>
      <c r="S721" s="2" t="s">
        <v>685</v>
      </c>
      <c r="T721" s="31" t="s">
        <v>647</v>
      </c>
    </row>
    <row r="722" spans="1:20" ht="28.8" x14ac:dyDescent="0.3">
      <c r="A722" s="2" t="s">
        <v>278</v>
      </c>
      <c r="C722" s="55" t="s">
        <v>569</v>
      </c>
      <c r="D722" s="2">
        <v>3</v>
      </c>
      <c r="H722" s="2">
        <v>1</v>
      </c>
      <c r="J722" s="2" t="s">
        <v>279</v>
      </c>
      <c r="K722" s="32" t="s">
        <v>695</v>
      </c>
      <c r="M722" t="s">
        <v>72</v>
      </c>
      <c r="N722" s="32" t="s">
        <v>649</v>
      </c>
      <c r="O722">
        <v>160</v>
      </c>
      <c r="P722">
        <v>980</v>
      </c>
      <c r="Q722" t="s">
        <v>285</v>
      </c>
      <c r="R722" s="2" t="s">
        <v>603</v>
      </c>
      <c r="S722" s="2" t="s">
        <v>685</v>
      </c>
      <c r="T722" s="31" t="s">
        <v>647</v>
      </c>
    </row>
    <row r="723" spans="1:20" ht="28.8" x14ac:dyDescent="0.3">
      <c r="A723" s="2" t="s">
        <v>278</v>
      </c>
      <c r="C723" s="55" t="s">
        <v>569</v>
      </c>
      <c r="D723" s="2">
        <v>3</v>
      </c>
      <c r="H723" s="2">
        <v>0</v>
      </c>
      <c r="J723" s="2" t="s">
        <v>279</v>
      </c>
      <c r="K723" s="32" t="s">
        <v>695</v>
      </c>
      <c r="M723" t="s">
        <v>72</v>
      </c>
      <c r="N723" s="32" t="s">
        <v>649</v>
      </c>
      <c r="O723">
        <v>160</v>
      </c>
      <c r="P723">
        <v>980</v>
      </c>
      <c r="Q723" t="s">
        <v>285</v>
      </c>
      <c r="R723" s="2" t="s">
        <v>603</v>
      </c>
      <c r="S723" s="2" t="s">
        <v>685</v>
      </c>
      <c r="T723" s="31" t="s">
        <v>647</v>
      </c>
    </row>
    <row r="724" spans="1:20" ht="28.8" x14ac:dyDescent="0.3">
      <c r="A724" s="2" t="s">
        <v>281</v>
      </c>
      <c r="C724" s="55" t="s">
        <v>569</v>
      </c>
      <c r="D724" s="2">
        <v>3</v>
      </c>
      <c r="H724" s="2">
        <v>1</v>
      </c>
      <c r="J724" s="2" t="s">
        <v>279</v>
      </c>
      <c r="K724" s="32" t="s">
        <v>695</v>
      </c>
      <c r="M724" t="s">
        <v>72</v>
      </c>
      <c r="N724" s="32" t="s">
        <v>649</v>
      </c>
      <c r="O724">
        <v>160</v>
      </c>
      <c r="P724">
        <v>980</v>
      </c>
      <c r="Q724" t="s">
        <v>285</v>
      </c>
      <c r="R724" s="2" t="s">
        <v>604</v>
      </c>
      <c r="S724" s="2" t="s">
        <v>702</v>
      </c>
      <c r="T724" s="31" t="s">
        <v>647</v>
      </c>
    </row>
    <row r="725" spans="1:20" ht="28.8" x14ac:dyDescent="0.3">
      <c r="A725" s="2" t="s">
        <v>278</v>
      </c>
      <c r="C725" s="55" t="s">
        <v>569</v>
      </c>
      <c r="D725" s="2">
        <v>3</v>
      </c>
      <c r="H725" s="2">
        <v>0</v>
      </c>
      <c r="J725" s="2" t="s">
        <v>279</v>
      </c>
      <c r="K725" s="32" t="s">
        <v>695</v>
      </c>
      <c r="M725" t="s">
        <v>72</v>
      </c>
      <c r="N725" s="32" t="s">
        <v>649</v>
      </c>
      <c r="O725">
        <v>160</v>
      </c>
      <c r="P725">
        <v>980</v>
      </c>
      <c r="Q725" t="s">
        <v>285</v>
      </c>
      <c r="R725" s="2" t="s">
        <v>605</v>
      </c>
      <c r="S725" s="2" t="s">
        <v>702</v>
      </c>
      <c r="T725" s="31" t="s">
        <v>647</v>
      </c>
    </row>
    <row r="726" spans="1:20" ht="28.8" x14ac:dyDescent="0.3">
      <c r="A726" s="2" t="s">
        <v>278</v>
      </c>
      <c r="C726" s="55" t="s">
        <v>569</v>
      </c>
      <c r="D726" s="2">
        <v>3</v>
      </c>
      <c r="H726" s="2">
        <v>1</v>
      </c>
      <c r="J726" s="2" t="s">
        <v>279</v>
      </c>
      <c r="K726" s="32" t="s">
        <v>695</v>
      </c>
      <c r="M726" t="s">
        <v>72</v>
      </c>
      <c r="N726" s="32" t="s">
        <v>649</v>
      </c>
      <c r="O726">
        <v>160</v>
      </c>
      <c r="P726">
        <v>980</v>
      </c>
      <c r="Q726" t="s">
        <v>285</v>
      </c>
      <c r="R726" s="2" t="s">
        <v>289</v>
      </c>
      <c r="S726" s="2" t="s">
        <v>702</v>
      </c>
      <c r="T726" s="31" t="s">
        <v>647</v>
      </c>
    </row>
    <row r="727" spans="1:20" ht="28.8" x14ac:dyDescent="0.3">
      <c r="A727" s="9" t="s">
        <v>281</v>
      </c>
      <c r="C727" s="55" t="s">
        <v>569</v>
      </c>
      <c r="D727" s="2">
        <v>3</v>
      </c>
      <c r="H727" s="2">
        <v>0</v>
      </c>
      <c r="J727" s="2" t="s">
        <v>279</v>
      </c>
      <c r="K727" s="32" t="s">
        <v>695</v>
      </c>
      <c r="M727" t="s">
        <v>72</v>
      </c>
      <c r="N727" s="32" t="s">
        <v>649</v>
      </c>
      <c r="O727">
        <v>160</v>
      </c>
      <c r="P727">
        <v>980</v>
      </c>
      <c r="Q727" t="s">
        <v>285</v>
      </c>
      <c r="R727" s="2" t="s">
        <v>289</v>
      </c>
      <c r="S727" s="2" t="s">
        <v>702</v>
      </c>
      <c r="T727" s="31" t="s">
        <v>647</v>
      </c>
    </row>
    <row r="728" spans="1:20" ht="28.8" x14ac:dyDescent="0.3">
      <c r="A728" s="2" t="s">
        <v>648</v>
      </c>
      <c r="C728" s="55" t="s">
        <v>569</v>
      </c>
      <c r="D728" s="2">
        <v>3</v>
      </c>
      <c r="H728" s="2">
        <v>1</v>
      </c>
      <c r="J728" s="2" t="s">
        <v>279</v>
      </c>
      <c r="K728" s="32" t="s">
        <v>695</v>
      </c>
      <c r="M728" t="s">
        <v>72</v>
      </c>
      <c r="N728" s="32" t="s">
        <v>649</v>
      </c>
      <c r="O728">
        <v>160</v>
      </c>
      <c r="P728">
        <v>980</v>
      </c>
      <c r="Q728" t="s">
        <v>285</v>
      </c>
      <c r="R728" s="2" t="s">
        <v>606</v>
      </c>
      <c r="S728" s="2" t="s">
        <v>691</v>
      </c>
      <c r="T728" s="31" t="s">
        <v>647</v>
      </c>
    </row>
    <row r="729" spans="1:20" ht="28.8" x14ac:dyDescent="0.3">
      <c r="A729" s="2" t="s">
        <v>278</v>
      </c>
      <c r="C729" s="55" t="s">
        <v>569</v>
      </c>
      <c r="D729" s="2">
        <v>3</v>
      </c>
      <c r="H729" s="2">
        <v>10</v>
      </c>
      <c r="J729" s="2" t="s">
        <v>279</v>
      </c>
      <c r="K729" s="32" t="s">
        <v>695</v>
      </c>
      <c r="M729" t="s">
        <v>72</v>
      </c>
      <c r="N729" s="32" t="s">
        <v>649</v>
      </c>
      <c r="O729">
        <v>160</v>
      </c>
      <c r="P729">
        <v>980</v>
      </c>
      <c r="Q729" t="s">
        <v>285</v>
      </c>
      <c r="R729" s="2" t="s">
        <v>155</v>
      </c>
      <c r="S729" s="2" t="s">
        <v>685</v>
      </c>
      <c r="T729" s="31" t="s">
        <v>647</v>
      </c>
    </row>
    <row r="730" spans="1:20" ht="28.8" x14ac:dyDescent="0.3">
      <c r="A730" s="2" t="s">
        <v>278</v>
      </c>
      <c r="C730" s="55" t="s">
        <v>569</v>
      </c>
      <c r="D730" s="2">
        <v>3</v>
      </c>
      <c r="H730" s="2">
        <v>0</v>
      </c>
      <c r="J730" s="2" t="s">
        <v>279</v>
      </c>
      <c r="K730" s="32" t="s">
        <v>695</v>
      </c>
      <c r="M730" t="s">
        <v>72</v>
      </c>
      <c r="N730" s="32" t="s">
        <v>649</v>
      </c>
      <c r="O730">
        <v>160</v>
      </c>
      <c r="P730">
        <v>980</v>
      </c>
      <c r="Q730" t="s">
        <v>285</v>
      </c>
      <c r="R730" s="2" t="s">
        <v>155</v>
      </c>
      <c r="S730" s="2" t="s">
        <v>685</v>
      </c>
      <c r="T730" s="31" t="s">
        <v>647</v>
      </c>
    </row>
    <row r="731" spans="1:20" ht="28.8" x14ac:dyDescent="0.3">
      <c r="A731" s="2" t="s">
        <v>278</v>
      </c>
      <c r="C731" s="55" t="s">
        <v>569</v>
      </c>
      <c r="D731" s="2">
        <v>3</v>
      </c>
      <c r="H731" s="2">
        <v>0</v>
      </c>
      <c r="J731" s="2" t="s">
        <v>279</v>
      </c>
      <c r="K731" s="32" t="s">
        <v>695</v>
      </c>
      <c r="M731" t="s">
        <v>72</v>
      </c>
      <c r="N731" s="32" t="s">
        <v>649</v>
      </c>
      <c r="O731">
        <v>160</v>
      </c>
      <c r="P731">
        <v>980</v>
      </c>
      <c r="Q731" t="s">
        <v>285</v>
      </c>
      <c r="R731" s="2" t="s">
        <v>155</v>
      </c>
      <c r="S731" s="2" t="s">
        <v>685</v>
      </c>
      <c r="T731" s="31" t="s">
        <v>647</v>
      </c>
    </row>
    <row r="732" spans="1:20" ht="28.8" x14ac:dyDescent="0.3">
      <c r="A732" s="2" t="s">
        <v>278</v>
      </c>
      <c r="C732" s="55" t="s">
        <v>569</v>
      </c>
      <c r="D732" s="2">
        <v>3</v>
      </c>
      <c r="H732" s="2">
        <v>1</v>
      </c>
      <c r="J732" s="2" t="s">
        <v>279</v>
      </c>
      <c r="K732" s="32" t="s">
        <v>695</v>
      </c>
      <c r="M732" t="s">
        <v>72</v>
      </c>
      <c r="N732" s="32" t="s">
        <v>649</v>
      </c>
      <c r="O732">
        <v>160</v>
      </c>
      <c r="P732">
        <v>980</v>
      </c>
      <c r="Q732" t="s">
        <v>285</v>
      </c>
      <c r="R732" s="2" t="s">
        <v>607</v>
      </c>
      <c r="S732" s="2" t="s">
        <v>692</v>
      </c>
      <c r="T732" s="31" t="s">
        <v>647</v>
      </c>
    </row>
    <row r="733" spans="1:20" ht="28.8" x14ac:dyDescent="0.3">
      <c r="A733" s="2" t="s">
        <v>278</v>
      </c>
      <c r="C733" s="55" t="s">
        <v>569</v>
      </c>
      <c r="D733" s="30">
        <v>2</v>
      </c>
      <c r="H733" s="30">
        <v>232</v>
      </c>
      <c r="J733" s="2" t="s">
        <v>279</v>
      </c>
      <c r="K733" s="32" t="s">
        <v>695</v>
      </c>
      <c r="L733" s="32">
        <v>80</v>
      </c>
      <c r="M733" t="s">
        <v>30</v>
      </c>
      <c r="N733" s="32" t="s">
        <v>650</v>
      </c>
      <c r="O733">
        <v>100</v>
      </c>
      <c r="P733">
        <v>5000</v>
      </c>
      <c r="Q733" t="s">
        <v>651</v>
      </c>
      <c r="R733" s="29" t="s">
        <v>608</v>
      </c>
      <c r="S733" s="29" t="s">
        <v>702</v>
      </c>
      <c r="T733" s="31" t="s">
        <v>295</v>
      </c>
    </row>
    <row r="734" spans="1:20" ht="28.8" x14ac:dyDescent="0.3">
      <c r="A734" s="2" t="s">
        <v>278</v>
      </c>
      <c r="C734" s="55" t="s">
        <v>569</v>
      </c>
      <c r="D734" s="30">
        <v>2</v>
      </c>
      <c r="H734" s="30">
        <v>154</v>
      </c>
      <c r="J734" s="2" t="s">
        <v>279</v>
      </c>
      <c r="K734" s="32" t="s">
        <v>695</v>
      </c>
      <c r="L734" s="32">
        <v>80</v>
      </c>
      <c r="M734" t="s">
        <v>30</v>
      </c>
      <c r="N734" s="32" t="s">
        <v>650</v>
      </c>
      <c r="O734">
        <v>100</v>
      </c>
      <c r="P734">
        <v>5000</v>
      </c>
      <c r="Q734" t="s">
        <v>651</v>
      </c>
      <c r="R734" s="29" t="s">
        <v>608</v>
      </c>
      <c r="S734" s="29" t="s">
        <v>702</v>
      </c>
      <c r="T734" s="31" t="s">
        <v>295</v>
      </c>
    </row>
    <row r="735" spans="1:20" ht="28.8" x14ac:dyDescent="0.3">
      <c r="A735" s="2" t="s">
        <v>278</v>
      </c>
      <c r="C735" s="55" t="s">
        <v>569</v>
      </c>
      <c r="D735" s="30">
        <v>2</v>
      </c>
      <c r="H735" s="30">
        <v>98</v>
      </c>
      <c r="J735" s="2" t="s">
        <v>279</v>
      </c>
      <c r="K735" s="32" t="s">
        <v>695</v>
      </c>
      <c r="L735" s="32">
        <v>80</v>
      </c>
      <c r="M735" t="s">
        <v>30</v>
      </c>
      <c r="N735" s="32" t="s">
        <v>650</v>
      </c>
      <c r="O735">
        <v>100</v>
      </c>
      <c r="P735">
        <v>5000</v>
      </c>
      <c r="Q735" t="s">
        <v>651</v>
      </c>
      <c r="R735" s="29" t="s">
        <v>608</v>
      </c>
      <c r="S735" s="29" t="s">
        <v>702</v>
      </c>
      <c r="T735" s="31" t="s">
        <v>295</v>
      </c>
    </row>
    <row r="736" spans="1:20" ht="28.8" x14ac:dyDescent="0.3">
      <c r="A736" s="2" t="s">
        <v>278</v>
      </c>
      <c r="C736" s="55" t="s">
        <v>569</v>
      </c>
      <c r="D736" s="30">
        <v>2</v>
      </c>
      <c r="H736" s="30">
        <v>718</v>
      </c>
      <c r="J736" s="2" t="s">
        <v>279</v>
      </c>
      <c r="K736" s="32" t="s">
        <v>695</v>
      </c>
      <c r="L736" s="32">
        <v>80</v>
      </c>
      <c r="M736" t="s">
        <v>30</v>
      </c>
      <c r="N736" s="32" t="s">
        <v>650</v>
      </c>
      <c r="O736">
        <v>100</v>
      </c>
      <c r="P736">
        <v>5000</v>
      </c>
      <c r="Q736" t="s">
        <v>651</v>
      </c>
      <c r="R736" s="29" t="s">
        <v>262</v>
      </c>
      <c r="S736" s="29" t="s">
        <v>702</v>
      </c>
      <c r="T736" s="31" t="s">
        <v>295</v>
      </c>
    </row>
    <row r="737" spans="1:20" ht="28.8" x14ac:dyDescent="0.3">
      <c r="A737" s="2" t="s">
        <v>278</v>
      </c>
      <c r="C737" s="55" t="s">
        <v>569</v>
      </c>
      <c r="D737" s="30">
        <v>2</v>
      </c>
      <c r="H737" s="30">
        <v>354</v>
      </c>
      <c r="J737" s="2" t="s">
        <v>279</v>
      </c>
      <c r="K737" s="32" t="s">
        <v>695</v>
      </c>
      <c r="L737" s="32">
        <v>80</v>
      </c>
      <c r="M737" t="s">
        <v>30</v>
      </c>
      <c r="N737" s="32" t="s">
        <v>650</v>
      </c>
      <c r="O737">
        <v>100</v>
      </c>
      <c r="P737">
        <v>5000</v>
      </c>
      <c r="Q737" t="s">
        <v>651</v>
      </c>
      <c r="R737" s="29" t="s">
        <v>262</v>
      </c>
      <c r="S737" s="29" t="s">
        <v>702</v>
      </c>
      <c r="T737" s="31" t="s">
        <v>295</v>
      </c>
    </row>
    <row r="738" spans="1:20" ht="28.8" x14ac:dyDescent="0.3">
      <c r="A738" s="2" t="s">
        <v>278</v>
      </c>
      <c r="C738" s="55" t="s">
        <v>569</v>
      </c>
      <c r="D738" s="30">
        <v>2</v>
      </c>
      <c r="H738" s="30">
        <v>120</v>
      </c>
      <c r="J738" s="2" t="s">
        <v>279</v>
      </c>
      <c r="K738" s="32" t="s">
        <v>695</v>
      </c>
      <c r="L738" s="32">
        <v>80</v>
      </c>
      <c r="M738" t="s">
        <v>30</v>
      </c>
      <c r="N738" s="32" t="s">
        <v>650</v>
      </c>
      <c r="O738">
        <v>100</v>
      </c>
      <c r="P738">
        <v>5000</v>
      </c>
      <c r="Q738" t="s">
        <v>651</v>
      </c>
      <c r="R738" s="29" t="s">
        <v>262</v>
      </c>
      <c r="S738" s="29" t="s">
        <v>702</v>
      </c>
      <c r="T738" s="31" t="s">
        <v>295</v>
      </c>
    </row>
    <row r="739" spans="1:20" ht="28.8" x14ac:dyDescent="0.3">
      <c r="A739" s="29" t="s">
        <v>282</v>
      </c>
      <c r="C739" s="55" t="s">
        <v>569</v>
      </c>
      <c r="D739" s="30">
        <v>2</v>
      </c>
      <c r="H739" s="30">
        <v>14</v>
      </c>
      <c r="J739" s="2" t="s">
        <v>279</v>
      </c>
      <c r="K739" s="32" t="s">
        <v>695</v>
      </c>
      <c r="L739" s="32">
        <v>80</v>
      </c>
      <c r="M739" t="s">
        <v>30</v>
      </c>
      <c r="N739" s="32" t="s">
        <v>650</v>
      </c>
      <c r="O739">
        <v>100</v>
      </c>
      <c r="P739">
        <v>5000</v>
      </c>
      <c r="Q739" t="s">
        <v>651</v>
      </c>
      <c r="R739" s="29" t="s">
        <v>262</v>
      </c>
      <c r="S739" s="29" t="s">
        <v>702</v>
      </c>
      <c r="T739" s="31" t="s">
        <v>295</v>
      </c>
    </row>
    <row r="740" spans="1:20" ht="28.8" x14ac:dyDescent="0.3">
      <c r="A740" s="29" t="s">
        <v>282</v>
      </c>
      <c r="C740" s="55" t="s">
        <v>569</v>
      </c>
      <c r="D740" s="30">
        <v>2</v>
      </c>
      <c r="H740" s="30">
        <v>0</v>
      </c>
      <c r="J740" s="2" t="s">
        <v>279</v>
      </c>
      <c r="K740" s="32" t="s">
        <v>695</v>
      </c>
      <c r="L740" s="32">
        <v>80</v>
      </c>
      <c r="M740" t="s">
        <v>30</v>
      </c>
      <c r="N740" s="32" t="s">
        <v>650</v>
      </c>
      <c r="O740">
        <v>100</v>
      </c>
      <c r="P740">
        <v>5000</v>
      </c>
      <c r="Q740" t="s">
        <v>651</v>
      </c>
      <c r="R740" s="29" t="s">
        <v>262</v>
      </c>
      <c r="S740" s="29" t="s">
        <v>702</v>
      </c>
      <c r="T740" s="31" t="s">
        <v>295</v>
      </c>
    </row>
    <row r="741" spans="1:20" ht="28.8" x14ac:dyDescent="0.3">
      <c r="A741" s="29" t="s">
        <v>281</v>
      </c>
      <c r="C741" s="55" t="s">
        <v>569</v>
      </c>
      <c r="D741" s="30">
        <v>2</v>
      </c>
      <c r="H741" s="30">
        <v>28</v>
      </c>
      <c r="J741" s="2" t="s">
        <v>279</v>
      </c>
      <c r="K741" s="32" t="s">
        <v>695</v>
      </c>
      <c r="L741" s="32">
        <v>80</v>
      </c>
      <c r="M741" t="s">
        <v>30</v>
      </c>
      <c r="N741" s="32" t="s">
        <v>650</v>
      </c>
      <c r="O741">
        <v>100</v>
      </c>
      <c r="P741">
        <v>5000</v>
      </c>
      <c r="Q741" t="s">
        <v>651</v>
      </c>
      <c r="R741" s="29" t="s">
        <v>262</v>
      </c>
      <c r="S741" s="29" t="s">
        <v>702</v>
      </c>
      <c r="T741" s="31" t="s">
        <v>295</v>
      </c>
    </row>
    <row r="742" spans="1:20" ht="28.8" x14ac:dyDescent="0.3">
      <c r="A742" s="29" t="s">
        <v>278</v>
      </c>
      <c r="C742" s="55" t="s">
        <v>569</v>
      </c>
      <c r="D742" s="30">
        <v>2</v>
      </c>
      <c r="H742" s="30">
        <v>1674</v>
      </c>
      <c r="J742" s="2" t="s">
        <v>279</v>
      </c>
      <c r="K742" s="32" t="s">
        <v>695</v>
      </c>
      <c r="L742" s="32">
        <v>80</v>
      </c>
      <c r="M742" t="s">
        <v>30</v>
      </c>
      <c r="N742" s="32" t="s">
        <v>650</v>
      </c>
      <c r="O742">
        <v>100</v>
      </c>
      <c r="P742">
        <v>5000</v>
      </c>
      <c r="Q742" t="s">
        <v>651</v>
      </c>
      <c r="R742" s="29" t="s">
        <v>609</v>
      </c>
      <c r="S742" s="29" t="s">
        <v>702</v>
      </c>
      <c r="T742" s="31" t="s">
        <v>295</v>
      </c>
    </row>
    <row r="743" spans="1:20" ht="28.8" x14ac:dyDescent="0.3">
      <c r="A743" s="29" t="s">
        <v>278</v>
      </c>
      <c r="C743" s="55" t="s">
        <v>569</v>
      </c>
      <c r="D743" s="30">
        <v>2</v>
      </c>
      <c r="H743" s="30">
        <v>0</v>
      </c>
      <c r="J743" s="2" t="s">
        <v>279</v>
      </c>
      <c r="K743" s="32" t="s">
        <v>695</v>
      </c>
      <c r="L743" s="32">
        <v>80</v>
      </c>
      <c r="M743" t="s">
        <v>30</v>
      </c>
      <c r="N743" s="32" t="s">
        <v>650</v>
      </c>
      <c r="O743">
        <v>100</v>
      </c>
      <c r="P743">
        <v>5000</v>
      </c>
      <c r="Q743" t="s">
        <v>651</v>
      </c>
      <c r="R743" s="29" t="s">
        <v>609</v>
      </c>
      <c r="S743" s="29" t="s">
        <v>702</v>
      </c>
      <c r="T743" s="31" t="s">
        <v>295</v>
      </c>
    </row>
    <row r="744" spans="1:20" ht="28.8" x14ac:dyDescent="0.3">
      <c r="A744" s="29" t="s">
        <v>278</v>
      </c>
      <c r="C744" s="55" t="s">
        <v>569</v>
      </c>
      <c r="D744" s="30">
        <v>2</v>
      </c>
      <c r="H744" s="30">
        <v>115</v>
      </c>
      <c r="J744" s="2" t="s">
        <v>279</v>
      </c>
      <c r="K744" s="32" t="s">
        <v>695</v>
      </c>
      <c r="L744" s="32">
        <v>80</v>
      </c>
      <c r="M744" t="s">
        <v>30</v>
      </c>
      <c r="N744" s="32" t="s">
        <v>650</v>
      </c>
      <c r="O744">
        <v>100</v>
      </c>
      <c r="P744">
        <v>5000</v>
      </c>
      <c r="Q744" t="s">
        <v>651</v>
      </c>
      <c r="R744" s="29" t="s">
        <v>609</v>
      </c>
      <c r="S744" s="29" t="s">
        <v>702</v>
      </c>
      <c r="T744" s="31" t="s">
        <v>295</v>
      </c>
    </row>
    <row r="745" spans="1:20" ht="28.8" x14ac:dyDescent="0.3">
      <c r="A745" s="29" t="s">
        <v>278</v>
      </c>
      <c r="C745" s="55" t="s">
        <v>569</v>
      </c>
      <c r="D745" s="30">
        <v>2</v>
      </c>
      <c r="H745" s="30">
        <v>296</v>
      </c>
      <c r="J745" s="2" t="s">
        <v>279</v>
      </c>
      <c r="K745" s="32" t="s">
        <v>695</v>
      </c>
      <c r="L745" s="32">
        <v>80</v>
      </c>
      <c r="M745" t="s">
        <v>30</v>
      </c>
      <c r="N745" s="32" t="s">
        <v>650</v>
      </c>
      <c r="O745">
        <v>100</v>
      </c>
      <c r="P745">
        <v>5000</v>
      </c>
      <c r="Q745" t="s">
        <v>651</v>
      </c>
      <c r="R745" s="29" t="s">
        <v>609</v>
      </c>
      <c r="S745" s="29" t="s">
        <v>702</v>
      </c>
      <c r="T745" s="31" t="s">
        <v>295</v>
      </c>
    </row>
    <row r="746" spans="1:20" ht="28.8" x14ac:dyDescent="0.3">
      <c r="A746" s="29" t="s">
        <v>278</v>
      </c>
      <c r="C746" s="55" t="s">
        <v>569</v>
      </c>
      <c r="D746" s="30">
        <v>2</v>
      </c>
      <c r="H746" s="30">
        <v>70</v>
      </c>
      <c r="J746" s="2" t="s">
        <v>279</v>
      </c>
      <c r="K746" s="32" t="s">
        <v>695</v>
      </c>
      <c r="L746" s="32">
        <v>80</v>
      </c>
      <c r="M746" t="s">
        <v>30</v>
      </c>
      <c r="N746" s="32" t="s">
        <v>650</v>
      </c>
      <c r="O746">
        <v>100</v>
      </c>
      <c r="P746">
        <v>5000</v>
      </c>
      <c r="Q746" t="s">
        <v>651</v>
      </c>
      <c r="R746" s="29" t="s">
        <v>610</v>
      </c>
      <c r="S746" s="29" t="s">
        <v>702</v>
      </c>
      <c r="T746" s="31" t="s">
        <v>295</v>
      </c>
    </row>
    <row r="747" spans="1:20" ht="28.8" x14ac:dyDescent="0.3">
      <c r="A747" s="29" t="s">
        <v>278</v>
      </c>
      <c r="C747" s="55" t="s">
        <v>569</v>
      </c>
      <c r="D747" s="30">
        <v>2</v>
      </c>
      <c r="H747" s="30">
        <v>402</v>
      </c>
      <c r="J747" s="2" t="s">
        <v>279</v>
      </c>
      <c r="K747" s="32" t="s">
        <v>695</v>
      </c>
      <c r="L747" s="32">
        <v>80</v>
      </c>
      <c r="M747" t="s">
        <v>30</v>
      </c>
      <c r="N747" s="32" t="s">
        <v>650</v>
      </c>
      <c r="O747">
        <v>100</v>
      </c>
      <c r="P747">
        <v>5000</v>
      </c>
      <c r="Q747" t="s">
        <v>651</v>
      </c>
      <c r="R747" s="29" t="s">
        <v>610</v>
      </c>
      <c r="S747" s="29" t="s">
        <v>702</v>
      </c>
      <c r="T747" s="31" t="s">
        <v>295</v>
      </c>
    </row>
    <row r="748" spans="1:20" ht="28.8" x14ac:dyDescent="0.3">
      <c r="A748" s="29" t="s">
        <v>282</v>
      </c>
      <c r="C748" s="55" t="s">
        <v>569</v>
      </c>
      <c r="D748" s="30">
        <v>2</v>
      </c>
      <c r="H748" s="30">
        <v>146</v>
      </c>
      <c r="J748" s="2" t="s">
        <v>279</v>
      </c>
      <c r="K748" s="32" t="s">
        <v>695</v>
      </c>
      <c r="L748" s="32">
        <v>80</v>
      </c>
      <c r="M748" t="s">
        <v>30</v>
      </c>
      <c r="N748" s="32" t="s">
        <v>650</v>
      </c>
      <c r="O748">
        <v>100</v>
      </c>
      <c r="P748">
        <v>5000</v>
      </c>
      <c r="Q748" t="s">
        <v>651</v>
      </c>
      <c r="R748" s="29" t="s">
        <v>611</v>
      </c>
      <c r="S748" s="29" t="s">
        <v>702</v>
      </c>
      <c r="T748" s="31" t="s">
        <v>295</v>
      </c>
    </row>
    <row r="749" spans="1:20" ht="28.8" x14ac:dyDescent="0.3">
      <c r="A749" s="29" t="s">
        <v>278</v>
      </c>
      <c r="C749" s="55" t="s">
        <v>569</v>
      </c>
      <c r="D749" s="30">
        <v>2</v>
      </c>
      <c r="H749" s="30">
        <v>32</v>
      </c>
      <c r="J749" s="2" t="s">
        <v>279</v>
      </c>
      <c r="K749" s="32" t="s">
        <v>695</v>
      </c>
      <c r="L749" s="32">
        <v>80</v>
      </c>
      <c r="M749" t="s">
        <v>30</v>
      </c>
      <c r="N749" s="32" t="s">
        <v>650</v>
      </c>
      <c r="O749">
        <v>100</v>
      </c>
      <c r="P749">
        <v>5000</v>
      </c>
      <c r="Q749" t="s">
        <v>651</v>
      </c>
      <c r="R749" s="29" t="s">
        <v>612</v>
      </c>
      <c r="S749" s="29" t="s">
        <v>702</v>
      </c>
      <c r="T749" s="31" t="s">
        <v>295</v>
      </c>
    </row>
    <row r="750" spans="1:20" ht="28.8" x14ac:dyDescent="0.3">
      <c r="A750" s="29" t="s">
        <v>278</v>
      </c>
      <c r="C750" s="55" t="s">
        <v>569</v>
      </c>
      <c r="D750" s="30">
        <v>2</v>
      </c>
      <c r="H750" s="30">
        <v>366</v>
      </c>
      <c r="J750" s="2" t="s">
        <v>279</v>
      </c>
      <c r="K750" s="32" t="s">
        <v>695</v>
      </c>
      <c r="L750" s="32">
        <v>80</v>
      </c>
      <c r="M750" t="s">
        <v>30</v>
      </c>
      <c r="N750" s="32" t="s">
        <v>650</v>
      </c>
      <c r="O750">
        <v>100</v>
      </c>
      <c r="P750">
        <v>5000</v>
      </c>
      <c r="Q750" t="s">
        <v>651</v>
      </c>
      <c r="R750" s="29" t="s">
        <v>612</v>
      </c>
      <c r="S750" s="29" t="s">
        <v>702</v>
      </c>
      <c r="T750" s="31" t="s">
        <v>295</v>
      </c>
    </row>
    <row r="751" spans="1:20" ht="28.8" x14ac:dyDescent="0.3">
      <c r="A751" s="29" t="s">
        <v>278</v>
      </c>
      <c r="C751" s="55" t="s">
        <v>569</v>
      </c>
      <c r="D751" s="30">
        <v>2</v>
      </c>
      <c r="H751" s="30">
        <v>76</v>
      </c>
      <c r="J751" s="2" t="s">
        <v>279</v>
      </c>
      <c r="K751" s="32" t="s">
        <v>695</v>
      </c>
      <c r="L751" s="32">
        <v>80</v>
      </c>
      <c r="M751" t="s">
        <v>30</v>
      </c>
      <c r="N751" s="32" t="s">
        <v>650</v>
      </c>
      <c r="O751">
        <v>100</v>
      </c>
      <c r="P751">
        <v>5000</v>
      </c>
      <c r="Q751" t="s">
        <v>651</v>
      </c>
      <c r="R751" s="29" t="s">
        <v>612</v>
      </c>
      <c r="S751" s="29" t="s">
        <v>702</v>
      </c>
      <c r="T751" s="31" t="s">
        <v>295</v>
      </c>
    </row>
    <row r="752" spans="1:20" ht="28.8" x14ac:dyDescent="0.3">
      <c r="A752" s="29" t="s">
        <v>278</v>
      </c>
      <c r="C752" s="55" t="s">
        <v>569</v>
      </c>
      <c r="D752" s="30">
        <v>2</v>
      </c>
      <c r="H752" s="30">
        <v>76</v>
      </c>
      <c r="J752" s="2" t="s">
        <v>279</v>
      </c>
      <c r="K752" s="32" t="s">
        <v>695</v>
      </c>
      <c r="L752" s="32">
        <v>80</v>
      </c>
      <c r="M752" t="s">
        <v>30</v>
      </c>
      <c r="N752" s="32" t="s">
        <v>650</v>
      </c>
      <c r="O752">
        <v>100</v>
      </c>
      <c r="P752">
        <v>5000</v>
      </c>
      <c r="Q752" t="s">
        <v>651</v>
      </c>
      <c r="R752" s="29" t="s">
        <v>613</v>
      </c>
      <c r="S752" s="29" t="s">
        <v>702</v>
      </c>
      <c r="T752" s="31" t="s">
        <v>295</v>
      </c>
    </row>
    <row r="753" spans="1:20" ht="28.8" x14ac:dyDescent="0.3">
      <c r="A753" s="29" t="s">
        <v>278</v>
      </c>
      <c r="C753" s="55" t="s">
        <v>569</v>
      </c>
      <c r="D753" s="30">
        <v>2</v>
      </c>
      <c r="H753" s="30">
        <v>88</v>
      </c>
      <c r="J753" s="2" t="s">
        <v>279</v>
      </c>
      <c r="K753" s="32" t="s">
        <v>695</v>
      </c>
      <c r="L753" s="32">
        <v>80</v>
      </c>
      <c r="M753" t="s">
        <v>30</v>
      </c>
      <c r="N753" s="32" t="s">
        <v>650</v>
      </c>
      <c r="O753">
        <v>100</v>
      </c>
      <c r="P753">
        <v>5000</v>
      </c>
      <c r="Q753" t="s">
        <v>651</v>
      </c>
      <c r="R753" s="29" t="s">
        <v>613</v>
      </c>
      <c r="S753" s="29" t="s">
        <v>702</v>
      </c>
      <c r="T753" s="31" t="s">
        <v>295</v>
      </c>
    </row>
    <row r="754" spans="1:20" ht="28.8" x14ac:dyDescent="0.3">
      <c r="A754" s="29" t="s">
        <v>278</v>
      </c>
      <c r="C754" s="55" t="s">
        <v>569</v>
      </c>
      <c r="D754" s="30">
        <v>2</v>
      </c>
      <c r="H754" s="30">
        <v>13629</v>
      </c>
      <c r="J754" s="2" t="s">
        <v>279</v>
      </c>
      <c r="K754" s="32" t="s">
        <v>695</v>
      </c>
      <c r="L754" s="32">
        <v>80</v>
      </c>
      <c r="M754" t="s">
        <v>30</v>
      </c>
      <c r="N754" s="32" t="s">
        <v>650</v>
      </c>
      <c r="O754">
        <v>100</v>
      </c>
      <c r="P754">
        <v>5000</v>
      </c>
      <c r="Q754" t="s">
        <v>651</v>
      </c>
      <c r="R754" s="29" t="s">
        <v>614</v>
      </c>
      <c r="S754" s="29" t="s">
        <v>702</v>
      </c>
      <c r="T754" s="31" t="s">
        <v>295</v>
      </c>
    </row>
    <row r="755" spans="1:20" ht="28.8" x14ac:dyDescent="0.3">
      <c r="A755" s="29" t="s">
        <v>278</v>
      </c>
      <c r="C755" s="55" t="s">
        <v>569</v>
      </c>
      <c r="D755" s="30">
        <v>2</v>
      </c>
      <c r="H755" s="30">
        <v>0</v>
      </c>
      <c r="J755" s="2" t="s">
        <v>279</v>
      </c>
      <c r="K755" s="32" t="s">
        <v>695</v>
      </c>
      <c r="L755" s="32">
        <v>80</v>
      </c>
      <c r="M755" t="s">
        <v>30</v>
      </c>
      <c r="N755" s="32" t="s">
        <v>650</v>
      </c>
      <c r="O755">
        <v>100</v>
      </c>
      <c r="P755">
        <v>5000</v>
      </c>
      <c r="Q755" t="s">
        <v>651</v>
      </c>
      <c r="R755" s="29" t="s">
        <v>603</v>
      </c>
      <c r="S755" s="29" t="s">
        <v>685</v>
      </c>
      <c r="T755" s="31" t="s">
        <v>295</v>
      </c>
    </row>
    <row r="756" spans="1:20" ht="28.8" x14ac:dyDescent="0.3">
      <c r="A756" s="29" t="s">
        <v>278</v>
      </c>
      <c r="C756" s="55" t="s">
        <v>569</v>
      </c>
      <c r="D756" s="30">
        <v>2</v>
      </c>
      <c r="H756" s="30">
        <v>4</v>
      </c>
      <c r="J756" s="2" t="s">
        <v>279</v>
      </c>
      <c r="K756" s="32" t="s">
        <v>695</v>
      </c>
      <c r="L756" s="32">
        <v>80</v>
      </c>
      <c r="M756" t="s">
        <v>30</v>
      </c>
      <c r="N756" s="32" t="s">
        <v>650</v>
      </c>
      <c r="O756">
        <v>100</v>
      </c>
      <c r="P756">
        <v>5000</v>
      </c>
      <c r="Q756" t="s">
        <v>651</v>
      </c>
      <c r="R756" s="29" t="s">
        <v>259</v>
      </c>
      <c r="S756" s="29" t="s">
        <v>685</v>
      </c>
      <c r="T756" s="31" t="s">
        <v>295</v>
      </c>
    </row>
    <row r="757" spans="1:20" ht="28.8" x14ac:dyDescent="0.3">
      <c r="A757" s="29" t="s">
        <v>278</v>
      </c>
      <c r="C757" s="55" t="s">
        <v>569</v>
      </c>
      <c r="D757" s="30">
        <v>2</v>
      </c>
      <c r="H757" s="30">
        <v>30</v>
      </c>
      <c r="J757" s="2" t="s">
        <v>279</v>
      </c>
      <c r="K757" s="32" t="s">
        <v>695</v>
      </c>
      <c r="L757" s="32">
        <v>80</v>
      </c>
      <c r="M757" t="s">
        <v>30</v>
      </c>
      <c r="N757" s="32" t="s">
        <v>650</v>
      </c>
      <c r="O757">
        <v>100</v>
      </c>
      <c r="P757">
        <v>5000</v>
      </c>
      <c r="Q757" t="s">
        <v>651</v>
      </c>
      <c r="R757" s="29" t="s">
        <v>259</v>
      </c>
      <c r="S757" s="29" t="s">
        <v>685</v>
      </c>
      <c r="T757" s="31" t="s">
        <v>295</v>
      </c>
    </row>
    <row r="758" spans="1:20" ht="28.8" x14ac:dyDescent="0.3">
      <c r="A758" s="29" t="s">
        <v>282</v>
      </c>
      <c r="C758" s="55" t="s">
        <v>569</v>
      </c>
      <c r="D758" s="30">
        <v>2</v>
      </c>
      <c r="H758" s="30">
        <v>36</v>
      </c>
      <c r="J758" s="2" t="s">
        <v>279</v>
      </c>
      <c r="K758" s="32" t="s">
        <v>695</v>
      </c>
      <c r="L758" s="32">
        <v>80</v>
      </c>
      <c r="M758" t="s">
        <v>30</v>
      </c>
      <c r="N758" s="32" t="s">
        <v>650</v>
      </c>
      <c r="O758">
        <v>100</v>
      </c>
      <c r="P758">
        <v>5000</v>
      </c>
      <c r="Q758" t="s">
        <v>651</v>
      </c>
      <c r="R758" s="29" t="s">
        <v>259</v>
      </c>
      <c r="S758" s="29" t="s">
        <v>685</v>
      </c>
      <c r="T758" s="31" t="s">
        <v>295</v>
      </c>
    </row>
    <row r="759" spans="1:20" ht="28.8" x14ac:dyDescent="0.3">
      <c r="A759" s="29" t="s">
        <v>278</v>
      </c>
      <c r="C759" s="55" t="s">
        <v>569</v>
      </c>
      <c r="D759" s="30">
        <v>2</v>
      </c>
      <c r="H759" s="30">
        <v>136</v>
      </c>
      <c r="J759" s="2" t="s">
        <v>279</v>
      </c>
      <c r="K759" s="32" t="s">
        <v>695</v>
      </c>
      <c r="L759" s="32">
        <v>80</v>
      </c>
      <c r="M759" t="s">
        <v>30</v>
      </c>
      <c r="N759" s="32" t="s">
        <v>650</v>
      </c>
      <c r="O759">
        <v>100</v>
      </c>
      <c r="P759">
        <v>5000</v>
      </c>
      <c r="Q759" t="s">
        <v>651</v>
      </c>
      <c r="R759" s="29" t="s">
        <v>615</v>
      </c>
      <c r="S759" s="29" t="s">
        <v>685</v>
      </c>
      <c r="T759" s="31" t="s">
        <v>295</v>
      </c>
    </row>
    <row r="760" spans="1:20" ht="28.8" x14ac:dyDescent="0.3">
      <c r="A760" s="29" t="s">
        <v>278</v>
      </c>
      <c r="C760" s="55" t="s">
        <v>569</v>
      </c>
      <c r="D760" s="30">
        <v>2</v>
      </c>
      <c r="H760" s="30">
        <v>46</v>
      </c>
      <c r="J760" s="2" t="s">
        <v>279</v>
      </c>
      <c r="K760" s="32" t="s">
        <v>695</v>
      </c>
      <c r="L760" s="32">
        <v>80</v>
      </c>
      <c r="M760" t="s">
        <v>30</v>
      </c>
      <c r="N760" s="32" t="s">
        <v>650</v>
      </c>
      <c r="O760">
        <v>100</v>
      </c>
      <c r="P760">
        <v>5000</v>
      </c>
      <c r="Q760" t="s">
        <v>651</v>
      </c>
      <c r="R760" s="29" t="s">
        <v>602</v>
      </c>
      <c r="S760" s="29" t="s">
        <v>691</v>
      </c>
      <c r="T760" s="31" t="s">
        <v>295</v>
      </c>
    </row>
    <row r="761" spans="1:20" ht="28.8" x14ac:dyDescent="0.3">
      <c r="A761" s="29" t="s">
        <v>282</v>
      </c>
      <c r="C761" s="55" t="s">
        <v>569</v>
      </c>
      <c r="D761" s="30">
        <v>2</v>
      </c>
      <c r="H761" s="30">
        <v>2</v>
      </c>
      <c r="J761" s="2" t="s">
        <v>279</v>
      </c>
      <c r="K761" s="32" t="s">
        <v>695</v>
      </c>
      <c r="L761" s="32">
        <v>80</v>
      </c>
      <c r="M761" t="s">
        <v>30</v>
      </c>
      <c r="N761" s="32" t="s">
        <v>650</v>
      </c>
      <c r="O761">
        <v>100</v>
      </c>
      <c r="P761">
        <v>5000</v>
      </c>
      <c r="Q761" t="s">
        <v>651</v>
      </c>
      <c r="R761" s="29" t="s">
        <v>264</v>
      </c>
      <c r="S761" s="29" t="s">
        <v>685</v>
      </c>
      <c r="T761" s="31" t="s">
        <v>295</v>
      </c>
    </row>
    <row r="762" spans="1:20" ht="28.8" x14ac:dyDescent="0.3">
      <c r="A762" s="29" t="s">
        <v>278</v>
      </c>
      <c r="C762" s="55" t="s">
        <v>569</v>
      </c>
      <c r="D762" s="30">
        <v>2</v>
      </c>
      <c r="H762" s="30">
        <v>12</v>
      </c>
      <c r="J762" s="2" t="s">
        <v>279</v>
      </c>
      <c r="K762" s="32" t="s">
        <v>695</v>
      </c>
      <c r="L762" s="32">
        <v>80</v>
      </c>
      <c r="M762" t="s">
        <v>30</v>
      </c>
      <c r="N762" s="32" t="s">
        <v>650</v>
      </c>
      <c r="O762">
        <v>100</v>
      </c>
      <c r="P762">
        <v>5000</v>
      </c>
      <c r="Q762" t="s">
        <v>651</v>
      </c>
      <c r="R762" s="29" t="s">
        <v>616</v>
      </c>
      <c r="S762" s="29" t="s">
        <v>685</v>
      </c>
      <c r="T762" s="31" t="s">
        <v>295</v>
      </c>
    </row>
    <row r="763" spans="1:20" ht="28.8" x14ac:dyDescent="0.3">
      <c r="A763" s="29" t="s">
        <v>282</v>
      </c>
      <c r="C763" s="55" t="s">
        <v>569</v>
      </c>
      <c r="D763" s="30">
        <v>2</v>
      </c>
      <c r="H763" s="30">
        <v>6</v>
      </c>
      <c r="J763" s="2" t="s">
        <v>279</v>
      </c>
      <c r="K763" s="32" t="s">
        <v>695</v>
      </c>
      <c r="L763" s="32">
        <v>80</v>
      </c>
      <c r="M763" t="s">
        <v>30</v>
      </c>
      <c r="N763" s="32" t="s">
        <v>650</v>
      </c>
      <c r="O763">
        <v>100</v>
      </c>
      <c r="P763">
        <v>5000</v>
      </c>
      <c r="Q763" t="s">
        <v>651</v>
      </c>
      <c r="R763" s="29" t="s">
        <v>617</v>
      </c>
      <c r="S763" s="29" t="s">
        <v>685</v>
      </c>
      <c r="T763" s="31" t="s">
        <v>295</v>
      </c>
    </row>
    <row r="764" spans="1:20" ht="28.8" x14ac:dyDescent="0.3">
      <c r="A764" s="29" t="s">
        <v>282</v>
      </c>
      <c r="C764" s="55" t="s">
        <v>569</v>
      </c>
      <c r="D764" s="30">
        <v>2</v>
      </c>
      <c r="H764" s="30">
        <v>14</v>
      </c>
      <c r="J764" s="2" t="s">
        <v>279</v>
      </c>
      <c r="K764" s="32" t="s">
        <v>695</v>
      </c>
      <c r="L764" s="32">
        <v>80</v>
      </c>
      <c r="M764" t="s">
        <v>30</v>
      </c>
      <c r="N764" s="32" t="s">
        <v>650</v>
      </c>
      <c r="O764">
        <v>100</v>
      </c>
      <c r="P764">
        <v>5000</v>
      </c>
      <c r="Q764" t="s">
        <v>651</v>
      </c>
      <c r="R764" s="29" t="s">
        <v>618</v>
      </c>
      <c r="S764" s="29" t="s">
        <v>685</v>
      </c>
      <c r="T764" s="31" t="s">
        <v>295</v>
      </c>
    </row>
    <row r="765" spans="1:20" ht="28.8" x14ac:dyDescent="0.3">
      <c r="A765" s="29" t="s">
        <v>278</v>
      </c>
      <c r="C765" s="55" t="s">
        <v>569</v>
      </c>
      <c r="D765" s="30">
        <v>2</v>
      </c>
      <c r="H765" s="30">
        <v>58</v>
      </c>
      <c r="J765" s="2" t="s">
        <v>279</v>
      </c>
      <c r="K765" s="32" t="s">
        <v>695</v>
      </c>
      <c r="L765" s="32">
        <v>80</v>
      </c>
      <c r="M765" t="s">
        <v>30</v>
      </c>
      <c r="N765" s="32" t="s">
        <v>650</v>
      </c>
      <c r="O765">
        <v>100</v>
      </c>
      <c r="P765">
        <v>5000</v>
      </c>
      <c r="Q765" t="s">
        <v>651</v>
      </c>
      <c r="R765" s="29" t="s">
        <v>619</v>
      </c>
      <c r="S765" s="29" t="s">
        <v>685</v>
      </c>
      <c r="T765" s="31" t="s">
        <v>295</v>
      </c>
    </row>
    <row r="766" spans="1:20" ht="28.8" x14ac:dyDescent="0.3">
      <c r="A766" s="29" t="s">
        <v>278</v>
      </c>
      <c r="C766" s="55" t="s">
        <v>569</v>
      </c>
      <c r="D766" s="30">
        <v>2</v>
      </c>
      <c r="H766" s="30">
        <v>32</v>
      </c>
      <c r="J766" s="2" t="s">
        <v>279</v>
      </c>
      <c r="K766" s="32" t="s">
        <v>695</v>
      </c>
      <c r="L766" s="32">
        <v>80</v>
      </c>
      <c r="M766" t="s">
        <v>30</v>
      </c>
      <c r="N766" s="32" t="s">
        <v>650</v>
      </c>
      <c r="O766">
        <v>100</v>
      </c>
      <c r="P766">
        <v>5000</v>
      </c>
      <c r="Q766" t="s">
        <v>651</v>
      </c>
      <c r="R766" s="29" t="s">
        <v>620</v>
      </c>
      <c r="S766" s="29" t="s">
        <v>689</v>
      </c>
      <c r="T766" s="31" t="s">
        <v>295</v>
      </c>
    </row>
    <row r="767" spans="1:20" ht="28.8" x14ac:dyDescent="0.3">
      <c r="A767" s="29" t="s">
        <v>278</v>
      </c>
      <c r="C767" s="55" t="s">
        <v>569</v>
      </c>
      <c r="D767" s="30">
        <v>2</v>
      </c>
      <c r="H767" s="30">
        <v>24</v>
      </c>
      <c r="J767" s="2" t="s">
        <v>279</v>
      </c>
      <c r="K767" s="32" t="s">
        <v>695</v>
      </c>
      <c r="L767" s="32">
        <v>80</v>
      </c>
      <c r="M767" t="s">
        <v>30</v>
      </c>
      <c r="N767" s="32" t="s">
        <v>650</v>
      </c>
      <c r="O767">
        <v>100</v>
      </c>
      <c r="P767">
        <v>5000</v>
      </c>
      <c r="Q767" t="s">
        <v>651</v>
      </c>
      <c r="R767" s="29" t="s">
        <v>621</v>
      </c>
      <c r="S767" s="29" t="s">
        <v>690</v>
      </c>
      <c r="T767" s="31" t="s">
        <v>295</v>
      </c>
    </row>
    <row r="768" spans="1:20" ht="28.8" x14ac:dyDescent="0.3">
      <c r="A768" s="29" t="s">
        <v>282</v>
      </c>
      <c r="C768" s="55" t="s">
        <v>569</v>
      </c>
      <c r="D768" s="30">
        <v>2</v>
      </c>
      <c r="H768" s="30">
        <v>4</v>
      </c>
      <c r="J768" s="2" t="s">
        <v>279</v>
      </c>
      <c r="K768" s="32" t="s">
        <v>695</v>
      </c>
      <c r="L768" s="32">
        <v>80</v>
      </c>
      <c r="M768" t="s">
        <v>30</v>
      </c>
      <c r="N768" s="32" t="s">
        <v>650</v>
      </c>
      <c r="O768">
        <v>100</v>
      </c>
      <c r="P768">
        <v>5000</v>
      </c>
      <c r="Q768" t="s">
        <v>651</v>
      </c>
      <c r="R768" s="29" t="s">
        <v>620</v>
      </c>
      <c r="S768" s="29" t="s">
        <v>689</v>
      </c>
      <c r="T768" s="31" t="s">
        <v>295</v>
      </c>
    </row>
    <row r="769" spans="1:20" ht="28.8" x14ac:dyDescent="0.3">
      <c r="A769" s="29" t="s">
        <v>282</v>
      </c>
      <c r="C769" s="55" t="s">
        <v>569</v>
      </c>
      <c r="D769" s="30">
        <v>2</v>
      </c>
      <c r="H769" s="30">
        <v>117</v>
      </c>
      <c r="J769" s="2" t="s">
        <v>279</v>
      </c>
      <c r="K769" s="32" t="s">
        <v>695</v>
      </c>
      <c r="L769" s="32">
        <v>80</v>
      </c>
      <c r="M769" t="s">
        <v>30</v>
      </c>
      <c r="N769" s="32" t="s">
        <v>650</v>
      </c>
      <c r="O769">
        <v>100</v>
      </c>
      <c r="P769">
        <v>5000</v>
      </c>
      <c r="Q769" t="s">
        <v>651</v>
      </c>
      <c r="R769" s="29" t="s">
        <v>622</v>
      </c>
      <c r="S769" s="29" t="s">
        <v>702</v>
      </c>
      <c r="T769" s="31" t="s">
        <v>295</v>
      </c>
    </row>
    <row r="770" spans="1:20" ht="28.8" x14ac:dyDescent="0.3">
      <c r="A770" s="29" t="s">
        <v>278</v>
      </c>
      <c r="C770" s="55" t="s">
        <v>569</v>
      </c>
      <c r="D770" s="30">
        <v>2</v>
      </c>
      <c r="H770" s="30">
        <v>48</v>
      </c>
      <c r="J770" s="2" t="s">
        <v>279</v>
      </c>
      <c r="K770" s="32" t="s">
        <v>695</v>
      </c>
      <c r="L770" s="32">
        <v>80</v>
      </c>
      <c r="M770" t="s">
        <v>30</v>
      </c>
      <c r="N770" s="32" t="s">
        <v>650</v>
      </c>
      <c r="O770">
        <v>100</v>
      </c>
      <c r="P770">
        <v>5000</v>
      </c>
      <c r="Q770" t="s">
        <v>651</v>
      </c>
      <c r="R770" s="29" t="s">
        <v>623</v>
      </c>
      <c r="S770" s="29" t="s">
        <v>692</v>
      </c>
      <c r="T770" s="31" t="s">
        <v>295</v>
      </c>
    </row>
    <row r="771" spans="1:20" ht="28.8" x14ac:dyDescent="0.3">
      <c r="A771" s="29" t="s">
        <v>281</v>
      </c>
      <c r="C771" s="55" t="s">
        <v>569</v>
      </c>
      <c r="D771" s="30">
        <v>2</v>
      </c>
      <c r="H771" s="30">
        <v>445</v>
      </c>
      <c r="J771" s="2" t="s">
        <v>279</v>
      </c>
      <c r="K771" s="32" t="s">
        <v>695</v>
      </c>
      <c r="L771" s="32">
        <v>80</v>
      </c>
      <c r="M771" t="s">
        <v>30</v>
      </c>
      <c r="N771" s="32" t="s">
        <v>650</v>
      </c>
      <c r="O771">
        <v>100</v>
      </c>
      <c r="P771">
        <v>5000</v>
      </c>
      <c r="Q771" t="s">
        <v>651</v>
      </c>
      <c r="R771" s="29" t="s">
        <v>623</v>
      </c>
      <c r="S771" s="29" t="s">
        <v>692</v>
      </c>
      <c r="T771" s="31" t="s">
        <v>295</v>
      </c>
    </row>
    <row r="772" spans="1:20" x14ac:dyDescent="0.3">
      <c r="A772" s="29" t="s">
        <v>278</v>
      </c>
      <c r="C772" s="55" t="s">
        <v>569</v>
      </c>
      <c r="D772" s="30">
        <v>3</v>
      </c>
      <c r="H772" s="30">
        <v>66.599999999999994</v>
      </c>
      <c r="J772" s="2" t="s">
        <v>279</v>
      </c>
      <c r="K772" s="32" t="s">
        <v>695</v>
      </c>
      <c r="L772" s="32">
        <v>35</v>
      </c>
      <c r="M772" t="s">
        <v>16</v>
      </c>
      <c r="N772" s="32" t="s">
        <v>7</v>
      </c>
      <c r="O772">
        <v>100</v>
      </c>
      <c r="P772">
        <v>5000</v>
      </c>
      <c r="Q772" t="s">
        <v>117</v>
      </c>
      <c r="R772" s="29" t="s">
        <v>90</v>
      </c>
      <c r="S772" s="29" t="s">
        <v>685</v>
      </c>
      <c r="T772" s="33" t="s">
        <v>296</v>
      </c>
    </row>
    <row r="773" spans="1:20" x14ac:dyDescent="0.3">
      <c r="A773" s="29" t="s">
        <v>278</v>
      </c>
      <c r="C773" s="55" t="s">
        <v>569</v>
      </c>
      <c r="D773" s="30">
        <v>3</v>
      </c>
      <c r="H773" s="30">
        <v>113</v>
      </c>
      <c r="J773" s="2" t="s">
        <v>279</v>
      </c>
      <c r="K773" s="32" t="s">
        <v>695</v>
      </c>
      <c r="L773" s="32">
        <v>35</v>
      </c>
      <c r="M773" t="s">
        <v>16</v>
      </c>
      <c r="N773" s="32" t="s">
        <v>7</v>
      </c>
      <c r="O773">
        <v>100</v>
      </c>
      <c r="P773">
        <v>5000</v>
      </c>
      <c r="Q773" t="s">
        <v>117</v>
      </c>
      <c r="R773" s="29" t="s">
        <v>210</v>
      </c>
      <c r="S773" s="29" t="s">
        <v>685</v>
      </c>
      <c r="T773" s="33" t="s">
        <v>296</v>
      </c>
    </row>
    <row r="774" spans="1:20" x14ac:dyDescent="0.3">
      <c r="A774" s="29" t="s">
        <v>278</v>
      </c>
      <c r="C774" s="55" t="s">
        <v>569</v>
      </c>
      <c r="D774" s="30">
        <v>3</v>
      </c>
      <c r="H774" s="30">
        <v>187</v>
      </c>
      <c r="J774" s="2" t="s">
        <v>279</v>
      </c>
      <c r="K774" s="32" t="s">
        <v>695</v>
      </c>
      <c r="L774" s="32">
        <v>35</v>
      </c>
      <c r="M774" t="s">
        <v>16</v>
      </c>
      <c r="N774" s="32" t="s">
        <v>7</v>
      </c>
      <c r="O774">
        <v>100</v>
      </c>
      <c r="P774">
        <v>5000</v>
      </c>
      <c r="Q774" t="s">
        <v>117</v>
      </c>
      <c r="R774" s="29" t="s">
        <v>210</v>
      </c>
      <c r="S774" s="29" t="s">
        <v>685</v>
      </c>
      <c r="T774" s="33" t="s">
        <v>296</v>
      </c>
    </row>
    <row r="775" spans="1:20" x14ac:dyDescent="0.3">
      <c r="A775" s="29" t="s">
        <v>278</v>
      </c>
      <c r="C775" s="55" t="s">
        <v>569</v>
      </c>
      <c r="D775" s="30">
        <v>3</v>
      </c>
      <c r="H775" s="30">
        <v>220</v>
      </c>
      <c r="J775" s="2" t="s">
        <v>279</v>
      </c>
      <c r="K775" s="32" t="s">
        <v>695</v>
      </c>
      <c r="L775" s="32">
        <v>35</v>
      </c>
      <c r="M775" t="s">
        <v>16</v>
      </c>
      <c r="N775" s="32" t="s">
        <v>7</v>
      </c>
      <c r="O775">
        <v>100</v>
      </c>
      <c r="P775">
        <v>5000</v>
      </c>
      <c r="Q775" t="s">
        <v>117</v>
      </c>
      <c r="R775" s="29" t="s">
        <v>624</v>
      </c>
      <c r="S775" s="29" t="s">
        <v>685</v>
      </c>
      <c r="T775" s="33" t="s">
        <v>296</v>
      </c>
    </row>
    <row r="776" spans="1:20" x14ac:dyDescent="0.3">
      <c r="A776" s="29" t="s">
        <v>278</v>
      </c>
      <c r="C776" s="55" t="s">
        <v>569</v>
      </c>
      <c r="D776" s="30">
        <v>3</v>
      </c>
      <c r="H776" s="30">
        <v>133</v>
      </c>
      <c r="J776" s="2" t="s">
        <v>279</v>
      </c>
      <c r="K776" s="32" t="s">
        <v>695</v>
      </c>
      <c r="L776" s="32">
        <v>35</v>
      </c>
      <c r="M776" t="s">
        <v>16</v>
      </c>
      <c r="N776" s="32" t="s">
        <v>7</v>
      </c>
      <c r="O776">
        <v>100</v>
      </c>
      <c r="P776">
        <v>5000</v>
      </c>
      <c r="Q776" t="s">
        <v>117</v>
      </c>
      <c r="R776" s="29" t="s">
        <v>74</v>
      </c>
      <c r="S776" s="29" t="s">
        <v>685</v>
      </c>
      <c r="T776" s="33" t="s">
        <v>296</v>
      </c>
    </row>
    <row r="777" spans="1:20" x14ac:dyDescent="0.3">
      <c r="A777" s="29" t="s">
        <v>278</v>
      </c>
      <c r="C777" s="55" t="s">
        <v>569</v>
      </c>
      <c r="D777" s="30">
        <v>3</v>
      </c>
      <c r="H777" s="30">
        <v>133</v>
      </c>
      <c r="J777" s="2" t="s">
        <v>279</v>
      </c>
      <c r="K777" s="32" t="s">
        <v>695</v>
      </c>
      <c r="L777" s="32">
        <v>35</v>
      </c>
      <c r="M777" t="s">
        <v>16</v>
      </c>
      <c r="N777" s="32" t="s">
        <v>7</v>
      </c>
      <c r="O777">
        <v>100</v>
      </c>
      <c r="P777">
        <v>5000</v>
      </c>
      <c r="Q777" t="s">
        <v>117</v>
      </c>
      <c r="R777" s="29" t="s">
        <v>74</v>
      </c>
      <c r="S777" s="29" t="s">
        <v>685</v>
      </c>
      <c r="T777" s="33" t="s">
        <v>296</v>
      </c>
    </row>
    <row r="778" spans="1:20" x14ac:dyDescent="0.3">
      <c r="A778" s="29" t="s">
        <v>278</v>
      </c>
      <c r="C778" s="55" t="s">
        <v>569</v>
      </c>
      <c r="D778" s="30">
        <v>3</v>
      </c>
      <c r="H778" s="30">
        <v>113</v>
      </c>
      <c r="J778" s="2" t="s">
        <v>279</v>
      </c>
      <c r="K778" s="32" t="s">
        <v>695</v>
      </c>
      <c r="L778" s="32">
        <v>35</v>
      </c>
      <c r="M778" t="s">
        <v>16</v>
      </c>
      <c r="N778" s="32" t="s">
        <v>7</v>
      </c>
      <c r="O778">
        <v>100</v>
      </c>
      <c r="P778">
        <v>5000</v>
      </c>
      <c r="Q778" t="s">
        <v>117</v>
      </c>
      <c r="R778" s="29" t="s">
        <v>625</v>
      </c>
      <c r="S778" s="29" t="s">
        <v>689</v>
      </c>
      <c r="T778" s="33" t="s">
        <v>296</v>
      </c>
    </row>
    <row r="779" spans="1:20" x14ac:dyDescent="0.3">
      <c r="A779" s="29" t="s">
        <v>282</v>
      </c>
      <c r="C779" s="55" t="s">
        <v>569</v>
      </c>
      <c r="D779" s="30">
        <v>3</v>
      </c>
      <c r="H779" s="30">
        <v>367</v>
      </c>
      <c r="J779" s="2" t="s">
        <v>279</v>
      </c>
      <c r="K779" s="32" t="s">
        <v>695</v>
      </c>
      <c r="L779" s="32">
        <v>35</v>
      </c>
      <c r="M779" t="s">
        <v>16</v>
      </c>
      <c r="N779" s="32" t="s">
        <v>7</v>
      </c>
      <c r="O779">
        <v>100</v>
      </c>
      <c r="P779">
        <v>5000</v>
      </c>
      <c r="Q779" t="s">
        <v>117</v>
      </c>
      <c r="R779" s="29" t="s">
        <v>626</v>
      </c>
      <c r="S779" s="29" t="s">
        <v>702</v>
      </c>
      <c r="T779" s="33" t="s">
        <v>296</v>
      </c>
    </row>
    <row r="780" spans="1:20" x14ac:dyDescent="0.3">
      <c r="A780" s="29" t="s">
        <v>278</v>
      </c>
      <c r="C780" s="55" t="s">
        <v>569</v>
      </c>
      <c r="D780" s="30">
        <v>3</v>
      </c>
      <c r="H780" s="30">
        <v>46.7</v>
      </c>
      <c r="J780" s="2" t="s">
        <v>279</v>
      </c>
      <c r="K780" s="32" t="s">
        <v>695</v>
      </c>
      <c r="L780" s="32">
        <v>35</v>
      </c>
      <c r="M780" t="s">
        <v>16</v>
      </c>
      <c r="N780" s="32" t="s">
        <v>7</v>
      </c>
      <c r="O780">
        <v>100</v>
      </c>
      <c r="P780">
        <v>5000</v>
      </c>
      <c r="Q780" t="s">
        <v>117</v>
      </c>
      <c r="R780" s="29" t="s">
        <v>627</v>
      </c>
      <c r="S780" s="29" t="s">
        <v>689</v>
      </c>
      <c r="T780" s="33" t="s">
        <v>296</v>
      </c>
    </row>
    <row r="781" spans="1:20" x14ac:dyDescent="0.3">
      <c r="A781" s="29" t="s">
        <v>278</v>
      </c>
      <c r="C781" s="55" t="s">
        <v>569</v>
      </c>
      <c r="D781" s="30">
        <v>3</v>
      </c>
      <c r="H781" s="30">
        <v>173</v>
      </c>
      <c r="J781" s="2" t="s">
        <v>279</v>
      </c>
      <c r="K781" s="32" t="s">
        <v>695</v>
      </c>
      <c r="L781" s="32">
        <v>35</v>
      </c>
      <c r="M781" t="s">
        <v>16</v>
      </c>
      <c r="N781" s="32" t="s">
        <v>7</v>
      </c>
      <c r="O781">
        <v>100</v>
      </c>
      <c r="P781">
        <v>5000</v>
      </c>
      <c r="Q781" t="s">
        <v>117</v>
      </c>
      <c r="R781" s="29" t="s">
        <v>628</v>
      </c>
      <c r="S781" s="29" t="s">
        <v>689</v>
      </c>
      <c r="T781" s="33" t="s">
        <v>296</v>
      </c>
    </row>
    <row r="782" spans="1:20" x14ac:dyDescent="0.3">
      <c r="A782" s="29" t="s">
        <v>278</v>
      </c>
      <c r="C782" s="55" t="s">
        <v>569</v>
      </c>
      <c r="D782" s="30">
        <v>3</v>
      </c>
      <c r="H782" s="30">
        <v>180</v>
      </c>
      <c r="J782" s="2" t="s">
        <v>279</v>
      </c>
      <c r="K782" s="32" t="s">
        <v>695</v>
      </c>
      <c r="L782" s="32">
        <v>35</v>
      </c>
      <c r="M782" t="s">
        <v>16</v>
      </c>
      <c r="N782" s="32" t="s">
        <v>7</v>
      </c>
      <c r="O782">
        <v>100</v>
      </c>
      <c r="P782">
        <v>5000</v>
      </c>
      <c r="Q782" t="s">
        <v>117</v>
      </c>
      <c r="R782" s="29" t="s">
        <v>629</v>
      </c>
      <c r="S782" s="29" t="s">
        <v>703</v>
      </c>
      <c r="T782" s="33" t="s">
        <v>296</v>
      </c>
    </row>
    <row r="783" spans="1:20" x14ac:dyDescent="0.3">
      <c r="A783" s="29" t="s">
        <v>278</v>
      </c>
      <c r="C783" s="55" t="s">
        <v>569</v>
      </c>
      <c r="D783" s="30">
        <v>3</v>
      </c>
      <c r="H783" s="30">
        <v>806</v>
      </c>
      <c r="J783" s="2" t="s">
        <v>279</v>
      </c>
      <c r="K783" s="32" t="s">
        <v>695</v>
      </c>
      <c r="L783" s="32">
        <v>35</v>
      </c>
      <c r="M783" t="s">
        <v>16</v>
      </c>
      <c r="N783" s="32" t="s">
        <v>7</v>
      </c>
      <c r="O783">
        <v>100</v>
      </c>
      <c r="P783">
        <v>5000</v>
      </c>
      <c r="Q783" t="s">
        <v>117</v>
      </c>
      <c r="R783" s="29" t="s">
        <v>630</v>
      </c>
      <c r="S783" s="29" t="s">
        <v>704</v>
      </c>
      <c r="T783" s="33" t="s">
        <v>296</v>
      </c>
    </row>
    <row r="784" spans="1:20" ht="28.8" x14ac:dyDescent="0.3">
      <c r="A784" s="29" t="s">
        <v>278</v>
      </c>
      <c r="C784" s="55" t="s">
        <v>569</v>
      </c>
      <c r="D784" s="30" t="s">
        <v>7</v>
      </c>
      <c r="H784" s="30">
        <v>0</v>
      </c>
      <c r="J784" s="2" t="s">
        <v>279</v>
      </c>
      <c r="K784" s="32" t="s">
        <v>695</v>
      </c>
      <c r="M784" t="s">
        <v>378</v>
      </c>
      <c r="N784" s="32" t="s">
        <v>7</v>
      </c>
      <c r="O784">
        <v>7</v>
      </c>
      <c r="P784">
        <v>1839</v>
      </c>
      <c r="Q784" s="32" t="s">
        <v>654</v>
      </c>
      <c r="R784" s="29" t="s">
        <v>259</v>
      </c>
      <c r="S784" s="29" t="s">
        <v>685</v>
      </c>
      <c r="T784" s="31" t="s">
        <v>307</v>
      </c>
    </row>
    <row r="785" spans="1:20" ht="28.8" x14ac:dyDescent="0.3">
      <c r="A785" s="29" t="s">
        <v>278</v>
      </c>
      <c r="C785" s="55" t="s">
        <v>569</v>
      </c>
      <c r="D785" s="30" t="s">
        <v>7</v>
      </c>
      <c r="H785" s="30">
        <v>200</v>
      </c>
      <c r="J785" s="2" t="s">
        <v>279</v>
      </c>
      <c r="K785" s="32" t="s">
        <v>695</v>
      </c>
      <c r="M785" t="s">
        <v>378</v>
      </c>
      <c r="N785" s="32" t="s">
        <v>7</v>
      </c>
      <c r="O785">
        <v>14</v>
      </c>
      <c r="P785">
        <v>2014</v>
      </c>
      <c r="Q785" s="32" t="s">
        <v>654</v>
      </c>
      <c r="R785" s="29" t="s">
        <v>259</v>
      </c>
      <c r="S785" s="29" t="s">
        <v>685</v>
      </c>
      <c r="T785" s="31" t="s">
        <v>307</v>
      </c>
    </row>
    <row r="786" spans="1:20" ht="28.8" x14ac:dyDescent="0.3">
      <c r="A786" s="29" t="s">
        <v>278</v>
      </c>
      <c r="C786" s="55" t="s">
        <v>569</v>
      </c>
      <c r="D786" s="30" t="s">
        <v>7</v>
      </c>
      <c r="H786" s="30">
        <v>300</v>
      </c>
      <c r="J786" s="2" t="s">
        <v>279</v>
      </c>
      <c r="K786" s="32" t="s">
        <v>695</v>
      </c>
      <c r="M786" t="s">
        <v>378</v>
      </c>
      <c r="N786" s="32" t="s">
        <v>7</v>
      </c>
      <c r="O786">
        <v>15</v>
      </c>
      <c r="P786">
        <v>1391</v>
      </c>
      <c r="Q786" s="32" t="s">
        <v>654</v>
      </c>
      <c r="R786" s="29" t="s">
        <v>259</v>
      </c>
      <c r="S786" s="29" t="s">
        <v>685</v>
      </c>
      <c r="T786" s="31" t="s">
        <v>307</v>
      </c>
    </row>
    <row r="787" spans="1:20" ht="28.8" x14ac:dyDescent="0.3">
      <c r="A787" s="29" t="s">
        <v>278</v>
      </c>
      <c r="C787" s="55" t="s">
        <v>569</v>
      </c>
      <c r="D787" s="30" t="s">
        <v>7</v>
      </c>
      <c r="H787" s="30">
        <v>600</v>
      </c>
      <c r="J787" s="2" t="s">
        <v>279</v>
      </c>
      <c r="K787" s="32" t="s">
        <v>695</v>
      </c>
      <c r="M787" t="s">
        <v>378</v>
      </c>
      <c r="N787" s="32" t="s">
        <v>7</v>
      </c>
      <c r="O787">
        <v>4</v>
      </c>
      <c r="P787">
        <v>1761</v>
      </c>
      <c r="Q787" s="32" t="s">
        <v>654</v>
      </c>
      <c r="R787" s="29" t="s">
        <v>259</v>
      </c>
      <c r="S787" s="29" t="s">
        <v>685</v>
      </c>
      <c r="T787" s="31" t="s">
        <v>307</v>
      </c>
    </row>
    <row r="788" spans="1:20" ht="28.8" x14ac:dyDescent="0.3">
      <c r="A788" s="29" t="s">
        <v>278</v>
      </c>
      <c r="C788" s="55" t="s">
        <v>569</v>
      </c>
      <c r="D788" s="30" t="s">
        <v>7</v>
      </c>
      <c r="H788" s="30">
        <v>300</v>
      </c>
      <c r="J788" s="2" t="s">
        <v>279</v>
      </c>
      <c r="K788" s="32" t="s">
        <v>695</v>
      </c>
      <c r="M788" t="s">
        <v>378</v>
      </c>
      <c r="N788" s="32" t="s">
        <v>7</v>
      </c>
      <c r="O788">
        <v>11</v>
      </c>
      <c r="P788">
        <v>1524</v>
      </c>
      <c r="Q788" s="32" t="s">
        <v>654</v>
      </c>
      <c r="R788" s="29" t="s">
        <v>259</v>
      </c>
      <c r="S788" s="29" t="s">
        <v>685</v>
      </c>
      <c r="T788" s="31" t="s">
        <v>307</v>
      </c>
    </row>
    <row r="789" spans="1:20" ht="28.8" x14ac:dyDescent="0.3">
      <c r="A789" s="29" t="s">
        <v>278</v>
      </c>
      <c r="C789" s="55" t="s">
        <v>569</v>
      </c>
      <c r="D789" s="30" t="s">
        <v>7</v>
      </c>
      <c r="H789" s="30">
        <v>600</v>
      </c>
      <c r="J789" s="2" t="s">
        <v>279</v>
      </c>
      <c r="K789" s="32" t="s">
        <v>695</v>
      </c>
      <c r="M789" t="s">
        <v>378</v>
      </c>
      <c r="N789" s="32" t="s">
        <v>7</v>
      </c>
      <c r="O789">
        <v>12</v>
      </c>
      <c r="P789">
        <v>2100</v>
      </c>
      <c r="Q789" s="32" t="s">
        <v>654</v>
      </c>
      <c r="R789" s="29" t="s">
        <v>259</v>
      </c>
      <c r="S789" s="29" t="s">
        <v>685</v>
      </c>
      <c r="T789" s="31" t="s">
        <v>307</v>
      </c>
    </row>
    <row r="790" spans="1:20" x14ac:dyDescent="0.3">
      <c r="A790" s="29" t="s">
        <v>278</v>
      </c>
      <c r="C790" s="55" t="s">
        <v>569</v>
      </c>
      <c r="D790" s="30" t="s">
        <v>7</v>
      </c>
      <c r="H790" s="30">
        <v>14500</v>
      </c>
      <c r="J790" s="2" t="s">
        <v>279</v>
      </c>
      <c r="K790" s="32" t="s">
        <v>695</v>
      </c>
      <c r="M790" t="s">
        <v>378</v>
      </c>
      <c r="N790" s="32" t="s">
        <v>7</v>
      </c>
      <c r="O790">
        <v>31</v>
      </c>
      <c r="P790">
        <v>3531</v>
      </c>
      <c r="Q790" s="32" t="s">
        <v>653</v>
      </c>
      <c r="R790" s="29" t="s">
        <v>619</v>
      </c>
      <c r="S790" s="29" t="s">
        <v>685</v>
      </c>
      <c r="T790" s="31" t="s">
        <v>307</v>
      </c>
    </row>
    <row r="791" spans="1:20" x14ac:dyDescent="0.3">
      <c r="A791" s="29" t="s">
        <v>278</v>
      </c>
      <c r="C791" s="55" t="s">
        <v>569</v>
      </c>
      <c r="D791" s="30" t="s">
        <v>7</v>
      </c>
      <c r="H791" s="30">
        <v>17900</v>
      </c>
      <c r="J791" s="2" t="s">
        <v>279</v>
      </c>
      <c r="K791" s="32" t="s">
        <v>695</v>
      </c>
      <c r="M791" t="s">
        <v>378</v>
      </c>
      <c r="N791" s="32" t="s">
        <v>7</v>
      </c>
      <c r="O791">
        <v>24</v>
      </c>
      <c r="P791">
        <v>2082</v>
      </c>
      <c r="Q791" s="32" t="s">
        <v>653</v>
      </c>
      <c r="R791" s="29" t="s">
        <v>619</v>
      </c>
      <c r="S791" s="29" t="s">
        <v>685</v>
      </c>
      <c r="T791" s="31" t="s">
        <v>307</v>
      </c>
    </row>
    <row r="792" spans="1:20" x14ac:dyDescent="0.3">
      <c r="A792" s="29" t="s">
        <v>278</v>
      </c>
      <c r="C792" s="55" t="s">
        <v>569</v>
      </c>
      <c r="D792" s="30" t="s">
        <v>7</v>
      </c>
      <c r="H792" s="30">
        <v>19000</v>
      </c>
      <c r="J792" s="2" t="s">
        <v>279</v>
      </c>
      <c r="K792" s="32" t="s">
        <v>695</v>
      </c>
      <c r="M792" t="s">
        <v>378</v>
      </c>
      <c r="N792" s="32" t="s">
        <v>7</v>
      </c>
      <c r="O792">
        <v>26</v>
      </c>
      <c r="P792">
        <v>3847</v>
      </c>
      <c r="Q792" s="32" t="s">
        <v>653</v>
      </c>
      <c r="R792" s="29" t="s">
        <v>619</v>
      </c>
      <c r="S792" s="29" t="s">
        <v>685</v>
      </c>
      <c r="T792" s="31" t="s">
        <v>307</v>
      </c>
    </row>
    <row r="793" spans="1:20" x14ac:dyDescent="0.3">
      <c r="A793" s="29" t="s">
        <v>278</v>
      </c>
      <c r="C793" s="55" t="s">
        <v>569</v>
      </c>
      <c r="D793" s="30" t="s">
        <v>7</v>
      </c>
      <c r="H793" s="30">
        <v>19800</v>
      </c>
      <c r="J793" s="2" t="s">
        <v>279</v>
      </c>
      <c r="K793" s="32" t="s">
        <v>695</v>
      </c>
      <c r="M793" t="s">
        <v>378</v>
      </c>
      <c r="N793" s="32" t="s">
        <v>7</v>
      </c>
      <c r="O793">
        <v>44</v>
      </c>
      <c r="P793">
        <v>4628</v>
      </c>
      <c r="Q793" s="32" t="s">
        <v>653</v>
      </c>
      <c r="R793" s="29" t="s">
        <v>619</v>
      </c>
      <c r="S793" s="29" t="s">
        <v>685</v>
      </c>
      <c r="T793" s="31" t="s">
        <v>307</v>
      </c>
    </row>
    <row r="794" spans="1:20" x14ac:dyDescent="0.3">
      <c r="A794" s="29" t="s">
        <v>278</v>
      </c>
      <c r="C794" s="55" t="s">
        <v>569</v>
      </c>
      <c r="D794" s="30" t="s">
        <v>7</v>
      </c>
      <c r="H794" s="30">
        <v>13500</v>
      </c>
      <c r="J794" s="2" t="s">
        <v>279</v>
      </c>
      <c r="K794" s="32" t="s">
        <v>695</v>
      </c>
      <c r="M794" t="s">
        <v>378</v>
      </c>
      <c r="N794" s="32" t="s">
        <v>7</v>
      </c>
      <c r="O794">
        <v>15</v>
      </c>
      <c r="P794">
        <v>1227</v>
      </c>
      <c r="Q794" s="32" t="s">
        <v>653</v>
      </c>
      <c r="R794" s="29" t="s">
        <v>619</v>
      </c>
      <c r="S794" s="29" t="s">
        <v>685</v>
      </c>
      <c r="T794" s="31" t="s">
        <v>307</v>
      </c>
    </row>
    <row r="795" spans="1:20" ht="28.8" x14ac:dyDescent="0.3">
      <c r="A795" s="29" t="s">
        <v>278</v>
      </c>
      <c r="C795" s="55" t="s">
        <v>569</v>
      </c>
      <c r="D795" s="30">
        <v>3</v>
      </c>
      <c r="H795" s="30">
        <v>86.6</v>
      </c>
      <c r="J795" s="2" t="s">
        <v>279</v>
      </c>
      <c r="K795" s="32" t="s">
        <v>695</v>
      </c>
      <c r="M795" t="s">
        <v>378</v>
      </c>
      <c r="N795" s="32" t="s">
        <v>655</v>
      </c>
      <c r="O795">
        <v>100</v>
      </c>
      <c r="P795">
        <v>7000</v>
      </c>
      <c r="Q795" s="32" t="s">
        <v>8</v>
      </c>
      <c r="R795" s="34" t="s">
        <v>612</v>
      </c>
      <c r="S795" s="34" t="s">
        <v>702</v>
      </c>
      <c r="T795" s="31" t="s">
        <v>308</v>
      </c>
    </row>
    <row r="796" spans="1:20" ht="28.8" x14ac:dyDescent="0.3">
      <c r="A796" s="29" t="s">
        <v>278</v>
      </c>
      <c r="C796" s="55" t="s">
        <v>569</v>
      </c>
      <c r="D796" s="30">
        <v>3</v>
      </c>
      <c r="H796" s="30">
        <v>57.3</v>
      </c>
      <c r="J796" s="2" t="s">
        <v>279</v>
      </c>
      <c r="K796" s="32" t="s">
        <v>695</v>
      </c>
      <c r="M796" t="s">
        <v>378</v>
      </c>
      <c r="N796" s="32" t="s">
        <v>655</v>
      </c>
      <c r="O796">
        <v>100</v>
      </c>
      <c r="P796">
        <v>7000</v>
      </c>
      <c r="Q796" s="32" t="s">
        <v>8</v>
      </c>
      <c r="R796" s="34" t="s">
        <v>612</v>
      </c>
      <c r="S796" s="34" t="s">
        <v>702</v>
      </c>
      <c r="T796" s="31" t="s">
        <v>308</v>
      </c>
    </row>
    <row r="797" spans="1:20" ht="28.8" x14ac:dyDescent="0.3">
      <c r="A797" s="29" t="s">
        <v>278</v>
      </c>
      <c r="C797" s="55" t="s">
        <v>569</v>
      </c>
      <c r="D797" s="30">
        <v>3</v>
      </c>
      <c r="H797" s="30">
        <v>57.3</v>
      </c>
      <c r="J797" s="2" t="s">
        <v>279</v>
      </c>
      <c r="K797" s="32" t="s">
        <v>695</v>
      </c>
      <c r="M797" t="s">
        <v>378</v>
      </c>
      <c r="N797" s="32" t="s">
        <v>655</v>
      </c>
      <c r="O797">
        <v>100</v>
      </c>
      <c r="P797">
        <v>7000</v>
      </c>
      <c r="Q797" s="32" t="s">
        <v>8</v>
      </c>
      <c r="R797" s="34" t="s">
        <v>612</v>
      </c>
      <c r="S797" s="34" t="s">
        <v>702</v>
      </c>
      <c r="T797" s="31" t="s">
        <v>308</v>
      </c>
    </row>
    <row r="798" spans="1:20" ht="28.8" x14ac:dyDescent="0.3">
      <c r="A798" s="29" t="s">
        <v>278</v>
      </c>
      <c r="C798" s="55" t="s">
        <v>569</v>
      </c>
      <c r="D798" s="30">
        <v>3</v>
      </c>
      <c r="H798" s="30">
        <v>102.7</v>
      </c>
      <c r="J798" s="2" t="s">
        <v>279</v>
      </c>
      <c r="K798" s="32" t="s">
        <v>695</v>
      </c>
      <c r="M798" t="s">
        <v>378</v>
      </c>
      <c r="N798" s="32" t="s">
        <v>655</v>
      </c>
      <c r="O798">
        <v>100</v>
      </c>
      <c r="P798">
        <v>7000</v>
      </c>
      <c r="Q798" s="32" t="s">
        <v>8</v>
      </c>
      <c r="R798" s="34" t="s">
        <v>612</v>
      </c>
      <c r="S798" s="34" t="s">
        <v>702</v>
      </c>
      <c r="T798" s="31" t="s">
        <v>308</v>
      </c>
    </row>
    <row r="799" spans="1:20" ht="28.8" x14ac:dyDescent="0.3">
      <c r="A799" s="29" t="s">
        <v>278</v>
      </c>
      <c r="C799" s="55" t="s">
        <v>569</v>
      </c>
      <c r="D799" s="30">
        <v>3</v>
      </c>
      <c r="H799" s="30">
        <v>73</v>
      </c>
      <c r="J799" s="2" t="s">
        <v>279</v>
      </c>
      <c r="K799" s="32" t="s">
        <v>695</v>
      </c>
      <c r="M799" t="s">
        <v>378</v>
      </c>
      <c r="N799" s="32" t="s">
        <v>655</v>
      </c>
      <c r="O799">
        <v>100</v>
      </c>
      <c r="P799">
        <v>7000</v>
      </c>
      <c r="Q799" s="32" t="s">
        <v>8</v>
      </c>
      <c r="R799" s="34" t="s">
        <v>612</v>
      </c>
      <c r="S799" s="34" t="s">
        <v>702</v>
      </c>
      <c r="T799" s="31" t="s">
        <v>308</v>
      </c>
    </row>
    <row r="800" spans="1:20" ht="28.8" x14ac:dyDescent="0.3">
      <c r="A800" s="29" t="s">
        <v>278</v>
      </c>
      <c r="C800" s="55" t="s">
        <v>569</v>
      </c>
      <c r="D800" s="30">
        <v>3</v>
      </c>
      <c r="H800" s="30">
        <v>55.7</v>
      </c>
      <c r="J800" s="2" t="s">
        <v>279</v>
      </c>
      <c r="K800" s="32" t="s">
        <v>695</v>
      </c>
      <c r="M800" t="s">
        <v>378</v>
      </c>
      <c r="N800" s="32" t="s">
        <v>655</v>
      </c>
      <c r="O800">
        <v>100</v>
      </c>
      <c r="P800">
        <v>7000</v>
      </c>
      <c r="Q800" s="32" t="s">
        <v>8</v>
      </c>
      <c r="R800" s="34" t="s">
        <v>612</v>
      </c>
      <c r="S800" s="34" t="s">
        <v>702</v>
      </c>
      <c r="T800" s="31" t="s">
        <v>308</v>
      </c>
    </row>
    <row r="801" spans="1:20" ht="28.8" x14ac:dyDescent="0.3">
      <c r="A801" s="29" t="s">
        <v>278</v>
      </c>
      <c r="C801" s="55" t="s">
        <v>569</v>
      </c>
      <c r="D801" s="30">
        <v>3</v>
      </c>
      <c r="H801" s="30">
        <v>56.6</v>
      </c>
      <c r="J801" s="2" t="s">
        <v>279</v>
      </c>
      <c r="K801" s="32" t="s">
        <v>695</v>
      </c>
      <c r="M801" t="s">
        <v>378</v>
      </c>
      <c r="N801" s="32" t="s">
        <v>655</v>
      </c>
      <c r="O801">
        <v>100</v>
      </c>
      <c r="P801">
        <v>7000</v>
      </c>
      <c r="Q801" s="32" t="s">
        <v>8</v>
      </c>
      <c r="R801" s="34" t="s">
        <v>612</v>
      </c>
      <c r="S801" s="34" t="s">
        <v>702</v>
      </c>
      <c r="T801" s="31" t="s">
        <v>308</v>
      </c>
    </row>
    <row r="802" spans="1:20" ht="28.8" x14ac:dyDescent="0.3">
      <c r="A802" s="29" t="s">
        <v>278</v>
      </c>
      <c r="C802" s="55" t="s">
        <v>569</v>
      </c>
      <c r="D802" s="30">
        <v>3</v>
      </c>
      <c r="H802" s="30">
        <v>63.2</v>
      </c>
      <c r="J802" s="2" t="s">
        <v>279</v>
      </c>
      <c r="K802" s="32" t="s">
        <v>695</v>
      </c>
      <c r="M802" t="s">
        <v>378</v>
      </c>
      <c r="N802" s="32" t="s">
        <v>655</v>
      </c>
      <c r="O802">
        <v>100</v>
      </c>
      <c r="P802">
        <v>7000</v>
      </c>
      <c r="Q802" s="32" t="s">
        <v>8</v>
      </c>
      <c r="R802" s="34" t="s">
        <v>612</v>
      </c>
      <c r="S802" s="34" t="s">
        <v>702</v>
      </c>
      <c r="T802" s="31" t="s">
        <v>308</v>
      </c>
    </row>
    <row r="803" spans="1:20" ht="43.2" x14ac:dyDescent="0.3">
      <c r="A803" s="29" t="s">
        <v>278</v>
      </c>
      <c r="C803" s="55" t="s">
        <v>569</v>
      </c>
      <c r="D803" s="30">
        <v>3</v>
      </c>
      <c r="H803" s="30">
        <v>624.20000000000005</v>
      </c>
      <c r="J803" s="2" t="s">
        <v>279</v>
      </c>
      <c r="K803" s="32" t="s">
        <v>695</v>
      </c>
      <c r="M803" t="s">
        <v>378</v>
      </c>
      <c r="N803" s="32" t="s">
        <v>656</v>
      </c>
      <c r="O803">
        <v>45</v>
      </c>
      <c r="P803">
        <v>4300</v>
      </c>
      <c r="Q803" s="32" t="s">
        <v>657</v>
      </c>
      <c r="R803" s="34" t="s">
        <v>262</v>
      </c>
      <c r="S803" s="34" t="s">
        <v>702</v>
      </c>
      <c r="T803" s="31" t="s">
        <v>309</v>
      </c>
    </row>
    <row r="804" spans="1:20" ht="43.2" x14ac:dyDescent="0.3">
      <c r="A804" s="29" t="s">
        <v>278</v>
      </c>
      <c r="C804" s="55" t="s">
        <v>569</v>
      </c>
      <c r="D804" s="30">
        <v>3</v>
      </c>
      <c r="H804" s="30">
        <v>550.70000000000005</v>
      </c>
      <c r="J804" s="2" t="s">
        <v>279</v>
      </c>
      <c r="K804" s="32" t="s">
        <v>695</v>
      </c>
      <c r="M804" t="s">
        <v>378</v>
      </c>
      <c r="N804" s="32" t="s">
        <v>656</v>
      </c>
      <c r="O804">
        <v>45</v>
      </c>
      <c r="P804">
        <v>4300</v>
      </c>
      <c r="Q804" s="32" t="s">
        <v>657</v>
      </c>
      <c r="R804" s="34" t="s">
        <v>262</v>
      </c>
      <c r="S804" s="34" t="s">
        <v>702</v>
      </c>
      <c r="T804" s="31" t="s">
        <v>309</v>
      </c>
    </row>
    <row r="805" spans="1:20" ht="43.2" x14ac:dyDescent="0.3">
      <c r="A805" s="29" t="s">
        <v>278</v>
      </c>
      <c r="C805" s="55" t="s">
        <v>569</v>
      </c>
      <c r="D805" s="30">
        <v>3</v>
      </c>
      <c r="H805" s="30">
        <v>585.5</v>
      </c>
      <c r="J805" s="2" t="s">
        <v>279</v>
      </c>
      <c r="K805" s="32" t="s">
        <v>695</v>
      </c>
      <c r="M805" t="s">
        <v>378</v>
      </c>
      <c r="N805" s="32" t="s">
        <v>656</v>
      </c>
      <c r="O805">
        <v>45</v>
      </c>
      <c r="P805">
        <v>4300</v>
      </c>
      <c r="Q805" s="32" t="s">
        <v>657</v>
      </c>
      <c r="R805" s="34" t="s">
        <v>262</v>
      </c>
      <c r="S805" s="34" t="s">
        <v>702</v>
      </c>
      <c r="T805" s="31" t="s">
        <v>309</v>
      </c>
    </row>
    <row r="806" spans="1:20" ht="43.2" x14ac:dyDescent="0.3">
      <c r="A806" s="29" t="s">
        <v>278</v>
      </c>
      <c r="C806" s="55" t="s">
        <v>569</v>
      </c>
      <c r="D806" s="30">
        <v>3</v>
      </c>
      <c r="H806" s="30">
        <v>680.2</v>
      </c>
      <c r="J806" s="2" t="s">
        <v>279</v>
      </c>
      <c r="K806" s="32" t="s">
        <v>695</v>
      </c>
      <c r="M806" t="s">
        <v>378</v>
      </c>
      <c r="N806" s="32" t="s">
        <v>656</v>
      </c>
      <c r="O806">
        <v>45</v>
      </c>
      <c r="P806">
        <v>4300</v>
      </c>
      <c r="Q806" s="32" t="s">
        <v>657</v>
      </c>
      <c r="R806" s="34" t="s">
        <v>262</v>
      </c>
      <c r="S806" s="34" t="s">
        <v>702</v>
      </c>
      <c r="T806" s="31" t="s">
        <v>309</v>
      </c>
    </row>
    <row r="807" spans="1:20" ht="43.2" x14ac:dyDescent="0.3">
      <c r="A807" s="29" t="s">
        <v>278</v>
      </c>
      <c r="C807" s="55" t="s">
        <v>569</v>
      </c>
      <c r="D807" s="30">
        <v>3</v>
      </c>
      <c r="H807" s="30">
        <v>639.6</v>
      </c>
      <c r="J807" s="2" t="s">
        <v>279</v>
      </c>
      <c r="K807" s="32" t="s">
        <v>695</v>
      </c>
      <c r="M807" t="s">
        <v>378</v>
      </c>
      <c r="N807" s="32" t="s">
        <v>656</v>
      </c>
      <c r="O807">
        <v>45</v>
      </c>
      <c r="P807">
        <v>4300</v>
      </c>
      <c r="Q807" s="32" t="s">
        <v>657</v>
      </c>
      <c r="R807" s="34" t="s">
        <v>262</v>
      </c>
      <c r="S807" s="34" t="s">
        <v>702</v>
      </c>
      <c r="T807" s="31" t="s">
        <v>309</v>
      </c>
    </row>
    <row r="808" spans="1:20" ht="43.2" x14ac:dyDescent="0.3">
      <c r="A808" s="29" t="s">
        <v>281</v>
      </c>
      <c r="C808" s="55" t="s">
        <v>569</v>
      </c>
      <c r="D808" s="30">
        <v>3</v>
      </c>
      <c r="H808" s="30">
        <v>98.6</v>
      </c>
      <c r="J808" s="2" t="s">
        <v>279</v>
      </c>
      <c r="K808" s="32" t="s">
        <v>695</v>
      </c>
      <c r="M808" t="s">
        <v>378</v>
      </c>
      <c r="N808" s="32" t="s">
        <v>656</v>
      </c>
      <c r="O808">
        <v>45</v>
      </c>
      <c r="P808">
        <v>4300</v>
      </c>
      <c r="Q808" s="32" t="s">
        <v>657</v>
      </c>
      <c r="R808" s="34" t="s">
        <v>262</v>
      </c>
      <c r="S808" s="34" t="s">
        <v>702</v>
      </c>
      <c r="T808" s="31" t="s">
        <v>309</v>
      </c>
    </row>
    <row r="809" spans="1:20" ht="43.2" x14ac:dyDescent="0.3">
      <c r="A809" s="29" t="s">
        <v>281</v>
      </c>
      <c r="C809" s="55" t="s">
        <v>569</v>
      </c>
      <c r="D809" s="30">
        <v>3</v>
      </c>
      <c r="H809" s="30">
        <v>272.5</v>
      </c>
      <c r="J809" s="2" t="s">
        <v>279</v>
      </c>
      <c r="K809" s="32" t="s">
        <v>695</v>
      </c>
      <c r="M809" t="s">
        <v>378</v>
      </c>
      <c r="N809" s="32" t="s">
        <v>656</v>
      </c>
      <c r="O809">
        <v>45</v>
      </c>
      <c r="P809">
        <v>4300</v>
      </c>
      <c r="Q809" s="32" t="s">
        <v>657</v>
      </c>
      <c r="R809" s="34" t="s">
        <v>262</v>
      </c>
      <c r="S809" s="34" t="s">
        <v>702</v>
      </c>
      <c r="T809" s="31" t="s">
        <v>309</v>
      </c>
    </row>
    <row r="810" spans="1:20" ht="43.2" x14ac:dyDescent="0.3">
      <c r="A810" s="29" t="s">
        <v>281</v>
      </c>
      <c r="C810" s="55" t="s">
        <v>569</v>
      </c>
      <c r="D810" s="30">
        <v>3</v>
      </c>
      <c r="H810" s="30">
        <v>44.4</v>
      </c>
      <c r="J810" s="2" t="s">
        <v>279</v>
      </c>
      <c r="K810" s="32" t="s">
        <v>695</v>
      </c>
      <c r="M810" t="s">
        <v>378</v>
      </c>
      <c r="N810" s="32" t="s">
        <v>656</v>
      </c>
      <c r="O810">
        <v>45</v>
      </c>
      <c r="P810">
        <v>4300</v>
      </c>
      <c r="Q810" s="32" t="s">
        <v>657</v>
      </c>
      <c r="R810" s="34" t="s">
        <v>262</v>
      </c>
      <c r="S810" s="34" t="s">
        <v>702</v>
      </c>
      <c r="T810" s="31" t="s">
        <v>309</v>
      </c>
    </row>
    <row r="811" spans="1:20" ht="43.2" x14ac:dyDescent="0.3">
      <c r="A811" s="29" t="s">
        <v>281</v>
      </c>
      <c r="C811" s="55" t="s">
        <v>569</v>
      </c>
      <c r="D811" s="30">
        <v>3</v>
      </c>
      <c r="H811" s="30">
        <v>365.2</v>
      </c>
      <c r="J811" s="2" t="s">
        <v>279</v>
      </c>
      <c r="K811" s="32" t="s">
        <v>695</v>
      </c>
      <c r="M811" t="s">
        <v>378</v>
      </c>
      <c r="N811" s="32" t="s">
        <v>656</v>
      </c>
      <c r="O811">
        <v>45</v>
      </c>
      <c r="P811">
        <v>4300</v>
      </c>
      <c r="Q811" s="32" t="s">
        <v>657</v>
      </c>
      <c r="R811" s="34" t="s">
        <v>262</v>
      </c>
      <c r="S811" s="34" t="s">
        <v>702</v>
      </c>
      <c r="T811" s="31" t="s">
        <v>309</v>
      </c>
    </row>
    <row r="812" spans="1:20" ht="43.2" x14ac:dyDescent="0.3">
      <c r="A812" s="29" t="s">
        <v>281</v>
      </c>
      <c r="C812" s="55" t="s">
        <v>569</v>
      </c>
      <c r="D812" s="30">
        <v>3</v>
      </c>
      <c r="H812" s="30">
        <v>230</v>
      </c>
      <c r="J812" s="2" t="s">
        <v>279</v>
      </c>
      <c r="K812" s="32" t="s">
        <v>695</v>
      </c>
      <c r="M812" t="s">
        <v>378</v>
      </c>
      <c r="N812" s="32" t="s">
        <v>656</v>
      </c>
      <c r="O812">
        <v>45</v>
      </c>
      <c r="P812">
        <v>4300</v>
      </c>
      <c r="Q812" s="32" t="s">
        <v>657</v>
      </c>
      <c r="R812" s="34" t="s">
        <v>262</v>
      </c>
      <c r="S812" s="34" t="s">
        <v>702</v>
      </c>
      <c r="T812" s="31" t="s">
        <v>309</v>
      </c>
    </row>
    <row r="813" spans="1:20" ht="43.2" x14ac:dyDescent="0.3">
      <c r="A813" s="29" t="s">
        <v>282</v>
      </c>
      <c r="C813" s="55" t="s">
        <v>569</v>
      </c>
      <c r="D813" s="30">
        <v>3</v>
      </c>
      <c r="H813" s="30">
        <v>204.8</v>
      </c>
      <c r="J813" s="2" t="s">
        <v>279</v>
      </c>
      <c r="K813" s="32" t="s">
        <v>695</v>
      </c>
      <c r="M813" t="s">
        <v>378</v>
      </c>
      <c r="N813" s="32" t="s">
        <v>656</v>
      </c>
      <c r="O813">
        <v>45</v>
      </c>
      <c r="P813">
        <v>4300</v>
      </c>
      <c r="Q813" s="32" t="s">
        <v>657</v>
      </c>
      <c r="R813" s="34" t="s">
        <v>262</v>
      </c>
      <c r="S813" s="34" t="s">
        <v>702</v>
      </c>
      <c r="T813" s="31" t="s">
        <v>309</v>
      </c>
    </row>
    <row r="814" spans="1:20" ht="43.2" x14ac:dyDescent="0.3">
      <c r="A814" s="29" t="s">
        <v>282</v>
      </c>
      <c r="C814" s="55" t="s">
        <v>569</v>
      </c>
      <c r="D814" s="30">
        <v>3</v>
      </c>
      <c r="H814" s="30">
        <v>29</v>
      </c>
      <c r="J814" s="2" t="s">
        <v>279</v>
      </c>
      <c r="K814" s="32" t="s">
        <v>695</v>
      </c>
      <c r="M814" t="s">
        <v>378</v>
      </c>
      <c r="N814" s="32" t="s">
        <v>656</v>
      </c>
      <c r="O814">
        <v>45</v>
      </c>
      <c r="P814">
        <v>4300</v>
      </c>
      <c r="Q814" s="32" t="s">
        <v>657</v>
      </c>
      <c r="R814" s="34" t="s">
        <v>262</v>
      </c>
      <c r="S814" s="34" t="s">
        <v>702</v>
      </c>
      <c r="T814" s="31" t="s">
        <v>309</v>
      </c>
    </row>
    <row r="815" spans="1:20" ht="43.2" x14ac:dyDescent="0.3">
      <c r="A815" s="29" t="s">
        <v>282</v>
      </c>
      <c r="C815" s="55" t="s">
        <v>569</v>
      </c>
      <c r="D815" s="30">
        <v>3</v>
      </c>
      <c r="H815" s="30">
        <v>58</v>
      </c>
      <c r="J815" s="2" t="s">
        <v>279</v>
      </c>
      <c r="K815" s="32" t="s">
        <v>695</v>
      </c>
      <c r="M815" t="s">
        <v>378</v>
      </c>
      <c r="N815" s="32" t="s">
        <v>656</v>
      </c>
      <c r="O815">
        <v>45</v>
      </c>
      <c r="P815">
        <v>4300</v>
      </c>
      <c r="Q815" s="32" t="s">
        <v>657</v>
      </c>
      <c r="R815" s="34" t="s">
        <v>262</v>
      </c>
      <c r="S815" s="34" t="s">
        <v>702</v>
      </c>
      <c r="T815" s="31" t="s">
        <v>309</v>
      </c>
    </row>
    <row r="816" spans="1:20" ht="43.2" x14ac:dyDescent="0.3">
      <c r="A816" s="29" t="s">
        <v>282</v>
      </c>
      <c r="C816" s="55" t="s">
        <v>569</v>
      </c>
      <c r="D816" s="30">
        <v>3</v>
      </c>
      <c r="H816" s="30">
        <v>7.7</v>
      </c>
      <c r="J816" s="2" t="s">
        <v>279</v>
      </c>
      <c r="K816" s="32" t="s">
        <v>695</v>
      </c>
      <c r="M816" t="s">
        <v>378</v>
      </c>
      <c r="N816" s="32" t="s">
        <v>656</v>
      </c>
      <c r="O816">
        <v>45</v>
      </c>
      <c r="P816">
        <v>4300</v>
      </c>
      <c r="Q816" s="32" t="s">
        <v>657</v>
      </c>
      <c r="R816" s="34" t="s">
        <v>262</v>
      </c>
      <c r="S816" s="34" t="s">
        <v>702</v>
      </c>
      <c r="T816" s="31" t="s">
        <v>309</v>
      </c>
    </row>
    <row r="817" spans="1:20" ht="43.2" x14ac:dyDescent="0.3">
      <c r="A817" s="29" t="s">
        <v>282</v>
      </c>
      <c r="C817" s="55" t="s">
        <v>569</v>
      </c>
      <c r="D817" s="30">
        <v>3</v>
      </c>
      <c r="H817" s="30">
        <v>164.3</v>
      </c>
      <c r="J817" s="2" t="s">
        <v>279</v>
      </c>
      <c r="K817" s="32" t="s">
        <v>695</v>
      </c>
      <c r="M817" t="s">
        <v>378</v>
      </c>
      <c r="N817" s="32" t="s">
        <v>656</v>
      </c>
      <c r="O817">
        <v>45</v>
      </c>
      <c r="P817">
        <v>4300</v>
      </c>
      <c r="Q817" s="32" t="s">
        <v>657</v>
      </c>
      <c r="R817" s="34" t="s">
        <v>262</v>
      </c>
      <c r="S817" s="34" t="s">
        <v>702</v>
      </c>
      <c r="T817" s="31" t="s">
        <v>309</v>
      </c>
    </row>
    <row r="818" spans="1:20" ht="43.2" x14ac:dyDescent="0.3">
      <c r="A818" s="34" t="s">
        <v>278</v>
      </c>
      <c r="C818" s="55" t="s">
        <v>569</v>
      </c>
      <c r="D818" s="25"/>
      <c r="H818">
        <v>2.5</v>
      </c>
      <c r="J818" s="2" t="s">
        <v>279</v>
      </c>
      <c r="K818" s="32" t="s">
        <v>695</v>
      </c>
      <c r="L818">
        <v>5</v>
      </c>
      <c r="M818" t="s">
        <v>378</v>
      </c>
      <c r="N818" s="32" t="s">
        <v>985</v>
      </c>
      <c r="O818">
        <v>89.7</v>
      </c>
      <c r="P818">
        <v>1474.9</v>
      </c>
      <c r="Q818" s="32" t="s">
        <v>12</v>
      </c>
      <c r="R818" s="34" t="s">
        <v>981</v>
      </c>
      <c r="S818" s="34" t="s">
        <v>702</v>
      </c>
      <c r="T818" s="31" t="s">
        <v>986</v>
      </c>
    </row>
    <row r="819" spans="1:20" ht="43.2" x14ac:dyDescent="0.3">
      <c r="A819" s="34" t="s">
        <v>278</v>
      </c>
      <c r="C819" s="55" t="s">
        <v>569</v>
      </c>
      <c r="D819" s="25"/>
      <c r="H819" s="52">
        <v>5</v>
      </c>
      <c r="J819" s="2" t="s">
        <v>279</v>
      </c>
      <c r="K819" s="32" t="s">
        <v>695</v>
      </c>
      <c r="L819">
        <v>5</v>
      </c>
      <c r="M819" t="s">
        <v>378</v>
      </c>
      <c r="N819" s="32" t="s">
        <v>985</v>
      </c>
      <c r="O819">
        <v>89.7</v>
      </c>
      <c r="P819">
        <v>1474.9</v>
      </c>
      <c r="Q819" s="32" t="s">
        <v>40</v>
      </c>
      <c r="R819" s="34" t="s">
        <v>981</v>
      </c>
      <c r="S819" s="34" t="s">
        <v>702</v>
      </c>
      <c r="T819" s="31" t="s">
        <v>986</v>
      </c>
    </row>
    <row r="820" spans="1:20" ht="43.2" x14ac:dyDescent="0.3">
      <c r="A820" s="34" t="s">
        <v>278</v>
      </c>
      <c r="C820" s="55" t="s">
        <v>569</v>
      </c>
      <c r="D820" s="25"/>
      <c r="H820" s="52">
        <v>2.5</v>
      </c>
      <c r="J820" s="2" t="s">
        <v>279</v>
      </c>
      <c r="K820" s="32" t="s">
        <v>695</v>
      </c>
      <c r="L820">
        <v>5</v>
      </c>
      <c r="M820" t="s">
        <v>378</v>
      </c>
      <c r="N820" s="32" t="s">
        <v>985</v>
      </c>
      <c r="O820">
        <v>89.7</v>
      </c>
      <c r="P820">
        <v>1474.9</v>
      </c>
      <c r="Q820" s="32" t="s">
        <v>12</v>
      </c>
      <c r="R820" s="34" t="s">
        <v>981</v>
      </c>
      <c r="S820" s="34" t="s">
        <v>702</v>
      </c>
      <c r="T820" s="31" t="s">
        <v>986</v>
      </c>
    </row>
    <row r="821" spans="1:20" ht="43.2" x14ac:dyDescent="0.3">
      <c r="A821" s="34" t="s">
        <v>648</v>
      </c>
      <c r="C821" s="55" t="s">
        <v>569</v>
      </c>
      <c r="D821" s="25"/>
      <c r="H821" s="52">
        <v>20</v>
      </c>
      <c r="J821" s="2" t="s">
        <v>279</v>
      </c>
      <c r="K821" s="32" t="s">
        <v>695</v>
      </c>
      <c r="L821">
        <v>5</v>
      </c>
      <c r="M821" t="s">
        <v>378</v>
      </c>
      <c r="N821" s="32" t="s">
        <v>985</v>
      </c>
      <c r="O821">
        <v>89.7</v>
      </c>
      <c r="P821">
        <v>1474.9</v>
      </c>
      <c r="Q821" s="32" t="s">
        <v>40</v>
      </c>
      <c r="R821" s="34" t="s">
        <v>982</v>
      </c>
      <c r="S821" s="34" t="s">
        <v>702</v>
      </c>
      <c r="T821" s="31" t="s">
        <v>986</v>
      </c>
    </row>
    <row r="822" spans="1:20" ht="43.2" x14ac:dyDescent="0.3">
      <c r="A822" s="34" t="s">
        <v>278</v>
      </c>
      <c r="C822" s="55" t="s">
        <v>569</v>
      </c>
      <c r="D822" s="25"/>
      <c r="H822" s="52">
        <v>5</v>
      </c>
      <c r="J822" s="2" t="s">
        <v>279</v>
      </c>
      <c r="K822" s="32" t="s">
        <v>695</v>
      </c>
      <c r="L822">
        <v>5</v>
      </c>
      <c r="M822" t="s">
        <v>378</v>
      </c>
      <c r="N822" s="32" t="s">
        <v>985</v>
      </c>
      <c r="O822">
        <v>89.7</v>
      </c>
      <c r="P822">
        <v>1474.9</v>
      </c>
      <c r="Q822" s="32" t="s">
        <v>40</v>
      </c>
      <c r="R822" s="34" t="s">
        <v>983</v>
      </c>
      <c r="S822" s="34" t="s">
        <v>702</v>
      </c>
      <c r="T822" s="31" t="s">
        <v>986</v>
      </c>
    </row>
    <row r="823" spans="1:20" ht="43.2" x14ac:dyDescent="0.3">
      <c r="A823" s="34" t="s">
        <v>278</v>
      </c>
      <c r="C823" s="55" t="s">
        <v>569</v>
      </c>
      <c r="D823" s="25"/>
      <c r="H823" s="52">
        <v>17.5</v>
      </c>
      <c r="J823" s="2" t="s">
        <v>279</v>
      </c>
      <c r="K823" s="32" t="s">
        <v>695</v>
      </c>
      <c r="L823">
        <v>5</v>
      </c>
      <c r="M823" t="s">
        <v>378</v>
      </c>
      <c r="N823" s="32" t="s">
        <v>985</v>
      </c>
      <c r="O823">
        <v>89.7</v>
      </c>
      <c r="P823">
        <v>1474.9</v>
      </c>
      <c r="Q823" s="32" t="s">
        <v>40</v>
      </c>
      <c r="R823" s="34" t="s">
        <v>602</v>
      </c>
      <c r="S823" s="34" t="s">
        <v>691</v>
      </c>
      <c r="T823" s="31" t="s">
        <v>986</v>
      </c>
    </row>
    <row r="824" spans="1:20" ht="43.2" x14ac:dyDescent="0.3">
      <c r="A824" s="34" t="s">
        <v>278</v>
      </c>
      <c r="C824" s="55" t="s">
        <v>569</v>
      </c>
      <c r="D824" s="25"/>
      <c r="H824" s="52">
        <v>7.5</v>
      </c>
      <c r="J824" s="2" t="s">
        <v>279</v>
      </c>
      <c r="K824" s="32" t="s">
        <v>695</v>
      </c>
      <c r="L824">
        <v>5</v>
      </c>
      <c r="M824" t="s">
        <v>378</v>
      </c>
      <c r="N824" s="32" t="s">
        <v>985</v>
      </c>
      <c r="O824">
        <v>89.7</v>
      </c>
      <c r="P824">
        <v>1474.9</v>
      </c>
      <c r="Q824" s="32" t="s">
        <v>40</v>
      </c>
      <c r="R824" s="34" t="s">
        <v>259</v>
      </c>
      <c r="S824" s="34" t="s">
        <v>685</v>
      </c>
      <c r="T824" s="31" t="s">
        <v>986</v>
      </c>
    </row>
    <row r="825" spans="1:20" ht="43.2" x14ac:dyDescent="0.3">
      <c r="A825" s="34" t="s">
        <v>278</v>
      </c>
      <c r="C825" s="55" t="s">
        <v>569</v>
      </c>
      <c r="D825" s="25"/>
      <c r="H825" s="52">
        <v>12.5</v>
      </c>
      <c r="J825" s="2" t="s">
        <v>279</v>
      </c>
      <c r="K825" s="32" t="s">
        <v>695</v>
      </c>
      <c r="L825">
        <v>5</v>
      </c>
      <c r="M825" t="s">
        <v>378</v>
      </c>
      <c r="N825" s="32" t="s">
        <v>985</v>
      </c>
      <c r="O825">
        <v>89.7</v>
      </c>
      <c r="P825">
        <v>1474.9</v>
      </c>
      <c r="Q825" s="32" t="s">
        <v>8</v>
      </c>
      <c r="R825" s="34" t="s">
        <v>620</v>
      </c>
      <c r="S825" s="34" t="s">
        <v>689</v>
      </c>
      <c r="T825" s="31" t="s">
        <v>986</v>
      </c>
    </row>
    <row r="826" spans="1:20" ht="43.2" x14ac:dyDescent="0.3">
      <c r="A826" s="34" t="s">
        <v>278</v>
      </c>
      <c r="C826" s="55" t="s">
        <v>569</v>
      </c>
      <c r="D826" s="25"/>
      <c r="H826" s="52">
        <v>12.5</v>
      </c>
      <c r="J826" s="2" t="s">
        <v>279</v>
      </c>
      <c r="K826" s="32" t="s">
        <v>695</v>
      </c>
      <c r="L826">
        <v>5</v>
      </c>
      <c r="M826" t="s">
        <v>378</v>
      </c>
      <c r="N826" s="32" t="s">
        <v>985</v>
      </c>
      <c r="O826">
        <v>89.7</v>
      </c>
      <c r="P826">
        <v>1474.9</v>
      </c>
      <c r="Q826" s="32" t="s">
        <v>40</v>
      </c>
      <c r="R826" s="34" t="s">
        <v>984</v>
      </c>
      <c r="S826" s="34" t="s">
        <v>702</v>
      </c>
      <c r="T826" s="31" t="s">
        <v>986</v>
      </c>
    </row>
    <row r="827" spans="1:20" ht="43.2" x14ac:dyDescent="0.3">
      <c r="A827" s="34" t="s">
        <v>278</v>
      </c>
      <c r="C827" s="55" t="s">
        <v>569</v>
      </c>
      <c r="D827" s="25"/>
      <c r="H827" s="52">
        <v>10</v>
      </c>
      <c r="J827" s="2" t="s">
        <v>279</v>
      </c>
      <c r="K827" s="32" t="s">
        <v>695</v>
      </c>
      <c r="L827">
        <v>5</v>
      </c>
      <c r="M827" t="s">
        <v>378</v>
      </c>
      <c r="N827" s="32" t="s">
        <v>985</v>
      </c>
      <c r="O827">
        <v>89.7</v>
      </c>
      <c r="P827">
        <v>1474.9</v>
      </c>
      <c r="Q827" s="32" t="s">
        <v>40</v>
      </c>
      <c r="R827" s="34" t="s">
        <v>606</v>
      </c>
      <c r="S827" s="34" t="s">
        <v>691</v>
      </c>
      <c r="T827" s="31" t="s">
        <v>986</v>
      </c>
    </row>
    <row r="828" spans="1:20" ht="43.2" x14ac:dyDescent="0.3">
      <c r="A828" s="34" t="s">
        <v>282</v>
      </c>
      <c r="C828" s="55" t="s">
        <v>569</v>
      </c>
      <c r="D828" s="25"/>
      <c r="H828" s="52">
        <v>12.5</v>
      </c>
      <c r="J828" s="2" t="s">
        <v>279</v>
      </c>
      <c r="K828" s="32" t="s">
        <v>695</v>
      </c>
      <c r="L828">
        <v>5</v>
      </c>
      <c r="M828" t="s">
        <v>378</v>
      </c>
      <c r="N828" s="32" t="s">
        <v>985</v>
      </c>
      <c r="O828">
        <v>89.7</v>
      </c>
      <c r="P828">
        <v>1474.9</v>
      </c>
      <c r="Q828" s="32" t="s">
        <v>40</v>
      </c>
      <c r="R828" s="34" t="s">
        <v>610</v>
      </c>
      <c r="S828" s="34" t="s">
        <v>702</v>
      </c>
      <c r="T828" s="31" t="s">
        <v>986</v>
      </c>
    </row>
    <row r="829" spans="1:20" ht="28.8" x14ac:dyDescent="0.3">
      <c r="A829" s="29" t="s">
        <v>278</v>
      </c>
      <c r="C829" s="55" t="s">
        <v>569</v>
      </c>
      <c r="D829" s="25">
        <v>3</v>
      </c>
      <c r="H829" s="52">
        <v>1600</v>
      </c>
      <c r="J829" s="2" t="s">
        <v>279</v>
      </c>
      <c r="K829" s="32" t="s">
        <v>701</v>
      </c>
      <c r="M829" t="s">
        <v>378</v>
      </c>
      <c r="N829" s="32" t="s">
        <v>987</v>
      </c>
      <c r="O829">
        <v>10</v>
      </c>
      <c r="P829">
        <v>150</v>
      </c>
      <c r="Q829" s="32" t="s">
        <v>12</v>
      </c>
      <c r="R829" s="29" t="s">
        <v>259</v>
      </c>
      <c r="S829" s="29" t="s">
        <v>685</v>
      </c>
      <c r="T829" s="31" t="s">
        <v>988</v>
      </c>
    </row>
    <row r="830" spans="1:20" ht="28.8" x14ac:dyDescent="0.3">
      <c r="A830" s="29" t="s">
        <v>278</v>
      </c>
      <c r="C830" s="55" t="s">
        <v>569</v>
      </c>
      <c r="D830" s="25">
        <v>3</v>
      </c>
      <c r="H830" s="52">
        <v>5700</v>
      </c>
      <c r="J830" s="2" t="s">
        <v>279</v>
      </c>
      <c r="K830" s="32" t="s">
        <v>701</v>
      </c>
      <c r="M830" t="s">
        <v>378</v>
      </c>
      <c r="N830" s="32" t="s">
        <v>987</v>
      </c>
      <c r="O830">
        <v>10</v>
      </c>
      <c r="P830">
        <v>150</v>
      </c>
      <c r="Q830" s="32" t="s">
        <v>12</v>
      </c>
      <c r="R830" s="29" t="s">
        <v>259</v>
      </c>
      <c r="S830" s="29" t="s">
        <v>685</v>
      </c>
      <c r="T830" s="31" t="s">
        <v>988</v>
      </c>
    </row>
    <row r="831" spans="1:20" ht="28.8" x14ac:dyDescent="0.3">
      <c r="A831" s="29" t="s">
        <v>278</v>
      </c>
      <c r="C831" s="55" t="s">
        <v>569</v>
      </c>
      <c r="D831" s="25">
        <v>3</v>
      </c>
      <c r="H831" s="52">
        <v>3500</v>
      </c>
      <c r="J831" s="2" t="s">
        <v>279</v>
      </c>
      <c r="K831" s="32" t="s">
        <v>701</v>
      </c>
      <c r="M831" t="s">
        <v>378</v>
      </c>
      <c r="N831" s="32" t="s">
        <v>987</v>
      </c>
      <c r="O831">
        <v>10</v>
      </c>
      <c r="P831">
        <v>150</v>
      </c>
      <c r="Q831" s="32" t="s">
        <v>12</v>
      </c>
      <c r="R831" s="29" t="s">
        <v>259</v>
      </c>
      <c r="S831" s="29" t="s">
        <v>685</v>
      </c>
      <c r="T831" s="31" t="s">
        <v>988</v>
      </c>
    </row>
    <row r="832" spans="1:20" ht="28.8" x14ac:dyDescent="0.3">
      <c r="A832" s="29" t="s">
        <v>278</v>
      </c>
      <c r="C832" s="55" t="s">
        <v>569</v>
      </c>
      <c r="D832" s="25">
        <v>3</v>
      </c>
      <c r="H832" s="52">
        <v>14500</v>
      </c>
      <c r="J832" s="2" t="s">
        <v>279</v>
      </c>
      <c r="K832" s="32" t="s">
        <v>701</v>
      </c>
      <c r="M832" t="s">
        <v>378</v>
      </c>
      <c r="N832" s="32" t="s">
        <v>987</v>
      </c>
      <c r="O832">
        <v>10</v>
      </c>
      <c r="P832">
        <v>150</v>
      </c>
      <c r="Q832" s="32" t="s">
        <v>12</v>
      </c>
      <c r="R832" s="29" t="s">
        <v>259</v>
      </c>
      <c r="S832" s="29" t="s">
        <v>685</v>
      </c>
      <c r="T832" s="31" t="s">
        <v>988</v>
      </c>
    </row>
    <row r="833" spans="1:21" ht="28.8" x14ac:dyDescent="0.3">
      <c r="A833" s="29" t="s">
        <v>278</v>
      </c>
      <c r="C833" s="55" t="s">
        <v>569</v>
      </c>
      <c r="D833" s="25">
        <v>3</v>
      </c>
      <c r="H833" s="52">
        <v>17900</v>
      </c>
      <c r="J833" s="2" t="s">
        <v>279</v>
      </c>
      <c r="K833" s="32" t="s">
        <v>701</v>
      </c>
      <c r="M833" t="s">
        <v>378</v>
      </c>
      <c r="N833" s="32" t="s">
        <v>987</v>
      </c>
      <c r="O833">
        <v>10</v>
      </c>
      <c r="P833">
        <v>150</v>
      </c>
      <c r="Q833" s="32" t="s">
        <v>12</v>
      </c>
      <c r="R833" s="29" t="s">
        <v>259</v>
      </c>
      <c r="S833" s="29" t="s">
        <v>685</v>
      </c>
      <c r="T833" s="31" t="s">
        <v>988</v>
      </c>
    </row>
    <row r="834" spans="1:21" ht="28.8" x14ac:dyDescent="0.3">
      <c r="A834" s="29" t="s">
        <v>278</v>
      </c>
      <c r="C834" s="55" t="s">
        <v>569</v>
      </c>
      <c r="D834" s="25">
        <v>3</v>
      </c>
      <c r="H834" s="52">
        <v>19000</v>
      </c>
      <c r="J834" s="2" t="s">
        <v>279</v>
      </c>
      <c r="K834" s="32" t="s">
        <v>701</v>
      </c>
      <c r="M834" t="s">
        <v>378</v>
      </c>
      <c r="N834" s="32" t="s">
        <v>987</v>
      </c>
      <c r="O834">
        <v>10</v>
      </c>
      <c r="P834">
        <v>150</v>
      </c>
      <c r="Q834" s="32" t="s">
        <v>12</v>
      </c>
      <c r="R834" s="29" t="s">
        <v>259</v>
      </c>
      <c r="S834" s="29" t="s">
        <v>685</v>
      </c>
      <c r="T834" s="31" t="s">
        <v>988</v>
      </c>
    </row>
    <row r="835" spans="1:21" ht="28.8" x14ac:dyDescent="0.3">
      <c r="A835" s="29" t="s">
        <v>278</v>
      </c>
      <c r="C835" s="55" t="s">
        <v>569</v>
      </c>
      <c r="D835" s="25">
        <v>3</v>
      </c>
      <c r="H835" s="52">
        <v>8200</v>
      </c>
      <c r="J835" s="2" t="s">
        <v>279</v>
      </c>
      <c r="K835" s="32" t="s">
        <v>701</v>
      </c>
      <c r="M835" t="s">
        <v>378</v>
      </c>
      <c r="N835" s="32" t="s">
        <v>987</v>
      </c>
      <c r="O835">
        <v>10</v>
      </c>
      <c r="P835">
        <v>150</v>
      </c>
      <c r="Q835" s="32" t="s">
        <v>12</v>
      </c>
      <c r="R835" s="29" t="s">
        <v>619</v>
      </c>
      <c r="S835" s="29" t="s">
        <v>685</v>
      </c>
      <c r="T835" s="31" t="s">
        <v>988</v>
      </c>
    </row>
    <row r="836" spans="1:21" ht="28.8" x14ac:dyDescent="0.3">
      <c r="A836" s="29" t="s">
        <v>278</v>
      </c>
      <c r="C836" s="55" t="s">
        <v>569</v>
      </c>
      <c r="D836" s="25">
        <v>3</v>
      </c>
      <c r="H836" s="52">
        <v>7600</v>
      </c>
      <c r="J836" s="2" t="s">
        <v>279</v>
      </c>
      <c r="K836" s="32" t="s">
        <v>701</v>
      </c>
      <c r="M836" t="s">
        <v>378</v>
      </c>
      <c r="N836" s="32" t="s">
        <v>987</v>
      </c>
      <c r="O836">
        <v>10</v>
      </c>
      <c r="P836">
        <v>150</v>
      </c>
      <c r="Q836" s="32" t="s">
        <v>12</v>
      </c>
      <c r="R836" s="29" t="s">
        <v>619</v>
      </c>
      <c r="S836" s="29" t="s">
        <v>685</v>
      </c>
      <c r="T836" s="31" t="s">
        <v>988</v>
      </c>
    </row>
    <row r="837" spans="1:21" ht="28.8" x14ac:dyDescent="0.3">
      <c r="A837" s="29" t="s">
        <v>278</v>
      </c>
      <c r="C837" s="55" t="s">
        <v>569</v>
      </c>
      <c r="D837" s="25">
        <v>3</v>
      </c>
      <c r="H837" s="52">
        <v>6000</v>
      </c>
      <c r="J837" s="2" t="s">
        <v>279</v>
      </c>
      <c r="K837" s="32" t="s">
        <v>701</v>
      </c>
      <c r="M837" t="s">
        <v>378</v>
      </c>
      <c r="N837" s="32" t="s">
        <v>987</v>
      </c>
      <c r="O837">
        <v>10</v>
      </c>
      <c r="P837">
        <v>150</v>
      </c>
      <c r="Q837" s="32" t="s">
        <v>12</v>
      </c>
      <c r="R837" s="29" t="s">
        <v>619</v>
      </c>
      <c r="S837" s="29" t="s">
        <v>685</v>
      </c>
      <c r="T837" s="31" t="s">
        <v>988</v>
      </c>
    </row>
    <row r="838" spans="1:21" ht="28.8" x14ac:dyDescent="0.3">
      <c r="A838" s="29" t="s">
        <v>278</v>
      </c>
      <c r="C838" s="55" t="s">
        <v>569</v>
      </c>
      <c r="D838" s="25">
        <v>3</v>
      </c>
      <c r="H838" s="52">
        <v>19800</v>
      </c>
      <c r="J838" s="2" t="s">
        <v>279</v>
      </c>
      <c r="K838" s="32" t="s">
        <v>701</v>
      </c>
      <c r="M838" t="s">
        <v>378</v>
      </c>
      <c r="N838" s="32" t="s">
        <v>987</v>
      </c>
      <c r="O838">
        <v>10</v>
      </c>
      <c r="P838">
        <v>150</v>
      </c>
      <c r="Q838" s="32" t="s">
        <v>12</v>
      </c>
      <c r="R838" s="29" t="s">
        <v>619</v>
      </c>
      <c r="S838" s="29" t="s">
        <v>685</v>
      </c>
      <c r="T838" s="31" t="s">
        <v>988</v>
      </c>
    </row>
    <row r="839" spans="1:21" ht="28.8" x14ac:dyDescent="0.3">
      <c r="A839" s="29" t="s">
        <v>278</v>
      </c>
      <c r="C839" s="55" t="s">
        <v>569</v>
      </c>
      <c r="D839" s="25">
        <v>3</v>
      </c>
      <c r="H839" s="52">
        <v>13500</v>
      </c>
      <c r="J839" s="2" t="s">
        <v>279</v>
      </c>
      <c r="K839" s="32" t="s">
        <v>701</v>
      </c>
      <c r="M839" t="s">
        <v>378</v>
      </c>
      <c r="N839" s="32" t="s">
        <v>987</v>
      </c>
      <c r="O839">
        <v>10</v>
      </c>
      <c r="P839">
        <v>150</v>
      </c>
      <c r="Q839" s="32" t="s">
        <v>12</v>
      </c>
      <c r="R839" s="29" t="s">
        <v>619</v>
      </c>
      <c r="S839" s="29" t="s">
        <v>685</v>
      </c>
      <c r="T839" s="31" t="s">
        <v>988</v>
      </c>
    </row>
    <row r="840" spans="1:21" ht="28.8" x14ac:dyDescent="0.3">
      <c r="A840" s="29" t="s">
        <v>278</v>
      </c>
      <c r="C840" s="55" t="s">
        <v>569</v>
      </c>
      <c r="D840" s="25">
        <v>12</v>
      </c>
      <c r="H840" s="52">
        <v>16.100000000000001</v>
      </c>
      <c r="J840" s="53" t="s">
        <v>279</v>
      </c>
      <c r="K840" s="32" t="s">
        <v>701</v>
      </c>
      <c r="M840" t="s">
        <v>21</v>
      </c>
      <c r="N840" s="32" t="s">
        <v>990</v>
      </c>
      <c r="O840">
        <v>390</v>
      </c>
      <c r="P840">
        <v>9360</v>
      </c>
      <c r="Q840" s="32" t="s">
        <v>989</v>
      </c>
      <c r="R840" s="34" t="s">
        <v>991</v>
      </c>
      <c r="S840" s="34" t="s">
        <v>702</v>
      </c>
      <c r="T840" s="31" t="s">
        <v>992</v>
      </c>
    </row>
    <row r="841" spans="1:21" ht="21.6" x14ac:dyDescent="0.3">
      <c r="A841" s="9" t="s">
        <v>325</v>
      </c>
      <c r="B841" s="9"/>
      <c r="C841" s="9" t="s">
        <v>324</v>
      </c>
      <c r="D841" s="9">
        <v>24</v>
      </c>
      <c r="E841" s="9">
        <v>100</v>
      </c>
      <c r="F841" s="9">
        <v>1.1000000000000001</v>
      </c>
      <c r="G841" s="9">
        <v>18.2</v>
      </c>
      <c r="H841" s="9">
        <v>1.64</v>
      </c>
      <c r="I841" s="9" t="s">
        <v>4</v>
      </c>
      <c r="J841" s="9" t="s">
        <v>326</v>
      </c>
      <c r="K841" s="9" t="s">
        <v>695</v>
      </c>
      <c r="M841" s="9" t="s">
        <v>378</v>
      </c>
      <c r="N841" s="9" t="s">
        <v>283</v>
      </c>
      <c r="O841" s="9">
        <v>50</v>
      </c>
      <c r="P841" s="9">
        <v>5000</v>
      </c>
      <c r="Q841" s="9" t="s">
        <v>12</v>
      </c>
      <c r="R841" s="9" t="s">
        <v>327</v>
      </c>
      <c r="S841" s="9" t="s">
        <v>685</v>
      </c>
      <c r="T841" s="9" t="s">
        <v>328</v>
      </c>
      <c r="U841" s="9"/>
    </row>
    <row r="842" spans="1:21" x14ac:dyDescent="0.3">
      <c r="A842" s="9" t="s">
        <v>329</v>
      </c>
      <c r="B842" s="9"/>
      <c r="C842" s="9" t="s">
        <v>324</v>
      </c>
      <c r="D842" s="9">
        <v>12</v>
      </c>
      <c r="E842" s="9">
        <v>100</v>
      </c>
      <c r="F842" s="9">
        <v>4</v>
      </c>
      <c r="G842" s="9">
        <v>59.4</v>
      </c>
      <c r="H842" s="9">
        <v>4.8</v>
      </c>
      <c r="I842" s="9" t="s">
        <v>4</v>
      </c>
      <c r="J842" s="9" t="s">
        <v>326</v>
      </c>
      <c r="K842" s="9" t="s">
        <v>695</v>
      </c>
      <c r="M842" s="9" t="s">
        <v>378</v>
      </c>
      <c r="N842" s="9" t="s">
        <v>148</v>
      </c>
      <c r="O842" s="9">
        <v>50</v>
      </c>
      <c r="P842" s="9">
        <v>5000</v>
      </c>
      <c r="Q842" s="9" t="s">
        <v>12</v>
      </c>
      <c r="R842" s="9" t="s">
        <v>327</v>
      </c>
      <c r="S842" s="9" t="s">
        <v>685</v>
      </c>
      <c r="T842" s="9" t="s">
        <v>328</v>
      </c>
      <c r="U842" s="9"/>
    </row>
    <row r="843" spans="1:21" x14ac:dyDescent="0.3">
      <c r="A843" s="9" t="s">
        <v>330</v>
      </c>
      <c r="B843" s="9"/>
      <c r="C843" s="9" t="s">
        <v>324</v>
      </c>
      <c r="D843" s="9">
        <v>12</v>
      </c>
      <c r="E843" s="9">
        <v>100</v>
      </c>
      <c r="F843" s="9">
        <v>0.3</v>
      </c>
      <c r="G843" s="9">
        <v>1.5</v>
      </c>
      <c r="H843" s="9">
        <v>0.3</v>
      </c>
      <c r="I843" s="9" t="s">
        <v>4</v>
      </c>
      <c r="J843" s="9" t="s">
        <v>326</v>
      </c>
      <c r="K843" s="9" t="s">
        <v>695</v>
      </c>
      <c r="M843" s="9" t="s">
        <v>16</v>
      </c>
      <c r="N843" s="9" t="s">
        <v>7</v>
      </c>
      <c r="O843" s="9">
        <v>50</v>
      </c>
      <c r="P843" s="9">
        <v>5000</v>
      </c>
      <c r="Q843" s="9" t="s">
        <v>12</v>
      </c>
      <c r="R843" s="9" t="s">
        <v>327</v>
      </c>
      <c r="S843" s="9" t="s">
        <v>685</v>
      </c>
      <c r="T843" s="9" t="s">
        <v>328</v>
      </c>
      <c r="U843" s="9"/>
    </row>
    <row r="844" spans="1:21" ht="21.6" x14ac:dyDescent="0.3">
      <c r="A844" s="9" t="s">
        <v>331</v>
      </c>
      <c r="B844" s="9"/>
      <c r="C844" s="9" t="s">
        <v>324</v>
      </c>
      <c r="D844" s="9">
        <v>9</v>
      </c>
      <c r="E844" s="9">
        <v>100</v>
      </c>
      <c r="F844" s="9">
        <v>1.7</v>
      </c>
      <c r="G844" s="9">
        <v>16.2</v>
      </c>
      <c r="H844" s="9">
        <v>9.3000000000000007</v>
      </c>
      <c r="I844" s="9" t="s">
        <v>4</v>
      </c>
      <c r="J844" s="9" t="s">
        <v>326</v>
      </c>
      <c r="K844" s="9" t="s">
        <v>705</v>
      </c>
      <c r="M844" s="9" t="s">
        <v>706</v>
      </c>
      <c r="N844" s="9" t="s">
        <v>332</v>
      </c>
      <c r="O844" s="9">
        <v>12.5</v>
      </c>
      <c r="P844" s="9">
        <v>398</v>
      </c>
      <c r="Q844" s="9" t="s">
        <v>79</v>
      </c>
      <c r="R844" s="9" t="s">
        <v>333</v>
      </c>
      <c r="S844" s="9" t="s">
        <v>685</v>
      </c>
      <c r="T844" s="9" t="s">
        <v>334</v>
      </c>
      <c r="U844" s="9"/>
    </row>
    <row r="845" spans="1:21" ht="54" x14ac:dyDescent="0.3">
      <c r="A845" s="9" t="s">
        <v>330</v>
      </c>
      <c r="B845" s="9"/>
      <c r="C845" s="9" t="s">
        <v>324</v>
      </c>
      <c r="D845" s="9">
        <v>12</v>
      </c>
      <c r="E845" s="9">
        <v>91.7</v>
      </c>
      <c r="F845" s="9">
        <v>0</v>
      </c>
      <c r="G845" s="9">
        <v>4.18</v>
      </c>
      <c r="H845" s="9">
        <v>1.42</v>
      </c>
      <c r="I845" s="9" t="s">
        <v>4</v>
      </c>
      <c r="J845" s="9" t="s">
        <v>326</v>
      </c>
      <c r="K845" s="9" t="s">
        <v>695</v>
      </c>
      <c r="M845" s="9" t="s">
        <v>378</v>
      </c>
      <c r="N845" s="9" t="s">
        <v>335</v>
      </c>
      <c r="O845" s="9">
        <v>23.07</v>
      </c>
      <c r="P845" s="9">
        <v>9555</v>
      </c>
      <c r="Q845" s="9" t="s">
        <v>312</v>
      </c>
      <c r="R845" s="9" t="s">
        <v>133</v>
      </c>
      <c r="S845" s="9" t="s">
        <v>702</v>
      </c>
      <c r="T845" s="9" t="s">
        <v>1040</v>
      </c>
      <c r="U845" s="9"/>
    </row>
    <row r="846" spans="1:21" ht="54" x14ac:dyDescent="0.3">
      <c r="A846" s="8" t="s">
        <v>1031</v>
      </c>
      <c r="C846" s="9" t="s">
        <v>324</v>
      </c>
      <c r="D846" s="8">
        <v>7</v>
      </c>
      <c r="E846" s="8">
        <v>100</v>
      </c>
      <c r="H846">
        <v>0.60649732780880317</v>
      </c>
      <c r="I846" s="9" t="s">
        <v>4</v>
      </c>
      <c r="J846" s="9" t="s">
        <v>326</v>
      </c>
      <c r="K846" s="8" t="s">
        <v>1030</v>
      </c>
      <c r="M846" s="8" t="s">
        <v>16</v>
      </c>
      <c r="O846" s="8">
        <v>2</v>
      </c>
      <c r="P846" s="8">
        <v>5000</v>
      </c>
      <c r="Q846" s="8" t="s">
        <v>12</v>
      </c>
      <c r="R846" s="8" t="s">
        <v>1029</v>
      </c>
      <c r="S846" s="8" t="s">
        <v>702</v>
      </c>
      <c r="T846" s="8" t="s">
        <v>1033</v>
      </c>
    </row>
    <row r="847" spans="1:21" ht="54" x14ac:dyDescent="0.3">
      <c r="A847" s="8" t="s">
        <v>1032</v>
      </c>
      <c r="C847" s="9" t="s">
        <v>324</v>
      </c>
      <c r="D847" s="8">
        <v>7</v>
      </c>
      <c r="E847" s="8">
        <v>100</v>
      </c>
      <c r="H847">
        <v>0.70734923870039568</v>
      </c>
      <c r="I847" s="9" t="s">
        <v>4</v>
      </c>
      <c r="J847" s="9" t="s">
        <v>1035</v>
      </c>
      <c r="K847" s="8" t="s">
        <v>1030</v>
      </c>
      <c r="M847" s="8" t="s">
        <v>16</v>
      </c>
      <c r="O847" s="8">
        <v>2</v>
      </c>
      <c r="P847" s="8">
        <v>5000</v>
      </c>
      <c r="Q847" s="8" t="s">
        <v>12</v>
      </c>
      <c r="R847" s="8" t="s">
        <v>1029</v>
      </c>
      <c r="S847" s="8" t="s">
        <v>702</v>
      </c>
      <c r="T847" s="8" t="s">
        <v>1033</v>
      </c>
    </row>
    <row r="848" spans="1:21" x14ac:dyDescent="0.3">
      <c r="A848" s="8" t="s">
        <v>330</v>
      </c>
      <c r="C848" s="9" t="s">
        <v>324</v>
      </c>
      <c r="D848" s="8">
        <v>2</v>
      </c>
      <c r="E848" s="8">
        <v>100</v>
      </c>
      <c r="H848">
        <f>0.0056*10^6</f>
        <v>5600</v>
      </c>
      <c r="I848" s="9" t="s">
        <v>4</v>
      </c>
      <c r="J848" s="9" t="s">
        <v>326</v>
      </c>
      <c r="K848" s="8" t="s">
        <v>1034</v>
      </c>
      <c r="L848">
        <v>2500</v>
      </c>
      <c r="M848" s="8" t="s">
        <v>16</v>
      </c>
      <c r="O848" s="8">
        <v>5</v>
      </c>
      <c r="P848" s="8">
        <v>200</v>
      </c>
      <c r="Q848" s="8" t="s">
        <v>12</v>
      </c>
      <c r="R848" s="8" t="s">
        <v>1036</v>
      </c>
      <c r="S848" s="8" t="s">
        <v>702</v>
      </c>
      <c r="T848" s="8" t="s">
        <v>958</v>
      </c>
    </row>
    <row r="849" spans="1:20" ht="43.2" x14ac:dyDescent="0.3">
      <c r="A849" s="8" t="s">
        <v>1039</v>
      </c>
      <c r="C849" s="8" t="s">
        <v>324</v>
      </c>
      <c r="D849" s="8">
        <v>3</v>
      </c>
      <c r="E849" s="8">
        <v>100</v>
      </c>
      <c r="H849">
        <v>0.06</v>
      </c>
      <c r="I849" s="8" t="s">
        <v>4</v>
      </c>
      <c r="J849" s="9" t="s">
        <v>326</v>
      </c>
      <c r="K849" s="8" t="s">
        <v>695</v>
      </c>
      <c r="M849" s="8" t="s">
        <v>378</v>
      </c>
      <c r="N849" s="32" t="s">
        <v>1038</v>
      </c>
      <c r="O849" s="8">
        <v>12.35</v>
      </c>
      <c r="P849" s="8">
        <v>2191.3200000000002</v>
      </c>
      <c r="Q849" s="8" t="s">
        <v>1037</v>
      </c>
      <c r="R849" s="8" t="s">
        <v>133</v>
      </c>
      <c r="S849" s="8" t="s">
        <v>702</v>
      </c>
      <c r="T849" s="8" t="s">
        <v>1041</v>
      </c>
    </row>
    <row r="850" spans="1:20" ht="21.6" x14ac:dyDescent="0.3">
      <c r="A850" s="10" t="s">
        <v>576</v>
      </c>
      <c r="B850" s="9" t="s">
        <v>575</v>
      </c>
      <c r="C850" s="9" t="s">
        <v>568</v>
      </c>
      <c r="D850" s="9">
        <v>12</v>
      </c>
      <c r="E850" s="9">
        <v>100</v>
      </c>
      <c r="F850" s="9"/>
      <c r="G850" s="9"/>
      <c r="H850" s="9">
        <v>1.51</v>
      </c>
      <c r="I850" s="9" t="s">
        <v>4</v>
      </c>
      <c r="J850" s="9" t="s">
        <v>5</v>
      </c>
      <c r="K850" s="9" t="s">
        <v>6</v>
      </c>
      <c r="L850" s="9"/>
      <c r="M850" s="9" t="s">
        <v>6</v>
      </c>
      <c r="N850" s="9" t="s">
        <v>7</v>
      </c>
      <c r="O850" s="9">
        <v>20</v>
      </c>
      <c r="P850" s="9">
        <v>5000</v>
      </c>
      <c r="Q850" s="9" t="s">
        <v>12</v>
      </c>
      <c r="R850" s="9" t="s">
        <v>9</v>
      </c>
      <c r="S850" s="9" t="s">
        <v>702</v>
      </c>
      <c r="T850" s="9" t="s">
        <v>10</v>
      </c>
    </row>
    <row r="851" spans="1:20" ht="32.4" x14ac:dyDescent="0.3">
      <c r="A851" s="10" t="s">
        <v>274</v>
      </c>
      <c r="B851" s="9"/>
      <c r="C851" s="9" t="s">
        <v>568</v>
      </c>
      <c r="D851" s="9">
        <v>165</v>
      </c>
      <c r="E851" s="9">
        <v>63</v>
      </c>
      <c r="F851" s="9">
        <v>0.4</v>
      </c>
      <c r="G851" s="9">
        <v>1.76</v>
      </c>
      <c r="H851" s="9">
        <v>0.68</v>
      </c>
      <c r="I851" s="9" t="s">
        <v>4</v>
      </c>
      <c r="J851" s="9" t="s">
        <v>5</v>
      </c>
      <c r="K851" s="9" t="s">
        <v>695</v>
      </c>
      <c r="L851" s="9">
        <v>100</v>
      </c>
      <c r="M851" s="9" t="s">
        <v>16</v>
      </c>
      <c r="N851" s="9" t="s">
        <v>7</v>
      </c>
      <c r="O851" s="9">
        <v>200</v>
      </c>
      <c r="P851" s="9">
        <v>1000</v>
      </c>
      <c r="Q851" s="9" t="s">
        <v>275</v>
      </c>
      <c r="R851" s="9" t="s">
        <v>276</v>
      </c>
      <c r="S851" s="9" t="s">
        <v>685</v>
      </c>
      <c r="T851" s="9" t="s">
        <v>277</v>
      </c>
    </row>
    <row r="852" spans="1:20" ht="21.6" x14ac:dyDescent="0.3">
      <c r="A852" s="10" t="s">
        <v>577</v>
      </c>
      <c r="B852" s="9" t="s">
        <v>345</v>
      </c>
      <c r="C852" s="9" t="s">
        <v>568</v>
      </c>
      <c r="D852" s="9">
        <v>48</v>
      </c>
      <c r="E852" s="9">
        <v>100</v>
      </c>
      <c r="F852" s="9">
        <v>0.03</v>
      </c>
      <c r="G852" s="9">
        <v>0.2</v>
      </c>
      <c r="H852" s="9">
        <v>0.11</v>
      </c>
      <c r="I852" s="9" t="s">
        <v>4</v>
      </c>
      <c r="J852" s="9" t="s">
        <v>5</v>
      </c>
      <c r="K852" s="9" t="s">
        <v>695</v>
      </c>
      <c r="L852" s="9"/>
      <c r="M852" s="9" t="s">
        <v>378</v>
      </c>
      <c r="N852" s="9" t="s">
        <v>131</v>
      </c>
      <c r="O852" s="11">
        <v>200</v>
      </c>
      <c r="P852" s="11">
        <v>5000</v>
      </c>
      <c r="Q852" s="9" t="s">
        <v>132</v>
      </c>
      <c r="R852" s="9" t="s">
        <v>133</v>
      </c>
      <c r="S852" s="9" t="s">
        <v>702</v>
      </c>
      <c r="T852" s="9" t="s">
        <v>134</v>
      </c>
    </row>
    <row r="853" spans="1:20" ht="43.2" x14ac:dyDescent="0.3">
      <c r="A853" s="14" t="s">
        <v>274</v>
      </c>
      <c r="B853" s="5" t="s">
        <v>578</v>
      </c>
      <c r="C853" s="9" t="s">
        <v>568</v>
      </c>
      <c r="D853" s="9">
        <v>116</v>
      </c>
      <c r="E853" s="9">
        <v>6</v>
      </c>
      <c r="F853" s="9"/>
      <c r="G853" s="9"/>
      <c r="H853" s="13">
        <v>0.27027027027027023</v>
      </c>
      <c r="I853" s="9" t="s">
        <v>4</v>
      </c>
      <c r="J853" s="9" t="s">
        <v>5</v>
      </c>
      <c r="K853" s="9" t="s">
        <v>695</v>
      </c>
      <c r="L853" s="9"/>
      <c r="M853" s="9" t="s">
        <v>30</v>
      </c>
      <c r="N853" s="9"/>
      <c r="O853" s="9">
        <v>300</v>
      </c>
      <c r="P853" s="9">
        <v>5000</v>
      </c>
      <c r="Q853" s="9" t="s">
        <v>139</v>
      </c>
      <c r="R853" s="9" t="s">
        <v>140</v>
      </c>
      <c r="S853" s="9" t="s">
        <v>685</v>
      </c>
      <c r="T853" s="9" t="s">
        <v>141</v>
      </c>
    </row>
    <row r="854" spans="1:20" ht="32.4" x14ac:dyDescent="0.3">
      <c r="A854" s="24" t="s">
        <v>576</v>
      </c>
      <c r="B854" s="8" t="s">
        <v>339</v>
      </c>
      <c r="C854" s="9" t="s">
        <v>568</v>
      </c>
      <c r="D854" s="8">
        <v>33</v>
      </c>
      <c r="E854" s="8" t="s">
        <v>7</v>
      </c>
      <c r="H854" s="8">
        <v>0.36</v>
      </c>
      <c r="I854" s="9" t="s">
        <v>4</v>
      </c>
      <c r="J854" s="9" t="s">
        <v>5</v>
      </c>
      <c r="K854" s="8" t="s">
        <v>695</v>
      </c>
      <c r="L854" s="8">
        <v>80</v>
      </c>
      <c r="M854" s="8" t="s">
        <v>722</v>
      </c>
      <c r="O854" s="8">
        <v>20</v>
      </c>
      <c r="P854" s="8">
        <v>5000</v>
      </c>
      <c r="Q854" s="8" t="s">
        <v>8</v>
      </c>
      <c r="R854" s="8" t="s">
        <v>724</v>
      </c>
      <c r="S854" s="8" t="s">
        <v>702</v>
      </c>
      <c r="T854" s="8" t="s">
        <v>725</v>
      </c>
    </row>
    <row r="855" spans="1:20" ht="32.4" x14ac:dyDescent="0.3">
      <c r="A855" s="24" t="s">
        <v>720</v>
      </c>
      <c r="B855" s="8" t="s">
        <v>339</v>
      </c>
      <c r="C855" s="9" t="s">
        <v>568</v>
      </c>
      <c r="D855" s="8">
        <v>28</v>
      </c>
      <c r="E855" s="8" t="s">
        <v>7</v>
      </c>
      <c r="H855" s="8">
        <v>0.25600000000000001</v>
      </c>
      <c r="I855" s="9" t="s">
        <v>4</v>
      </c>
      <c r="J855" s="9" t="s">
        <v>5</v>
      </c>
      <c r="K855" s="8" t="s">
        <v>695</v>
      </c>
      <c r="L855" s="8">
        <v>80</v>
      </c>
      <c r="M855" s="8" t="s">
        <v>722</v>
      </c>
      <c r="O855" s="8">
        <v>20</v>
      </c>
      <c r="P855" s="8">
        <v>8000</v>
      </c>
      <c r="Q855" s="8" t="s">
        <v>8</v>
      </c>
      <c r="R855" s="8" t="s">
        <v>724</v>
      </c>
      <c r="S855" s="8" t="s">
        <v>702</v>
      </c>
      <c r="T855" s="8" t="s">
        <v>725</v>
      </c>
    </row>
    <row r="856" spans="1:20" x14ac:dyDescent="0.3">
      <c r="A856" s="46" t="s">
        <v>855</v>
      </c>
      <c r="B856" s="8" t="s">
        <v>404</v>
      </c>
      <c r="C856" s="8" t="s">
        <v>568</v>
      </c>
      <c r="D856" s="8">
        <v>120</v>
      </c>
      <c r="E856" s="8">
        <v>2.5</v>
      </c>
      <c r="H856">
        <v>8.7108013937282241E-4</v>
      </c>
      <c r="I856" s="8" t="s">
        <v>4</v>
      </c>
      <c r="J856" s="8" t="s">
        <v>5</v>
      </c>
      <c r="K856" s="8" t="s">
        <v>695</v>
      </c>
      <c r="L856" s="8">
        <v>50</v>
      </c>
      <c r="M856" s="8" t="s">
        <v>378</v>
      </c>
      <c r="N856" t="s">
        <v>858</v>
      </c>
      <c r="O856" s="8">
        <v>200</v>
      </c>
      <c r="P856" s="8">
        <v>5000</v>
      </c>
      <c r="Q856" s="8" t="s">
        <v>857</v>
      </c>
      <c r="R856" s="8" t="s">
        <v>90</v>
      </c>
      <c r="S856" s="8" t="s">
        <v>685</v>
      </c>
      <c r="T856" s="8" t="s">
        <v>859</v>
      </c>
    </row>
    <row r="857" spans="1:20" ht="21.6" x14ac:dyDescent="0.3">
      <c r="A857" s="24" t="s">
        <v>894</v>
      </c>
      <c r="B857" s="8" t="s">
        <v>895</v>
      </c>
      <c r="C857" s="8" t="s">
        <v>568</v>
      </c>
      <c r="D857" s="51" t="s">
        <v>7</v>
      </c>
      <c r="E857" s="8">
        <v>45</v>
      </c>
      <c r="H857" s="8">
        <v>0.25</v>
      </c>
      <c r="I857" s="8" t="s">
        <v>4</v>
      </c>
      <c r="J857" s="8" t="s">
        <v>5</v>
      </c>
      <c r="K857" s="8" t="s">
        <v>695</v>
      </c>
      <c r="M857" s="8" t="s">
        <v>378</v>
      </c>
      <c r="N857" s="8" t="s">
        <v>900</v>
      </c>
      <c r="O857" s="8">
        <v>74</v>
      </c>
      <c r="P857" s="8">
        <v>5000</v>
      </c>
      <c r="Q857" s="8" t="s">
        <v>186</v>
      </c>
      <c r="R857" s="8" t="s">
        <v>892</v>
      </c>
      <c r="S857" s="8" t="s">
        <v>702</v>
      </c>
      <c r="T857" s="8" t="s">
        <v>901</v>
      </c>
    </row>
    <row r="858" spans="1:20" ht="21.6" x14ac:dyDescent="0.3">
      <c r="A858" s="24" t="s">
        <v>905</v>
      </c>
      <c r="B858" s="8" t="s">
        <v>345</v>
      </c>
      <c r="C858" s="8" t="s">
        <v>568</v>
      </c>
      <c r="D858" s="8">
        <v>64</v>
      </c>
      <c r="H858">
        <v>6.4469914040114606E-3</v>
      </c>
      <c r="I858" s="8" t="s">
        <v>4</v>
      </c>
      <c r="J858" s="8" t="s">
        <v>5</v>
      </c>
      <c r="K858" s="8" t="s">
        <v>695</v>
      </c>
      <c r="M858" s="8" t="s">
        <v>378</v>
      </c>
      <c r="N858" s="8" t="s">
        <v>908</v>
      </c>
      <c r="O858" s="8">
        <v>32.9</v>
      </c>
      <c r="P858" s="47">
        <v>4092.15</v>
      </c>
      <c r="Q858" s="8" t="s">
        <v>8</v>
      </c>
      <c r="R858" s="8" t="s">
        <v>907</v>
      </c>
      <c r="S858" s="8" t="s">
        <v>702</v>
      </c>
      <c r="T858" s="8" t="s">
        <v>910</v>
      </c>
    </row>
    <row r="859" spans="1:20" ht="21.6" x14ac:dyDescent="0.3">
      <c r="A859" s="24" t="s">
        <v>906</v>
      </c>
      <c r="B859" s="8" t="s">
        <v>345</v>
      </c>
      <c r="C859" s="8" t="s">
        <v>568</v>
      </c>
      <c r="D859" s="8">
        <v>30</v>
      </c>
      <c r="H859">
        <v>2.7522935779816511E-3</v>
      </c>
      <c r="I859" s="8" t="s">
        <v>4</v>
      </c>
      <c r="J859" s="8" t="s">
        <v>5</v>
      </c>
      <c r="K859" s="8" t="s">
        <v>695</v>
      </c>
      <c r="M859" s="8" t="s">
        <v>378</v>
      </c>
      <c r="N859" s="8" t="s">
        <v>908</v>
      </c>
      <c r="O859" s="8">
        <v>32.9</v>
      </c>
      <c r="P859" s="47">
        <v>4092.15</v>
      </c>
      <c r="Q859" s="8" t="s">
        <v>8</v>
      </c>
      <c r="R859" s="8" t="s">
        <v>907</v>
      </c>
      <c r="S859" s="8" t="s">
        <v>702</v>
      </c>
      <c r="T859" s="8" t="s">
        <v>910</v>
      </c>
    </row>
    <row r="860" spans="1:20" ht="32.4" x14ac:dyDescent="0.3">
      <c r="A860" s="24" t="s">
        <v>966</v>
      </c>
      <c r="B860" s="8" t="s">
        <v>345</v>
      </c>
      <c r="C860" s="8" t="s">
        <v>568</v>
      </c>
      <c r="D860" s="8">
        <v>180</v>
      </c>
      <c r="H860">
        <v>3.1915053617017006E-2</v>
      </c>
      <c r="I860" s="8" t="s">
        <v>4</v>
      </c>
      <c r="J860" s="8" t="s">
        <v>5</v>
      </c>
      <c r="K860" s="8" t="s">
        <v>695</v>
      </c>
      <c r="L860">
        <v>50</v>
      </c>
      <c r="M860" s="8" t="s">
        <v>378</v>
      </c>
      <c r="N860" s="8" t="s">
        <v>968</v>
      </c>
      <c r="O860" s="8">
        <v>30</v>
      </c>
      <c r="P860" s="47">
        <v>3000</v>
      </c>
      <c r="Q860" s="8" t="s">
        <v>26</v>
      </c>
      <c r="R860" s="8" t="s">
        <v>967</v>
      </c>
      <c r="S860" s="8" t="s">
        <v>685</v>
      </c>
      <c r="T860" s="8" t="s">
        <v>969</v>
      </c>
    </row>
    <row r="861" spans="1:20" x14ac:dyDescent="0.3">
      <c r="A861" s="24" t="s">
        <v>855</v>
      </c>
      <c r="B861" s="8" t="s">
        <v>345</v>
      </c>
      <c r="C861" s="8" t="s">
        <v>568</v>
      </c>
      <c r="D861" s="8">
        <v>150</v>
      </c>
      <c r="E861">
        <v>69</v>
      </c>
      <c r="H861">
        <v>7.4700000000000003E-2</v>
      </c>
      <c r="I861" s="8" t="s">
        <v>4</v>
      </c>
      <c r="J861" s="8" t="s">
        <v>5</v>
      </c>
      <c r="K861" s="8" t="s">
        <v>695</v>
      </c>
      <c r="M861" s="8" t="s">
        <v>378</v>
      </c>
      <c r="N861" s="8" t="s">
        <v>1043</v>
      </c>
      <c r="O861" s="8">
        <v>143</v>
      </c>
      <c r="P861" s="47">
        <v>16976</v>
      </c>
      <c r="Q861" s="8" t="s">
        <v>117</v>
      </c>
      <c r="R861" s="8" t="s">
        <v>664</v>
      </c>
      <c r="S861" s="8" t="s">
        <v>685</v>
      </c>
      <c r="T861" s="8" t="s">
        <v>1044</v>
      </c>
    </row>
    <row r="862" spans="1:20" ht="21.6" x14ac:dyDescent="0.3">
      <c r="A862" s="24" t="s">
        <v>1045</v>
      </c>
      <c r="B862" s="8" t="s">
        <v>345</v>
      </c>
      <c r="C862" s="8" t="s">
        <v>568</v>
      </c>
      <c r="D862" s="8">
        <v>100</v>
      </c>
      <c r="H862">
        <v>1.6525000000000001</v>
      </c>
      <c r="I862" s="8" t="s">
        <v>4</v>
      </c>
      <c r="J862" s="8" t="s">
        <v>5</v>
      </c>
      <c r="K862" s="8" t="s">
        <v>695</v>
      </c>
      <c r="L862">
        <v>80</v>
      </c>
      <c r="M862" s="8" t="s">
        <v>378</v>
      </c>
      <c r="N862" s="8" t="s">
        <v>1048</v>
      </c>
      <c r="O862" s="8">
        <v>45</v>
      </c>
      <c r="P862" s="47">
        <v>5000</v>
      </c>
      <c r="Q862" s="8" t="s">
        <v>1047</v>
      </c>
      <c r="R862" s="8" t="s">
        <v>1049</v>
      </c>
      <c r="S862" s="8" t="s">
        <v>702</v>
      </c>
      <c r="T862" s="8" t="s">
        <v>1050</v>
      </c>
    </row>
    <row r="863" spans="1:20" ht="21.6" x14ac:dyDescent="0.3">
      <c r="A863" s="24" t="s">
        <v>1046</v>
      </c>
      <c r="B863" s="8" t="s">
        <v>345</v>
      </c>
      <c r="C863" s="8" t="s">
        <v>568</v>
      </c>
      <c r="D863" s="8">
        <v>50</v>
      </c>
      <c r="H863">
        <v>0.1724</v>
      </c>
      <c r="I863" s="8" t="s">
        <v>4</v>
      </c>
      <c r="J863" s="8" t="s">
        <v>5</v>
      </c>
      <c r="K863" s="8" t="s">
        <v>695</v>
      </c>
      <c r="L863">
        <v>80</v>
      </c>
      <c r="M863" s="8" t="s">
        <v>378</v>
      </c>
      <c r="N863" s="8" t="s">
        <v>1048</v>
      </c>
      <c r="O863" s="8">
        <v>45</v>
      </c>
      <c r="P863" s="47">
        <v>5000</v>
      </c>
      <c r="Q863" s="8" t="s">
        <v>1047</v>
      </c>
      <c r="R863" s="8" t="s">
        <v>1049</v>
      </c>
      <c r="S863" s="8" t="s">
        <v>702</v>
      </c>
      <c r="T863" s="8" t="s">
        <v>1050</v>
      </c>
    </row>
    <row r="864" spans="1:20" ht="32.4" x14ac:dyDescent="0.3">
      <c r="A864" s="9" t="s">
        <v>297</v>
      </c>
      <c r="C864" s="9" t="s">
        <v>297</v>
      </c>
      <c r="D864" s="9">
        <v>19</v>
      </c>
      <c r="E864" s="9">
        <v>100</v>
      </c>
      <c r="F864" s="9">
        <v>40</v>
      </c>
      <c r="G864" s="9">
        <v>698</v>
      </c>
      <c r="H864" s="9">
        <v>175</v>
      </c>
      <c r="I864" s="9" t="s">
        <v>4</v>
      </c>
      <c r="J864" s="9" t="s">
        <v>279</v>
      </c>
      <c r="K864" s="9" t="s">
        <v>695</v>
      </c>
      <c r="L864" s="9">
        <v>30</v>
      </c>
      <c r="M864" s="9" t="s">
        <v>16</v>
      </c>
      <c r="N864" s="9" t="s">
        <v>7</v>
      </c>
      <c r="O864" s="11">
        <v>10</v>
      </c>
      <c r="P864" s="11">
        <v>9000</v>
      </c>
      <c r="Q864" s="9" t="s">
        <v>8</v>
      </c>
      <c r="R864" s="9" t="s">
        <v>298</v>
      </c>
      <c r="S864" s="9" t="s">
        <v>685</v>
      </c>
      <c r="T864" s="9" t="s">
        <v>299</v>
      </c>
    </row>
    <row r="865" spans="1:20" x14ac:dyDescent="0.3">
      <c r="A865" s="9" t="s">
        <v>572</v>
      </c>
      <c r="C865" s="9" t="s">
        <v>572</v>
      </c>
      <c r="D865" s="9">
        <v>4</v>
      </c>
      <c r="E865" s="9">
        <v>100</v>
      </c>
      <c r="F865" s="9">
        <v>242</v>
      </c>
      <c r="G865" s="9">
        <v>619</v>
      </c>
      <c r="H865" s="9">
        <v>249</v>
      </c>
      <c r="I865" s="9" t="s">
        <v>4</v>
      </c>
      <c r="J865" s="9" t="s">
        <v>279</v>
      </c>
      <c r="K865" s="9" t="s">
        <v>695</v>
      </c>
      <c r="L865" s="9">
        <v>30</v>
      </c>
      <c r="M865" s="9" t="s">
        <v>16</v>
      </c>
      <c r="N865" s="9" t="s">
        <v>7</v>
      </c>
      <c r="O865" s="9">
        <v>40</v>
      </c>
      <c r="P865" s="9">
        <v>6000</v>
      </c>
      <c r="Q865" s="9" t="s">
        <v>8</v>
      </c>
      <c r="R865" s="9" t="s">
        <v>264</v>
      </c>
      <c r="S865" s="9" t="s">
        <v>685</v>
      </c>
      <c r="T865" s="9" t="s">
        <v>299</v>
      </c>
    </row>
    <row r="866" spans="1:20" x14ac:dyDescent="0.3">
      <c r="A866" s="9" t="s">
        <v>572</v>
      </c>
      <c r="C866" s="9" t="s">
        <v>572</v>
      </c>
      <c r="D866" s="9">
        <v>1</v>
      </c>
      <c r="E866" s="9">
        <v>100</v>
      </c>
      <c r="F866" s="9"/>
      <c r="G866" s="9"/>
      <c r="H866" s="9">
        <v>1100</v>
      </c>
      <c r="I866" s="9" t="s">
        <v>4</v>
      </c>
      <c r="J866" s="9" t="s">
        <v>279</v>
      </c>
      <c r="K866" s="9" t="s">
        <v>695</v>
      </c>
      <c r="L866" s="9">
        <v>30</v>
      </c>
      <c r="M866" s="9" t="s">
        <v>16</v>
      </c>
      <c r="N866" s="9" t="s">
        <v>7</v>
      </c>
      <c r="O866" s="9">
        <v>40</v>
      </c>
      <c r="P866" s="9">
        <v>6000</v>
      </c>
      <c r="Q866" s="9" t="s">
        <v>8</v>
      </c>
      <c r="R866" s="9" t="s">
        <v>264</v>
      </c>
      <c r="S866" s="9" t="s">
        <v>685</v>
      </c>
      <c r="T866" s="9" t="s">
        <v>299</v>
      </c>
    </row>
    <row r="867" spans="1:20" ht="75.599999999999994" x14ac:dyDescent="0.3">
      <c r="A867" s="9" t="s">
        <v>297</v>
      </c>
      <c r="C867" s="9" t="s">
        <v>297</v>
      </c>
      <c r="D867" s="9">
        <v>59</v>
      </c>
      <c r="E867" s="9">
        <v>100</v>
      </c>
      <c r="F867" s="9">
        <v>19.399999999999999</v>
      </c>
      <c r="G867" s="9">
        <v>384.5</v>
      </c>
      <c r="H867" s="9">
        <v>106</v>
      </c>
      <c r="I867" s="9" t="s">
        <v>4</v>
      </c>
      <c r="J867" s="9" t="s">
        <v>279</v>
      </c>
      <c r="K867" s="9" t="s">
        <v>695</v>
      </c>
      <c r="L867" s="9">
        <v>80</v>
      </c>
      <c r="M867" s="9" t="s">
        <v>16</v>
      </c>
      <c r="N867" s="9" t="s">
        <v>7</v>
      </c>
      <c r="O867" s="9">
        <v>40</v>
      </c>
      <c r="P867" s="9">
        <v>5000</v>
      </c>
      <c r="Q867" s="9" t="s">
        <v>8</v>
      </c>
      <c r="R867" s="9" t="s">
        <v>302</v>
      </c>
      <c r="S867" s="9" t="s">
        <v>685</v>
      </c>
      <c r="T867" s="9" t="s">
        <v>303</v>
      </c>
    </row>
    <row r="868" spans="1:20" x14ac:dyDescent="0.3">
      <c r="A868" s="9" t="s">
        <v>297</v>
      </c>
      <c r="C868" s="9" t="s">
        <v>297</v>
      </c>
      <c r="D868" s="9">
        <v>5</v>
      </c>
      <c r="E868" s="9">
        <v>20</v>
      </c>
      <c r="F868" s="9"/>
      <c r="G868" s="9"/>
      <c r="H868" s="9">
        <v>4</v>
      </c>
      <c r="I868" s="9" t="s">
        <v>20</v>
      </c>
      <c r="J868" s="9" t="s">
        <v>279</v>
      </c>
      <c r="K868" s="9" t="s">
        <v>697</v>
      </c>
      <c r="L868" s="9">
        <v>20</v>
      </c>
      <c r="M868" s="9" t="s">
        <v>378</v>
      </c>
      <c r="N868" s="9" t="s">
        <v>304</v>
      </c>
      <c r="O868" s="9">
        <v>30</v>
      </c>
      <c r="P868" s="9">
        <v>5000</v>
      </c>
      <c r="Q868" s="9" t="s">
        <v>12</v>
      </c>
      <c r="R868" s="9" t="s">
        <v>305</v>
      </c>
      <c r="S868" s="9" t="s">
        <v>685</v>
      </c>
      <c r="T868" s="9" t="s">
        <v>306</v>
      </c>
    </row>
    <row r="869" spans="1:20" ht="21.6" x14ac:dyDescent="0.3">
      <c r="A869" s="10" t="s">
        <v>287</v>
      </c>
      <c r="B869" s="9"/>
      <c r="C869" s="9" t="s">
        <v>286</v>
      </c>
      <c r="D869" s="9">
        <v>30</v>
      </c>
      <c r="E869" s="9">
        <v>30</v>
      </c>
      <c r="F869" s="9"/>
      <c r="G869" s="9"/>
      <c r="H869" s="9">
        <v>3.3000000000000002E-2</v>
      </c>
      <c r="I869" s="9" t="s">
        <v>4</v>
      </c>
      <c r="J869" s="9" t="s">
        <v>5</v>
      </c>
      <c r="M869" s="9" t="s">
        <v>72</v>
      </c>
      <c r="N869" s="9" t="s">
        <v>571</v>
      </c>
      <c r="O869" s="9">
        <v>1</v>
      </c>
      <c r="P869" s="9">
        <v>1000</v>
      </c>
      <c r="Q869" s="9" t="s">
        <v>288</v>
      </c>
      <c r="R869" s="9" t="s">
        <v>289</v>
      </c>
      <c r="S869" s="8" t="s">
        <v>702</v>
      </c>
      <c r="T869" s="9" t="s">
        <v>290</v>
      </c>
    </row>
    <row r="870" spans="1:20" x14ac:dyDescent="0.3">
      <c r="A870" s="10" t="s">
        <v>291</v>
      </c>
      <c r="B870" s="9"/>
      <c r="C870" s="9" t="s">
        <v>286</v>
      </c>
      <c r="D870" s="9">
        <v>30</v>
      </c>
      <c r="E870" s="9">
        <v>40</v>
      </c>
      <c r="F870" s="9"/>
      <c r="G870" s="9"/>
      <c r="H870" s="9">
        <v>2.1000000000000001E-2</v>
      </c>
      <c r="I870" s="9" t="s">
        <v>4</v>
      </c>
      <c r="J870" s="9" t="s">
        <v>5</v>
      </c>
      <c r="M870" s="9" t="s">
        <v>72</v>
      </c>
      <c r="N870" s="9" t="s">
        <v>159</v>
      </c>
      <c r="O870" s="9">
        <v>1</v>
      </c>
      <c r="P870" s="9">
        <v>1000</v>
      </c>
      <c r="Q870" s="9" t="s">
        <v>288</v>
      </c>
      <c r="R870" s="9" t="s">
        <v>289</v>
      </c>
      <c r="S870" s="8" t="s">
        <v>702</v>
      </c>
      <c r="T870" s="9" t="s">
        <v>290</v>
      </c>
    </row>
    <row r="871" spans="1:20" ht="21.6" x14ac:dyDescent="0.3">
      <c r="A871" s="10" t="s">
        <v>292</v>
      </c>
      <c r="B871" s="9"/>
      <c r="C871" s="9" t="s">
        <v>286</v>
      </c>
      <c r="D871" s="9">
        <v>30</v>
      </c>
      <c r="E871" s="9">
        <v>10</v>
      </c>
      <c r="F871" s="9"/>
      <c r="G871" s="9"/>
      <c r="H871" s="9">
        <v>2E-3</v>
      </c>
      <c r="I871" s="9" t="s">
        <v>4</v>
      </c>
      <c r="J871" s="9" t="s">
        <v>5</v>
      </c>
      <c r="M871" s="9" t="s">
        <v>72</v>
      </c>
      <c r="N871" s="9" t="s">
        <v>293</v>
      </c>
      <c r="O871" s="9">
        <v>1</v>
      </c>
      <c r="P871" s="9">
        <v>1000</v>
      </c>
      <c r="Q871" s="9" t="s">
        <v>288</v>
      </c>
      <c r="R871" s="9" t="s">
        <v>289</v>
      </c>
      <c r="S871" s="8" t="s">
        <v>702</v>
      </c>
      <c r="T871" s="9" t="s">
        <v>290</v>
      </c>
    </row>
    <row r="872" spans="1:20" x14ac:dyDescent="0.3">
      <c r="A872" s="10" t="s">
        <v>294</v>
      </c>
      <c r="B872" s="9"/>
      <c r="C872" s="9" t="s">
        <v>286</v>
      </c>
      <c r="D872" s="9">
        <v>30</v>
      </c>
      <c r="E872" s="9">
        <v>4</v>
      </c>
      <c r="F872" s="9"/>
      <c r="G872" s="9"/>
      <c r="H872" s="9">
        <v>0.02</v>
      </c>
      <c r="I872" s="9" t="s">
        <v>4</v>
      </c>
      <c r="J872" s="9" t="s">
        <v>5</v>
      </c>
      <c r="M872" s="9" t="s">
        <v>72</v>
      </c>
      <c r="N872" s="9" t="s">
        <v>283</v>
      </c>
      <c r="O872" s="9">
        <v>1</v>
      </c>
      <c r="P872" s="9">
        <v>1000</v>
      </c>
      <c r="Q872" s="9" t="s">
        <v>288</v>
      </c>
      <c r="R872" s="9" t="s">
        <v>289</v>
      </c>
      <c r="S872" s="8" t="s">
        <v>702</v>
      </c>
      <c r="T872" s="9" t="s">
        <v>290</v>
      </c>
    </row>
  </sheetData>
  <sheetProtection algorithmName="SHA-512" hashValue="4bqgbbEwxTdZ4liHHFbTXfI9z03qhg1xS2maFfb73xtxBRYKhU3z6qotjiwsR2X9aIU09tznyes2LpBf2//YFQ==" saltValue="3GHoxfOMYBSOPjBLf3tdHg==" spinCount="100000" sheet="1" objects="1" scenarios="1" selectLockedCells="1" selectUnlockedCells="1"/>
  <autoFilter ref="A1:T872" xr:uid="{E6500054-1A22-43DA-84F6-7662391D895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2582-74FB-40FD-BFF2-6E1FC3800A80}">
  <dimension ref="A1:T412"/>
  <sheetViews>
    <sheetView topLeftCell="I1" workbookViewId="0">
      <pane ySplit="1" topLeftCell="A395" activePane="bottomLeft" state="frozen"/>
      <selection activeCell="C1" sqref="C1"/>
      <selection pane="bottomLeft" activeCell="K412" sqref="K412"/>
    </sheetView>
  </sheetViews>
  <sheetFormatPr defaultRowHeight="14.4" x14ac:dyDescent="0.3"/>
  <cols>
    <col min="1" max="1" width="26.6640625" customWidth="1"/>
    <col min="2" max="2" width="7.88671875" bestFit="1" customWidth="1"/>
    <col min="3" max="3" width="6.88671875" bestFit="1" customWidth="1"/>
    <col min="4" max="4" width="6.5546875" bestFit="1" customWidth="1"/>
    <col min="6" max="6" width="8" bestFit="1" customWidth="1"/>
    <col min="7" max="7" width="8.5546875" bestFit="1" customWidth="1"/>
    <col min="8" max="8" width="11.5546875" bestFit="1" customWidth="1"/>
    <col min="9" max="9" width="7.6640625" bestFit="1" customWidth="1"/>
    <col min="10" max="10" width="7" bestFit="1" customWidth="1"/>
    <col min="11" max="11" width="16.33203125" customWidth="1"/>
    <col min="12" max="12" width="10" customWidth="1"/>
    <col min="13" max="13" width="11.33203125" customWidth="1"/>
    <col min="14" max="14" width="27.33203125" customWidth="1"/>
    <col min="15" max="15" width="10.5546875" customWidth="1"/>
    <col min="16" max="16" width="9.6640625" customWidth="1"/>
    <col min="17" max="17" width="20.44140625" customWidth="1"/>
    <col min="18" max="19" width="20.33203125" customWidth="1"/>
    <col min="20" max="20" width="26.6640625" customWidth="1"/>
  </cols>
  <sheetData>
    <row r="1" spans="1:20" ht="21.6" x14ac:dyDescent="0.3">
      <c r="A1" s="50" t="s">
        <v>632</v>
      </c>
      <c r="B1" s="26" t="s">
        <v>338</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21.6"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21.6"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21.6"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21.6"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21.6"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21.6"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21.6"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21.6"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21.6"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21.6"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21.6"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21.6"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21.6"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21.6"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21.6"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9" t="s">
        <v>39</v>
      </c>
    </row>
    <row r="26" spans="1:20" ht="21.6"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9" t="s">
        <v>39</v>
      </c>
    </row>
    <row r="27" spans="1:20" ht="21.6"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9" t="s">
        <v>39</v>
      </c>
    </row>
    <row r="28" spans="1:20" ht="21.6"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9" t="s">
        <v>39</v>
      </c>
    </row>
    <row r="29" spans="1:20" ht="21.6"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9" t="s">
        <v>39</v>
      </c>
    </row>
    <row r="30" spans="1:20" ht="21.6"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9" t="s">
        <v>39</v>
      </c>
    </row>
    <row r="31" spans="1:20" ht="21.6"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9" t="s">
        <v>39</v>
      </c>
    </row>
    <row r="32" spans="1:20" ht="21.6"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9" t="s">
        <v>39</v>
      </c>
    </row>
    <row r="33" spans="1:20" ht="21.6"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9" t="s">
        <v>39</v>
      </c>
    </row>
    <row r="34" spans="1:20" ht="21.6"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9" t="s">
        <v>39</v>
      </c>
    </row>
    <row r="35" spans="1:20" ht="21.6"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9" t="s">
        <v>39</v>
      </c>
    </row>
    <row r="36" spans="1:20" ht="21.6"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9" t="s">
        <v>39</v>
      </c>
    </row>
    <row r="37" spans="1:20" ht="21.6"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9" t="s">
        <v>39</v>
      </c>
    </row>
    <row r="38" spans="1:20" ht="21.6"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9" t="s">
        <v>39</v>
      </c>
    </row>
    <row r="39" spans="1:20" ht="21.6"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9" t="s">
        <v>39</v>
      </c>
    </row>
    <row r="40" spans="1:20" ht="21.6"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9" t="s">
        <v>39</v>
      </c>
    </row>
    <row r="41" spans="1:20" ht="21.6"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9" t="s">
        <v>39</v>
      </c>
    </row>
    <row r="42" spans="1:20" ht="21.6"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9" t="s">
        <v>39</v>
      </c>
    </row>
    <row r="43" spans="1:20" ht="21.6"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9" t="s">
        <v>39</v>
      </c>
    </row>
    <row r="44" spans="1:20" ht="21.6"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9" t="s">
        <v>39</v>
      </c>
    </row>
    <row r="45" spans="1:20" ht="21.6"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9" t="s">
        <v>39</v>
      </c>
    </row>
    <row r="46" spans="1:20" ht="21.6"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9" t="s">
        <v>39</v>
      </c>
    </row>
    <row r="47" spans="1:20" ht="21.6"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9" t="s">
        <v>39</v>
      </c>
    </row>
    <row r="48" spans="1:20" ht="21.6"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9" t="s">
        <v>39</v>
      </c>
    </row>
    <row r="49" spans="1:20" ht="21.6"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21.6"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21.6"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21.6"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21.6"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21.6"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21.6"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21.6"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21.6"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21.6"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21.6"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21.6"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21.6"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21.6"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21.6"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32.4"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21.6"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21.6"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21.6"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54"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21.6"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21.6"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21.6"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32.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s="25" customFormat="1" ht="32.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21.6"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21.6"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21.6"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21.6"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21.6"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21.6"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32.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32.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21.6"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32.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32.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32.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21.6"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21.6"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32.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32.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32.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32.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32.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32.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32.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32.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32.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32.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32.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32.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32.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32.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32.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32.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32.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32.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32.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32.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32.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s="25" customFormat="1"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21.6"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21.6"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21.6"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21.6"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21.6"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21.6"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21.6"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21.6"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21.6"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21.6"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21.6"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21.6"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21.6"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21.6"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21.6"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21.6"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21.6"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21.6"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21.6"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21.6"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21.6"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21.6"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21.6"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21.6"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21.6"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21.6"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21.6"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21.6"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21.6"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21.6"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21.6"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21.6"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21.6"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21.6"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21.6"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21.6"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21.6"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21.6"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21.6"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32.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32.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32.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21.6"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21.6"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21.6"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21.6"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21.6"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21.6"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21.6"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21.6"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21.6"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21.6"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21.6"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21.6"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21.6"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21.6"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21.6"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21.6"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21.6"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21.6"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21.6"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21.6"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21.6"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21.6"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21.6"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21.6"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21.6"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21.6"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21.6"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21.6"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21.6"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21.6"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21.6"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21.6"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32.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21.6"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21.6"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21.6"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21.6"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21.6"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21.6"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32.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32.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32.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32.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32.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32.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32.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32.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32.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32.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32.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21.6"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21.6"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21.6"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32.4"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32.4"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ht="21.6"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21.6"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21.6"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21.6"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21.6"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21.6"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21.6"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21.6"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21.6"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21.6"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21.6"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21.6"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21.6"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ht="21.6"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ht="21.6"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ht="21.6"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ht="21.6"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ht="21.6"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ht="21.6"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ht="21.6"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21.6"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21.6"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21.6"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21.6"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21.6"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32.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32.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32.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32.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32.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32.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32.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32.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32.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32.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32.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32.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32.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32.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32.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21.6"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sheetData>
  <sheetProtection algorithmName="SHA-512" hashValue="9bd9EXTmEiPjyROHCKNMvENk5Jhxoif92gqxHEJbrfRFz1Jc0o4CF00irGQPFbdpyDK+HumBC3o6V49BMkm1rw==" saltValue="QXjhYIzUStZdHJX/HTt9dw==" spinCount="100000" sheet="1" objects="1" scenarios="1" selectLockedCells="1" selectUnlockedCells="1"/>
  <autoFilter ref="A1:T412" xr:uid="{A26952D1-9B89-466A-B918-AA6703FA78F0}">
    <sortState xmlns:xlrd2="http://schemas.microsoft.com/office/spreadsheetml/2017/richdata2" ref="A11:T378">
      <sortCondition ref="T1:T412"/>
    </sortState>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16"/>
  <sheetViews>
    <sheetView zoomScale="70" zoomScaleNormal="70" workbookViewId="0">
      <pane ySplit="1" topLeftCell="A32" activePane="bottomLeft" state="frozen"/>
      <selection pane="bottomLeft" activeCell="C49" sqref="C49"/>
    </sheetView>
  </sheetViews>
  <sheetFormatPr defaultRowHeight="14.4" x14ac:dyDescent="0.3"/>
  <cols>
    <col min="1" max="1" width="27" customWidth="1"/>
    <col min="2" max="2" width="15.88671875" customWidth="1"/>
    <col min="3" max="3" width="14.109375" customWidth="1"/>
    <col min="5" max="5" width="8.109375" customWidth="1"/>
    <col min="8" max="8" width="11.6640625" customWidth="1"/>
    <col min="11" max="11" width="15.44140625" customWidth="1"/>
    <col min="13" max="13" width="14" customWidth="1"/>
    <col min="14" max="14" width="25.5546875" customWidth="1"/>
    <col min="15" max="15" width="10" customWidth="1"/>
    <col min="17" max="17" width="18" customWidth="1"/>
    <col min="18" max="19" width="21.6640625" customWidth="1"/>
    <col min="20" max="20" width="18.886718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631</v>
      </c>
      <c r="N1" s="26" t="s">
        <v>337</v>
      </c>
      <c r="O1" s="26" t="s">
        <v>717</v>
      </c>
      <c r="P1" s="26" t="s">
        <v>682</v>
      </c>
      <c r="Q1" s="26" t="s">
        <v>639</v>
      </c>
      <c r="R1" s="26" t="s">
        <v>0</v>
      </c>
      <c r="S1" s="26" t="s">
        <v>683</v>
      </c>
      <c r="T1" s="26" t="s">
        <v>1</v>
      </c>
    </row>
    <row r="2" spans="1:20" ht="21.6" x14ac:dyDescent="0.3">
      <c r="A2" s="10" t="s">
        <v>217</v>
      </c>
      <c r="B2" s="9"/>
      <c r="C2" s="9" t="s">
        <v>216</v>
      </c>
      <c r="D2" s="9">
        <v>36</v>
      </c>
      <c r="E2" s="9">
        <v>100</v>
      </c>
      <c r="F2" s="9"/>
      <c r="G2" s="9"/>
      <c r="H2" s="9">
        <v>3</v>
      </c>
      <c r="I2" s="9" t="s">
        <v>4</v>
      </c>
      <c r="J2" s="9" t="s">
        <v>15</v>
      </c>
      <c r="K2" s="9" t="s">
        <v>695</v>
      </c>
      <c r="L2" s="9">
        <v>310</v>
      </c>
      <c r="M2" s="9" t="s">
        <v>378</v>
      </c>
      <c r="N2" s="9" t="s">
        <v>218</v>
      </c>
      <c r="O2" s="11">
        <v>100</v>
      </c>
      <c r="P2" s="11">
        <v>5000</v>
      </c>
      <c r="Q2" s="9" t="s">
        <v>219</v>
      </c>
      <c r="R2" s="9" t="s">
        <v>220</v>
      </c>
      <c r="S2" s="9" t="s">
        <v>685</v>
      </c>
      <c r="T2" s="9" t="s">
        <v>221</v>
      </c>
    </row>
    <row r="3" spans="1:20" ht="21.6" x14ac:dyDescent="0.3">
      <c r="A3" s="10" t="s">
        <v>222</v>
      </c>
      <c r="B3" s="9"/>
      <c r="C3" s="9" t="s">
        <v>216</v>
      </c>
      <c r="D3" s="9">
        <v>6</v>
      </c>
      <c r="E3" s="9">
        <v>100</v>
      </c>
      <c r="F3" s="9"/>
      <c r="G3" s="9"/>
      <c r="H3" s="9">
        <v>8.5999999999999993E-2</v>
      </c>
      <c r="I3" s="9" t="s">
        <v>4</v>
      </c>
      <c r="J3" s="9" t="s">
        <v>15</v>
      </c>
      <c r="K3" s="9" t="s">
        <v>695</v>
      </c>
      <c r="L3" s="9">
        <v>310</v>
      </c>
      <c r="M3" s="9" t="s">
        <v>378</v>
      </c>
      <c r="N3" s="9" t="s">
        <v>218</v>
      </c>
      <c r="O3" s="11">
        <v>100</v>
      </c>
      <c r="P3" s="11">
        <v>5000</v>
      </c>
      <c r="Q3" s="9" t="s">
        <v>219</v>
      </c>
      <c r="R3" s="9" t="s">
        <v>220</v>
      </c>
      <c r="S3" s="9" t="s">
        <v>685</v>
      </c>
      <c r="T3" s="9" t="s">
        <v>221</v>
      </c>
    </row>
    <row r="4" spans="1:20" ht="21.6" x14ac:dyDescent="0.3">
      <c r="A4" s="10" t="s">
        <v>223</v>
      </c>
      <c r="B4" s="9"/>
      <c r="C4" s="9" t="s">
        <v>216</v>
      </c>
      <c r="D4" s="9">
        <v>75</v>
      </c>
      <c r="E4" s="9">
        <v>95</v>
      </c>
      <c r="F4" s="9">
        <v>0</v>
      </c>
      <c r="G4" s="9">
        <v>0.19</v>
      </c>
      <c r="H4" s="9">
        <v>7.0000000000000007E-2</v>
      </c>
      <c r="I4" s="9" t="s">
        <v>4</v>
      </c>
      <c r="J4" s="9" t="s">
        <v>15</v>
      </c>
      <c r="K4" s="9" t="s">
        <v>695</v>
      </c>
      <c r="L4" s="9">
        <v>100</v>
      </c>
      <c r="M4" s="9" t="s">
        <v>378</v>
      </c>
      <c r="N4" s="9" t="s">
        <v>642</v>
      </c>
      <c r="O4" s="9">
        <v>43</v>
      </c>
      <c r="P4" s="11">
        <v>5000</v>
      </c>
      <c r="Q4" s="9" t="s">
        <v>224</v>
      </c>
      <c r="R4" s="9" t="s">
        <v>225</v>
      </c>
      <c r="S4" s="9" t="s">
        <v>702</v>
      </c>
      <c r="T4" s="9" t="s">
        <v>226</v>
      </c>
    </row>
    <row r="5" spans="1:20" ht="21.6" x14ac:dyDescent="0.3">
      <c r="A5" s="10" t="s">
        <v>227</v>
      </c>
      <c r="B5" s="9"/>
      <c r="C5" s="9" t="s">
        <v>216</v>
      </c>
      <c r="D5" s="9">
        <v>75</v>
      </c>
      <c r="E5" s="9">
        <v>95</v>
      </c>
      <c r="F5" s="9">
        <v>0</v>
      </c>
      <c r="G5" s="9">
        <v>0.35</v>
      </c>
      <c r="H5" s="9">
        <v>0.12</v>
      </c>
      <c r="I5" s="9" t="s">
        <v>4</v>
      </c>
      <c r="J5" s="9" t="s">
        <v>15</v>
      </c>
      <c r="K5" s="9" t="s">
        <v>695</v>
      </c>
      <c r="L5" s="9">
        <v>100</v>
      </c>
      <c r="M5" s="9" t="s">
        <v>378</v>
      </c>
      <c r="N5" s="9" t="s">
        <v>642</v>
      </c>
      <c r="O5" s="9">
        <v>43</v>
      </c>
      <c r="P5" s="11">
        <v>5000</v>
      </c>
      <c r="Q5" s="9" t="s">
        <v>224</v>
      </c>
      <c r="R5" s="9" t="s">
        <v>225</v>
      </c>
      <c r="S5" s="9" t="s">
        <v>702</v>
      </c>
      <c r="T5" s="9" t="s">
        <v>226</v>
      </c>
    </row>
    <row r="6" spans="1:20" ht="21.6" x14ac:dyDescent="0.3">
      <c r="A6" s="10" t="s">
        <v>228</v>
      </c>
      <c r="B6" s="9"/>
      <c r="C6" s="9" t="s">
        <v>216</v>
      </c>
      <c r="D6" s="9">
        <v>75</v>
      </c>
      <c r="E6" s="9">
        <v>100</v>
      </c>
      <c r="F6" s="9">
        <v>0.03</v>
      </c>
      <c r="G6" s="9">
        <v>1.08</v>
      </c>
      <c r="H6" s="9">
        <v>0.34</v>
      </c>
      <c r="I6" s="9" t="s">
        <v>4</v>
      </c>
      <c r="J6" s="9" t="s">
        <v>15</v>
      </c>
      <c r="K6" s="9" t="s">
        <v>695</v>
      </c>
      <c r="L6" s="9">
        <v>100</v>
      </c>
      <c r="M6" s="9" t="s">
        <v>378</v>
      </c>
      <c r="N6" s="9" t="s">
        <v>642</v>
      </c>
      <c r="O6" s="9">
        <v>43</v>
      </c>
      <c r="P6" s="11">
        <v>5000</v>
      </c>
      <c r="Q6" s="9" t="s">
        <v>224</v>
      </c>
      <c r="R6" s="9" t="s">
        <v>225</v>
      </c>
      <c r="S6" s="9" t="s">
        <v>702</v>
      </c>
      <c r="T6" s="9" t="s">
        <v>226</v>
      </c>
    </row>
    <row r="7" spans="1:20" ht="21.6" x14ac:dyDescent="0.3">
      <c r="A7" s="10" t="s">
        <v>229</v>
      </c>
      <c r="B7" s="9"/>
      <c r="C7" s="9" t="s">
        <v>216</v>
      </c>
      <c r="D7" s="9">
        <v>75</v>
      </c>
      <c r="E7" s="9">
        <v>100</v>
      </c>
      <c r="F7" s="9">
        <v>0.01</v>
      </c>
      <c r="G7" s="9">
        <v>0.17</v>
      </c>
      <c r="H7" s="9">
        <v>0.08</v>
      </c>
      <c r="I7" s="9" t="s">
        <v>4</v>
      </c>
      <c r="J7" s="9" t="s">
        <v>15</v>
      </c>
      <c r="K7" s="9" t="s">
        <v>695</v>
      </c>
      <c r="L7" s="9">
        <v>100</v>
      </c>
      <c r="M7" s="9" t="s">
        <v>378</v>
      </c>
      <c r="N7" s="9" t="s">
        <v>642</v>
      </c>
      <c r="O7" s="9">
        <v>43</v>
      </c>
      <c r="P7" s="11">
        <v>5000</v>
      </c>
      <c r="Q7" s="9" t="s">
        <v>224</v>
      </c>
      <c r="R7" s="9" t="s">
        <v>225</v>
      </c>
      <c r="S7" s="9" t="s">
        <v>702</v>
      </c>
      <c r="T7" s="9" t="s">
        <v>226</v>
      </c>
    </row>
    <row r="8" spans="1:20" ht="21.6" x14ac:dyDescent="0.3">
      <c r="A8" s="10" t="s">
        <v>640</v>
      </c>
      <c r="B8" s="9"/>
      <c r="C8" s="9" t="s">
        <v>216</v>
      </c>
      <c r="D8" s="9">
        <v>27</v>
      </c>
      <c r="E8" s="9">
        <v>100</v>
      </c>
      <c r="F8" s="9">
        <v>0.62</v>
      </c>
      <c r="G8" s="9">
        <v>1.24</v>
      </c>
      <c r="H8" s="9">
        <v>0.93</v>
      </c>
      <c r="I8" s="9" t="s">
        <v>4</v>
      </c>
      <c r="J8" s="9" t="s">
        <v>15</v>
      </c>
      <c r="K8" s="9" t="s">
        <v>695</v>
      </c>
      <c r="L8" s="9">
        <v>40</v>
      </c>
      <c r="M8" s="9" t="s">
        <v>16</v>
      </c>
      <c r="N8" s="9"/>
      <c r="O8" s="44">
        <v>50</v>
      </c>
      <c r="P8" s="9">
        <v>5000</v>
      </c>
      <c r="Q8" s="9" t="s">
        <v>117</v>
      </c>
      <c r="R8" s="9" t="s">
        <v>230</v>
      </c>
      <c r="S8" s="9" t="s">
        <v>689</v>
      </c>
      <c r="T8" s="9" t="s">
        <v>231</v>
      </c>
    </row>
    <row r="9" spans="1:20" ht="21.6" x14ac:dyDescent="0.3">
      <c r="A9" s="10" t="s">
        <v>640</v>
      </c>
      <c r="B9" s="9"/>
      <c r="C9" s="9" t="s">
        <v>216</v>
      </c>
      <c r="D9" s="9">
        <v>27</v>
      </c>
      <c r="E9" s="9">
        <v>100</v>
      </c>
      <c r="F9" s="9">
        <v>1.24</v>
      </c>
      <c r="G9" s="9">
        <v>2.16</v>
      </c>
      <c r="H9" s="9">
        <v>1.72</v>
      </c>
      <c r="I9" s="9" t="s">
        <v>4</v>
      </c>
      <c r="J9" s="9" t="s">
        <v>15</v>
      </c>
      <c r="K9" s="9" t="s">
        <v>695</v>
      </c>
      <c r="L9" s="9">
        <v>40</v>
      </c>
      <c r="M9" s="9" t="s">
        <v>16</v>
      </c>
      <c r="N9" s="9"/>
      <c r="O9" s="44">
        <v>50</v>
      </c>
      <c r="P9" s="9">
        <v>5000</v>
      </c>
      <c r="Q9" s="9" t="s">
        <v>117</v>
      </c>
      <c r="R9" s="9" t="s">
        <v>230</v>
      </c>
      <c r="S9" s="9" t="s">
        <v>689</v>
      </c>
      <c r="T9" s="9" t="s">
        <v>231</v>
      </c>
    </row>
    <row r="10" spans="1:20" x14ac:dyDescent="0.3">
      <c r="A10" s="10" t="s">
        <v>227</v>
      </c>
      <c r="B10" s="9"/>
      <c r="C10" s="9" t="s">
        <v>216</v>
      </c>
      <c r="D10" s="9"/>
      <c r="E10" s="9"/>
      <c r="F10" s="9">
        <v>0.04</v>
      </c>
      <c r="G10" s="9">
        <v>0.81</v>
      </c>
      <c r="H10" s="9">
        <v>0.37</v>
      </c>
      <c r="I10" s="9" t="s">
        <v>4</v>
      </c>
      <c r="J10" s="9" t="s">
        <v>15</v>
      </c>
      <c r="K10" s="9" t="s">
        <v>695</v>
      </c>
      <c r="L10" s="9">
        <v>100</v>
      </c>
      <c r="M10" s="9" t="s">
        <v>16</v>
      </c>
      <c r="N10" s="9"/>
      <c r="O10" s="9">
        <v>200</v>
      </c>
      <c r="P10" s="9">
        <v>1500</v>
      </c>
      <c r="Q10" s="9" t="s">
        <v>12</v>
      </c>
      <c r="R10" s="9" t="s">
        <v>232</v>
      </c>
      <c r="S10" s="9" t="s">
        <v>685</v>
      </c>
      <c r="T10" s="9" t="s">
        <v>233</v>
      </c>
    </row>
    <row r="11" spans="1:20" ht="21.6" x14ac:dyDescent="0.3">
      <c r="A11" s="10" t="s">
        <v>239</v>
      </c>
      <c r="B11" s="9" t="s">
        <v>641</v>
      </c>
      <c r="C11" s="9" t="s">
        <v>216</v>
      </c>
      <c r="D11" s="9">
        <v>80</v>
      </c>
      <c r="E11" s="9">
        <v>46.25</v>
      </c>
      <c r="F11" s="9">
        <v>2.5</v>
      </c>
      <c r="G11" s="9">
        <v>5.3</v>
      </c>
      <c r="H11" s="9">
        <v>3.9</v>
      </c>
      <c r="I11" s="9" t="s">
        <v>20</v>
      </c>
      <c r="J11" s="9" t="s">
        <v>15</v>
      </c>
      <c r="K11" s="9" t="s">
        <v>695</v>
      </c>
      <c r="L11" s="9"/>
      <c r="M11" s="9" t="s">
        <v>21</v>
      </c>
      <c r="N11" s="9" t="s">
        <v>234</v>
      </c>
      <c r="O11" s="9">
        <v>40</v>
      </c>
      <c r="P11" s="9">
        <v>5000</v>
      </c>
      <c r="Q11" s="9" t="s">
        <v>79</v>
      </c>
      <c r="R11" s="9" t="s">
        <v>82</v>
      </c>
      <c r="S11" s="9" t="s">
        <v>685</v>
      </c>
      <c r="T11" s="9" t="s">
        <v>83</v>
      </c>
    </row>
    <row r="12" spans="1:20" ht="21.6" x14ac:dyDescent="0.3">
      <c r="A12" s="10" t="s">
        <v>235</v>
      </c>
      <c r="B12" s="9"/>
      <c r="C12" s="9" t="s">
        <v>216</v>
      </c>
      <c r="D12" s="9">
        <v>6</v>
      </c>
      <c r="E12" s="9">
        <v>100</v>
      </c>
      <c r="F12" s="9"/>
      <c r="G12" s="9"/>
      <c r="H12" s="9">
        <v>10.5</v>
      </c>
      <c r="I12" s="9" t="s">
        <v>4</v>
      </c>
      <c r="J12" s="9" t="s">
        <v>15</v>
      </c>
      <c r="K12" s="9" t="s">
        <v>695</v>
      </c>
      <c r="L12" s="9"/>
      <c r="M12" s="9" t="s">
        <v>378</v>
      </c>
      <c r="N12" s="9" t="s">
        <v>236</v>
      </c>
      <c r="O12" s="11">
        <v>5</v>
      </c>
      <c r="P12" s="11">
        <v>5000</v>
      </c>
      <c r="Q12" s="9" t="s">
        <v>17</v>
      </c>
      <c r="R12" s="9" t="s">
        <v>133</v>
      </c>
      <c r="S12" s="9" t="s">
        <v>702</v>
      </c>
      <c r="T12" s="9" t="s">
        <v>237</v>
      </c>
    </row>
    <row r="13" spans="1:20" ht="21.6" x14ac:dyDescent="0.3">
      <c r="A13" s="10" t="s">
        <v>238</v>
      </c>
      <c r="B13" s="9"/>
      <c r="C13" s="9" t="s">
        <v>216</v>
      </c>
      <c r="D13" s="9">
        <v>18</v>
      </c>
      <c r="E13" s="9">
        <v>100</v>
      </c>
      <c r="F13" s="9"/>
      <c r="G13" s="9"/>
      <c r="H13" s="9">
        <v>4.0999999999999996</v>
      </c>
      <c r="I13" s="9" t="s">
        <v>4</v>
      </c>
      <c r="J13" s="9" t="s">
        <v>15</v>
      </c>
      <c r="K13" s="9" t="s">
        <v>695</v>
      </c>
      <c r="L13" s="9"/>
      <c r="M13" s="9" t="s">
        <v>378</v>
      </c>
      <c r="N13" s="9" t="s">
        <v>236</v>
      </c>
      <c r="O13" s="11">
        <v>5</v>
      </c>
      <c r="P13" s="11">
        <v>5000</v>
      </c>
      <c r="Q13" s="9" t="s">
        <v>17</v>
      </c>
      <c r="R13" s="9" t="s">
        <v>133</v>
      </c>
      <c r="S13" s="9" t="s">
        <v>702</v>
      </c>
      <c r="T13" s="9" t="s">
        <v>237</v>
      </c>
    </row>
    <row r="14" spans="1:20" ht="21.6" x14ac:dyDescent="0.3">
      <c r="A14" s="10" t="s">
        <v>239</v>
      </c>
      <c r="B14" s="9"/>
      <c r="C14" s="9" t="s">
        <v>216</v>
      </c>
      <c r="D14" s="9">
        <v>18</v>
      </c>
      <c r="E14" s="9">
        <v>100</v>
      </c>
      <c r="F14" s="9"/>
      <c r="G14" s="9"/>
      <c r="H14" s="9">
        <v>2.4</v>
      </c>
      <c r="I14" s="9" t="s">
        <v>4</v>
      </c>
      <c r="J14" s="9" t="s">
        <v>15</v>
      </c>
      <c r="K14" s="9" t="s">
        <v>695</v>
      </c>
      <c r="L14" s="9"/>
      <c r="M14" s="9" t="s">
        <v>378</v>
      </c>
      <c r="N14" s="9" t="s">
        <v>236</v>
      </c>
      <c r="O14" s="11">
        <v>5</v>
      </c>
      <c r="P14" s="11">
        <v>5000</v>
      </c>
      <c r="Q14" s="9" t="s">
        <v>17</v>
      </c>
      <c r="R14" s="9" t="s">
        <v>133</v>
      </c>
      <c r="S14" s="9" t="s">
        <v>702</v>
      </c>
      <c r="T14" s="9" t="s">
        <v>237</v>
      </c>
    </row>
    <row r="15" spans="1:20" ht="21.6" x14ac:dyDescent="0.3">
      <c r="A15" s="10" t="s">
        <v>229</v>
      </c>
      <c r="B15" s="9"/>
      <c r="C15" s="9" t="s">
        <v>216</v>
      </c>
      <c r="D15" s="9">
        <v>6</v>
      </c>
      <c r="E15" s="9">
        <v>100</v>
      </c>
      <c r="F15" s="9"/>
      <c r="G15" s="9"/>
      <c r="H15" s="9">
        <v>2.2999999999999998</v>
      </c>
      <c r="I15" s="9" t="s">
        <v>4</v>
      </c>
      <c r="J15" s="9" t="s">
        <v>15</v>
      </c>
      <c r="K15" s="9" t="s">
        <v>695</v>
      </c>
      <c r="L15" s="9"/>
      <c r="M15" s="9" t="s">
        <v>378</v>
      </c>
      <c r="N15" s="9" t="s">
        <v>236</v>
      </c>
      <c r="O15" s="11">
        <v>5</v>
      </c>
      <c r="P15" s="11">
        <v>5000</v>
      </c>
      <c r="Q15" s="9" t="s">
        <v>17</v>
      </c>
      <c r="R15" s="9" t="s">
        <v>133</v>
      </c>
      <c r="S15" s="9" t="s">
        <v>702</v>
      </c>
      <c r="T15" s="9" t="s">
        <v>237</v>
      </c>
    </row>
    <row r="16" spans="1:20" ht="21.6" x14ac:dyDescent="0.3">
      <c r="A16" s="10" t="s">
        <v>240</v>
      </c>
      <c r="B16" s="9"/>
      <c r="C16" s="9" t="s">
        <v>216</v>
      </c>
      <c r="D16" s="9">
        <v>18</v>
      </c>
      <c r="E16" s="9">
        <v>100</v>
      </c>
      <c r="F16" s="9"/>
      <c r="G16" s="9"/>
      <c r="H16" s="9">
        <v>5.7</v>
      </c>
      <c r="I16" s="9" t="s">
        <v>4</v>
      </c>
      <c r="J16" s="9" t="s">
        <v>15</v>
      </c>
      <c r="K16" s="9" t="s">
        <v>695</v>
      </c>
      <c r="L16" s="9"/>
      <c r="M16" s="9" t="s">
        <v>378</v>
      </c>
      <c r="N16" s="9" t="s">
        <v>236</v>
      </c>
      <c r="O16" s="11">
        <v>5</v>
      </c>
      <c r="P16" s="11">
        <v>5000</v>
      </c>
      <c r="Q16" s="9" t="s">
        <v>17</v>
      </c>
      <c r="R16" s="9" t="s">
        <v>133</v>
      </c>
      <c r="S16" s="9" t="s">
        <v>702</v>
      </c>
      <c r="T16" s="9" t="s">
        <v>237</v>
      </c>
    </row>
    <row r="17" spans="1:20" ht="21.6" x14ac:dyDescent="0.3">
      <c r="A17" s="10" t="s">
        <v>241</v>
      </c>
      <c r="B17" s="9"/>
      <c r="C17" s="9" t="s">
        <v>216</v>
      </c>
      <c r="D17" s="9">
        <v>6</v>
      </c>
      <c r="E17" s="9">
        <v>100</v>
      </c>
      <c r="F17" s="9"/>
      <c r="G17" s="9"/>
      <c r="H17" s="9">
        <v>2.1</v>
      </c>
      <c r="I17" s="9" t="s">
        <v>4</v>
      </c>
      <c r="J17" s="9" t="s">
        <v>15</v>
      </c>
      <c r="K17" s="9" t="s">
        <v>695</v>
      </c>
      <c r="L17" s="9"/>
      <c r="M17" s="9" t="s">
        <v>378</v>
      </c>
      <c r="N17" s="9" t="s">
        <v>236</v>
      </c>
      <c r="O17" s="11">
        <v>5</v>
      </c>
      <c r="P17" s="11">
        <v>5000</v>
      </c>
      <c r="Q17" s="9" t="s">
        <v>17</v>
      </c>
      <c r="R17" s="9" t="s">
        <v>133</v>
      </c>
      <c r="S17" s="9" t="s">
        <v>702</v>
      </c>
      <c r="T17" s="9" t="s">
        <v>237</v>
      </c>
    </row>
    <row r="18" spans="1:20" ht="21.6" x14ac:dyDescent="0.3">
      <c r="A18" s="10" t="s">
        <v>242</v>
      </c>
      <c r="B18" s="9"/>
      <c r="C18" s="9" t="s">
        <v>216</v>
      </c>
      <c r="D18" s="9">
        <v>24</v>
      </c>
      <c r="E18" s="9">
        <v>100</v>
      </c>
      <c r="F18" s="9"/>
      <c r="G18" s="9"/>
      <c r="H18" s="9">
        <v>2.5</v>
      </c>
      <c r="I18" s="9" t="s">
        <v>4</v>
      </c>
      <c r="J18" s="9" t="s">
        <v>15</v>
      </c>
      <c r="K18" s="9" t="s">
        <v>695</v>
      </c>
      <c r="L18" s="9"/>
      <c r="M18" s="9" t="s">
        <v>378</v>
      </c>
      <c r="N18" s="9" t="s">
        <v>236</v>
      </c>
      <c r="O18" s="11">
        <v>5</v>
      </c>
      <c r="P18" s="11">
        <v>5000</v>
      </c>
      <c r="Q18" s="9" t="s">
        <v>17</v>
      </c>
      <c r="R18" s="9" t="s">
        <v>133</v>
      </c>
      <c r="S18" s="9" t="s">
        <v>702</v>
      </c>
      <c r="T18" s="9" t="s">
        <v>237</v>
      </c>
    </row>
    <row r="19" spans="1:20" ht="21.6" x14ac:dyDescent="0.3">
      <c r="A19" s="10" t="s">
        <v>243</v>
      </c>
      <c r="B19" s="9"/>
      <c r="C19" s="9" t="s">
        <v>216</v>
      </c>
      <c r="D19" s="9">
        <v>18</v>
      </c>
      <c r="E19" s="9">
        <v>100</v>
      </c>
      <c r="F19" s="9"/>
      <c r="G19" s="9"/>
      <c r="H19" s="9">
        <v>4.0999999999999996</v>
      </c>
      <c r="I19" s="9" t="s">
        <v>4</v>
      </c>
      <c r="J19" s="9" t="s">
        <v>15</v>
      </c>
      <c r="K19" s="9" t="s">
        <v>695</v>
      </c>
      <c r="L19" s="9"/>
      <c r="M19" s="9" t="s">
        <v>378</v>
      </c>
      <c r="N19" s="9" t="s">
        <v>236</v>
      </c>
      <c r="O19" s="11">
        <v>5</v>
      </c>
      <c r="P19" s="11">
        <v>5000</v>
      </c>
      <c r="Q19" s="9" t="s">
        <v>17</v>
      </c>
      <c r="R19" s="9" t="s">
        <v>133</v>
      </c>
      <c r="S19" s="9" t="s">
        <v>702</v>
      </c>
      <c r="T19" s="9" t="s">
        <v>237</v>
      </c>
    </row>
    <row r="20" spans="1:20" ht="21.6" x14ac:dyDescent="0.3">
      <c r="A20" s="10" t="s">
        <v>244</v>
      </c>
      <c r="B20" s="9"/>
      <c r="C20" s="9" t="s">
        <v>216</v>
      </c>
      <c r="D20" s="9">
        <v>30</v>
      </c>
      <c r="E20" s="9">
        <v>100</v>
      </c>
      <c r="F20" s="9"/>
      <c r="G20" s="9"/>
      <c r="H20" s="9">
        <v>3.9</v>
      </c>
      <c r="I20" s="9" t="s">
        <v>4</v>
      </c>
      <c r="J20" s="9" t="s">
        <v>15</v>
      </c>
      <c r="K20" s="9" t="s">
        <v>695</v>
      </c>
      <c r="L20" s="9"/>
      <c r="M20" s="9" t="s">
        <v>378</v>
      </c>
      <c r="N20" s="9" t="s">
        <v>236</v>
      </c>
      <c r="O20" s="11">
        <v>5</v>
      </c>
      <c r="P20" s="11">
        <v>5000</v>
      </c>
      <c r="Q20" s="9" t="s">
        <v>17</v>
      </c>
      <c r="R20" s="9" t="s">
        <v>133</v>
      </c>
      <c r="S20" s="9" t="s">
        <v>702</v>
      </c>
      <c r="T20" s="9" t="s">
        <v>237</v>
      </c>
    </row>
    <row r="21" spans="1:20" ht="21.6" x14ac:dyDescent="0.3">
      <c r="A21" s="10" t="s">
        <v>227</v>
      </c>
      <c r="B21" s="9"/>
      <c r="C21" s="9" t="s">
        <v>216</v>
      </c>
      <c r="D21" s="9">
        <v>390</v>
      </c>
      <c r="E21" s="9">
        <v>100</v>
      </c>
      <c r="F21" s="9">
        <v>0.9</v>
      </c>
      <c r="G21" s="9">
        <v>4.5999999999999996</v>
      </c>
      <c r="H21" s="9">
        <v>2.2000000000000002</v>
      </c>
      <c r="I21" s="9" t="s">
        <v>4</v>
      </c>
      <c r="J21" s="9" t="s">
        <v>15</v>
      </c>
      <c r="K21" s="9" t="s">
        <v>695</v>
      </c>
      <c r="L21" s="9"/>
      <c r="M21" s="9" t="s">
        <v>378</v>
      </c>
      <c r="N21" s="9" t="s">
        <v>245</v>
      </c>
      <c r="O21" s="11">
        <v>5</v>
      </c>
      <c r="P21" s="11">
        <v>5000</v>
      </c>
      <c r="Q21" s="9" t="s">
        <v>246</v>
      </c>
      <c r="R21" s="9" t="s">
        <v>247</v>
      </c>
      <c r="S21" s="9" t="s">
        <v>702</v>
      </c>
      <c r="T21" s="9" t="s">
        <v>248</v>
      </c>
    </row>
    <row r="22" spans="1:20" ht="32.4" x14ac:dyDescent="0.3">
      <c r="A22" s="10" t="s">
        <v>227</v>
      </c>
      <c r="B22" s="9"/>
      <c r="C22" s="9" t="s">
        <v>216</v>
      </c>
      <c r="D22" s="9">
        <v>45</v>
      </c>
      <c r="E22" s="9">
        <v>100</v>
      </c>
      <c r="F22" s="9"/>
      <c r="G22" s="9"/>
      <c r="H22" s="9">
        <v>4.7</v>
      </c>
      <c r="I22" s="9" t="s">
        <v>4</v>
      </c>
      <c r="J22" s="9" t="s">
        <v>15</v>
      </c>
      <c r="K22" s="9" t="s">
        <v>695</v>
      </c>
      <c r="L22" s="9">
        <v>2</v>
      </c>
      <c r="M22" s="9" t="s">
        <v>16</v>
      </c>
      <c r="N22" s="9"/>
      <c r="O22" s="9">
        <v>500</v>
      </c>
      <c r="P22" s="9">
        <v>5000</v>
      </c>
      <c r="Q22" s="9" t="s">
        <v>12</v>
      </c>
      <c r="R22" s="9" t="s">
        <v>249</v>
      </c>
      <c r="S22" s="9" t="s">
        <v>689</v>
      </c>
      <c r="T22" s="9" t="s">
        <v>250</v>
      </c>
    </row>
    <row r="23" spans="1:20" ht="21.6" x14ac:dyDescent="0.3">
      <c r="A23" s="10" t="s">
        <v>251</v>
      </c>
      <c r="B23" s="9"/>
      <c r="C23" s="9" t="s">
        <v>216</v>
      </c>
      <c r="D23" s="9">
        <v>30</v>
      </c>
      <c r="E23" s="9">
        <v>100</v>
      </c>
      <c r="F23" s="9"/>
      <c r="G23" s="9"/>
      <c r="H23" s="9">
        <v>1.5</v>
      </c>
      <c r="I23" s="9" t="s">
        <v>4</v>
      </c>
      <c r="J23" s="9" t="s">
        <v>15</v>
      </c>
      <c r="K23" s="9" t="s">
        <v>695</v>
      </c>
      <c r="L23" s="9"/>
      <c r="M23" s="9" t="s">
        <v>252</v>
      </c>
      <c r="N23" s="9" t="s">
        <v>253</v>
      </c>
      <c r="O23" s="11">
        <v>10</v>
      </c>
      <c r="P23" s="11">
        <v>5000</v>
      </c>
      <c r="Q23" s="9" t="s">
        <v>254</v>
      </c>
      <c r="R23" s="9" t="s">
        <v>255</v>
      </c>
      <c r="S23" s="9" t="s">
        <v>702</v>
      </c>
      <c r="T23" s="9" t="s">
        <v>256</v>
      </c>
    </row>
    <row r="24" spans="1:20" ht="21.6" x14ac:dyDescent="0.3">
      <c r="A24" s="10" t="s">
        <v>257</v>
      </c>
      <c r="B24" s="9"/>
      <c r="C24" s="9" t="s">
        <v>216</v>
      </c>
      <c r="D24" s="9">
        <v>30</v>
      </c>
      <c r="E24" s="9">
        <v>100</v>
      </c>
      <c r="F24" s="9"/>
      <c r="G24" s="9"/>
      <c r="H24" s="9">
        <v>2.2999999999999998</v>
      </c>
      <c r="I24" s="9" t="s">
        <v>4</v>
      </c>
      <c r="J24" s="9" t="s">
        <v>15</v>
      </c>
      <c r="K24" s="9" t="s">
        <v>695</v>
      </c>
      <c r="L24" s="9"/>
      <c r="M24" s="9" t="s">
        <v>252</v>
      </c>
      <c r="N24" s="9" t="s">
        <v>253</v>
      </c>
      <c r="O24" s="11">
        <v>10</v>
      </c>
      <c r="P24" s="11">
        <v>5000</v>
      </c>
      <c r="Q24" s="9" t="s">
        <v>254</v>
      </c>
      <c r="R24" s="9" t="s">
        <v>255</v>
      </c>
      <c r="S24" s="9" t="s">
        <v>702</v>
      </c>
      <c r="T24" s="9" t="s">
        <v>256</v>
      </c>
    </row>
    <row r="25" spans="1:20" ht="21.6" x14ac:dyDescent="0.3">
      <c r="A25" s="10" t="s">
        <v>258</v>
      </c>
      <c r="B25" s="9"/>
      <c r="C25" s="9" t="s">
        <v>216</v>
      </c>
      <c r="D25" s="9">
        <v>33</v>
      </c>
      <c r="E25" s="9">
        <v>100</v>
      </c>
      <c r="F25" s="9"/>
      <c r="G25" s="9"/>
      <c r="H25" s="9">
        <v>0.2</v>
      </c>
      <c r="I25" s="9" t="s">
        <v>4</v>
      </c>
      <c r="J25" s="9" t="s">
        <v>15</v>
      </c>
      <c r="K25" s="9" t="s">
        <v>695</v>
      </c>
      <c r="L25" s="9"/>
      <c r="M25" s="9" t="s">
        <v>252</v>
      </c>
      <c r="N25" s="9" t="s">
        <v>253</v>
      </c>
      <c r="O25" s="11">
        <v>10</v>
      </c>
      <c r="P25" s="11">
        <v>5000</v>
      </c>
      <c r="Q25" s="9" t="s">
        <v>254</v>
      </c>
      <c r="R25" s="9" t="s">
        <v>255</v>
      </c>
      <c r="S25" s="9" t="s">
        <v>702</v>
      </c>
      <c r="T25" s="9" t="s">
        <v>256</v>
      </c>
    </row>
    <row r="26" spans="1:20" x14ac:dyDescent="0.3">
      <c r="A26" s="10" t="s">
        <v>239</v>
      </c>
      <c r="B26" s="9"/>
      <c r="C26" s="9" t="s">
        <v>216</v>
      </c>
      <c r="D26" s="9">
        <v>40</v>
      </c>
      <c r="E26" s="9">
        <v>100</v>
      </c>
      <c r="F26" s="9">
        <v>4.4000000000000004</v>
      </c>
      <c r="G26" s="9">
        <v>11.4</v>
      </c>
      <c r="H26" s="9">
        <v>8.0500000000000007</v>
      </c>
      <c r="I26" s="9" t="s">
        <v>4</v>
      </c>
      <c r="J26" s="9" t="s">
        <v>15</v>
      </c>
      <c r="K26" s="9" t="s">
        <v>695</v>
      </c>
      <c r="L26" s="9"/>
      <c r="M26" s="9" t="s">
        <v>16</v>
      </c>
      <c r="N26" s="9" t="s">
        <v>7</v>
      </c>
      <c r="O26" s="9">
        <v>750</v>
      </c>
      <c r="P26" s="9">
        <v>6000</v>
      </c>
      <c r="Q26" s="9" t="s">
        <v>26</v>
      </c>
      <c r="R26" s="9" t="s">
        <v>259</v>
      </c>
      <c r="S26" s="9" t="s">
        <v>685</v>
      </c>
      <c r="T26" s="9" t="s">
        <v>260</v>
      </c>
    </row>
    <row r="27" spans="1:20" ht="21.6" x14ac:dyDescent="0.3">
      <c r="A27" s="24" t="s">
        <v>223</v>
      </c>
      <c r="B27" s="9"/>
      <c r="C27" s="9" t="s">
        <v>216</v>
      </c>
      <c r="D27" s="9">
        <v>12</v>
      </c>
      <c r="E27" s="9">
        <v>33.299999999999997</v>
      </c>
      <c r="F27" s="4"/>
      <c r="G27" s="4"/>
      <c r="H27" s="13">
        <v>4.6692607003891051E-2</v>
      </c>
      <c r="I27" s="9" t="s">
        <v>4</v>
      </c>
      <c r="J27" s="9" t="s">
        <v>15</v>
      </c>
      <c r="K27" s="9" t="s">
        <v>695</v>
      </c>
      <c r="L27" s="9"/>
      <c r="M27" s="9" t="s">
        <v>16</v>
      </c>
      <c r="N27" s="4"/>
      <c r="O27" s="9">
        <v>2273</v>
      </c>
      <c r="P27" s="9">
        <v>15841</v>
      </c>
      <c r="Q27" s="9" t="s">
        <v>12</v>
      </c>
      <c r="R27" s="9" t="s">
        <v>183</v>
      </c>
      <c r="S27" s="9" t="s">
        <v>689</v>
      </c>
      <c r="T27" s="9" t="s">
        <v>180</v>
      </c>
    </row>
    <row r="28" spans="1:20" ht="21.6" x14ac:dyDescent="0.3">
      <c r="A28" s="10" t="s">
        <v>567</v>
      </c>
      <c r="B28" s="9"/>
      <c r="C28" s="9" t="s">
        <v>216</v>
      </c>
      <c r="D28" s="9">
        <v>306</v>
      </c>
      <c r="E28" s="9">
        <v>84</v>
      </c>
      <c r="F28" s="9">
        <v>0.11</v>
      </c>
      <c r="G28" s="9">
        <v>2.35</v>
      </c>
      <c r="H28" s="9">
        <v>0.62</v>
      </c>
      <c r="I28" s="9" t="s">
        <v>4</v>
      </c>
      <c r="J28" s="9" t="s">
        <v>15</v>
      </c>
      <c r="K28" s="9" t="s">
        <v>695</v>
      </c>
      <c r="L28" s="9"/>
      <c r="M28" s="9" t="s">
        <v>378</v>
      </c>
      <c r="N28" s="9" t="s">
        <v>261</v>
      </c>
      <c r="O28" s="9">
        <v>20.34</v>
      </c>
      <c r="P28" s="9">
        <v>4807.22</v>
      </c>
      <c r="Q28" s="9" t="s">
        <v>254</v>
      </c>
      <c r="R28" s="9" t="s">
        <v>262</v>
      </c>
      <c r="S28" s="9" t="s">
        <v>702</v>
      </c>
      <c r="T28" s="9" t="s">
        <v>263</v>
      </c>
    </row>
    <row r="29" spans="1:20" ht="21.6" x14ac:dyDescent="0.3">
      <c r="A29" s="10" t="s">
        <v>227</v>
      </c>
      <c r="B29" s="9"/>
      <c r="C29" s="9" t="s">
        <v>216</v>
      </c>
      <c r="D29" s="9">
        <v>36</v>
      </c>
      <c r="E29" s="9">
        <v>100</v>
      </c>
      <c r="F29" s="9"/>
      <c r="G29" s="9"/>
      <c r="H29" s="9">
        <v>0.36</v>
      </c>
      <c r="I29" s="9" t="s">
        <v>4</v>
      </c>
      <c r="J29" s="9" t="s">
        <v>15</v>
      </c>
      <c r="K29" s="9" t="s">
        <v>695</v>
      </c>
      <c r="L29" s="9">
        <v>200</v>
      </c>
      <c r="M29" s="9" t="s">
        <v>72</v>
      </c>
      <c r="N29" s="9" t="s">
        <v>7</v>
      </c>
      <c r="O29" s="11">
        <v>5</v>
      </c>
      <c r="P29" s="11">
        <v>1000</v>
      </c>
      <c r="Q29" s="9" t="s">
        <v>148</v>
      </c>
      <c r="R29" s="9" t="s">
        <v>264</v>
      </c>
      <c r="S29" s="9" t="s">
        <v>685</v>
      </c>
      <c r="T29" s="9" t="s">
        <v>265</v>
      </c>
    </row>
    <row r="30" spans="1:20" ht="21.6" x14ac:dyDescent="0.3">
      <c r="A30" s="10" t="s">
        <v>223</v>
      </c>
      <c r="B30" s="9"/>
      <c r="C30" s="9" t="s">
        <v>216</v>
      </c>
      <c r="D30" s="9">
        <v>11</v>
      </c>
      <c r="E30" s="9">
        <v>100</v>
      </c>
      <c r="F30" s="9"/>
      <c r="G30" s="9"/>
      <c r="H30" s="9">
        <v>0.47</v>
      </c>
      <c r="I30" s="9" t="s">
        <v>4</v>
      </c>
      <c r="J30" s="9" t="s">
        <v>15</v>
      </c>
      <c r="K30" s="9" t="s">
        <v>695</v>
      </c>
      <c r="L30" s="9">
        <v>200</v>
      </c>
      <c r="M30" s="9" t="s">
        <v>72</v>
      </c>
      <c r="N30" s="9" t="s">
        <v>7</v>
      </c>
      <c r="O30" s="11">
        <v>5</v>
      </c>
      <c r="P30" s="11">
        <v>1000</v>
      </c>
      <c r="Q30" s="9" t="s">
        <v>148</v>
      </c>
      <c r="R30" s="9" t="s">
        <v>266</v>
      </c>
      <c r="S30" s="9" t="s">
        <v>685</v>
      </c>
      <c r="T30" s="9" t="s">
        <v>265</v>
      </c>
    </row>
    <row r="31" spans="1:20" ht="32.4" x14ac:dyDescent="0.3">
      <c r="A31" s="10" t="s">
        <v>239</v>
      </c>
      <c r="B31" s="9"/>
      <c r="C31" s="9" t="s">
        <v>216</v>
      </c>
      <c r="D31" s="9">
        <v>15</v>
      </c>
      <c r="E31" s="9">
        <v>100</v>
      </c>
      <c r="F31" s="9">
        <v>0.05</v>
      </c>
      <c r="G31" s="9">
        <v>0.34</v>
      </c>
      <c r="H31" s="9">
        <v>0.18</v>
      </c>
      <c r="I31" s="9" t="s">
        <v>4</v>
      </c>
      <c r="J31" s="9" t="s">
        <v>15</v>
      </c>
      <c r="K31" s="9" t="s">
        <v>695</v>
      </c>
      <c r="L31" s="9">
        <v>100</v>
      </c>
      <c r="M31" s="9" t="s">
        <v>16</v>
      </c>
      <c r="N31" s="9" t="s">
        <v>7</v>
      </c>
      <c r="O31" s="9">
        <v>20</v>
      </c>
      <c r="P31" s="9">
        <v>5000</v>
      </c>
      <c r="Q31" s="9" t="s">
        <v>267</v>
      </c>
      <c r="R31" s="9" t="s">
        <v>268</v>
      </c>
      <c r="S31" s="9" t="s">
        <v>685</v>
      </c>
      <c r="T31" s="9" t="s">
        <v>269</v>
      </c>
    </row>
    <row r="32" spans="1:20" ht="32.4" x14ac:dyDescent="0.3">
      <c r="A32" s="10" t="s">
        <v>239</v>
      </c>
      <c r="B32" s="9"/>
      <c r="C32" s="9" t="s">
        <v>216</v>
      </c>
      <c r="D32" s="9">
        <v>36</v>
      </c>
      <c r="E32" s="9">
        <v>100</v>
      </c>
      <c r="F32" s="9">
        <v>0.08</v>
      </c>
      <c r="G32" s="9">
        <v>0.16</v>
      </c>
      <c r="H32" s="9">
        <v>0.12</v>
      </c>
      <c r="I32" s="9" t="s">
        <v>4</v>
      </c>
      <c r="J32" s="9" t="s">
        <v>15</v>
      </c>
      <c r="K32" s="9" t="s">
        <v>695</v>
      </c>
      <c r="L32" s="9">
        <v>100</v>
      </c>
      <c r="M32" s="9" t="s">
        <v>16</v>
      </c>
      <c r="N32" s="9" t="s">
        <v>7</v>
      </c>
      <c r="O32" s="11">
        <v>5</v>
      </c>
      <c r="P32" s="11">
        <v>5000</v>
      </c>
      <c r="Q32" s="9" t="s">
        <v>267</v>
      </c>
      <c r="R32" s="9" t="s">
        <v>268</v>
      </c>
      <c r="S32" s="9" t="s">
        <v>685</v>
      </c>
      <c r="T32" s="9" t="s">
        <v>269</v>
      </c>
    </row>
    <row r="33" spans="1:20" ht="21.6" x14ac:dyDescent="0.3">
      <c r="A33" s="10" t="s">
        <v>227</v>
      </c>
      <c r="B33" s="9"/>
      <c r="C33" s="9" t="s">
        <v>216</v>
      </c>
      <c r="D33" s="9">
        <v>15</v>
      </c>
      <c r="E33" s="9">
        <v>100</v>
      </c>
      <c r="F33" s="9">
        <v>0</v>
      </c>
      <c r="G33" s="9">
        <v>0.32</v>
      </c>
      <c r="H33" s="9">
        <v>0.13</v>
      </c>
      <c r="I33" s="9" t="s">
        <v>4</v>
      </c>
      <c r="J33" s="9" t="s">
        <v>15</v>
      </c>
      <c r="K33" s="9" t="s">
        <v>695</v>
      </c>
      <c r="L33" s="9">
        <v>100</v>
      </c>
      <c r="M33" s="9" t="s">
        <v>16</v>
      </c>
      <c r="N33" s="9" t="s">
        <v>7</v>
      </c>
      <c r="O33" s="11">
        <v>5</v>
      </c>
      <c r="P33" s="11">
        <v>5000</v>
      </c>
      <c r="Q33" s="9" t="s">
        <v>267</v>
      </c>
      <c r="R33" s="9" t="s">
        <v>270</v>
      </c>
      <c r="S33" s="9" t="s">
        <v>685</v>
      </c>
      <c r="T33" s="9" t="s">
        <v>269</v>
      </c>
    </row>
    <row r="34" spans="1:20" ht="21.6" x14ac:dyDescent="0.3">
      <c r="A34" s="10" t="s">
        <v>239</v>
      </c>
      <c r="B34" s="9"/>
      <c r="C34" s="9" t="s">
        <v>216</v>
      </c>
      <c r="D34" s="9">
        <v>10</v>
      </c>
      <c r="E34" s="9">
        <v>100</v>
      </c>
      <c r="F34" s="9">
        <v>0.04</v>
      </c>
      <c r="G34" s="9">
        <v>0.25</v>
      </c>
      <c r="H34" s="9">
        <v>0.15</v>
      </c>
      <c r="I34" s="9" t="s">
        <v>4</v>
      </c>
      <c r="J34" s="9" t="s">
        <v>15</v>
      </c>
      <c r="K34" s="9" t="s">
        <v>695</v>
      </c>
      <c r="L34" s="9">
        <v>100</v>
      </c>
      <c r="M34" s="9" t="s">
        <v>16</v>
      </c>
      <c r="N34" s="9" t="s">
        <v>7</v>
      </c>
      <c r="O34" s="11">
        <v>5</v>
      </c>
      <c r="P34" s="11">
        <v>5000</v>
      </c>
      <c r="Q34" s="9" t="s">
        <v>267</v>
      </c>
      <c r="R34" s="9" t="s">
        <v>271</v>
      </c>
      <c r="S34" s="9" t="s">
        <v>685</v>
      </c>
      <c r="T34" s="9" t="s">
        <v>269</v>
      </c>
    </row>
    <row r="35" spans="1:20" ht="21.6" x14ac:dyDescent="0.3">
      <c r="A35" s="10" t="s">
        <v>272</v>
      </c>
      <c r="B35" s="9"/>
      <c r="C35" s="9" t="s">
        <v>216</v>
      </c>
      <c r="D35" s="9">
        <v>20</v>
      </c>
      <c r="E35" s="9">
        <v>100</v>
      </c>
      <c r="F35" s="9"/>
      <c r="G35" s="9"/>
      <c r="H35" s="9">
        <v>0.8</v>
      </c>
      <c r="I35" s="9" t="s">
        <v>4</v>
      </c>
      <c r="J35" s="9" t="s">
        <v>15</v>
      </c>
      <c r="K35" s="9" t="s">
        <v>695</v>
      </c>
      <c r="L35" s="9"/>
      <c r="M35" s="9" t="s">
        <v>378</v>
      </c>
      <c r="N35" s="9" t="s">
        <v>273</v>
      </c>
      <c r="O35" s="11">
        <v>100</v>
      </c>
      <c r="P35" s="11">
        <v>5000</v>
      </c>
      <c r="Q35" s="9" t="s">
        <v>213</v>
      </c>
      <c r="R35" s="9" t="s">
        <v>214</v>
      </c>
      <c r="S35" s="9" t="s">
        <v>702</v>
      </c>
      <c r="T35" s="9" t="s">
        <v>215</v>
      </c>
    </row>
    <row r="36" spans="1:20" ht="21.6" x14ac:dyDescent="0.3">
      <c r="A36" s="46" t="s">
        <v>239</v>
      </c>
      <c r="C36" s="9" t="s">
        <v>216</v>
      </c>
      <c r="D36" s="8">
        <v>15</v>
      </c>
      <c r="E36" s="8">
        <v>100</v>
      </c>
      <c r="H36" s="8">
        <v>0.78200000000000003</v>
      </c>
      <c r="I36" s="9" t="s">
        <v>4</v>
      </c>
      <c r="J36" s="9" t="s">
        <v>15</v>
      </c>
      <c r="K36" s="9" t="s">
        <v>695</v>
      </c>
      <c r="M36" s="9" t="s">
        <v>30</v>
      </c>
      <c r="N36" s="8" t="s">
        <v>159</v>
      </c>
      <c r="O36" s="47">
        <v>50</v>
      </c>
      <c r="P36" s="47">
        <v>5000</v>
      </c>
      <c r="Q36" s="8" t="s">
        <v>718</v>
      </c>
      <c r="R36" s="8" t="s">
        <v>712</v>
      </c>
      <c r="S36" s="8" t="s">
        <v>692</v>
      </c>
      <c r="T36" s="8" t="s">
        <v>719</v>
      </c>
    </row>
    <row r="37" spans="1:20" ht="21.6" x14ac:dyDescent="0.3">
      <c r="A37" s="46" t="s">
        <v>713</v>
      </c>
      <c r="C37" s="9" t="s">
        <v>216</v>
      </c>
      <c r="D37" s="8">
        <v>24</v>
      </c>
      <c r="E37" s="8">
        <v>100</v>
      </c>
      <c r="H37" s="8">
        <v>1.429</v>
      </c>
      <c r="I37" s="9" t="s">
        <v>4</v>
      </c>
      <c r="J37" s="9" t="s">
        <v>15</v>
      </c>
      <c r="K37" s="9" t="s">
        <v>695</v>
      </c>
      <c r="M37" s="9" t="s">
        <v>30</v>
      </c>
      <c r="N37" s="8" t="s">
        <v>159</v>
      </c>
      <c r="O37" s="47">
        <v>50</v>
      </c>
      <c r="P37" s="47">
        <v>5000</v>
      </c>
      <c r="Q37" s="8" t="s">
        <v>718</v>
      </c>
      <c r="R37" s="8" t="s">
        <v>712</v>
      </c>
      <c r="S37" s="8" t="s">
        <v>692</v>
      </c>
      <c r="T37" s="8" t="s">
        <v>719</v>
      </c>
    </row>
    <row r="38" spans="1:20" ht="21.6" x14ac:dyDescent="0.3">
      <c r="A38" s="46" t="s">
        <v>715</v>
      </c>
      <c r="C38" s="9" t="s">
        <v>714</v>
      </c>
      <c r="D38" s="8">
        <v>9</v>
      </c>
      <c r="E38" s="8">
        <v>100</v>
      </c>
      <c r="H38" s="8">
        <v>0.69499999999999995</v>
      </c>
      <c r="I38" s="9" t="s">
        <v>4</v>
      </c>
      <c r="J38" s="9" t="s">
        <v>15</v>
      </c>
      <c r="K38" s="9" t="s">
        <v>695</v>
      </c>
      <c r="M38" s="9" t="s">
        <v>30</v>
      </c>
      <c r="N38" s="8" t="s">
        <v>159</v>
      </c>
      <c r="O38" s="47">
        <v>50</v>
      </c>
      <c r="P38" s="47">
        <v>5000</v>
      </c>
      <c r="Q38" s="8" t="s">
        <v>718</v>
      </c>
      <c r="R38" s="8" t="s">
        <v>712</v>
      </c>
      <c r="S38" s="8" t="s">
        <v>692</v>
      </c>
      <c r="T38" s="8" t="s">
        <v>719</v>
      </c>
    </row>
    <row r="39" spans="1:20" ht="21.6" x14ac:dyDescent="0.3">
      <c r="A39" s="46" t="s">
        <v>716</v>
      </c>
      <c r="C39" s="9" t="s">
        <v>714</v>
      </c>
      <c r="D39" s="8">
        <v>9</v>
      </c>
      <c r="E39" s="8">
        <v>100</v>
      </c>
      <c r="H39" s="8">
        <v>1.04</v>
      </c>
      <c r="I39" s="9" t="s">
        <v>4</v>
      </c>
      <c r="J39" s="9" t="s">
        <v>15</v>
      </c>
      <c r="K39" s="9" t="s">
        <v>695</v>
      </c>
      <c r="M39" s="9" t="s">
        <v>30</v>
      </c>
      <c r="N39" s="8" t="s">
        <v>159</v>
      </c>
      <c r="O39" s="47">
        <v>50</v>
      </c>
      <c r="P39" s="47">
        <v>5000</v>
      </c>
      <c r="Q39" s="8" t="s">
        <v>718</v>
      </c>
      <c r="R39" s="8" t="s">
        <v>712</v>
      </c>
      <c r="S39" s="8" t="s">
        <v>692</v>
      </c>
      <c r="T39" s="8" t="s">
        <v>719</v>
      </c>
    </row>
    <row r="40" spans="1:20" x14ac:dyDescent="0.3">
      <c r="A40" t="s">
        <v>239</v>
      </c>
      <c r="C40" s="8" t="s">
        <v>216</v>
      </c>
      <c r="D40" s="8">
        <v>10</v>
      </c>
      <c r="E40" s="8">
        <v>70</v>
      </c>
      <c r="H40" s="8">
        <v>0.16</v>
      </c>
      <c r="I40" s="9" t="s">
        <v>4</v>
      </c>
      <c r="J40" s="9" t="s">
        <v>15</v>
      </c>
      <c r="K40" s="9" t="s">
        <v>695</v>
      </c>
      <c r="L40">
        <v>80</v>
      </c>
      <c r="M40" s="8" t="s">
        <v>378</v>
      </c>
      <c r="N40" s="8" t="s">
        <v>779</v>
      </c>
      <c r="O40" s="8">
        <v>57</v>
      </c>
      <c r="P40" s="47">
        <v>8639</v>
      </c>
      <c r="Q40" s="8" t="s">
        <v>12</v>
      </c>
      <c r="R40" t="s">
        <v>771</v>
      </c>
      <c r="S40" s="8" t="s">
        <v>702</v>
      </c>
      <c r="T40" s="8" t="s">
        <v>783</v>
      </c>
    </row>
    <row r="41" spans="1:20" ht="21.6" x14ac:dyDescent="0.3">
      <c r="A41" s="46" t="s">
        <v>242</v>
      </c>
      <c r="C41" s="9" t="s">
        <v>216</v>
      </c>
      <c r="D41" s="8">
        <v>10</v>
      </c>
      <c r="E41">
        <v>90</v>
      </c>
      <c r="H41" s="8">
        <v>0.74</v>
      </c>
      <c r="I41" s="9" t="s">
        <v>4</v>
      </c>
      <c r="J41" s="9" t="s">
        <v>15</v>
      </c>
      <c r="K41" s="9" t="s">
        <v>695</v>
      </c>
      <c r="L41">
        <v>80</v>
      </c>
      <c r="M41" s="8" t="s">
        <v>378</v>
      </c>
      <c r="N41" s="8" t="s">
        <v>780</v>
      </c>
      <c r="O41" s="8">
        <v>57</v>
      </c>
      <c r="P41" s="47">
        <v>8639</v>
      </c>
      <c r="Q41" s="8" t="s">
        <v>776</v>
      </c>
      <c r="R41" t="s">
        <v>771</v>
      </c>
      <c r="S41" s="8" t="s">
        <v>702</v>
      </c>
      <c r="T41" s="8" t="s">
        <v>783</v>
      </c>
    </row>
    <row r="42" spans="1:20" x14ac:dyDescent="0.3">
      <c r="A42" s="46" t="s">
        <v>239</v>
      </c>
      <c r="C42" s="8" t="s">
        <v>216</v>
      </c>
      <c r="D42" s="8">
        <v>10</v>
      </c>
      <c r="E42" s="8">
        <v>80</v>
      </c>
      <c r="H42" s="8">
        <v>0.42</v>
      </c>
      <c r="I42" s="9" t="s">
        <v>4</v>
      </c>
      <c r="J42" s="9" t="s">
        <v>15</v>
      </c>
      <c r="K42" s="9" t="s">
        <v>695</v>
      </c>
      <c r="L42">
        <v>80</v>
      </c>
      <c r="M42" s="8" t="s">
        <v>378</v>
      </c>
      <c r="N42" s="8" t="s">
        <v>778</v>
      </c>
      <c r="O42" s="8">
        <v>57</v>
      </c>
      <c r="P42" s="47">
        <v>8639</v>
      </c>
      <c r="Q42" s="8" t="s">
        <v>12</v>
      </c>
      <c r="R42" t="s">
        <v>771</v>
      </c>
      <c r="S42" s="8" t="s">
        <v>702</v>
      </c>
      <c r="T42" s="8" t="s">
        <v>783</v>
      </c>
    </row>
    <row r="43" spans="1:20" ht="21.6" x14ac:dyDescent="0.3">
      <c r="A43" s="46" t="s">
        <v>772</v>
      </c>
      <c r="C43" s="8" t="s">
        <v>216</v>
      </c>
      <c r="D43" s="8">
        <v>10</v>
      </c>
      <c r="E43" s="8">
        <v>70</v>
      </c>
      <c r="H43" s="8">
        <v>0.31</v>
      </c>
      <c r="I43" s="9" t="s">
        <v>4</v>
      </c>
      <c r="J43" s="9" t="s">
        <v>15</v>
      </c>
      <c r="K43" s="9" t="s">
        <v>695</v>
      </c>
      <c r="L43">
        <v>80</v>
      </c>
      <c r="M43" s="8" t="s">
        <v>378</v>
      </c>
      <c r="N43" s="8" t="s">
        <v>781</v>
      </c>
      <c r="O43" s="8">
        <v>57</v>
      </c>
      <c r="P43" s="47">
        <v>8639</v>
      </c>
      <c r="Q43" s="8" t="s">
        <v>117</v>
      </c>
      <c r="R43" t="s">
        <v>771</v>
      </c>
      <c r="S43" s="8" t="s">
        <v>702</v>
      </c>
      <c r="T43" s="8" t="s">
        <v>783</v>
      </c>
    </row>
    <row r="44" spans="1:20" x14ac:dyDescent="0.3">
      <c r="A44" s="46" t="s">
        <v>786</v>
      </c>
      <c r="C44" s="8" t="s">
        <v>216</v>
      </c>
      <c r="D44" s="8">
        <v>15</v>
      </c>
      <c r="E44" s="8" t="s">
        <v>7</v>
      </c>
      <c r="H44" s="8">
        <v>0.28000000000000003</v>
      </c>
      <c r="I44" s="9" t="s">
        <v>4</v>
      </c>
      <c r="J44" s="9" t="s">
        <v>15</v>
      </c>
      <c r="K44" s="9" t="s">
        <v>695</v>
      </c>
      <c r="L44">
        <v>50</v>
      </c>
      <c r="M44" s="8" t="s">
        <v>570</v>
      </c>
      <c r="N44" s="8" t="s">
        <v>793</v>
      </c>
      <c r="O44" s="8">
        <v>100</v>
      </c>
      <c r="P44" s="47">
        <v>16400</v>
      </c>
      <c r="Q44" s="8" t="s">
        <v>794</v>
      </c>
      <c r="R44" t="s">
        <v>787</v>
      </c>
      <c r="S44" s="8" t="s">
        <v>702</v>
      </c>
      <c r="T44" s="8" t="s">
        <v>795</v>
      </c>
    </row>
    <row r="45" spans="1:20" x14ac:dyDescent="0.3">
      <c r="A45" s="46" t="s">
        <v>785</v>
      </c>
      <c r="C45" s="8" t="s">
        <v>216</v>
      </c>
      <c r="D45" s="8">
        <v>15</v>
      </c>
      <c r="E45" s="8" t="s">
        <v>7</v>
      </c>
      <c r="H45" s="8">
        <v>0.3</v>
      </c>
      <c r="I45" s="8" t="s">
        <v>4</v>
      </c>
      <c r="J45" s="9" t="s">
        <v>15</v>
      </c>
      <c r="K45" s="9" t="s">
        <v>695</v>
      </c>
      <c r="L45">
        <v>50</v>
      </c>
      <c r="M45" s="8" t="s">
        <v>570</v>
      </c>
      <c r="N45" s="8" t="s">
        <v>791</v>
      </c>
      <c r="O45" s="8">
        <v>100</v>
      </c>
      <c r="P45" s="47">
        <v>16400</v>
      </c>
      <c r="Q45" s="8" t="s">
        <v>117</v>
      </c>
      <c r="R45" t="s">
        <v>787</v>
      </c>
      <c r="S45" s="8" t="s">
        <v>702</v>
      </c>
      <c r="T45" s="8" t="s">
        <v>795</v>
      </c>
    </row>
    <row r="46" spans="1:20" x14ac:dyDescent="0.3">
      <c r="A46" s="46" t="s">
        <v>227</v>
      </c>
      <c r="C46" s="8" t="s">
        <v>216</v>
      </c>
      <c r="D46" s="8">
        <v>15</v>
      </c>
      <c r="E46" s="8" t="s">
        <v>7</v>
      </c>
      <c r="H46" s="8">
        <v>0.1</v>
      </c>
      <c r="I46" s="8" t="s">
        <v>4</v>
      </c>
      <c r="J46" s="9" t="s">
        <v>15</v>
      </c>
      <c r="K46" s="9" t="s">
        <v>695</v>
      </c>
      <c r="L46">
        <v>50</v>
      </c>
      <c r="M46" s="8" t="s">
        <v>570</v>
      </c>
      <c r="N46" s="8" t="s">
        <v>789</v>
      </c>
      <c r="O46" s="8">
        <v>100</v>
      </c>
      <c r="P46" s="47">
        <v>16400</v>
      </c>
      <c r="Q46" s="8" t="s">
        <v>186</v>
      </c>
      <c r="R46" t="s">
        <v>788</v>
      </c>
      <c r="S46" s="8" t="s">
        <v>702</v>
      </c>
      <c r="T46" s="8" t="s">
        <v>795</v>
      </c>
    </row>
    <row r="47" spans="1:20" x14ac:dyDescent="0.3">
      <c r="A47" s="46" t="s">
        <v>785</v>
      </c>
      <c r="C47" s="8" t="s">
        <v>216</v>
      </c>
      <c r="D47" s="8">
        <v>15</v>
      </c>
      <c r="E47" s="8" t="s">
        <v>7</v>
      </c>
      <c r="H47" s="8">
        <v>0.11</v>
      </c>
      <c r="I47" s="8" t="s">
        <v>4</v>
      </c>
      <c r="J47" s="9" t="s">
        <v>15</v>
      </c>
      <c r="K47" s="9" t="s">
        <v>695</v>
      </c>
      <c r="L47">
        <v>50</v>
      </c>
      <c r="M47" s="8" t="s">
        <v>570</v>
      </c>
      <c r="N47" s="8" t="s">
        <v>792</v>
      </c>
      <c r="O47" s="8">
        <v>100</v>
      </c>
      <c r="P47" s="47">
        <v>16400</v>
      </c>
      <c r="Q47" s="8" t="s">
        <v>12</v>
      </c>
      <c r="R47" t="s">
        <v>788</v>
      </c>
      <c r="S47" s="8" t="s">
        <v>702</v>
      </c>
      <c r="T47" s="8" t="s">
        <v>795</v>
      </c>
    </row>
    <row r="48" spans="1:20" ht="43.2" x14ac:dyDescent="0.3">
      <c r="A48" s="46" t="s">
        <v>822</v>
      </c>
      <c r="C48" s="8" t="s">
        <v>216</v>
      </c>
      <c r="D48" s="8">
        <v>20</v>
      </c>
      <c r="E48">
        <v>100</v>
      </c>
      <c r="H48" s="8">
        <v>0.83</v>
      </c>
      <c r="I48" s="8" t="s">
        <v>4</v>
      </c>
      <c r="J48" s="9" t="s">
        <v>15</v>
      </c>
      <c r="K48" s="8" t="s">
        <v>695</v>
      </c>
      <c r="L48" s="8">
        <v>400</v>
      </c>
      <c r="M48" s="8" t="s">
        <v>21</v>
      </c>
      <c r="N48" s="8" t="s">
        <v>830</v>
      </c>
      <c r="O48" s="8">
        <v>50</v>
      </c>
      <c r="P48" s="47">
        <v>4900</v>
      </c>
      <c r="Q48" s="8" t="s">
        <v>829</v>
      </c>
      <c r="R48" s="32" t="s">
        <v>823</v>
      </c>
      <c r="S48" s="8" t="s">
        <v>691</v>
      </c>
      <c r="T48" s="8" t="s">
        <v>831</v>
      </c>
    </row>
    <row r="49" spans="1:20" ht="43.2" x14ac:dyDescent="0.3">
      <c r="A49" s="46" t="s">
        <v>822</v>
      </c>
      <c r="C49" s="8" t="s">
        <v>216</v>
      </c>
      <c r="D49" s="8">
        <v>20</v>
      </c>
      <c r="E49">
        <v>100</v>
      </c>
      <c r="H49" s="8">
        <v>0.22</v>
      </c>
      <c r="I49" s="8" t="s">
        <v>4</v>
      </c>
      <c r="J49" s="9" t="s">
        <v>15</v>
      </c>
      <c r="K49" s="8" t="s">
        <v>695</v>
      </c>
      <c r="L49" s="8">
        <v>400</v>
      </c>
      <c r="M49" s="8" t="s">
        <v>21</v>
      </c>
      <c r="N49" s="8" t="s">
        <v>830</v>
      </c>
      <c r="O49" s="8">
        <v>50</v>
      </c>
      <c r="P49" s="47">
        <v>4900</v>
      </c>
      <c r="Q49" s="8" t="s">
        <v>829</v>
      </c>
      <c r="R49" s="32" t="s">
        <v>824</v>
      </c>
      <c r="S49" s="8" t="s">
        <v>691</v>
      </c>
      <c r="T49" s="8" t="s">
        <v>831</v>
      </c>
    </row>
    <row r="50" spans="1:20" ht="43.2" x14ac:dyDescent="0.3">
      <c r="A50" s="46" t="s">
        <v>822</v>
      </c>
      <c r="C50" s="8" t="s">
        <v>216</v>
      </c>
      <c r="D50" s="8">
        <v>20</v>
      </c>
      <c r="E50">
        <v>100</v>
      </c>
      <c r="H50" s="8">
        <v>0.15</v>
      </c>
      <c r="I50" s="8" t="s">
        <v>4</v>
      </c>
      <c r="J50" s="9" t="s">
        <v>15</v>
      </c>
      <c r="K50" s="8" t="s">
        <v>695</v>
      </c>
      <c r="L50" s="8">
        <v>400</v>
      </c>
      <c r="M50" s="8" t="s">
        <v>21</v>
      </c>
      <c r="N50" s="8" t="s">
        <v>830</v>
      </c>
      <c r="O50" s="8">
        <v>50</v>
      </c>
      <c r="P50" s="47">
        <v>4900</v>
      </c>
      <c r="Q50" s="8" t="s">
        <v>829</v>
      </c>
      <c r="R50" s="32" t="s">
        <v>825</v>
      </c>
      <c r="S50" s="8" t="s">
        <v>691</v>
      </c>
      <c r="T50" s="8" t="s">
        <v>831</v>
      </c>
    </row>
    <row r="51" spans="1:20" ht="43.2" x14ac:dyDescent="0.3">
      <c r="A51" s="46" t="s">
        <v>822</v>
      </c>
      <c r="C51" s="8" t="s">
        <v>216</v>
      </c>
      <c r="D51" s="8">
        <v>20</v>
      </c>
      <c r="E51">
        <v>100</v>
      </c>
      <c r="H51" s="8">
        <v>0.32</v>
      </c>
      <c r="I51" s="8" t="s">
        <v>4</v>
      </c>
      <c r="J51" s="9" t="s">
        <v>15</v>
      </c>
      <c r="K51" s="8" t="s">
        <v>695</v>
      </c>
      <c r="L51" s="8">
        <v>400</v>
      </c>
      <c r="M51" s="8" t="s">
        <v>21</v>
      </c>
      <c r="N51" s="8" t="s">
        <v>830</v>
      </c>
      <c r="O51" s="8">
        <v>50</v>
      </c>
      <c r="P51" s="47">
        <v>4900</v>
      </c>
      <c r="Q51" s="8" t="s">
        <v>829</v>
      </c>
      <c r="R51" s="32" t="s">
        <v>826</v>
      </c>
      <c r="S51" s="8" t="s">
        <v>691</v>
      </c>
      <c r="T51" s="8" t="s">
        <v>831</v>
      </c>
    </row>
    <row r="52" spans="1:20" ht="43.2" x14ac:dyDescent="0.3">
      <c r="A52" s="46" t="s">
        <v>822</v>
      </c>
      <c r="C52" s="8" t="s">
        <v>216</v>
      </c>
      <c r="D52" s="8">
        <v>20</v>
      </c>
      <c r="E52">
        <v>100</v>
      </c>
      <c r="H52" s="8">
        <v>0.6</v>
      </c>
      <c r="I52" s="8" t="s">
        <v>4</v>
      </c>
      <c r="J52" s="9" t="s">
        <v>15</v>
      </c>
      <c r="K52" s="8" t="s">
        <v>695</v>
      </c>
      <c r="L52" s="8">
        <v>400</v>
      </c>
      <c r="M52" s="8" t="s">
        <v>21</v>
      </c>
      <c r="N52" s="8" t="s">
        <v>830</v>
      </c>
      <c r="O52" s="8">
        <v>50</v>
      </c>
      <c r="P52" s="47">
        <v>4900</v>
      </c>
      <c r="Q52" s="8" t="s">
        <v>829</v>
      </c>
      <c r="R52" s="32" t="s">
        <v>827</v>
      </c>
      <c r="S52" s="8" t="s">
        <v>691</v>
      </c>
      <c r="T52" s="8" t="s">
        <v>831</v>
      </c>
    </row>
    <row r="53" spans="1:20" ht="43.2" x14ac:dyDescent="0.3">
      <c r="A53" s="46" t="s">
        <v>822</v>
      </c>
      <c r="C53" s="8" t="s">
        <v>216</v>
      </c>
      <c r="D53" s="8">
        <v>20</v>
      </c>
      <c r="E53">
        <v>100</v>
      </c>
      <c r="H53" s="8">
        <v>0.63</v>
      </c>
      <c r="I53" s="8" t="s">
        <v>4</v>
      </c>
      <c r="J53" s="9" t="s">
        <v>15</v>
      </c>
      <c r="K53" s="8" t="s">
        <v>695</v>
      </c>
      <c r="L53" s="8">
        <v>400</v>
      </c>
      <c r="M53" s="8" t="s">
        <v>21</v>
      </c>
      <c r="N53" s="8" t="s">
        <v>830</v>
      </c>
      <c r="O53" s="8">
        <v>50</v>
      </c>
      <c r="P53" s="47">
        <v>4900</v>
      </c>
      <c r="Q53" s="8" t="s">
        <v>829</v>
      </c>
      <c r="R53" s="32" t="s">
        <v>828</v>
      </c>
      <c r="S53" s="8" t="s">
        <v>691</v>
      </c>
      <c r="T53" s="8" t="s">
        <v>831</v>
      </c>
    </row>
    <row r="54" spans="1:20" ht="21.6" x14ac:dyDescent="0.3">
      <c r="A54" s="46" t="s">
        <v>845</v>
      </c>
      <c r="C54" s="8" t="s">
        <v>216</v>
      </c>
      <c r="D54" s="8">
        <v>30</v>
      </c>
      <c r="E54">
        <v>86.3</v>
      </c>
      <c r="H54" s="8">
        <v>0.45</v>
      </c>
      <c r="I54" s="8" t="s">
        <v>4</v>
      </c>
      <c r="J54" s="8" t="s">
        <v>15</v>
      </c>
      <c r="K54" s="8" t="s">
        <v>695</v>
      </c>
      <c r="L54" s="8">
        <v>120</v>
      </c>
      <c r="M54" s="8" t="s">
        <v>570</v>
      </c>
      <c r="N54" s="8" t="s">
        <v>847</v>
      </c>
      <c r="O54" s="43">
        <v>10</v>
      </c>
      <c r="P54" s="47">
        <v>5000</v>
      </c>
      <c r="Q54" s="8" t="s">
        <v>846</v>
      </c>
      <c r="R54" s="8" t="s">
        <v>848</v>
      </c>
      <c r="S54" s="8" t="s">
        <v>702</v>
      </c>
      <c r="T54" s="8" t="s">
        <v>849</v>
      </c>
    </row>
    <row r="55" spans="1:20" ht="21.6" x14ac:dyDescent="0.3">
      <c r="A55" s="46" t="s">
        <v>893</v>
      </c>
      <c r="C55" s="8" t="s">
        <v>216</v>
      </c>
      <c r="D55" t="s">
        <v>7</v>
      </c>
      <c r="E55" s="8">
        <v>66.7</v>
      </c>
      <c r="H55" s="8">
        <v>0.31</v>
      </c>
      <c r="I55" s="8" t="s">
        <v>4</v>
      </c>
      <c r="J55" s="8" t="s">
        <v>15</v>
      </c>
      <c r="K55" s="8" t="s">
        <v>695</v>
      </c>
      <c r="M55" s="8" t="s">
        <v>378</v>
      </c>
      <c r="N55" s="8" t="s">
        <v>898</v>
      </c>
      <c r="O55" s="8">
        <v>74</v>
      </c>
      <c r="P55" s="47">
        <v>5000</v>
      </c>
      <c r="Q55" s="8" t="s">
        <v>186</v>
      </c>
      <c r="R55" s="8" t="s">
        <v>892</v>
      </c>
      <c r="S55" s="8" t="s">
        <v>702</v>
      </c>
      <c r="T55" s="8" t="s">
        <v>901</v>
      </c>
    </row>
    <row r="56" spans="1:20" x14ac:dyDescent="0.3">
      <c r="A56" s="46" t="s">
        <v>241</v>
      </c>
      <c r="C56" s="8" t="s">
        <v>216</v>
      </c>
      <c r="D56" t="s">
        <v>7</v>
      </c>
      <c r="E56" s="8">
        <v>80</v>
      </c>
      <c r="H56" s="8">
        <v>0.21</v>
      </c>
      <c r="I56" s="8" t="s">
        <v>4</v>
      </c>
      <c r="J56" s="8" t="s">
        <v>15</v>
      </c>
      <c r="K56" s="8" t="s">
        <v>695</v>
      </c>
      <c r="M56" s="8" t="s">
        <v>378</v>
      </c>
      <c r="N56" s="8" t="s">
        <v>899</v>
      </c>
      <c r="O56" s="8">
        <v>74</v>
      </c>
      <c r="P56" s="47">
        <v>5000</v>
      </c>
      <c r="Q56" s="8" t="s">
        <v>186</v>
      </c>
      <c r="R56" s="8" t="s">
        <v>892</v>
      </c>
      <c r="S56" s="8" t="s">
        <v>702</v>
      </c>
      <c r="T56" s="8" t="s">
        <v>901</v>
      </c>
    </row>
    <row r="57" spans="1:20" x14ac:dyDescent="0.3">
      <c r="A57" s="46" t="s">
        <v>926</v>
      </c>
      <c r="C57" s="8" t="s">
        <v>216</v>
      </c>
      <c r="D57" s="8">
        <v>15</v>
      </c>
      <c r="E57">
        <v>100</v>
      </c>
      <c r="H57" s="8">
        <v>0.56999999999999995</v>
      </c>
      <c r="I57" s="8" t="s">
        <v>4</v>
      </c>
      <c r="J57" s="8" t="s">
        <v>15</v>
      </c>
      <c r="K57" s="8" t="s">
        <v>695</v>
      </c>
      <c r="L57" s="8">
        <v>40</v>
      </c>
      <c r="M57" s="8" t="s">
        <v>570</v>
      </c>
      <c r="N57" s="8" t="s">
        <v>931</v>
      </c>
      <c r="O57" s="8">
        <v>10</v>
      </c>
      <c r="P57" s="47">
        <v>5000</v>
      </c>
      <c r="R57" s="8" t="s">
        <v>928</v>
      </c>
      <c r="S57" s="8" t="s">
        <v>702</v>
      </c>
      <c r="T57" s="8" t="s">
        <v>939</v>
      </c>
    </row>
    <row r="58" spans="1:20" x14ac:dyDescent="0.3">
      <c r="A58" s="46" t="s">
        <v>926</v>
      </c>
      <c r="C58" s="8" t="s">
        <v>216</v>
      </c>
      <c r="D58" s="8">
        <v>15</v>
      </c>
      <c r="E58">
        <v>100</v>
      </c>
      <c r="H58" s="8">
        <v>0.37</v>
      </c>
      <c r="I58" s="8" t="s">
        <v>4</v>
      </c>
      <c r="J58" s="8" t="s">
        <v>15</v>
      </c>
      <c r="K58" s="8" t="s">
        <v>695</v>
      </c>
      <c r="L58" s="8">
        <v>40</v>
      </c>
      <c r="M58" s="8" t="s">
        <v>570</v>
      </c>
      <c r="N58" s="8" t="s">
        <v>931</v>
      </c>
      <c r="O58" s="8">
        <v>10</v>
      </c>
      <c r="P58" s="47">
        <v>5000</v>
      </c>
      <c r="R58" s="8" t="s">
        <v>929</v>
      </c>
      <c r="S58" s="8" t="s">
        <v>702</v>
      </c>
      <c r="T58" s="8" t="s">
        <v>939</v>
      </c>
    </row>
    <row r="59" spans="1:20" x14ac:dyDescent="0.3">
      <c r="A59" s="46" t="s">
        <v>926</v>
      </c>
      <c r="C59" s="8" t="s">
        <v>216</v>
      </c>
      <c r="D59" s="8">
        <v>15</v>
      </c>
      <c r="E59">
        <v>100</v>
      </c>
      <c r="H59" s="8">
        <v>0.43</v>
      </c>
      <c r="I59" s="8" t="s">
        <v>4</v>
      </c>
      <c r="J59" s="8" t="s">
        <v>15</v>
      </c>
      <c r="K59" s="8" t="s">
        <v>695</v>
      </c>
      <c r="L59" s="8">
        <v>40</v>
      </c>
      <c r="M59" s="8" t="s">
        <v>570</v>
      </c>
      <c r="N59" s="8" t="s">
        <v>932</v>
      </c>
      <c r="O59" s="8">
        <v>10</v>
      </c>
      <c r="P59" s="47">
        <v>5000</v>
      </c>
      <c r="R59" s="8" t="s">
        <v>930</v>
      </c>
      <c r="S59" s="8" t="s">
        <v>702</v>
      </c>
      <c r="T59" s="8" t="s">
        <v>939</v>
      </c>
    </row>
    <row r="60" spans="1:20" x14ac:dyDescent="0.3">
      <c r="A60" s="46" t="s">
        <v>927</v>
      </c>
      <c r="C60" s="8" t="s">
        <v>216</v>
      </c>
      <c r="D60" s="8">
        <v>50</v>
      </c>
      <c r="E60">
        <v>100</v>
      </c>
      <c r="H60" s="8">
        <v>0.23</v>
      </c>
      <c r="I60" s="8" t="s">
        <v>4</v>
      </c>
      <c r="J60" s="8" t="s">
        <v>15</v>
      </c>
      <c r="K60" s="8" t="s">
        <v>695</v>
      </c>
      <c r="L60" s="8">
        <v>40</v>
      </c>
      <c r="M60" s="8" t="s">
        <v>570</v>
      </c>
      <c r="N60" s="8" t="s">
        <v>932</v>
      </c>
      <c r="O60" s="8">
        <v>10</v>
      </c>
      <c r="P60" s="47">
        <v>5000</v>
      </c>
      <c r="R60" s="8" t="s">
        <v>928</v>
      </c>
      <c r="S60" s="8" t="s">
        <v>702</v>
      </c>
      <c r="T60" s="8" t="s">
        <v>939</v>
      </c>
    </row>
    <row r="61" spans="1:20" x14ac:dyDescent="0.3">
      <c r="A61" s="46" t="s">
        <v>927</v>
      </c>
      <c r="C61" s="8" t="s">
        <v>216</v>
      </c>
      <c r="D61" s="8">
        <v>50</v>
      </c>
      <c r="E61">
        <v>0</v>
      </c>
      <c r="H61" s="8">
        <v>0</v>
      </c>
      <c r="I61" s="8" t="s">
        <v>4</v>
      </c>
      <c r="J61" s="8" t="s">
        <v>15</v>
      </c>
      <c r="K61" s="8" t="s">
        <v>695</v>
      </c>
      <c r="L61" s="8">
        <v>40</v>
      </c>
      <c r="M61" s="8" t="s">
        <v>570</v>
      </c>
      <c r="N61" s="8"/>
      <c r="O61" s="8">
        <v>10</v>
      </c>
      <c r="P61" s="47">
        <v>5000</v>
      </c>
      <c r="R61" s="8" t="s">
        <v>929</v>
      </c>
      <c r="S61" s="8" t="s">
        <v>702</v>
      </c>
      <c r="T61" s="8" t="s">
        <v>939</v>
      </c>
    </row>
    <row r="62" spans="1:20" x14ac:dyDescent="0.3">
      <c r="A62" s="46" t="s">
        <v>927</v>
      </c>
      <c r="C62" s="8" t="s">
        <v>216</v>
      </c>
      <c r="D62" s="8">
        <v>50</v>
      </c>
      <c r="E62">
        <v>100</v>
      </c>
      <c r="H62" s="8">
        <v>0.17</v>
      </c>
      <c r="I62" s="8" t="s">
        <v>4</v>
      </c>
      <c r="J62" s="8" t="s">
        <v>15</v>
      </c>
      <c r="K62" s="8" t="s">
        <v>695</v>
      </c>
      <c r="L62" s="8">
        <v>40</v>
      </c>
      <c r="M62" s="8" t="s">
        <v>570</v>
      </c>
      <c r="N62" s="8" t="s">
        <v>932</v>
      </c>
      <c r="O62" s="8">
        <v>10</v>
      </c>
      <c r="P62" s="47">
        <v>5000</v>
      </c>
      <c r="R62" s="8" t="s">
        <v>930</v>
      </c>
      <c r="S62" s="8" t="s">
        <v>702</v>
      </c>
      <c r="T62" s="8" t="s">
        <v>939</v>
      </c>
    </row>
    <row r="63" spans="1:20" ht="21.6" x14ac:dyDescent="0.3">
      <c r="A63" s="46" t="s">
        <v>239</v>
      </c>
      <c r="C63" s="8" t="s">
        <v>216</v>
      </c>
      <c r="D63" s="8">
        <v>60</v>
      </c>
      <c r="E63" t="s">
        <v>7</v>
      </c>
      <c r="H63" s="8">
        <f>0.65+0.35</f>
        <v>1</v>
      </c>
      <c r="I63" s="8" t="s">
        <v>4</v>
      </c>
      <c r="J63" s="8" t="s">
        <v>15</v>
      </c>
      <c r="K63" s="8" t="s">
        <v>695</v>
      </c>
      <c r="M63" s="8" t="s">
        <v>378</v>
      </c>
      <c r="N63" s="8" t="s">
        <v>937</v>
      </c>
      <c r="O63" s="8">
        <v>10</v>
      </c>
      <c r="P63" s="47">
        <v>5000</v>
      </c>
      <c r="Q63" t="s">
        <v>79</v>
      </c>
      <c r="R63" s="8" t="s">
        <v>933</v>
      </c>
      <c r="S63" s="8" t="s">
        <v>685</v>
      </c>
      <c r="T63" s="8" t="s">
        <v>938</v>
      </c>
    </row>
    <row r="64" spans="1:20" ht="21.6" x14ac:dyDescent="0.3">
      <c r="A64" s="46" t="s">
        <v>239</v>
      </c>
      <c r="C64" s="8" t="s">
        <v>216</v>
      </c>
      <c r="D64" s="8">
        <v>60</v>
      </c>
      <c r="E64" t="s">
        <v>7</v>
      </c>
      <c r="H64" s="8">
        <f>0.66+0.24</f>
        <v>0.9</v>
      </c>
      <c r="I64" s="8" t="s">
        <v>4</v>
      </c>
      <c r="J64" s="8" t="s">
        <v>15</v>
      </c>
      <c r="K64" s="8" t="s">
        <v>695</v>
      </c>
      <c r="M64" s="8" t="s">
        <v>378</v>
      </c>
      <c r="N64" s="8" t="s">
        <v>937</v>
      </c>
      <c r="O64" s="8">
        <v>10</v>
      </c>
      <c r="P64" s="47">
        <v>5000</v>
      </c>
      <c r="Q64" t="s">
        <v>79</v>
      </c>
      <c r="R64" s="8" t="s">
        <v>934</v>
      </c>
      <c r="S64" s="8" t="s">
        <v>685</v>
      </c>
      <c r="T64" s="8" t="s">
        <v>938</v>
      </c>
    </row>
    <row r="65" spans="1:20" ht="21.6" x14ac:dyDescent="0.3">
      <c r="A65" s="46" t="s">
        <v>239</v>
      </c>
      <c r="C65" s="8" t="s">
        <v>216</v>
      </c>
      <c r="D65" s="8">
        <v>60</v>
      </c>
      <c r="E65" t="s">
        <v>7</v>
      </c>
      <c r="H65" s="8">
        <f>1.33+0.62</f>
        <v>1.9500000000000002</v>
      </c>
      <c r="I65" s="8" t="s">
        <v>4</v>
      </c>
      <c r="J65" s="8" t="s">
        <v>15</v>
      </c>
      <c r="K65" s="8" t="s">
        <v>695</v>
      </c>
      <c r="M65" s="8" t="s">
        <v>378</v>
      </c>
      <c r="N65" s="8" t="s">
        <v>937</v>
      </c>
      <c r="O65" s="8">
        <v>10</v>
      </c>
      <c r="P65" s="47">
        <v>5000</v>
      </c>
      <c r="Q65" t="s">
        <v>79</v>
      </c>
      <c r="R65" s="8" t="s">
        <v>935</v>
      </c>
      <c r="S65" s="8" t="s">
        <v>685</v>
      </c>
      <c r="T65" s="8" t="s">
        <v>938</v>
      </c>
    </row>
    <row r="66" spans="1:20" ht="21.6" x14ac:dyDescent="0.3">
      <c r="A66" s="46" t="s">
        <v>239</v>
      </c>
      <c r="C66" s="8" t="s">
        <v>216</v>
      </c>
      <c r="D66" s="8">
        <v>60</v>
      </c>
      <c r="E66" t="s">
        <v>7</v>
      </c>
      <c r="H66" s="8">
        <f>1.06+0.63</f>
        <v>1.69</v>
      </c>
      <c r="I66" s="8" t="s">
        <v>4</v>
      </c>
      <c r="J66" s="8" t="s">
        <v>15</v>
      </c>
      <c r="K66" s="8" t="s">
        <v>695</v>
      </c>
      <c r="M66" s="8" t="s">
        <v>378</v>
      </c>
      <c r="N66" s="8" t="s">
        <v>937</v>
      </c>
      <c r="O66" s="8">
        <v>10</v>
      </c>
      <c r="P66" s="47">
        <v>5000</v>
      </c>
      <c r="Q66" t="s">
        <v>79</v>
      </c>
      <c r="R66" s="8" t="s">
        <v>936</v>
      </c>
      <c r="S66" s="8" t="s">
        <v>685</v>
      </c>
      <c r="T66" s="8" t="s">
        <v>938</v>
      </c>
    </row>
    <row r="67" spans="1:20" ht="21.6" x14ac:dyDescent="0.3">
      <c r="A67" s="46" t="s">
        <v>227</v>
      </c>
      <c r="C67" s="8" t="s">
        <v>216</v>
      </c>
      <c r="D67" s="8">
        <v>50</v>
      </c>
      <c r="E67">
        <v>46</v>
      </c>
      <c r="H67">
        <v>0.15</v>
      </c>
      <c r="I67" s="8" t="s">
        <v>4</v>
      </c>
      <c r="J67" s="8" t="s">
        <v>15</v>
      </c>
      <c r="K67" s="8" t="s">
        <v>695</v>
      </c>
      <c r="M67" s="8" t="s">
        <v>570</v>
      </c>
      <c r="N67" s="8" t="s">
        <v>861</v>
      </c>
      <c r="O67" s="8">
        <v>15</v>
      </c>
      <c r="P67" s="47">
        <v>5000</v>
      </c>
      <c r="R67" s="8" t="s">
        <v>942</v>
      </c>
      <c r="S67" s="8" t="s">
        <v>685</v>
      </c>
      <c r="T67" s="8" t="s">
        <v>946</v>
      </c>
    </row>
    <row r="68" spans="1:20" ht="21.6" x14ac:dyDescent="0.3">
      <c r="A68" s="46" t="s">
        <v>940</v>
      </c>
      <c r="C68" s="8" t="s">
        <v>216</v>
      </c>
      <c r="D68" s="8">
        <v>50</v>
      </c>
      <c r="E68">
        <v>42</v>
      </c>
      <c r="H68">
        <v>0.19</v>
      </c>
      <c r="I68" s="8" t="s">
        <v>4</v>
      </c>
      <c r="J68" s="8" t="s">
        <v>15</v>
      </c>
      <c r="K68" s="8" t="s">
        <v>695</v>
      </c>
      <c r="M68" s="8" t="s">
        <v>570</v>
      </c>
      <c r="N68" s="8" t="s">
        <v>945</v>
      </c>
      <c r="O68" s="8">
        <v>15</v>
      </c>
      <c r="P68" s="47">
        <v>5000</v>
      </c>
      <c r="R68" s="8" t="s">
        <v>942</v>
      </c>
      <c r="S68" s="8" t="s">
        <v>685</v>
      </c>
      <c r="T68" s="8" t="s">
        <v>946</v>
      </c>
    </row>
    <row r="69" spans="1:20" ht="21.6" x14ac:dyDescent="0.3">
      <c r="A69" s="46" t="s">
        <v>227</v>
      </c>
      <c r="C69" s="8" t="s">
        <v>216</v>
      </c>
      <c r="D69" s="8">
        <v>50</v>
      </c>
      <c r="E69">
        <v>34</v>
      </c>
      <c r="H69">
        <v>0.25</v>
      </c>
      <c r="I69" s="8" t="s">
        <v>4</v>
      </c>
      <c r="J69" s="8" t="s">
        <v>15</v>
      </c>
      <c r="K69" s="8" t="s">
        <v>695</v>
      </c>
      <c r="M69" s="8" t="s">
        <v>570</v>
      </c>
      <c r="N69" s="8" t="s">
        <v>944</v>
      </c>
      <c r="O69" s="8">
        <v>15</v>
      </c>
      <c r="P69" s="47">
        <v>5000</v>
      </c>
      <c r="R69" s="8" t="s">
        <v>943</v>
      </c>
      <c r="S69" s="8" t="s">
        <v>685</v>
      </c>
      <c r="T69" s="8" t="s">
        <v>946</v>
      </c>
    </row>
    <row r="70" spans="1:20" ht="21.6" x14ac:dyDescent="0.3">
      <c r="A70" s="46" t="s">
        <v>940</v>
      </c>
      <c r="C70" s="8" t="s">
        <v>216</v>
      </c>
      <c r="D70" s="8">
        <v>50</v>
      </c>
      <c r="E70">
        <v>58</v>
      </c>
      <c r="H70">
        <v>0.74</v>
      </c>
      <c r="I70" s="8" t="s">
        <v>4</v>
      </c>
      <c r="J70" s="8" t="s">
        <v>15</v>
      </c>
      <c r="K70" s="8" t="s">
        <v>695</v>
      </c>
      <c r="M70" s="8" t="s">
        <v>570</v>
      </c>
      <c r="N70" s="8" t="s">
        <v>944</v>
      </c>
      <c r="O70" s="8">
        <v>15</v>
      </c>
      <c r="P70" s="47">
        <v>5000</v>
      </c>
      <c r="R70" s="8" t="s">
        <v>941</v>
      </c>
      <c r="S70" s="8" t="s">
        <v>685</v>
      </c>
      <c r="T70" s="8" t="s">
        <v>946</v>
      </c>
    </row>
    <row r="71" spans="1:20" x14ac:dyDescent="0.3">
      <c r="A71" s="46" t="s">
        <v>227</v>
      </c>
      <c r="C71" s="8" t="s">
        <v>216</v>
      </c>
      <c r="D71" s="8">
        <v>12</v>
      </c>
      <c r="E71">
        <v>100</v>
      </c>
      <c r="H71">
        <v>1.24</v>
      </c>
      <c r="I71" s="8" t="s">
        <v>4</v>
      </c>
      <c r="J71" s="8" t="s">
        <v>15</v>
      </c>
      <c r="K71" s="8" t="s">
        <v>695</v>
      </c>
      <c r="M71" s="8" t="s">
        <v>554</v>
      </c>
      <c r="N71" s="8" t="s">
        <v>956</v>
      </c>
      <c r="O71" s="8">
        <v>8</v>
      </c>
      <c r="P71" s="47">
        <v>4700</v>
      </c>
      <c r="Q71" t="s">
        <v>8</v>
      </c>
      <c r="R71" s="8" t="s">
        <v>952</v>
      </c>
      <c r="S71" s="8" t="s">
        <v>685</v>
      </c>
      <c r="T71" s="8" t="s">
        <v>1042</v>
      </c>
    </row>
    <row r="72" spans="1:20" x14ac:dyDescent="0.3">
      <c r="A72" s="46" t="s">
        <v>227</v>
      </c>
      <c r="C72" s="8" t="s">
        <v>216</v>
      </c>
      <c r="D72">
        <v>18</v>
      </c>
      <c r="E72">
        <v>100</v>
      </c>
      <c r="H72">
        <v>2.5499999999999998</v>
      </c>
      <c r="I72" s="8" t="s">
        <v>4</v>
      </c>
      <c r="J72" s="8" t="s">
        <v>15</v>
      </c>
      <c r="K72" s="8" t="s">
        <v>695</v>
      </c>
      <c r="M72" s="8" t="s">
        <v>554</v>
      </c>
      <c r="N72" s="8" t="s">
        <v>956</v>
      </c>
      <c r="O72" s="8">
        <v>8</v>
      </c>
      <c r="P72" s="47">
        <v>4700</v>
      </c>
      <c r="Q72" t="s">
        <v>8</v>
      </c>
      <c r="R72" s="8" t="s">
        <v>947</v>
      </c>
      <c r="S72" s="8" t="s">
        <v>685</v>
      </c>
      <c r="T72" s="8" t="s">
        <v>1042</v>
      </c>
    </row>
    <row r="73" spans="1:20" x14ac:dyDescent="0.3">
      <c r="A73" s="46" t="s">
        <v>227</v>
      </c>
      <c r="C73" s="8" t="s">
        <v>216</v>
      </c>
      <c r="D73">
        <v>30</v>
      </c>
      <c r="E73">
        <v>100</v>
      </c>
      <c r="H73">
        <v>1.6</v>
      </c>
      <c r="I73" s="8" t="s">
        <v>4</v>
      </c>
      <c r="J73" s="8" t="s">
        <v>15</v>
      </c>
      <c r="K73" s="8" t="s">
        <v>695</v>
      </c>
      <c r="M73" s="8" t="s">
        <v>554</v>
      </c>
      <c r="N73" s="8" t="s">
        <v>956</v>
      </c>
      <c r="O73" s="8">
        <v>8</v>
      </c>
      <c r="P73" s="47">
        <v>4700</v>
      </c>
      <c r="Q73" t="s">
        <v>8</v>
      </c>
      <c r="R73" s="8" t="s">
        <v>948</v>
      </c>
      <c r="S73" s="8" t="s">
        <v>685</v>
      </c>
      <c r="T73" s="8" t="s">
        <v>1042</v>
      </c>
    </row>
    <row r="74" spans="1:20" x14ac:dyDescent="0.3">
      <c r="A74" s="46" t="s">
        <v>227</v>
      </c>
      <c r="C74" s="8" t="s">
        <v>216</v>
      </c>
      <c r="D74">
        <v>18</v>
      </c>
      <c r="E74">
        <v>100</v>
      </c>
      <c r="H74">
        <v>2.39</v>
      </c>
      <c r="I74" s="8" t="s">
        <v>4</v>
      </c>
      <c r="J74" s="8" t="s">
        <v>15</v>
      </c>
      <c r="K74" s="8" t="s">
        <v>695</v>
      </c>
      <c r="M74" s="8" t="s">
        <v>554</v>
      </c>
      <c r="N74" s="8" t="s">
        <v>956</v>
      </c>
      <c r="O74" s="8">
        <v>8</v>
      </c>
      <c r="P74" s="47">
        <v>4700</v>
      </c>
      <c r="Q74" t="s">
        <v>8</v>
      </c>
      <c r="R74" s="8" t="s">
        <v>948</v>
      </c>
      <c r="S74" s="8" t="s">
        <v>685</v>
      </c>
      <c r="T74" s="8" t="s">
        <v>1042</v>
      </c>
    </row>
    <row r="75" spans="1:20" x14ac:dyDescent="0.3">
      <c r="A75" s="46" t="s">
        <v>227</v>
      </c>
      <c r="C75" s="8" t="s">
        <v>216</v>
      </c>
      <c r="D75">
        <v>18</v>
      </c>
      <c r="E75">
        <v>100</v>
      </c>
      <c r="H75">
        <v>0.95</v>
      </c>
      <c r="I75" s="8" t="s">
        <v>4</v>
      </c>
      <c r="J75" s="8" t="s">
        <v>15</v>
      </c>
      <c r="K75" s="8" t="s">
        <v>695</v>
      </c>
      <c r="M75" s="8" t="s">
        <v>554</v>
      </c>
      <c r="N75" s="8" t="s">
        <v>956</v>
      </c>
      <c r="O75" s="8">
        <v>8</v>
      </c>
      <c r="P75" s="47">
        <v>4700</v>
      </c>
      <c r="Q75" t="s">
        <v>8</v>
      </c>
      <c r="R75" s="8" t="s">
        <v>949</v>
      </c>
      <c r="S75" s="8" t="s">
        <v>685</v>
      </c>
      <c r="T75" s="8" t="s">
        <v>1042</v>
      </c>
    </row>
    <row r="76" spans="1:20" x14ac:dyDescent="0.3">
      <c r="A76" s="46" t="s">
        <v>227</v>
      </c>
      <c r="C76" s="8" t="s">
        <v>216</v>
      </c>
      <c r="D76">
        <v>24</v>
      </c>
      <c r="E76">
        <v>100</v>
      </c>
      <c r="H76">
        <v>0.73</v>
      </c>
      <c r="I76" s="8" t="s">
        <v>4</v>
      </c>
      <c r="J76" s="8" t="s">
        <v>15</v>
      </c>
      <c r="K76" s="8" t="s">
        <v>695</v>
      </c>
      <c r="M76" s="8" t="s">
        <v>554</v>
      </c>
      <c r="N76" s="8" t="s">
        <v>956</v>
      </c>
      <c r="O76" s="8">
        <v>8</v>
      </c>
      <c r="P76" s="47">
        <v>4700</v>
      </c>
      <c r="Q76" t="s">
        <v>8</v>
      </c>
      <c r="R76" s="8" t="s">
        <v>950</v>
      </c>
      <c r="S76" s="8" t="s">
        <v>685</v>
      </c>
      <c r="T76" s="8" t="s">
        <v>1042</v>
      </c>
    </row>
    <row r="77" spans="1:20" x14ac:dyDescent="0.3">
      <c r="A77" s="46" t="s">
        <v>227</v>
      </c>
      <c r="C77" s="8" t="s">
        <v>216</v>
      </c>
      <c r="D77">
        <v>30</v>
      </c>
      <c r="E77">
        <v>100</v>
      </c>
      <c r="H77">
        <v>2.9</v>
      </c>
      <c r="I77" s="8" t="s">
        <v>4</v>
      </c>
      <c r="J77" s="8" t="s">
        <v>15</v>
      </c>
      <c r="K77" s="8" t="s">
        <v>695</v>
      </c>
      <c r="M77" s="8" t="s">
        <v>554</v>
      </c>
      <c r="N77" s="8" t="s">
        <v>956</v>
      </c>
      <c r="O77" s="8">
        <v>8</v>
      </c>
      <c r="P77" s="47">
        <v>4700</v>
      </c>
      <c r="Q77" t="s">
        <v>8</v>
      </c>
      <c r="R77" s="8" t="s">
        <v>953</v>
      </c>
      <c r="S77" s="8" t="s">
        <v>685</v>
      </c>
      <c r="T77" s="8" t="s">
        <v>1042</v>
      </c>
    </row>
    <row r="78" spans="1:20" x14ac:dyDescent="0.3">
      <c r="A78" s="46" t="s">
        <v>227</v>
      </c>
      <c r="C78" s="8" t="s">
        <v>216</v>
      </c>
      <c r="D78">
        <v>12</v>
      </c>
      <c r="E78">
        <v>100</v>
      </c>
      <c r="H78">
        <v>1.66</v>
      </c>
      <c r="I78" s="8" t="s">
        <v>4</v>
      </c>
      <c r="J78" s="8" t="s">
        <v>15</v>
      </c>
      <c r="K78" s="8" t="s">
        <v>695</v>
      </c>
      <c r="M78" s="8" t="s">
        <v>554</v>
      </c>
      <c r="N78" s="8" t="s">
        <v>956</v>
      </c>
      <c r="O78" s="8">
        <v>8</v>
      </c>
      <c r="P78" s="47">
        <v>4700</v>
      </c>
      <c r="Q78" t="s">
        <v>8</v>
      </c>
      <c r="R78" s="8" t="s">
        <v>951</v>
      </c>
      <c r="S78" s="8" t="s">
        <v>685</v>
      </c>
      <c r="T78" s="8" t="s">
        <v>1042</v>
      </c>
    </row>
    <row r="79" spans="1:20" ht="21.6" x14ac:dyDescent="0.3">
      <c r="A79" s="46" t="s">
        <v>227</v>
      </c>
      <c r="C79" s="8" t="s">
        <v>216</v>
      </c>
      <c r="D79">
        <v>6</v>
      </c>
      <c r="E79">
        <v>100</v>
      </c>
      <c r="H79">
        <v>1.1100000000000001</v>
      </c>
      <c r="I79" s="8" t="s">
        <v>4</v>
      </c>
      <c r="J79" s="8" t="s">
        <v>15</v>
      </c>
      <c r="K79" s="8" t="s">
        <v>695</v>
      </c>
      <c r="M79" s="8" t="s">
        <v>554</v>
      </c>
      <c r="N79" s="8" t="s">
        <v>957</v>
      </c>
      <c r="O79" s="8">
        <v>8</v>
      </c>
      <c r="P79" s="47">
        <v>4700</v>
      </c>
      <c r="Q79" t="s">
        <v>8</v>
      </c>
      <c r="R79" s="8" t="s">
        <v>954</v>
      </c>
      <c r="S79" s="8" t="s">
        <v>685</v>
      </c>
      <c r="T79" s="8" t="s">
        <v>1042</v>
      </c>
    </row>
    <row r="80" spans="1:20" ht="21.6" x14ac:dyDescent="0.3">
      <c r="A80" s="46" t="s">
        <v>227</v>
      </c>
      <c r="C80" s="8" t="s">
        <v>216</v>
      </c>
      <c r="D80">
        <v>6</v>
      </c>
      <c r="E80">
        <v>100</v>
      </c>
      <c r="H80">
        <v>1.02</v>
      </c>
      <c r="I80" s="8" t="s">
        <v>4</v>
      </c>
      <c r="J80" s="8" t="s">
        <v>15</v>
      </c>
      <c r="K80" s="8" t="s">
        <v>695</v>
      </c>
      <c r="M80" s="8" t="s">
        <v>554</v>
      </c>
      <c r="N80" s="8" t="s">
        <v>957</v>
      </c>
      <c r="O80" s="8">
        <v>8</v>
      </c>
      <c r="P80" s="47">
        <v>4700</v>
      </c>
      <c r="Q80" t="s">
        <v>8</v>
      </c>
      <c r="R80" s="8" t="s">
        <v>954</v>
      </c>
      <c r="S80" s="8" t="s">
        <v>685</v>
      </c>
      <c r="T80" s="8" t="s">
        <v>1042</v>
      </c>
    </row>
    <row r="81" spans="1:20" ht="21.6" x14ac:dyDescent="0.3">
      <c r="A81" s="46" t="s">
        <v>227</v>
      </c>
      <c r="C81" s="8" t="s">
        <v>216</v>
      </c>
      <c r="D81">
        <v>18</v>
      </c>
      <c r="E81">
        <v>100</v>
      </c>
      <c r="H81">
        <v>0.73</v>
      </c>
      <c r="I81" s="8" t="s">
        <v>4</v>
      </c>
      <c r="J81" s="8" t="s">
        <v>15</v>
      </c>
      <c r="K81" s="8" t="s">
        <v>695</v>
      </c>
      <c r="M81" s="8" t="s">
        <v>554</v>
      </c>
      <c r="N81" s="8" t="s">
        <v>957</v>
      </c>
      <c r="O81" s="8">
        <v>8</v>
      </c>
      <c r="P81" s="47">
        <v>4700</v>
      </c>
      <c r="Q81" t="s">
        <v>8</v>
      </c>
      <c r="R81" s="8" t="s">
        <v>954</v>
      </c>
      <c r="S81" s="8" t="s">
        <v>685</v>
      </c>
      <c r="T81" s="8" t="s">
        <v>1042</v>
      </c>
    </row>
    <row r="82" spans="1:20" ht="21.6" x14ac:dyDescent="0.3">
      <c r="A82" s="46" t="s">
        <v>227</v>
      </c>
      <c r="C82" s="8" t="s">
        <v>216</v>
      </c>
      <c r="D82">
        <v>6</v>
      </c>
      <c r="E82">
        <v>100</v>
      </c>
      <c r="H82">
        <v>0.79</v>
      </c>
      <c r="I82" s="8" t="s">
        <v>4</v>
      </c>
      <c r="J82" s="8" t="s">
        <v>15</v>
      </c>
      <c r="K82" s="8" t="s">
        <v>695</v>
      </c>
      <c r="M82" s="8" t="s">
        <v>554</v>
      </c>
      <c r="N82" s="8" t="s">
        <v>957</v>
      </c>
      <c r="O82" s="8">
        <v>8</v>
      </c>
      <c r="P82" s="47">
        <v>4700</v>
      </c>
      <c r="Q82" t="s">
        <v>8</v>
      </c>
      <c r="R82" s="8" t="s">
        <v>954</v>
      </c>
      <c r="S82" s="8" t="s">
        <v>685</v>
      </c>
      <c r="T82" s="8" t="s">
        <v>1042</v>
      </c>
    </row>
    <row r="83" spans="1:20" ht="21.6" x14ac:dyDescent="0.3">
      <c r="A83" s="46" t="s">
        <v>227</v>
      </c>
      <c r="C83" s="8" t="s">
        <v>216</v>
      </c>
      <c r="D83">
        <v>6</v>
      </c>
      <c r="E83">
        <v>100</v>
      </c>
      <c r="H83">
        <v>1.66</v>
      </c>
      <c r="I83" s="8" t="s">
        <v>4</v>
      </c>
      <c r="J83" s="8" t="s">
        <v>15</v>
      </c>
      <c r="K83" s="8" t="s">
        <v>695</v>
      </c>
      <c r="M83" s="8" t="s">
        <v>554</v>
      </c>
      <c r="N83" s="8" t="s">
        <v>957</v>
      </c>
      <c r="O83" s="8">
        <v>8</v>
      </c>
      <c r="P83" s="47">
        <v>4700</v>
      </c>
      <c r="Q83" t="s">
        <v>8</v>
      </c>
      <c r="R83" s="8" t="s">
        <v>690</v>
      </c>
      <c r="S83" s="8" t="s">
        <v>690</v>
      </c>
      <c r="T83" s="8" t="s">
        <v>1042</v>
      </c>
    </row>
    <row r="84" spans="1:20" ht="21.6" x14ac:dyDescent="0.3">
      <c r="A84" s="46" t="s">
        <v>227</v>
      </c>
      <c r="C84" s="8" t="s">
        <v>216</v>
      </c>
      <c r="D84">
        <v>12</v>
      </c>
      <c r="E84">
        <v>100</v>
      </c>
      <c r="H84">
        <v>1.1000000000000001</v>
      </c>
      <c r="I84" s="8" t="s">
        <v>4</v>
      </c>
      <c r="J84" s="8" t="s">
        <v>15</v>
      </c>
      <c r="K84" s="8" t="s">
        <v>695</v>
      </c>
      <c r="M84" s="8" t="s">
        <v>554</v>
      </c>
      <c r="N84" s="8" t="s">
        <v>957</v>
      </c>
      <c r="O84" s="8">
        <v>8</v>
      </c>
      <c r="P84" s="47">
        <v>4700</v>
      </c>
      <c r="Q84" t="s">
        <v>8</v>
      </c>
      <c r="R84" s="8" t="s">
        <v>90</v>
      </c>
      <c r="S84" s="8" t="s">
        <v>685</v>
      </c>
      <c r="T84" s="8" t="s">
        <v>1042</v>
      </c>
    </row>
    <row r="85" spans="1:20" ht="21.6" x14ac:dyDescent="0.3">
      <c r="A85" s="46" t="s">
        <v>227</v>
      </c>
      <c r="C85" s="8" t="s">
        <v>216</v>
      </c>
      <c r="D85">
        <v>18</v>
      </c>
      <c r="E85">
        <v>100</v>
      </c>
      <c r="H85">
        <v>1.42</v>
      </c>
      <c r="I85" s="8" t="s">
        <v>4</v>
      </c>
      <c r="J85" s="8" t="s">
        <v>15</v>
      </c>
      <c r="K85" s="8" t="s">
        <v>695</v>
      </c>
      <c r="M85" s="8" t="s">
        <v>554</v>
      </c>
      <c r="N85" s="8" t="s">
        <v>957</v>
      </c>
      <c r="O85" s="8">
        <v>8</v>
      </c>
      <c r="P85" s="47">
        <v>4700</v>
      </c>
      <c r="Q85" t="s">
        <v>8</v>
      </c>
      <c r="R85" s="8" t="s">
        <v>955</v>
      </c>
      <c r="S85" s="8" t="s">
        <v>685</v>
      </c>
      <c r="T85" s="8" t="s">
        <v>1042</v>
      </c>
    </row>
    <row r="86" spans="1:20" ht="21.6" x14ac:dyDescent="0.3">
      <c r="A86" s="46" t="s">
        <v>227</v>
      </c>
      <c r="C86" s="8" t="s">
        <v>216</v>
      </c>
      <c r="D86">
        <v>12</v>
      </c>
      <c r="E86">
        <v>100</v>
      </c>
      <c r="H86">
        <v>1.32</v>
      </c>
      <c r="I86" s="8" t="s">
        <v>4</v>
      </c>
      <c r="J86" s="8" t="s">
        <v>15</v>
      </c>
      <c r="K86" s="8" t="s">
        <v>695</v>
      </c>
      <c r="M86" s="8" t="s">
        <v>554</v>
      </c>
      <c r="N86" s="8" t="s">
        <v>957</v>
      </c>
      <c r="O86" s="8">
        <v>8</v>
      </c>
      <c r="P86" s="47">
        <v>4700</v>
      </c>
      <c r="Q86" t="s">
        <v>8</v>
      </c>
      <c r="R86" s="8" t="s">
        <v>690</v>
      </c>
      <c r="S86" s="8" t="s">
        <v>690</v>
      </c>
      <c r="T86" s="8" t="s">
        <v>1042</v>
      </c>
    </row>
    <row r="87" spans="1:20" ht="21.6" x14ac:dyDescent="0.3">
      <c r="A87" s="46" t="s">
        <v>227</v>
      </c>
      <c r="C87" s="8" t="s">
        <v>216</v>
      </c>
      <c r="D87">
        <v>120</v>
      </c>
      <c r="E87">
        <v>100</v>
      </c>
      <c r="H87">
        <v>0.23</v>
      </c>
      <c r="I87" s="8" t="s">
        <v>4</v>
      </c>
      <c r="J87" s="8" t="s">
        <v>15</v>
      </c>
      <c r="K87" s="8" t="s">
        <v>695</v>
      </c>
      <c r="M87" s="8" t="s">
        <v>378</v>
      </c>
      <c r="N87" s="8" t="s">
        <v>960</v>
      </c>
      <c r="O87" s="8">
        <v>20</v>
      </c>
      <c r="P87" s="47">
        <v>400</v>
      </c>
      <c r="Q87" t="s">
        <v>24</v>
      </c>
      <c r="R87" s="8" t="s">
        <v>959</v>
      </c>
      <c r="S87" s="8" t="s">
        <v>685</v>
      </c>
      <c r="T87" s="8" t="s">
        <v>961</v>
      </c>
    </row>
    <row r="88" spans="1:20" ht="21.6" x14ac:dyDescent="0.3">
      <c r="A88" s="46" t="s">
        <v>223</v>
      </c>
      <c r="C88" s="8" t="s">
        <v>216</v>
      </c>
      <c r="D88">
        <v>60</v>
      </c>
      <c r="E88">
        <v>100</v>
      </c>
      <c r="H88">
        <v>0.18</v>
      </c>
      <c r="I88" s="8" t="s">
        <v>4</v>
      </c>
      <c r="J88" s="8" t="s">
        <v>15</v>
      </c>
      <c r="K88" s="8" t="s">
        <v>695</v>
      </c>
      <c r="M88" s="8" t="s">
        <v>378</v>
      </c>
      <c r="N88" s="8" t="s">
        <v>962</v>
      </c>
      <c r="O88" s="8">
        <v>20</v>
      </c>
      <c r="P88" s="47">
        <v>1300</v>
      </c>
      <c r="Q88" t="s">
        <v>24</v>
      </c>
      <c r="R88" s="8" t="s">
        <v>959</v>
      </c>
      <c r="S88" s="8" t="s">
        <v>685</v>
      </c>
      <c r="T88" s="8" t="s">
        <v>961</v>
      </c>
    </row>
    <row r="89" spans="1:20" x14ac:dyDescent="0.3">
      <c r="A89" s="46" t="s">
        <v>227</v>
      </c>
      <c r="C89" s="8" t="s">
        <v>216</v>
      </c>
      <c r="D89">
        <v>15</v>
      </c>
      <c r="E89">
        <v>100</v>
      </c>
      <c r="H89">
        <v>0.23</v>
      </c>
      <c r="I89" s="8" t="s">
        <v>4</v>
      </c>
      <c r="J89" s="8" t="s">
        <v>15</v>
      </c>
      <c r="K89" s="8" t="s">
        <v>695</v>
      </c>
      <c r="M89" s="8" t="s">
        <v>378</v>
      </c>
      <c r="N89" s="8" t="s">
        <v>963</v>
      </c>
      <c r="O89" s="8">
        <v>30</v>
      </c>
      <c r="P89" s="47">
        <v>200</v>
      </c>
      <c r="Q89" t="s">
        <v>79</v>
      </c>
      <c r="R89" s="8" t="s">
        <v>964</v>
      </c>
      <c r="S89" s="8" t="s">
        <v>685</v>
      </c>
      <c r="T89" s="8" t="s">
        <v>965</v>
      </c>
    </row>
    <row r="90" spans="1:20" x14ac:dyDescent="0.3">
      <c r="A90" s="46" t="s">
        <v>227</v>
      </c>
      <c r="C90" s="8" t="s">
        <v>216</v>
      </c>
      <c r="D90">
        <v>18</v>
      </c>
      <c r="E90">
        <v>100</v>
      </c>
      <c r="H90">
        <v>1.55</v>
      </c>
      <c r="I90" s="8" t="s">
        <v>4</v>
      </c>
      <c r="J90" s="8" t="s">
        <v>15</v>
      </c>
      <c r="K90" s="8" t="s">
        <v>695</v>
      </c>
      <c r="M90" s="8" t="s">
        <v>378</v>
      </c>
      <c r="N90" s="8" t="s">
        <v>973</v>
      </c>
      <c r="O90" s="43">
        <v>100</v>
      </c>
      <c r="P90" s="47">
        <v>5000</v>
      </c>
      <c r="Q90" s="8" t="s">
        <v>8</v>
      </c>
      <c r="R90" s="8" t="s">
        <v>970</v>
      </c>
      <c r="S90" s="8" t="s">
        <v>702</v>
      </c>
      <c r="T90" s="8" t="s">
        <v>974</v>
      </c>
    </row>
    <row r="91" spans="1:20" ht="21.6" x14ac:dyDescent="0.3">
      <c r="A91" s="46" t="s">
        <v>227</v>
      </c>
      <c r="C91" s="8" t="s">
        <v>216</v>
      </c>
      <c r="D91">
        <v>18</v>
      </c>
      <c r="E91">
        <v>100</v>
      </c>
      <c r="H91">
        <v>1.64</v>
      </c>
      <c r="I91" s="8" t="s">
        <v>4</v>
      </c>
      <c r="J91" s="8" t="s">
        <v>15</v>
      </c>
      <c r="K91" s="8" t="s">
        <v>695</v>
      </c>
      <c r="M91" s="8" t="s">
        <v>378</v>
      </c>
      <c r="N91" s="8" t="s">
        <v>973</v>
      </c>
      <c r="O91" s="43">
        <v>100</v>
      </c>
      <c r="P91" s="47">
        <v>5000</v>
      </c>
      <c r="Q91" s="8" t="s">
        <v>17</v>
      </c>
      <c r="R91" s="8" t="s">
        <v>970</v>
      </c>
      <c r="S91" s="8" t="s">
        <v>702</v>
      </c>
      <c r="T91" s="8" t="s">
        <v>974</v>
      </c>
    </row>
    <row r="92" spans="1:20" x14ac:dyDescent="0.3">
      <c r="A92" s="46" t="s">
        <v>227</v>
      </c>
      <c r="C92" s="8" t="s">
        <v>216</v>
      </c>
      <c r="D92">
        <v>18</v>
      </c>
      <c r="E92">
        <v>100</v>
      </c>
      <c r="H92">
        <v>1.92</v>
      </c>
      <c r="I92" s="8" t="s">
        <v>4</v>
      </c>
      <c r="J92" s="8" t="s">
        <v>15</v>
      </c>
      <c r="K92" s="8" t="s">
        <v>695</v>
      </c>
      <c r="M92" s="8" t="s">
        <v>378</v>
      </c>
      <c r="N92" s="8" t="s">
        <v>973</v>
      </c>
      <c r="O92" s="43">
        <v>100</v>
      </c>
      <c r="P92" s="47">
        <v>5000</v>
      </c>
      <c r="Q92" s="8" t="s">
        <v>8</v>
      </c>
      <c r="R92" s="8" t="s">
        <v>970</v>
      </c>
      <c r="S92" s="8" t="s">
        <v>702</v>
      </c>
      <c r="T92" s="8" t="s">
        <v>974</v>
      </c>
    </row>
    <row r="93" spans="1:20" ht="21.6" x14ac:dyDescent="0.3">
      <c r="A93" s="46" t="s">
        <v>227</v>
      </c>
      <c r="C93" s="8" t="s">
        <v>216</v>
      </c>
      <c r="D93">
        <v>18</v>
      </c>
      <c r="E93">
        <v>100</v>
      </c>
      <c r="H93">
        <v>2.96</v>
      </c>
      <c r="I93" s="8" t="s">
        <v>4</v>
      </c>
      <c r="J93" s="8" t="s">
        <v>15</v>
      </c>
      <c r="K93" s="8" t="s">
        <v>695</v>
      </c>
      <c r="M93" s="8" t="s">
        <v>378</v>
      </c>
      <c r="N93" s="8" t="s">
        <v>973</v>
      </c>
      <c r="O93" s="43">
        <v>100</v>
      </c>
      <c r="P93" s="47">
        <v>5000</v>
      </c>
      <c r="Q93" s="8" t="s">
        <v>17</v>
      </c>
      <c r="R93" s="8" t="s">
        <v>970</v>
      </c>
      <c r="S93" s="8" t="s">
        <v>702</v>
      </c>
      <c r="T93" s="8" t="s">
        <v>974</v>
      </c>
    </row>
    <row r="94" spans="1:20" x14ac:dyDescent="0.3">
      <c r="A94" s="46" t="s">
        <v>227</v>
      </c>
      <c r="C94" s="8" t="s">
        <v>216</v>
      </c>
      <c r="D94">
        <v>18</v>
      </c>
      <c r="E94">
        <v>100</v>
      </c>
      <c r="H94">
        <v>2.84</v>
      </c>
      <c r="I94" s="8" t="s">
        <v>4</v>
      </c>
      <c r="J94" s="8" t="s">
        <v>15</v>
      </c>
      <c r="K94" s="8" t="s">
        <v>695</v>
      </c>
      <c r="M94" s="8" t="s">
        <v>378</v>
      </c>
      <c r="N94" s="8" t="s">
        <v>973</v>
      </c>
      <c r="O94" s="43">
        <v>100</v>
      </c>
      <c r="P94" s="47">
        <v>5000</v>
      </c>
      <c r="Q94" s="8" t="s">
        <v>8</v>
      </c>
      <c r="R94" s="8" t="s">
        <v>970</v>
      </c>
      <c r="S94" s="8" t="s">
        <v>702</v>
      </c>
      <c r="T94" s="8" t="s">
        <v>974</v>
      </c>
    </row>
    <row r="95" spans="1:20" x14ac:dyDescent="0.3">
      <c r="A95" s="46" t="s">
        <v>227</v>
      </c>
      <c r="C95" s="8" t="s">
        <v>216</v>
      </c>
      <c r="D95">
        <v>18</v>
      </c>
      <c r="E95">
        <v>100</v>
      </c>
      <c r="H95">
        <v>3.12</v>
      </c>
      <c r="I95" s="8" t="s">
        <v>4</v>
      </c>
      <c r="J95" s="8" t="s">
        <v>15</v>
      </c>
      <c r="K95" s="8" t="s">
        <v>695</v>
      </c>
      <c r="M95" s="8" t="s">
        <v>378</v>
      </c>
      <c r="N95" s="8" t="s">
        <v>973</v>
      </c>
      <c r="O95" s="43">
        <v>100</v>
      </c>
      <c r="P95" s="47">
        <v>5000</v>
      </c>
      <c r="Q95" s="8" t="s">
        <v>8</v>
      </c>
      <c r="R95" s="8" t="s">
        <v>970</v>
      </c>
      <c r="S95" s="8" t="s">
        <v>702</v>
      </c>
      <c r="T95" s="8" t="s">
        <v>974</v>
      </c>
    </row>
    <row r="96" spans="1:20" x14ac:dyDescent="0.3">
      <c r="A96" s="46" t="s">
        <v>227</v>
      </c>
      <c r="C96" s="8" t="s">
        <v>216</v>
      </c>
      <c r="D96">
        <v>18</v>
      </c>
      <c r="E96">
        <v>100</v>
      </c>
      <c r="H96">
        <v>2.4300000000000002</v>
      </c>
      <c r="I96" s="8" t="s">
        <v>4</v>
      </c>
      <c r="J96" s="8" t="s">
        <v>15</v>
      </c>
      <c r="K96" s="8" t="s">
        <v>695</v>
      </c>
      <c r="M96" s="8" t="s">
        <v>378</v>
      </c>
      <c r="N96" s="8" t="s">
        <v>973</v>
      </c>
      <c r="O96" s="43">
        <v>100</v>
      </c>
      <c r="P96" s="47">
        <v>5000</v>
      </c>
      <c r="Q96" s="8" t="s">
        <v>8</v>
      </c>
      <c r="R96" s="8" t="s">
        <v>771</v>
      </c>
      <c r="S96" s="8" t="s">
        <v>702</v>
      </c>
      <c r="T96" s="8" t="s">
        <v>974</v>
      </c>
    </row>
    <row r="97" spans="1:20" ht="21.6" x14ac:dyDescent="0.3">
      <c r="A97" s="46" t="s">
        <v>227</v>
      </c>
      <c r="C97" s="8" t="s">
        <v>216</v>
      </c>
      <c r="D97">
        <v>18</v>
      </c>
      <c r="E97">
        <v>100</v>
      </c>
      <c r="H97">
        <v>1.26</v>
      </c>
      <c r="I97" s="8" t="s">
        <v>4</v>
      </c>
      <c r="J97" s="8" t="s">
        <v>15</v>
      </c>
      <c r="K97" s="8" t="s">
        <v>695</v>
      </c>
      <c r="M97" s="8" t="s">
        <v>378</v>
      </c>
      <c r="N97" s="8" t="s">
        <v>973</v>
      </c>
      <c r="O97" s="43">
        <v>100</v>
      </c>
      <c r="P97" s="47">
        <v>5000</v>
      </c>
      <c r="Q97" s="8" t="s">
        <v>17</v>
      </c>
      <c r="R97" s="8" t="s">
        <v>771</v>
      </c>
      <c r="S97" s="8" t="s">
        <v>702</v>
      </c>
      <c r="T97" s="8" t="s">
        <v>974</v>
      </c>
    </row>
    <row r="98" spans="1:20" x14ac:dyDescent="0.3">
      <c r="A98" s="46" t="s">
        <v>227</v>
      </c>
      <c r="C98" s="8" t="s">
        <v>216</v>
      </c>
      <c r="D98">
        <v>18</v>
      </c>
      <c r="E98">
        <v>100</v>
      </c>
      <c r="H98">
        <v>3.31</v>
      </c>
      <c r="I98" s="8" t="s">
        <v>4</v>
      </c>
      <c r="J98" s="8" t="s">
        <v>15</v>
      </c>
      <c r="K98" s="8" t="s">
        <v>695</v>
      </c>
      <c r="M98" s="8" t="s">
        <v>378</v>
      </c>
      <c r="N98" s="8" t="s">
        <v>973</v>
      </c>
      <c r="O98" s="43">
        <v>100</v>
      </c>
      <c r="P98" s="47">
        <v>5000</v>
      </c>
      <c r="Q98" s="8" t="s">
        <v>12</v>
      </c>
      <c r="R98" s="8" t="s">
        <v>771</v>
      </c>
      <c r="S98" s="8" t="s">
        <v>702</v>
      </c>
      <c r="T98" s="8" t="s">
        <v>974</v>
      </c>
    </row>
    <row r="99" spans="1:20" x14ac:dyDescent="0.3">
      <c r="A99" s="46" t="s">
        <v>227</v>
      </c>
      <c r="C99" s="8" t="s">
        <v>216</v>
      </c>
      <c r="D99">
        <v>18</v>
      </c>
      <c r="E99">
        <v>100</v>
      </c>
      <c r="H99">
        <v>3.03</v>
      </c>
      <c r="I99" s="8" t="s">
        <v>4</v>
      </c>
      <c r="J99" s="8" t="s">
        <v>15</v>
      </c>
      <c r="K99" s="8" t="s">
        <v>695</v>
      </c>
      <c r="M99" s="8" t="s">
        <v>378</v>
      </c>
      <c r="N99" s="8" t="s">
        <v>973</v>
      </c>
      <c r="O99" s="43">
        <v>100</v>
      </c>
      <c r="P99" s="47">
        <v>5000</v>
      </c>
      <c r="Q99" s="8" t="s">
        <v>12</v>
      </c>
      <c r="R99" s="8" t="s">
        <v>771</v>
      </c>
      <c r="S99" s="8" t="s">
        <v>702</v>
      </c>
      <c r="T99" s="8" t="s">
        <v>974</v>
      </c>
    </row>
    <row r="100" spans="1:20" x14ac:dyDescent="0.3">
      <c r="A100" s="46" t="s">
        <v>227</v>
      </c>
      <c r="C100" s="8" t="s">
        <v>216</v>
      </c>
      <c r="D100">
        <v>18</v>
      </c>
      <c r="E100">
        <v>100</v>
      </c>
      <c r="H100">
        <v>2.5499999999999998</v>
      </c>
      <c r="I100" s="8" t="s">
        <v>4</v>
      </c>
      <c r="J100" s="8" t="s">
        <v>15</v>
      </c>
      <c r="K100" s="8" t="s">
        <v>695</v>
      </c>
      <c r="M100" s="8" t="s">
        <v>378</v>
      </c>
      <c r="N100" s="8" t="s">
        <v>973</v>
      </c>
      <c r="O100" s="43">
        <v>100</v>
      </c>
      <c r="P100" s="47">
        <v>5000</v>
      </c>
      <c r="Q100" s="8" t="s">
        <v>8</v>
      </c>
      <c r="R100" s="8" t="s">
        <v>907</v>
      </c>
      <c r="S100" s="8" t="s">
        <v>702</v>
      </c>
      <c r="T100" s="8" t="s">
        <v>974</v>
      </c>
    </row>
    <row r="101" spans="1:20" x14ac:dyDescent="0.3">
      <c r="A101" s="46" t="s">
        <v>227</v>
      </c>
      <c r="C101" s="8" t="s">
        <v>216</v>
      </c>
      <c r="D101">
        <v>18</v>
      </c>
      <c r="E101">
        <v>100</v>
      </c>
      <c r="H101">
        <v>3.31</v>
      </c>
      <c r="I101" s="8" t="s">
        <v>4</v>
      </c>
      <c r="J101" s="8" t="s">
        <v>15</v>
      </c>
      <c r="K101" s="8" t="s">
        <v>695</v>
      </c>
      <c r="M101" s="8" t="s">
        <v>378</v>
      </c>
      <c r="N101" s="8" t="s">
        <v>973</v>
      </c>
      <c r="O101" s="43">
        <v>100</v>
      </c>
      <c r="P101" s="47">
        <v>5000</v>
      </c>
      <c r="Q101" s="8" t="s">
        <v>8</v>
      </c>
      <c r="R101" s="8" t="s">
        <v>907</v>
      </c>
      <c r="S101" s="8" t="s">
        <v>702</v>
      </c>
      <c r="T101" s="8" t="s">
        <v>974</v>
      </c>
    </row>
    <row r="102" spans="1:20" x14ac:dyDescent="0.3">
      <c r="A102" s="46" t="s">
        <v>227</v>
      </c>
      <c r="C102" s="8" t="s">
        <v>216</v>
      </c>
      <c r="D102">
        <v>18</v>
      </c>
      <c r="E102">
        <v>100</v>
      </c>
      <c r="H102">
        <v>2.81</v>
      </c>
      <c r="I102" s="8" t="s">
        <v>4</v>
      </c>
      <c r="J102" s="8" t="s">
        <v>15</v>
      </c>
      <c r="K102" s="8" t="s">
        <v>695</v>
      </c>
      <c r="M102" s="8" t="s">
        <v>378</v>
      </c>
      <c r="N102" s="8" t="s">
        <v>973</v>
      </c>
      <c r="O102" s="43">
        <v>100</v>
      </c>
      <c r="P102" s="47">
        <v>5000</v>
      </c>
      <c r="Q102" s="8" t="s">
        <v>8</v>
      </c>
      <c r="R102" s="8" t="s">
        <v>907</v>
      </c>
      <c r="S102" s="8" t="s">
        <v>702</v>
      </c>
      <c r="T102" s="8" t="s">
        <v>974</v>
      </c>
    </row>
    <row r="103" spans="1:20" x14ac:dyDescent="0.3">
      <c r="A103" s="46" t="s">
        <v>227</v>
      </c>
      <c r="C103" s="8" t="s">
        <v>216</v>
      </c>
      <c r="D103">
        <v>18</v>
      </c>
      <c r="E103">
        <v>100</v>
      </c>
      <c r="H103">
        <v>5.36</v>
      </c>
      <c r="I103" s="8" t="s">
        <v>4</v>
      </c>
      <c r="J103" s="8" t="s">
        <v>15</v>
      </c>
      <c r="K103" s="8" t="s">
        <v>695</v>
      </c>
      <c r="M103" s="8" t="s">
        <v>378</v>
      </c>
      <c r="N103" s="8" t="s">
        <v>973</v>
      </c>
      <c r="O103" s="43">
        <v>100</v>
      </c>
      <c r="P103" s="47">
        <v>5000</v>
      </c>
      <c r="Q103" s="8" t="s">
        <v>8</v>
      </c>
      <c r="R103" s="8" t="s">
        <v>907</v>
      </c>
      <c r="S103" s="8" t="s">
        <v>702</v>
      </c>
      <c r="T103" s="8" t="s">
        <v>974</v>
      </c>
    </row>
    <row r="104" spans="1:20" x14ac:dyDescent="0.3">
      <c r="A104" s="46" t="s">
        <v>786</v>
      </c>
      <c r="C104" s="8" t="s">
        <v>216</v>
      </c>
      <c r="D104">
        <v>18</v>
      </c>
      <c r="E104">
        <v>100</v>
      </c>
      <c r="H104">
        <v>3.63</v>
      </c>
      <c r="I104" s="8" t="s">
        <v>4</v>
      </c>
      <c r="J104" s="8" t="s">
        <v>15</v>
      </c>
      <c r="K104" s="8" t="s">
        <v>695</v>
      </c>
      <c r="M104" s="8" t="s">
        <v>378</v>
      </c>
      <c r="N104" s="8" t="s">
        <v>973</v>
      </c>
      <c r="O104" s="43">
        <v>100</v>
      </c>
      <c r="P104" s="47">
        <v>5000</v>
      </c>
      <c r="Q104" s="8" t="s">
        <v>8</v>
      </c>
      <c r="R104" s="8" t="s">
        <v>787</v>
      </c>
      <c r="S104" s="8" t="s">
        <v>702</v>
      </c>
      <c r="T104" s="8" t="s">
        <v>974</v>
      </c>
    </row>
    <row r="105" spans="1:20" x14ac:dyDescent="0.3">
      <c r="A105" s="46" t="s">
        <v>786</v>
      </c>
      <c r="C105" s="8" t="s">
        <v>216</v>
      </c>
      <c r="D105">
        <v>18</v>
      </c>
      <c r="E105">
        <v>100</v>
      </c>
      <c r="H105">
        <v>1.48</v>
      </c>
      <c r="I105" s="8" t="s">
        <v>4</v>
      </c>
      <c r="J105" s="8" t="s">
        <v>15</v>
      </c>
      <c r="K105" s="8" t="s">
        <v>695</v>
      </c>
      <c r="M105" s="8" t="s">
        <v>378</v>
      </c>
      <c r="N105" s="8" t="s">
        <v>973</v>
      </c>
      <c r="O105" s="43">
        <v>100</v>
      </c>
      <c r="P105" s="47">
        <v>5000</v>
      </c>
      <c r="Q105" s="8" t="s">
        <v>12</v>
      </c>
      <c r="R105" s="8" t="s">
        <v>787</v>
      </c>
      <c r="S105" s="8" t="s">
        <v>702</v>
      </c>
      <c r="T105" s="8" t="s">
        <v>974</v>
      </c>
    </row>
    <row r="106" spans="1:20" x14ac:dyDescent="0.3">
      <c r="A106" s="46" t="s">
        <v>786</v>
      </c>
      <c r="C106" s="8" t="s">
        <v>216</v>
      </c>
      <c r="D106">
        <v>18</v>
      </c>
      <c r="E106">
        <v>100</v>
      </c>
      <c r="H106">
        <v>2.4900000000000002</v>
      </c>
      <c r="I106" s="8" t="s">
        <v>4</v>
      </c>
      <c r="J106" s="8" t="s">
        <v>15</v>
      </c>
      <c r="K106" s="8" t="s">
        <v>695</v>
      </c>
      <c r="M106" s="8" t="s">
        <v>378</v>
      </c>
      <c r="N106" s="8" t="s">
        <v>973</v>
      </c>
      <c r="O106" s="43">
        <v>100</v>
      </c>
      <c r="P106" s="47">
        <v>5000</v>
      </c>
      <c r="Q106" s="8" t="s">
        <v>12</v>
      </c>
      <c r="R106" s="8" t="s">
        <v>787</v>
      </c>
      <c r="S106" s="8" t="s">
        <v>702</v>
      </c>
      <c r="T106" s="8" t="s">
        <v>974</v>
      </c>
    </row>
    <row r="107" spans="1:20" x14ac:dyDescent="0.3">
      <c r="A107" s="46" t="s">
        <v>786</v>
      </c>
      <c r="C107" s="8" t="s">
        <v>216</v>
      </c>
      <c r="D107">
        <v>18</v>
      </c>
      <c r="E107">
        <v>100</v>
      </c>
      <c r="H107">
        <v>2.65</v>
      </c>
      <c r="I107" s="8" t="s">
        <v>4</v>
      </c>
      <c r="J107" s="8" t="s">
        <v>15</v>
      </c>
      <c r="K107" s="8" t="s">
        <v>695</v>
      </c>
      <c r="M107" s="8" t="s">
        <v>378</v>
      </c>
      <c r="N107" s="8" t="s">
        <v>973</v>
      </c>
      <c r="O107" s="43">
        <v>100</v>
      </c>
      <c r="P107" s="47">
        <v>5000</v>
      </c>
      <c r="Q107" s="8" t="s">
        <v>8</v>
      </c>
      <c r="R107" s="8" t="s">
        <v>971</v>
      </c>
      <c r="S107" s="8" t="s">
        <v>702</v>
      </c>
      <c r="T107" s="8" t="s">
        <v>974</v>
      </c>
    </row>
    <row r="108" spans="1:20" x14ac:dyDescent="0.3">
      <c r="A108" s="46" t="s">
        <v>786</v>
      </c>
      <c r="C108" s="8" t="s">
        <v>216</v>
      </c>
      <c r="D108">
        <v>18</v>
      </c>
      <c r="E108">
        <v>100</v>
      </c>
      <c r="H108">
        <v>3.28</v>
      </c>
      <c r="I108" s="8" t="s">
        <v>4</v>
      </c>
      <c r="J108" s="8" t="s">
        <v>15</v>
      </c>
      <c r="K108" s="8" t="s">
        <v>695</v>
      </c>
      <c r="M108" s="8" t="s">
        <v>378</v>
      </c>
      <c r="N108" s="8" t="s">
        <v>973</v>
      </c>
      <c r="O108" s="43">
        <v>100</v>
      </c>
      <c r="P108" s="47">
        <v>5000</v>
      </c>
      <c r="Q108" s="8" t="s">
        <v>8</v>
      </c>
      <c r="R108" s="8" t="s">
        <v>971</v>
      </c>
      <c r="S108" s="8" t="s">
        <v>702</v>
      </c>
      <c r="T108" s="8" t="s">
        <v>974</v>
      </c>
    </row>
    <row r="109" spans="1:20" x14ac:dyDescent="0.3">
      <c r="A109" s="46" t="s">
        <v>786</v>
      </c>
      <c r="C109" s="8" t="s">
        <v>216</v>
      </c>
      <c r="D109">
        <v>18</v>
      </c>
      <c r="E109">
        <v>100</v>
      </c>
      <c r="H109">
        <v>3.09</v>
      </c>
      <c r="I109" s="8" t="s">
        <v>4</v>
      </c>
      <c r="J109" s="8" t="s">
        <v>15</v>
      </c>
      <c r="K109" s="8" t="s">
        <v>695</v>
      </c>
      <c r="M109" s="8" t="s">
        <v>378</v>
      </c>
      <c r="N109" s="8" t="s">
        <v>973</v>
      </c>
      <c r="O109" s="43">
        <v>100</v>
      </c>
      <c r="P109" s="47">
        <v>5000</v>
      </c>
      <c r="Q109" s="8" t="s">
        <v>8</v>
      </c>
      <c r="R109" s="8" t="s">
        <v>971</v>
      </c>
      <c r="S109" s="8" t="s">
        <v>702</v>
      </c>
      <c r="T109" s="8" t="s">
        <v>974</v>
      </c>
    </row>
    <row r="110" spans="1:20" x14ac:dyDescent="0.3">
      <c r="A110" s="46" t="s">
        <v>786</v>
      </c>
      <c r="C110" s="8" t="s">
        <v>216</v>
      </c>
      <c r="D110">
        <v>18</v>
      </c>
      <c r="E110">
        <v>100</v>
      </c>
      <c r="H110">
        <v>1.89</v>
      </c>
      <c r="I110" s="8" t="s">
        <v>4</v>
      </c>
      <c r="J110" s="8" t="s">
        <v>15</v>
      </c>
      <c r="K110" s="8" t="s">
        <v>695</v>
      </c>
      <c r="M110" s="8" t="s">
        <v>378</v>
      </c>
      <c r="N110" s="8" t="s">
        <v>973</v>
      </c>
      <c r="O110" s="43">
        <v>100</v>
      </c>
      <c r="P110" s="47">
        <v>5000</v>
      </c>
      <c r="Q110" s="8" t="s">
        <v>12</v>
      </c>
      <c r="R110" s="8" t="s">
        <v>971</v>
      </c>
      <c r="S110" s="8" t="s">
        <v>702</v>
      </c>
      <c r="T110" s="8" t="s">
        <v>974</v>
      </c>
    </row>
    <row r="111" spans="1:20" x14ac:dyDescent="0.3">
      <c r="A111" s="46" t="s">
        <v>786</v>
      </c>
      <c r="C111" s="8" t="s">
        <v>216</v>
      </c>
      <c r="D111">
        <v>18</v>
      </c>
      <c r="E111">
        <v>100</v>
      </c>
      <c r="H111">
        <v>3.66</v>
      </c>
      <c r="I111" s="8" t="s">
        <v>4</v>
      </c>
      <c r="J111" s="8" t="s">
        <v>15</v>
      </c>
      <c r="K111" s="8" t="s">
        <v>695</v>
      </c>
      <c r="M111" s="8" t="s">
        <v>378</v>
      </c>
      <c r="N111" s="8" t="s">
        <v>973</v>
      </c>
      <c r="O111" s="43">
        <v>100</v>
      </c>
      <c r="P111" s="47">
        <v>5000</v>
      </c>
      <c r="Q111" s="8" t="s">
        <v>8</v>
      </c>
      <c r="R111" s="8" t="s">
        <v>972</v>
      </c>
      <c r="S111" s="8" t="s">
        <v>702</v>
      </c>
      <c r="T111" s="8" t="s">
        <v>974</v>
      </c>
    </row>
    <row r="112" spans="1:20" ht="21.6" x14ac:dyDescent="0.3">
      <c r="A112" s="46" t="s">
        <v>786</v>
      </c>
      <c r="C112" s="8" t="s">
        <v>216</v>
      </c>
      <c r="D112">
        <v>18</v>
      </c>
      <c r="E112">
        <v>100</v>
      </c>
      <c r="H112">
        <v>2.4300000000000002</v>
      </c>
      <c r="I112" s="8" t="s">
        <v>4</v>
      </c>
      <c r="J112" s="8" t="s">
        <v>15</v>
      </c>
      <c r="K112" s="8" t="s">
        <v>695</v>
      </c>
      <c r="M112" s="8" t="s">
        <v>378</v>
      </c>
      <c r="N112" s="8" t="s">
        <v>973</v>
      </c>
      <c r="O112" s="43">
        <v>100</v>
      </c>
      <c r="P112" s="47">
        <v>5000</v>
      </c>
      <c r="Q112" s="8" t="s">
        <v>17</v>
      </c>
      <c r="R112" s="8" t="s">
        <v>972</v>
      </c>
      <c r="S112" s="8" t="s">
        <v>702</v>
      </c>
      <c r="T112" s="8" t="s">
        <v>974</v>
      </c>
    </row>
    <row r="113" spans="1:20" x14ac:dyDescent="0.3">
      <c r="A113" s="46" t="s">
        <v>786</v>
      </c>
      <c r="C113" s="8" t="s">
        <v>216</v>
      </c>
      <c r="D113">
        <v>18</v>
      </c>
      <c r="E113">
        <v>100</v>
      </c>
      <c r="H113">
        <v>4.8899999999999997</v>
      </c>
      <c r="I113" s="8" t="s">
        <v>4</v>
      </c>
      <c r="J113" s="8" t="s">
        <v>15</v>
      </c>
      <c r="K113" s="8" t="s">
        <v>695</v>
      </c>
      <c r="M113" s="8" t="s">
        <v>378</v>
      </c>
      <c r="N113" s="8" t="s">
        <v>973</v>
      </c>
      <c r="O113" s="43">
        <v>100</v>
      </c>
      <c r="P113" s="47">
        <v>5000</v>
      </c>
      <c r="Q113" s="8" t="s">
        <v>12</v>
      </c>
      <c r="R113" s="8" t="s">
        <v>972</v>
      </c>
      <c r="S113" s="8" t="s">
        <v>702</v>
      </c>
      <c r="T113" s="8" t="s">
        <v>974</v>
      </c>
    </row>
    <row r="114" spans="1:20" x14ac:dyDescent="0.3">
      <c r="A114" s="46" t="s">
        <v>786</v>
      </c>
      <c r="C114" s="8" t="s">
        <v>216</v>
      </c>
      <c r="D114">
        <v>18</v>
      </c>
      <c r="E114">
        <v>100</v>
      </c>
      <c r="H114">
        <v>2.5499999999999998</v>
      </c>
      <c r="I114" s="8" t="s">
        <v>4</v>
      </c>
      <c r="J114" s="8" t="s">
        <v>15</v>
      </c>
      <c r="K114" s="8" t="s">
        <v>695</v>
      </c>
      <c r="M114" s="8" t="s">
        <v>378</v>
      </c>
      <c r="N114" s="8" t="s">
        <v>973</v>
      </c>
      <c r="O114" s="43">
        <v>100</v>
      </c>
      <c r="P114" s="47">
        <v>5000</v>
      </c>
      <c r="Q114" s="8" t="s">
        <v>8</v>
      </c>
      <c r="R114" s="8" t="s">
        <v>972</v>
      </c>
      <c r="S114" s="8" t="s">
        <v>702</v>
      </c>
      <c r="T114" s="8" t="s">
        <v>974</v>
      </c>
    </row>
    <row r="115" spans="1:20" ht="21.6" x14ac:dyDescent="0.3">
      <c r="A115" s="46" t="s">
        <v>977</v>
      </c>
      <c r="C115" s="8" t="s">
        <v>216</v>
      </c>
      <c r="D115">
        <v>21</v>
      </c>
      <c r="E115">
        <v>88</v>
      </c>
      <c r="H115">
        <v>2.5499999999999998</v>
      </c>
      <c r="J115" s="8" t="s">
        <v>15</v>
      </c>
      <c r="K115" s="8" t="s">
        <v>695</v>
      </c>
      <c r="M115" s="8" t="s">
        <v>16</v>
      </c>
      <c r="O115" s="8">
        <v>20</v>
      </c>
      <c r="P115" s="47">
        <v>5000</v>
      </c>
      <c r="Q115" s="8" t="s">
        <v>978</v>
      </c>
      <c r="R115" s="8" t="s">
        <v>975</v>
      </c>
      <c r="S115" s="8" t="s">
        <v>685</v>
      </c>
      <c r="T115" s="8" t="s">
        <v>980</v>
      </c>
    </row>
    <row r="116" spans="1:20" ht="21.6" x14ac:dyDescent="0.3">
      <c r="A116" s="46" t="s">
        <v>977</v>
      </c>
      <c r="C116" s="8" t="s">
        <v>216</v>
      </c>
      <c r="D116">
        <v>21</v>
      </c>
      <c r="E116">
        <v>88</v>
      </c>
      <c r="H116">
        <v>1.59</v>
      </c>
      <c r="J116" s="8" t="s">
        <v>15</v>
      </c>
      <c r="K116" s="8" t="s">
        <v>695</v>
      </c>
      <c r="M116" s="8" t="s">
        <v>16</v>
      </c>
      <c r="O116" s="8">
        <v>20</v>
      </c>
      <c r="P116" s="47">
        <v>5000</v>
      </c>
      <c r="Q116" s="8" t="s">
        <v>979</v>
      </c>
      <c r="R116" s="8" t="s">
        <v>976</v>
      </c>
      <c r="S116" s="8" t="s">
        <v>685</v>
      </c>
      <c r="T116" s="8" t="s">
        <v>980</v>
      </c>
    </row>
  </sheetData>
  <sheetProtection algorithmName="SHA-512" hashValue="N/bOhqCE2POdHOJSifHRjo2IYfhRHtGtWrLE/ko711wGozvlAZMMJF2hZgrMIi1QnoNMxC98EQnbaIKDCvJYMg==" saltValue="4K1x8pQSWC0Ux8VIHOssrA==" spinCount="100000" sheet="1" objects="1" scenarios="1" selectLockedCells="1" selectUnlockedCells="1"/>
  <autoFilter ref="A1:T116" xr:uid="{959CB967-1C8F-4674-B12B-1D224FB8475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B30E-C5C7-4A4C-8D3A-837EB823D7DB}">
  <dimension ref="A1:Q152"/>
  <sheetViews>
    <sheetView zoomScale="80" zoomScaleNormal="80" workbookViewId="0">
      <selection activeCell="K25" sqref="K25"/>
    </sheetView>
  </sheetViews>
  <sheetFormatPr defaultRowHeight="14.4" x14ac:dyDescent="0.3"/>
  <cols>
    <col min="1" max="1" width="22.33203125" style="25" customWidth="1"/>
    <col min="2" max="5" width="10.6640625" style="25" customWidth="1"/>
    <col min="8" max="8" width="17.88671875" customWidth="1"/>
    <col min="10" max="10" width="11.6640625" customWidth="1"/>
    <col min="11" max="11" width="25.5546875" customWidth="1"/>
    <col min="14" max="14" width="21.6640625" customWidth="1"/>
    <col min="15" max="15" width="24.5546875" customWidth="1"/>
    <col min="16" max="16" width="15.5546875" customWidth="1"/>
    <col min="17" max="17" width="23.5546875" customWidth="1"/>
  </cols>
  <sheetData>
    <row r="1" spans="1:17" ht="21.6" x14ac:dyDescent="0.3">
      <c r="A1" s="26" t="s">
        <v>633</v>
      </c>
      <c r="B1" s="26" t="s">
        <v>4</v>
      </c>
      <c r="C1" s="26" t="s">
        <v>1024</v>
      </c>
      <c r="D1" s="26" t="s">
        <v>637</v>
      </c>
      <c r="E1" s="26" t="s">
        <v>638</v>
      </c>
      <c r="F1" s="26" t="s">
        <v>2</v>
      </c>
      <c r="G1" s="26" t="s">
        <v>660</v>
      </c>
      <c r="H1" s="26" t="s">
        <v>693</v>
      </c>
      <c r="I1" s="26" t="s">
        <v>696</v>
      </c>
      <c r="J1" s="26" t="s">
        <v>631</v>
      </c>
      <c r="K1" s="26" t="s">
        <v>337</v>
      </c>
      <c r="L1" s="26" t="s">
        <v>636</v>
      </c>
      <c r="M1" s="26" t="s">
        <v>682</v>
      </c>
      <c r="N1" s="26" t="s">
        <v>639</v>
      </c>
      <c r="O1" s="26" t="s">
        <v>0</v>
      </c>
      <c r="P1" s="26" t="s">
        <v>683</v>
      </c>
      <c r="Q1" s="26" t="s">
        <v>1</v>
      </c>
    </row>
    <row r="2" spans="1:17" x14ac:dyDescent="0.3">
      <c r="A2" s="35" t="s">
        <v>658</v>
      </c>
      <c r="B2" s="36">
        <v>1</v>
      </c>
      <c r="C2" s="36" t="s">
        <v>707</v>
      </c>
      <c r="D2" s="36"/>
      <c r="E2" s="36"/>
      <c r="F2" s="39">
        <v>7.17</v>
      </c>
      <c r="G2" s="30" t="s">
        <v>310</v>
      </c>
      <c r="H2" s="37" t="s">
        <v>695</v>
      </c>
      <c r="I2" s="45">
        <v>35</v>
      </c>
      <c r="J2" t="s">
        <v>16</v>
      </c>
      <c r="K2" s="32" t="s">
        <v>7</v>
      </c>
      <c r="L2">
        <v>100</v>
      </c>
      <c r="M2">
        <v>5000</v>
      </c>
      <c r="N2" t="s">
        <v>117</v>
      </c>
      <c r="O2" s="38" t="s">
        <v>661</v>
      </c>
      <c r="P2" s="38" t="s">
        <v>689</v>
      </c>
      <c r="Q2" s="29" t="s">
        <v>296</v>
      </c>
    </row>
    <row r="3" spans="1:17" x14ac:dyDescent="0.3">
      <c r="A3" s="35" t="s">
        <v>658</v>
      </c>
      <c r="B3" s="36">
        <v>24</v>
      </c>
      <c r="C3" s="36" t="s">
        <v>707</v>
      </c>
      <c r="D3" s="36">
        <v>0</v>
      </c>
      <c r="E3" s="36">
        <v>9.0399999999999991</v>
      </c>
      <c r="F3" s="39">
        <v>4.0199999999999996</v>
      </c>
      <c r="G3" s="30" t="s">
        <v>310</v>
      </c>
      <c r="H3" s="37" t="s">
        <v>695</v>
      </c>
      <c r="I3" s="45">
        <v>35</v>
      </c>
      <c r="J3" t="s">
        <v>16</v>
      </c>
      <c r="K3" s="32" t="s">
        <v>7</v>
      </c>
      <c r="L3">
        <v>100</v>
      </c>
      <c r="M3">
        <v>5000</v>
      </c>
      <c r="N3" t="s">
        <v>117</v>
      </c>
      <c r="O3" s="38" t="s">
        <v>662</v>
      </c>
      <c r="P3" s="38" t="s">
        <v>690</v>
      </c>
      <c r="Q3" s="29" t="s">
        <v>296</v>
      </c>
    </row>
    <row r="4" spans="1:17" x14ac:dyDescent="0.3">
      <c r="A4" s="35" t="s">
        <v>658</v>
      </c>
      <c r="B4" s="36">
        <v>3</v>
      </c>
      <c r="C4" s="36" t="s">
        <v>707</v>
      </c>
      <c r="D4" s="36">
        <v>3.66</v>
      </c>
      <c r="E4" s="36">
        <v>13</v>
      </c>
      <c r="F4" s="39">
        <v>7.73</v>
      </c>
      <c r="G4" s="30" t="s">
        <v>310</v>
      </c>
      <c r="H4" s="37" t="s">
        <v>695</v>
      </c>
      <c r="I4" s="45">
        <v>35</v>
      </c>
      <c r="J4" t="s">
        <v>16</v>
      </c>
      <c r="K4" s="32" t="s">
        <v>7</v>
      </c>
      <c r="L4">
        <v>100</v>
      </c>
      <c r="M4">
        <v>5000</v>
      </c>
      <c r="N4" t="s">
        <v>117</v>
      </c>
      <c r="O4" s="38" t="s">
        <v>663</v>
      </c>
      <c r="P4" s="38" t="s">
        <v>685</v>
      </c>
      <c r="Q4" s="29" t="s">
        <v>296</v>
      </c>
    </row>
    <row r="5" spans="1:17" x14ac:dyDescent="0.3">
      <c r="A5" s="35" t="s">
        <v>658</v>
      </c>
      <c r="B5" s="36">
        <v>1</v>
      </c>
      <c r="C5" s="36" t="s">
        <v>707</v>
      </c>
      <c r="D5" s="36"/>
      <c r="E5" s="36"/>
      <c r="F5" s="39">
        <v>1.82</v>
      </c>
      <c r="G5" s="30" t="s">
        <v>310</v>
      </c>
      <c r="H5" s="37" t="s">
        <v>695</v>
      </c>
      <c r="I5" s="45">
        <v>35</v>
      </c>
      <c r="J5" t="s">
        <v>16</v>
      </c>
      <c r="K5" s="32" t="s">
        <v>7</v>
      </c>
      <c r="L5">
        <v>100</v>
      </c>
      <c r="M5">
        <v>5000</v>
      </c>
      <c r="N5" t="s">
        <v>117</v>
      </c>
      <c r="O5" s="38" t="s">
        <v>603</v>
      </c>
      <c r="P5" s="38" t="s">
        <v>685</v>
      </c>
      <c r="Q5" s="29" t="s">
        <v>296</v>
      </c>
    </row>
    <row r="6" spans="1:17" x14ac:dyDescent="0.3">
      <c r="A6" s="35" t="s">
        <v>658</v>
      </c>
      <c r="B6" s="36">
        <v>2</v>
      </c>
      <c r="C6" s="36" t="s">
        <v>707</v>
      </c>
      <c r="D6" s="36">
        <v>0</v>
      </c>
      <c r="E6" s="36">
        <v>1.82</v>
      </c>
      <c r="F6" s="39">
        <v>0.91</v>
      </c>
      <c r="G6" s="30" t="s">
        <v>310</v>
      </c>
      <c r="H6" s="37" t="s">
        <v>695</v>
      </c>
      <c r="I6" s="45">
        <v>35</v>
      </c>
      <c r="J6" t="s">
        <v>16</v>
      </c>
      <c r="K6" s="32" t="s">
        <v>7</v>
      </c>
      <c r="L6">
        <v>100</v>
      </c>
      <c r="M6">
        <v>5000</v>
      </c>
      <c r="N6" t="s">
        <v>117</v>
      </c>
      <c r="O6" s="38" t="s">
        <v>264</v>
      </c>
      <c r="P6" s="38" t="s">
        <v>685</v>
      </c>
      <c r="Q6" s="29" t="s">
        <v>296</v>
      </c>
    </row>
    <row r="7" spans="1:17" x14ac:dyDescent="0.3">
      <c r="A7" s="35" t="s">
        <v>658</v>
      </c>
      <c r="B7" s="36">
        <v>17</v>
      </c>
      <c r="C7" s="36" t="s">
        <v>707</v>
      </c>
      <c r="D7" s="36">
        <v>0</v>
      </c>
      <c r="E7" s="36">
        <v>20</v>
      </c>
      <c r="F7" s="39">
        <v>6.24</v>
      </c>
      <c r="G7" s="30" t="s">
        <v>310</v>
      </c>
      <c r="H7" s="37" t="s">
        <v>695</v>
      </c>
      <c r="I7" s="45">
        <v>35</v>
      </c>
      <c r="J7" t="s">
        <v>16</v>
      </c>
      <c r="K7" s="32" t="s">
        <v>7</v>
      </c>
      <c r="L7">
        <v>100</v>
      </c>
      <c r="M7">
        <v>5000</v>
      </c>
      <c r="N7" t="s">
        <v>117</v>
      </c>
      <c r="O7" s="38" t="s">
        <v>612</v>
      </c>
      <c r="P7" s="38" t="s">
        <v>702</v>
      </c>
      <c r="Q7" s="29" t="s">
        <v>296</v>
      </c>
    </row>
    <row r="8" spans="1:17" x14ac:dyDescent="0.3">
      <c r="A8" s="35" t="s">
        <v>658</v>
      </c>
      <c r="B8" s="36">
        <v>21</v>
      </c>
      <c r="C8" s="36" t="s">
        <v>707</v>
      </c>
      <c r="D8" s="36">
        <v>0</v>
      </c>
      <c r="E8" s="36">
        <v>10.8</v>
      </c>
      <c r="F8" s="39">
        <v>3.23</v>
      </c>
      <c r="G8" s="30" t="s">
        <v>310</v>
      </c>
      <c r="H8" s="37" t="s">
        <v>695</v>
      </c>
      <c r="I8" s="45">
        <v>35</v>
      </c>
      <c r="J8" t="s">
        <v>16</v>
      </c>
      <c r="K8" s="32" t="s">
        <v>7</v>
      </c>
      <c r="L8">
        <v>100</v>
      </c>
      <c r="M8">
        <v>5000</v>
      </c>
      <c r="N8" t="s">
        <v>117</v>
      </c>
      <c r="O8" s="38" t="s">
        <v>614</v>
      </c>
      <c r="P8" s="38" t="s">
        <v>702</v>
      </c>
      <c r="Q8" s="29" t="s">
        <v>296</v>
      </c>
    </row>
    <row r="9" spans="1:17" x14ac:dyDescent="0.3">
      <c r="A9" s="35" t="s">
        <v>658</v>
      </c>
      <c r="B9" s="36">
        <v>1</v>
      </c>
      <c r="C9" s="36" t="s">
        <v>707</v>
      </c>
      <c r="D9" s="36"/>
      <c r="E9" s="36"/>
      <c r="F9" s="39">
        <v>1.83</v>
      </c>
      <c r="G9" s="30" t="s">
        <v>310</v>
      </c>
      <c r="H9" s="37" t="s">
        <v>695</v>
      </c>
      <c r="I9" s="45">
        <v>35</v>
      </c>
      <c r="J9" t="s">
        <v>16</v>
      </c>
      <c r="K9" s="32" t="s">
        <v>7</v>
      </c>
      <c r="L9">
        <v>100</v>
      </c>
      <c r="M9">
        <v>5000</v>
      </c>
      <c r="N9" t="s">
        <v>117</v>
      </c>
      <c r="O9" s="38" t="s">
        <v>664</v>
      </c>
      <c r="P9" s="38" t="s">
        <v>685</v>
      </c>
      <c r="Q9" s="29" t="s">
        <v>296</v>
      </c>
    </row>
    <row r="10" spans="1:17" x14ac:dyDescent="0.3">
      <c r="A10" s="35" t="s">
        <v>658</v>
      </c>
      <c r="B10" s="36">
        <v>1</v>
      </c>
      <c r="C10" s="36" t="s">
        <v>707</v>
      </c>
      <c r="D10" s="36"/>
      <c r="E10" s="36"/>
      <c r="F10" s="39">
        <v>0</v>
      </c>
      <c r="G10" s="30" t="s">
        <v>310</v>
      </c>
      <c r="H10" s="37" t="s">
        <v>695</v>
      </c>
      <c r="I10" s="45">
        <v>35</v>
      </c>
      <c r="J10" t="s">
        <v>16</v>
      </c>
      <c r="K10" s="32" t="s">
        <v>7</v>
      </c>
      <c r="L10">
        <v>100</v>
      </c>
      <c r="M10">
        <v>5000</v>
      </c>
      <c r="N10" t="s">
        <v>117</v>
      </c>
      <c r="O10" s="38" t="s">
        <v>259</v>
      </c>
      <c r="P10" s="38" t="s">
        <v>685</v>
      </c>
      <c r="Q10" s="29" t="s">
        <v>296</v>
      </c>
    </row>
    <row r="11" spans="1:17" x14ac:dyDescent="0.3">
      <c r="A11" s="35" t="s">
        <v>658</v>
      </c>
      <c r="B11" s="36">
        <v>16</v>
      </c>
      <c r="C11" s="36" t="s">
        <v>707</v>
      </c>
      <c r="D11" s="36">
        <v>0</v>
      </c>
      <c r="E11" s="36">
        <v>23.3</v>
      </c>
      <c r="F11" s="39">
        <v>6.64</v>
      </c>
      <c r="G11" s="30" t="s">
        <v>310</v>
      </c>
      <c r="H11" s="37" t="s">
        <v>695</v>
      </c>
      <c r="I11" s="45">
        <v>35</v>
      </c>
      <c r="J11" t="s">
        <v>16</v>
      </c>
      <c r="K11" s="32" t="s">
        <v>7</v>
      </c>
      <c r="L11">
        <v>100</v>
      </c>
      <c r="M11">
        <v>5000</v>
      </c>
      <c r="N11" t="s">
        <v>117</v>
      </c>
      <c r="O11" s="38" t="s">
        <v>665</v>
      </c>
      <c r="P11" s="38" t="s">
        <v>702</v>
      </c>
      <c r="Q11" s="29" t="s">
        <v>296</v>
      </c>
    </row>
    <row r="12" spans="1:17" x14ac:dyDescent="0.3">
      <c r="A12" s="35" t="s">
        <v>658</v>
      </c>
      <c r="B12" s="36">
        <v>8</v>
      </c>
      <c r="C12" s="36" t="s">
        <v>707</v>
      </c>
      <c r="D12" s="36">
        <v>0</v>
      </c>
      <c r="E12" s="36">
        <v>10.9</v>
      </c>
      <c r="F12" s="39">
        <v>3.83</v>
      </c>
      <c r="G12" s="30" t="s">
        <v>310</v>
      </c>
      <c r="H12" s="37" t="s">
        <v>695</v>
      </c>
      <c r="I12" s="45">
        <v>35</v>
      </c>
      <c r="J12" t="s">
        <v>16</v>
      </c>
      <c r="K12" s="32" t="s">
        <v>7</v>
      </c>
      <c r="L12">
        <v>100</v>
      </c>
      <c r="M12">
        <v>5000</v>
      </c>
      <c r="N12" t="s">
        <v>117</v>
      </c>
      <c r="O12" s="38" t="s">
        <v>666</v>
      </c>
      <c r="P12" s="38" t="s">
        <v>685</v>
      </c>
      <c r="Q12" s="29" t="s">
        <v>296</v>
      </c>
    </row>
    <row r="13" spans="1:17" x14ac:dyDescent="0.3">
      <c r="A13" s="35" t="s">
        <v>658</v>
      </c>
      <c r="B13" s="36">
        <v>2</v>
      </c>
      <c r="C13" s="36" t="s">
        <v>707</v>
      </c>
      <c r="D13" s="36">
        <v>0</v>
      </c>
      <c r="E13" s="36">
        <v>5.47</v>
      </c>
      <c r="F13" s="39">
        <v>2.74</v>
      </c>
      <c r="G13" s="30" t="s">
        <v>310</v>
      </c>
      <c r="H13" s="37" t="s">
        <v>695</v>
      </c>
      <c r="I13" s="45">
        <v>35</v>
      </c>
      <c r="J13" t="s">
        <v>16</v>
      </c>
      <c r="K13" s="32" t="s">
        <v>7</v>
      </c>
      <c r="L13">
        <v>100</v>
      </c>
      <c r="M13">
        <v>5000</v>
      </c>
      <c r="N13" t="s">
        <v>117</v>
      </c>
      <c r="O13" s="38" t="s">
        <v>305</v>
      </c>
      <c r="P13" s="38" t="s">
        <v>685</v>
      </c>
      <c r="Q13" s="29" t="s">
        <v>296</v>
      </c>
    </row>
    <row r="14" spans="1:17" x14ac:dyDescent="0.3">
      <c r="A14" s="35" t="s">
        <v>658</v>
      </c>
      <c r="B14" s="36">
        <v>26</v>
      </c>
      <c r="C14" s="36" t="s">
        <v>707</v>
      </c>
      <c r="D14" s="36">
        <v>0</v>
      </c>
      <c r="E14" s="36">
        <v>12.7</v>
      </c>
      <c r="F14" s="39">
        <v>3.92</v>
      </c>
      <c r="G14" s="30" t="s">
        <v>310</v>
      </c>
      <c r="H14" s="37" t="s">
        <v>695</v>
      </c>
      <c r="I14" s="45">
        <v>35</v>
      </c>
      <c r="J14" t="s">
        <v>16</v>
      </c>
      <c r="K14" s="32" t="s">
        <v>7</v>
      </c>
      <c r="L14">
        <v>100</v>
      </c>
      <c r="M14">
        <v>5000</v>
      </c>
      <c r="N14" t="s">
        <v>117</v>
      </c>
      <c r="O14" s="38" t="s">
        <v>667</v>
      </c>
      <c r="P14" s="38" t="s">
        <v>692</v>
      </c>
      <c r="Q14" s="29" t="s">
        <v>296</v>
      </c>
    </row>
    <row r="15" spans="1:17" x14ac:dyDescent="0.3">
      <c r="A15" s="35" t="s">
        <v>658</v>
      </c>
      <c r="B15" s="36">
        <v>33</v>
      </c>
      <c r="C15" s="36" t="s">
        <v>707</v>
      </c>
      <c r="D15" s="36">
        <v>0</v>
      </c>
      <c r="E15" s="36">
        <v>60.9</v>
      </c>
      <c r="F15" s="39">
        <v>9.24</v>
      </c>
      <c r="G15" s="30" t="s">
        <v>310</v>
      </c>
      <c r="H15" s="37" t="s">
        <v>695</v>
      </c>
      <c r="I15" s="45">
        <v>35</v>
      </c>
      <c r="J15" t="s">
        <v>16</v>
      </c>
      <c r="K15" s="32" t="s">
        <v>7</v>
      </c>
      <c r="L15">
        <v>100</v>
      </c>
      <c r="M15">
        <v>5000</v>
      </c>
      <c r="N15" t="s">
        <v>117</v>
      </c>
      <c r="O15" s="38" t="s">
        <v>620</v>
      </c>
      <c r="P15" s="38" t="s">
        <v>689</v>
      </c>
      <c r="Q15" s="29" t="s">
        <v>296</v>
      </c>
    </row>
    <row r="16" spans="1:17" x14ac:dyDescent="0.3">
      <c r="A16" s="35" t="s">
        <v>659</v>
      </c>
      <c r="B16" s="36">
        <v>3</v>
      </c>
      <c r="C16" s="36" t="s">
        <v>707</v>
      </c>
      <c r="D16" s="36">
        <v>1.78</v>
      </c>
      <c r="E16" s="36">
        <v>5.37</v>
      </c>
      <c r="F16" s="39">
        <v>3.57</v>
      </c>
      <c r="G16" s="30" t="s">
        <v>310</v>
      </c>
      <c r="H16" s="37" t="s">
        <v>695</v>
      </c>
      <c r="I16" s="45">
        <v>35</v>
      </c>
      <c r="J16" t="s">
        <v>16</v>
      </c>
      <c r="K16" s="32" t="s">
        <v>7</v>
      </c>
      <c r="L16">
        <v>100</v>
      </c>
      <c r="M16">
        <v>5000</v>
      </c>
      <c r="N16" t="s">
        <v>117</v>
      </c>
      <c r="O16" s="38" t="s">
        <v>620</v>
      </c>
      <c r="P16" s="38" t="s">
        <v>689</v>
      </c>
      <c r="Q16" s="29" t="s">
        <v>296</v>
      </c>
    </row>
    <row r="17" spans="1:17" x14ac:dyDescent="0.3">
      <c r="A17" s="2" t="s">
        <v>311</v>
      </c>
      <c r="B17" s="2">
        <v>3</v>
      </c>
      <c r="C17" s="36" t="s">
        <v>707</v>
      </c>
      <c r="D17" s="2">
        <v>1</v>
      </c>
      <c r="E17" s="2">
        <v>3</v>
      </c>
      <c r="F17" s="2">
        <v>0.67</v>
      </c>
      <c r="G17" s="30" t="s">
        <v>310</v>
      </c>
      <c r="H17" s="37" t="s">
        <v>695</v>
      </c>
      <c r="I17" s="45">
        <v>35</v>
      </c>
      <c r="J17" t="s">
        <v>16</v>
      </c>
      <c r="K17" s="32" t="s">
        <v>7</v>
      </c>
      <c r="L17">
        <v>100</v>
      </c>
      <c r="M17">
        <v>5000</v>
      </c>
      <c r="N17" t="s">
        <v>8</v>
      </c>
      <c r="O17" s="2" t="s">
        <v>668</v>
      </c>
      <c r="P17" s="38" t="s">
        <v>689</v>
      </c>
      <c r="Q17" s="29" t="s">
        <v>296</v>
      </c>
    </row>
    <row r="18" spans="1:17" x14ac:dyDescent="0.3">
      <c r="A18" s="2" t="s">
        <v>311</v>
      </c>
      <c r="B18" s="2">
        <v>3</v>
      </c>
      <c r="C18" s="36" t="s">
        <v>707</v>
      </c>
      <c r="D18" s="2">
        <v>1</v>
      </c>
      <c r="E18" s="2">
        <v>9</v>
      </c>
      <c r="F18" s="2">
        <v>4.33</v>
      </c>
      <c r="G18" s="30" t="s">
        <v>310</v>
      </c>
      <c r="H18" s="37" t="s">
        <v>695</v>
      </c>
      <c r="I18" s="45">
        <v>35</v>
      </c>
      <c r="J18" t="s">
        <v>16</v>
      </c>
      <c r="K18" s="32" t="s">
        <v>7</v>
      </c>
      <c r="L18">
        <v>100</v>
      </c>
      <c r="M18">
        <v>5000</v>
      </c>
      <c r="N18" t="s">
        <v>8</v>
      </c>
      <c r="O18" s="2" t="s">
        <v>668</v>
      </c>
      <c r="P18" s="38" t="s">
        <v>689</v>
      </c>
      <c r="Q18" s="29" t="s">
        <v>296</v>
      </c>
    </row>
    <row r="19" spans="1:17" x14ac:dyDescent="0.3">
      <c r="A19" s="2" t="s">
        <v>311</v>
      </c>
      <c r="B19" s="2">
        <v>3</v>
      </c>
      <c r="C19" s="36" t="s">
        <v>707</v>
      </c>
      <c r="D19" s="2">
        <v>4</v>
      </c>
      <c r="E19" s="2">
        <v>4</v>
      </c>
      <c r="F19" s="2">
        <v>3.33</v>
      </c>
      <c r="G19" s="30" t="s">
        <v>310</v>
      </c>
      <c r="H19" s="37" t="s">
        <v>695</v>
      </c>
      <c r="I19" s="45">
        <v>35</v>
      </c>
      <c r="J19" t="s">
        <v>16</v>
      </c>
      <c r="K19" s="32" t="s">
        <v>7</v>
      </c>
      <c r="L19">
        <v>100</v>
      </c>
      <c r="M19">
        <v>5000</v>
      </c>
      <c r="N19" t="s">
        <v>8</v>
      </c>
      <c r="O19" s="2" t="s">
        <v>668</v>
      </c>
      <c r="P19" s="38" t="s">
        <v>689</v>
      </c>
      <c r="Q19" s="29" t="s">
        <v>296</v>
      </c>
    </row>
    <row r="20" spans="1:17" x14ac:dyDescent="0.3">
      <c r="A20" s="2" t="s">
        <v>311</v>
      </c>
      <c r="B20" s="2">
        <v>3</v>
      </c>
      <c r="C20" s="36" t="s">
        <v>707</v>
      </c>
      <c r="D20" s="2">
        <v>2</v>
      </c>
      <c r="E20" s="2">
        <v>3</v>
      </c>
      <c r="F20" s="2">
        <v>1.33</v>
      </c>
      <c r="G20" s="30" t="s">
        <v>310</v>
      </c>
      <c r="H20" s="37" t="s">
        <v>695</v>
      </c>
      <c r="I20" s="45">
        <v>35</v>
      </c>
      <c r="J20" t="s">
        <v>16</v>
      </c>
      <c r="K20" s="32" t="s">
        <v>7</v>
      </c>
      <c r="L20">
        <v>100</v>
      </c>
      <c r="M20">
        <v>5000</v>
      </c>
      <c r="N20" t="s">
        <v>8</v>
      </c>
      <c r="O20" s="2" t="s">
        <v>669</v>
      </c>
      <c r="P20" s="38" t="s">
        <v>689</v>
      </c>
      <c r="Q20" s="29" t="s">
        <v>296</v>
      </c>
    </row>
    <row r="21" spans="1:17" x14ac:dyDescent="0.3">
      <c r="A21" s="2" t="s">
        <v>311</v>
      </c>
      <c r="B21" s="2">
        <v>3</v>
      </c>
      <c r="C21" s="36" t="s">
        <v>707</v>
      </c>
      <c r="D21" s="2">
        <v>0</v>
      </c>
      <c r="E21" s="2">
        <v>2</v>
      </c>
      <c r="F21" s="2">
        <v>0</v>
      </c>
      <c r="G21" s="30" t="s">
        <v>310</v>
      </c>
      <c r="H21" s="37" t="s">
        <v>695</v>
      </c>
      <c r="I21" s="45">
        <v>35</v>
      </c>
      <c r="J21" t="s">
        <v>16</v>
      </c>
      <c r="K21" s="32" t="s">
        <v>7</v>
      </c>
      <c r="L21">
        <v>100</v>
      </c>
      <c r="M21">
        <v>5000</v>
      </c>
      <c r="N21" t="s">
        <v>8</v>
      </c>
      <c r="O21" s="2" t="s">
        <v>669</v>
      </c>
      <c r="P21" s="38" t="s">
        <v>689</v>
      </c>
      <c r="Q21" s="29" t="s">
        <v>296</v>
      </c>
    </row>
    <row r="22" spans="1:17" x14ac:dyDescent="0.3">
      <c r="A22" s="2" t="s">
        <v>311</v>
      </c>
      <c r="B22" s="2">
        <v>3</v>
      </c>
      <c r="C22" s="36" t="s">
        <v>707</v>
      </c>
      <c r="D22" s="2">
        <v>10</v>
      </c>
      <c r="E22" s="2">
        <v>16</v>
      </c>
      <c r="F22" s="2">
        <v>14.3</v>
      </c>
      <c r="G22" s="30" t="s">
        <v>310</v>
      </c>
      <c r="H22" s="37" t="s">
        <v>695</v>
      </c>
      <c r="I22" s="45">
        <v>35</v>
      </c>
      <c r="J22" t="s">
        <v>16</v>
      </c>
      <c r="K22" s="32" t="s">
        <v>7</v>
      </c>
      <c r="L22">
        <v>100</v>
      </c>
      <c r="M22">
        <v>5000</v>
      </c>
      <c r="N22" t="s">
        <v>8</v>
      </c>
      <c r="O22" s="2" t="s">
        <v>669</v>
      </c>
      <c r="P22" s="38" t="s">
        <v>689</v>
      </c>
      <c r="Q22" s="29" t="s">
        <v>296</v>
      </c>
    </row>
    <row r="23" spans="1:17" x14ac:dyDescent="0.3">
      <c r="A23" s="2" t="s">
        <v>311</v>
      </c>
      <c r="B23" s="2">
        <v>3</v>
      </c>
      <c r="C23" s="36" t="s">
        <v>707</v>
      </c>
      <c r="D23" s="2">
        <v>0</v>
      </c>
      <c r="E23" s="2">
        <v>3</v>
      </c>
      <c r="F23" s="2">
        <v>2.33</v>
      </c>
      <c r="G23" s="30" t="s">
        <v>310</v>
      </c>
      <c r="H23" s="37" t="s">
        <v>695</v>
      </c>
      <c r="I23" s="45">
        <v>35</v>
      </c>
      <c r="J23" t="s">
        <v>16</v>
      </c>
      <c r="K23" s="32" t="s">
        <v>7</v>
      </c>
      <c r="L23">
        <v>100</v>
      </c>
      <c r="M23">
        <v>5000</v>
      </c>
      <c r="N23" t="s">
        <v>8</v>
      </c>
      <c r="O23" s="2" t="s">
        <v>669</v>
      </c>
      <c r="P23" s="38" t="s">
        <v>689</v>
      </c>
      <c r="Q23" s="29" t="s">
        <v>296</v>
      </c>
    </row>
    <row r="24" spans="1:17" x14ac:dyDescent="0.3">
      <c r="A24" s="2" t="s">
        <v>311</v>
      </c>
      <c r="B24" s="2">
        <v>3</v>
      </c>
      <c r="C24" s="36" t="s">
        <v>707</v>
      </c>
      <c r="D24" s="2">
        <v>1</v>
      </c>
      <c r="E24" s="2">
        <v>2</v>
      </c>
      <c r="F24" s="2">
        <v>1.33</v>
      </c>
      <c r="G24" s="30" t="s">
        <v>310</v>
      </c>
      <c r="H24" s="37" t="s">
        <v>695</v>
      </c>
      <c r="I24" s="45">
        <v>35</v>
      </c>
      <c r="J24" t="s">
        <v>16</v>
      </c>
      <c r="K24" s="32" t="s">
        <v>7</v>
      </c>
      <c r="L24">
        <v>100</v>
      </c>
      <c r="M24">
        <v>5000</v>
      </c>
      <c r="N24" t="s">
        <v>8</v>
      </c>
      <c r="O24" s="2" t="s">
        <v>670</v>
      </c>
      <c r="P24" s="38" t="s">
        <v>689</v>
      </c>
      <c r="Q24" s="29" t="s">
        <v>296</v>
      </c>
    </row>
    <row r="25" spans="1:17" x14ac:dyDescent="0.3">
      <c r="A25" s="2" t="s">
        <v>311</v>
      </c>
      <c r="B25" s="2">
        <v>3</v>
      </c>
      <c r="C25" s="36" t="s">
        <v>707</v>
      </c>
      <c r="D25" s="2">
        <v>1</v>
      </c>
      <c r="E25" s="2">
        <v>2</v>
      </c>
      <c r="F25" s="2">
        <v>2</v>
      </c>
      <c r="G25" s="30" t="s">
        <v>310</v>
      </c>
      <c r="H25" s="37" t="s">
        <v>695</v>
      </c>
      <c r="I25" s="45">
        <v>35</v>
      </c>
      <c r="J25" t="s">
        <v>16</v>
      </c>
      <c r="K25" s="32" t="s">
        <v>7</v>
      </c>
      <c r="L25">
        <v>100</v>
      </c>
      <c r="M25">
        <v>5000</v>
      </c>
      <c r="N25" t="s">
        <v>8</v>
      </c>
      <c r="O25" s="2" t="s">
        <v>671</v>
      </c>
      <c r="P25" s="38" t="s">
        <v>689</v>
      </c>
      <c r="Q25" s="29" t="s">
        <v>296</v>
      </c>
    </row>
    <row r="26" spans="1:17" x14ac:dyDescent="0.3">
      <c r="A26" s="2" t="s">
        <v>311</v>
      </c>
      <c r="B26" s="2">
        <v>3</v>
      </c>
      <c r="C26" s="36" t="s">
        <v>707</v>
      </c>
      <c r="D26" s="2">
        <v>3</v>
      </c>
      <c r="E26" s="2">
        <v>9</v>
      </c>
      <c r="F26" s="2">
        <v>3</v>
      </c>
      <c r="G26" s="30" t="s">
        <v>310</v>
      </c>
      <c r="H26" s="37" t="s">
        <v>695</v>
      </c>
      <c r="I26" s="45">
        <v>35</v>
      </c>
      <c r="J26" t="s">
        <v>16</v>
      </c>
      <c r="K26" s="32" t="s">
        <v>7</v>
      </c>
      <c r="L26">
        <v>100</v>
      </c>
      <c r="M26">
        <v>5000</v>
      </c>
      <c r="N26" t="s">
        <v>8</v>
      </c>
      <c r="O26" s="2" t="s">
        <v>671</v>
      </c>
      <c r="P26" s="38" t="s">
        <v>689</v>
      </c>
      <c r="Q26" s="29" t="s">
        <v>296</v>
      </c>
    </row>
    <row r="27" spans="1:17" x14ac:dyDescent="0.3">
      <c r="A27" s="2" t="s">
        <v>311</v>
      </c>
      <c r="B27" s="2">
        <v>3</v>
      </c>
      <c r="C27" s="36" t="s">
        <v>707</v>
      </c>
      <c r="D27" s="2">
        <v>8</v>
      </c>
      <c r="E27" s="2">
        <v>9</v>
      </c>
      <c r="F27" s="2">
        <v>8</v>
      </c>
      <c r="G27" s="30" t="s">
        <v>310</v>
      </c>
      <c r="H27" s="37" t="s">
        <v>695</v>
      </c>
      <c r="I27" s="45">
        <v>35</v>
      </c>
      <c r="J27" t="s">
        <v>16</v>
      </c>
      <c r="K27" s="32" t="s">
        <v>7</v>
      </c>
      <c r="L27">
        <v>100</v>
      </c>
      <c r="M27">
        <v>5000</v>
      </c>
      <c r="N27" t="s">
        <v>8</v>
      </c>
      <c r="O27" s="2" t="s">
        <v>672</v>
      </c>
      <c r="P27" s="38" t="s">
        <v>689</v>
      </c>
      <c r="Q27" s="29" t="s">
        <v>296</v>
      </c>
    </row>
    <row r="28" spans="1:17" x14ac:dyDescent="0.3">
      <c r="A28" s="2" t="s">
        <v>311</v>
      </c>
      <c r="B28" s="2">
        <v>3</v>
      </c>
      <c r="C28" s="36" t="s">
        <v>707</v>
      </c>
      <c r="D28" s="2">
        <v>4</v>
      </c>
      <c r="E28" s="2">
        <v>12</v>
      </c>
      <c r="F28" s="2">
        <v>8</v>
      </c>
      <c r="G28" s="30" t="s">
        <v>310</v>
      </c>
      <c r="H28" s="37" t="s">
        <v>695</v>
      </c>
      <c r="I28" s="45">
        <v>35</v>
      </c>
      <c r="J28" t="s">
        <v>16</v>
      </c>
      <c r="K28" s="32" t="s">
        <v>7</v>
      </c>
      <c r="L28">
        <v>100</v>
      </c>
      <c r="M28">
        <v>5000</v>
      </c>
      <c r="N28" t="s">
        <v>8</v>
      </c>
      <c r="O28" s="2" t="s">
        <v>672</v>
      </c>
      <c r="P28" s="38" t="s">
        <v>689</v>
      </c>
      <c r="Q28" s="29" t="s">
        <v>296</v>
      </c>
    </row>
    <row r="29" spans="1:17" x14ac:dyDescent="0.3">
      <c r="A29" s="35" t="s">
        <v>659</v>
      </c>
      <c r="B29">
        <v>10</v>
      </c>
      <c r="C29" s="36" t="s">
        <v>708</v>
      </c>
      <c r="D29" s="2">
        <v>3</v>
      </c>
      <c r="E29" s="2">
        <v>133</v>
      </c>
      <c r="F29" s="2">
        <v>6.68</v>
      </c>
      <c r="G29" s="30" t="s">
        <v>310</v>
      </c>
      <c r="H29" s="37" t="s">
        <v>695</v>
      </c>
      <c r="I29" s="45">
        <v>40</v>
      </c>
      <c r="J29" t="s">
        <v>21</v>
      </c>
      <c r="K29" s="32" t="s">
        <v>676</v>
      </c>
      <c r="L29">
        <v>6.5</v>
      </c>
      <c r="M29">
        <v>5000</v>
      </c>
      <c r="N29" t="s">
        <v>314</v>
      </c>
      <c r="O29" s="38" t="s">
        <v>614</v>
      </c>
      <c r="P29" s="38" t="s">
        <v>702</v>
      </c>
      <c r="Q29" s="29" t="s">
        <v>315</v>
      </c>
    </row>
    <row r="30" spans="1:17" x14ac:dyDescent="0.3">
      <c r="A30" s="35" t="s">
        <v>659</v>
      </c>
      <c r="B30">
        <v>10</v>
      </c>
      <c r="C30" s="36" t="s">
        <v>708</v>
      </c>
      <c r="D30" s="2">
        <v>1</v>
      </c>
      <c r="E30" s="2">
        <v>4713</v>
      </c>
      <c r="F30" s="2">
        <v>10.5</v>
      </c>
      <c r="G30" s="30" t="s">
        <v>310</v>
      </c>
      <c r="H30" s="37" t="s">
        <v>695</v>
      </c>
      <c r="I30" s="45">
        <v>40</v>
      </c>
      <c r="J30" t="s">
        <v>21</v>
      </c>
      <c r="K30" s="32" t="s">
        <v>676</v>
      </c>
      <c r="L30">
        <v>6.5</v>
      </c>
      <c r="M30">
        <v>5000</v>
      </c>
      <c r="N30" t="s">
        <v>314</v>
      </c>
      <c r="O30" s="38" t="s">
        <v>614</v>
      </c>
      <c r="P30" s="38" t="s">
        <v>702</v>
      </c>
      <c r="Q30" s="29" t="s">
        <v>315</v>
      </c>
    </row>
    <row r="31" spans="1:17" x14ac:dyDescent="0.3">
      <c r="A31" s="35" t="s">
        <v>659</v>
      </c>
      <c r="B31">
        <v>10</v>
      </c>
      <c r="C31" s="36" t="s">
        <v>708</v>
      </c>
      <c r="D31" s="2">
        <v>0</v>
      </c>
      <c r="E31" s="2">
        <v>3722</v>
      </c>
      <c r="F31" s="2">
        <v>6.93</v>
      </c>
      <c r="G31" s="30" t="s">
        <v>310</v>
      </c>
      <c r="H31" s="37" t="s">
        <v>695</v>
      </c>
      <c r="I31" s="45">
        <v>40</v>
      </c>
      <c r="J31" t="s">
        <v>21</v>
      </c>
      <c r="K31" s="32" t="s">
        <v>676</v>
      </c>
      <c r="L31">
        <v>6.5</v>
      </c>
      <c r="M31">
        <v>5000</v>
      </c>
      <c r="N31" t="s">
        <v>314</v>
      </c>
      <c r="O31" s="38" t="s">
        <v>614</v>
      </c>
      <c r="P31" s="38" t="s">
        <v>702</v>
      </c>
      <c r="Q31" s="29" t="s">
        <v>315</v>
      </c>
    </row>
    <row r="32" spans="1:17" x14ac:dyDescent="0.3">
      <c r="A32" s="35" t="s">
        <v>659</v>
      </c>
      <c r="B32">
        <v>10</v>
      </c>
      <c r="C32" s="36" t="s">
        <v>708</v>
      </c>
      <c r="D32" s="2">
        <v>42</v>
      </c>
      <c r="E32" s="2">
        <v>1295</v>
      </c>
      <c r="F32" s="2">
        <v>14.8</v>
      </c>
      <c r="G32" s="30" t="s">
        <v>310</v>
      </c>
      <c r="H32" s="37" t="s">
        <v>695</v>
      </c>
      <c r="I32" s="45">
        <v>40</v>
      </c>
      <c r="J32" t="s">
        <v>21</v>
      </c>
      <c r="K32" s="32" t="s">
        <v>676</v>
      </c>
      <c r="L32">
        <v>6.5</v>
      </c>
      <c r="M32">
        <v>5000</v>
      </c>
      <c r="N32" t="s">
        <v>314</v>
      </c>
      <c r="O32" s="38" t="s">
        <v>673</v>
      </c>
      <c r="P32" s="38" t="s">
        <v>689</v>
      </c>
      <c r="Q32" s="29" t="s">
        <v>315</v>
      </c>
    </row>
    <row r="33" spans="1:17" x14ac:dyDescent="0.3">
      <c r="A33" s="35" t="s">
        <v>659</v>
      </c>
      <c r="B33">
        <v>10</v>
      </c>
      <c r="C33" s="36" t="s">
        <v>708</v>
      </c>
      <c r="D33" s="2">
        <v>2</v>
      </c>
      <c r="E33" s="2">
        <v>404</v>
      </c>
      <c r="F33" s="2">
        <v>11.6</v>
      </c>
      <c r="G33" s="30" t="s">
        <v>310</v>
      </c>
      <c r="H33" s="37" t="s">
        <v>695</v>
      </c>
      <c r="I33" s="45">
        <v>40</v>
      </c>
      <c r="J33" t="s">
        <v>21</v>
      </c>
      <c r="K33" s="32" t="s">
        <v>676</v>
      </c>
      <c r="L33">
        <v>6.5</v>
      </c>
      <c r="M33">
        <v>5000</v>
      </c>
      <c r="N33" t="s">
        <v>314</v>
      </c>
      <c r="O33" s="38" t="s">
        <v>612</v>
      </c>
      <c r="P33" s="38" t="s">
        <v>702</v>
      </c>
      <c r="Q33" s="29" t="s">
        <v>315</v>
      </c>
    </row>
    <row r="34" spans="1:17" x14ac:dyDescent="0.3">
      <c r="A34" s="35" t="s">
        <v>659</v>
      </c>
      <c r="B34">
        <v>10</v>
      </c>
      <c r="C34" s="36" t="s">
        <v>708</v>
      </c>
      <c r="D34" s="2">
        <v>39</v>
      </c>
      <c r="E34" s="2">
        <v>5230</v>
      </c>
      <c r="F34" s="2">
        <v>18</v>
      </c>
      <c r="G34" s="30" t="s">
        <v>310</v>
      </c>
      <c r="H34" s="37" t="s">
        <v>695</v>
      </c>
      <c r="I34" s="45">
        <v>40</v>
      </c>
      <c r="J34" t="s">
        <v>21</v>
      </c>
      <c r="K34" s="32" t="s">
        <v>676</v>
      </c>
      <c r="L34">
        <v>6.5</v>
      </c>
      <c r="M34">
        <v>5000</v>
      </c>
      <c r="N34" t="s">
        <v>314</v>
      </c>
      <c r="O34" s="38" t="s">
        <v>612</v>
      </c>
      <c r="P34" s="38" t="s">
        <v>702</v>
      </c>
      <c r="Q34" s="29" t="s">
        <v>315</v>
      </c>
    </row>
    <row r="35" spans="1:17" x14ac:dyDescent="0.3">
      <c r="A35" s="35" t="s">
        <v>659</v>
      </c>
      <c r="B35">
        <v>10</v>
      </c>
      <c r="C35" s="36" t="s">
        <v>708</v>
      </c>
      <c r="D35" s="2">
        <v>2</v>
      </c>
      <c r="E35" s="2">
        <v>1810</v>
      </c>
      <c r="F35" s="2">
        <v>8.85</v>
      </c>
      <c r="G35" s="30" t="s">
        <v>310</v>
      </c>
      <c r="H35" s="37" t="s">
        <v>695</v>
      </c>
      <c r="I35" s="45">
        <v>40</v>
      </c>
      <c r="J35" t="s">
        <v>21</v>
      </c>
      <c r="K35" s="32" t="s">
        <v>676</v>
      </c>
      <c r="L35">
        <v>6.5</v>
      </c>
      <c r="M35">
        <v>5000</v>
      </c>
      <c r="N35" t="s">
        <v>314</v>
      </c>
      <c r="O35" s="38" t="s">
        <v>612</v>
      </c>
      <c r="P35" s="38" t="s">
        <v>702</v>
      </c>
      <c r="Q35" s="29" t="s">
        <v>315</v>
      </c>
    </row>
    <row r="36" spans="1:17" x14ac:dyDescent="0.3">
      <c r="A36" s="35" t="s">
        <v>659</v>
      </c>
      <c r="B36">
        <v>10</v>
      </c>
      <c r="C36" s="36" t="s">
        <v>708</v>
      </c>
      <c r="D36" s="2">
        <v>0</v>
      </c>
      <c r="E36" s="2">
        <v>32</v>
      </c>
      <c r="F36" s="2">
        <v>0.56999999999999995</v>
      </c>
      <c r="G36" s="30" t="s">
        <v>310</v>
      </c>
      <c r="H36" s="37" t="s">
        <v>695</v>
      </c>
      <c r="I36" s="45">
        <v>40</v>
      </c>
      <c r="J36" t="s">
        <v>21</v>
      </c>
      <c r="K36" s="32" t="s">
        <v>676</v>
      </c>
      <c r="L36">
        <v>6.5</v>
      </c>
      <c r="M36">
        <v>5000</v>
      </c>
      <c r="N36" t="s">
        <v>314</v>
      </c>
      <c r="O36" s="38" t="s">
        <v>612</v>
      </c>
      <c r="P36" s="38" t="s">
        <v>702</v>
      </c>
      <c r="Q36" s="29" t="s">
        <v>315</v>
      </c>
    </row>
    <row r="37" spans="1:17" x14ac:dyDescent="0.3">
      <c r="A37" s="35" t="s">
        <v>659</v>
      </c>
      <c r="B37">
        <v>10</v>
      </c>
      <c r="C37" s="36" t="s">
        <v>708</v>
      </c>
      <c r="D37" s="2">
        <v>85</v>
      </c>
      <c r="E37" s="2">
        <v>303</v>
      </c>
      <c r="F37" s="2">
        <v>14.6</v>
      </c>
      <c r="G37" s="30" t="s">
        <v>310</v>
      </c>
      <c r="H37" s="37" t="s">
        <v>695</v>
      </c>
      <c r="I37" s="45">
        <v>40</v>
      </c>
      <c r="J37" t="s">
        <v>21</v>
      </c>
      <c r="K37" s="32" t="s">
        <v>676</v>
      </c>
      <c r="L37">
        <v>6.5</v>
      </c>
      <c r="M37">
        <v>5000</v>
      </c>
      <c r="N37" t="s">
        <v>314</v>
      </c>
      <c r="O37" s="38" t="s">
        <v>673</v>
      </c>
      <c r="P37" s="38" t="s">
        <v>689</v>
      </c>
      <c r="Q37" s="29" t="s">
        <v>315</v>
      </c>
    </row>
    <row r="38" spans="1:17" x14ac:dyDescent="0.3">
      <c r="A38" s="35" t="s">
        <v>659</v>
      </c>
      <c r="B38">
        <v>10</v>
      </c>
      <c r="C38" s="36" t="s">
        <v>708</v>
      </c>
      <c r="D38" s="2">
        <v>2</v>
      </c>
      <c r="E38" s="2">
        <v>335</v>
      </c>
      <c r="F38" s="2">
        <v>6.28</v>
      </c>
      <c r="G38" s="30" t="s">
        <v>310</v>
      </c>
      <c r="H38" s="37" t="s">
        <v>695</v>
      </c>
      <c r="I38" s="45">
        <v>40</v>
      </c>
      <c r="J38" t="s">
        <v>21</v>
      </c>
      <c r="K38" s="32" t="s">
        <v>676</v>
      </c>
      <c r="L38">
        <v>6.5</v>
      </c>
      <c r="M38">
        <v>5000</v>
      </c>
      <c r="N38" t="s">
        <v>314</v>
      </c>
      <c r="O38" s="38" t="s">
        <v>674</v>
      </c>
      <c r="P38" s="38" t="s">
        <v>692</v>
      </c>
      <c r="Q38" s="29" t="s">
        <v>315</v>
      </c>
    </row>
    <row r="39" spans="1:17" x14ac:dyDescent="0.3">
      <c r="A39" s="35" t="s">
        <v>659</v>
      </c>
      <c r="B39">
        <v>10</v>
      </c>
      <c r="C39" s="36" t="s">
        <v>708</v>
      </c>
      <c r="D39" s="2">
        <v>11</v>
      </c>
      <c r="E39" s="2">
        <v>2267</v>
      </c>
      <c r="F39" s="2">
        <v>22.3</v>
      </c>
      <c r="G39" s="30" t="s">
        <v>310</v>
      </c>
      <c r="H39" s="37" t="s">
        <v>695</v>
      </c>
      <c r="I39" s="45">
        <v>40</v>
      </c>
      <c r="J39" t="s">
        <v>21</v>
      </c>
      <c r="K39" s="32" t="s">
        <v>676</v>
      </c>
      <c r="L39">
        <v>6.5</v>
      </c>
      <c r="M39">
        <v>5000</v>
      </c>
      <c r="N39" t="s">
        <v>314</v>
      </c>
      <c r="O39" s="38" t="s">
        <v>675</v>
      </c>
      <c r="P39" s="38" t="s">
        <v>690</v>
      </c>
      <c r="Q39" s="29" t="s">
        <v>315</v>
      </c>
    </row>
    <row r="40" spans="1:17" x14ac:dyDescent="0.3">
      <c r="A40" s="35" t="s">
        <v>659</v>
      </c>
      <c r="B40">
        <v>10</v>
      </c>
      <c r="C40" s="36" t="s">
        <v>708</v>
      </c>
      <c r="D40" s="2">
        <v>3</v>
      </c>
      <c r="E40" s="2">
        <v>92</v>
      </c>
      <c r="F40" s="2">
        <v>7.76</v>
      </c>
      <c r="G40" s="30" t="s">
        <v>310</v>
      </c>
      <c r="H40" s="37" t="s">
        <v>695</v>
      </c>
      <c r="I40" s="45">
        <v>40</v>
      </c>
      <c r="J40" t="s">
        <v>21</v>
      </c>
      <c r="K40" s="32" t="s">
        <v>676</v>
      </c>
      <c r="L40">
        <v>6.5</v>
      </c>
      <c r="M40">
        <v>5000</v>
      </c>
      <c r="N40" t="s">
        <v>314</v>
      </c>
      <c r="O40" s="38" t="s">
        <v>675</v>
      </c>
      <c r="P40" s="38" t="s">
        <v>690</v>
      </c>
      <c r="Q40" s="29" t="s">
        <v>315</v>
      </c>
    </row>
    <row r="41" spans="1:17" x14ac:dyDescent="0.3">
      <c r="A41" s="35" t="s">
        <v>659</v>
      </c>
      <c r="B41">
        <v>4</v>
      </c>
      <c r="C41" s="36" t="s">
        <v>708</v>
      </c>
      <c r="D41" s="2">
        <v>0</v>
      </c>
      <c r="E41" s="2">
        <v>149</v>
      </c>
      <c r="F41" s="2">
        <v>0.21</v>
      </c>
      <c r="G41" s="30" t="s">
        <v>310</v>
      </c>
      <c r="H41" s="37" t="s">
        <v>695</v>
      </c>
      <c r="I41" s="45">
        <v>40</v>
      </c>
      <c r="J41" t="s">
        <v>21</v>
      </c>
      <c r="K41" s="32" t="s">
        <v>676</v>
      </c>
      <c r="L41">
        <v>6.5</v>
      </c>
      <c r="M41">
        <v>5000</v>
      </c>
      <c r="N41" t="s">
        <v>314</v>
      </c>
      <c r="O41" s="38" t="s">
        <v>675</v>
      </c>
      <c r="P41" s="38" t="s">
        <v>690</v>
      </c>
      <c r="Q41" s="29" t="s">
        <v>315</v>
      </c>
    </row>
    <row r="42" spans="1:17" x14ac:dyDescent="0.3">
      <c r="A42" s="35" t="s">
        <v>659</v>
      </c>
      <c r="B42">
        <v>10</v>
      </c>
      <c r="C42" s="36" t="s">
        <v>708</v>
      </c>
      <c r="D42" s="2">
        <v>126</v>
      </c>
      <c r="E42" s="2">
        <v>256</v>
      </c>
      <c r="F42" s="2">
        <v>26</v>
      </c>
      <c r="G42" s="30" t="s">
        <v>310</v>
      </c>
      <c r="H42" s="37" t="s">
        <v>695</v>
      </c>
      <c r="I42" s="45">
        <v>40</v>
      </c>
      <c r="J42" t="s">
        <v>21</v>
      </c>
      <c r="K42" s="32" t="s">
        <v>676</v>
      </c>
      <c r="L42">
        <v>6.5</v>
      </c>
      <c r="M42">
        <v>5000</v>
      </c>
      <c r="N42" t="s">
        <v>314</v>
      </c>
      <c r="O42" s="38" t="s">
        <v>673</v>
      </c>
      <c r="P42" s="38" t="s">
        <v>689</v>
      </c>
      <c r="Q42" s="29" t="s">
        <v>315</v>
      </c>
    </row>
    <row r="43" spans="1:17" x14ac:dyDescent="0.3">
      <c r="A43" s="35" t="s">
        <v>659</v>
      </c>
      <c r="B43">
        <v>10</v>
      </c>
      <c r="C43" s="36" t="s">
        <v>708</v>
      </c>
      <c r="D43" s="2">
        <v>0</v>
      </c>
      <c r="E43" s="2">
        <v>256</v>
      </c>
      <c r="F43" s="2">
        <v>1.51</v>
      </c>
      <c r="G43" s="30" t="s">
        <v>310</v>
      </c>
      <c r="H43" s="37" t="s">
        <v>695</v>
      </c>
      <c r="I43" s="45">
        <v>40</v>
      </c>
      <c r="J43" t="s">
        <v>21</v>
      </c>
      <c r="K43" s="32" t="s">
        <v>676</v>
      </c>
      <c r="L43">
        <v>6.5</v>
      </c>
      <c r="M43">
        <v>5000</v>
      </c>
      <c r="N43" t="s">
        <v>314</v>
      </c>
      <c r="O43" s="38" t="s">
        <v>620</v>
      </c>
      <c r="P43" s="38" t="s">
        <v>689</v>
      </c>
      <c r="Q43" s="29" t="s">
        <v>315</v>
      </c>
    </row>
    <row r="44" spans="1:17" x14ac:dyDescent="0.3">
      <c r="A44" s="35" t="s">
        <v>659</v>
      </c>
      <c r="B44">
        <v>10</v>
      </c>
      <c r="C44" s="36" t="s">
        <v>708</v>
      </c>
      <c r="D44" s="2">
        <v>11</v>
      </c>
      <c r="E44" s="2">
        <v>5106</v>
      </c>
      <c r="F44" s="2">
        <v>14.8</v>
      </c>
      <c r="G44" s="30" t="s">
        <v>310</v>
      </c>
      <c r="H44" s="37" t="s">
        <v>695</v>
      </c>
      <c r="I44" s="45">
        <v>40</v>
      </c>
      <c r="J44" t="s">
        <v>21</v>
      </c>
      <c r="K44" s="32" t="s">
        <v>676</v>
      </c>
      <c r="L44">
        <v>6.5</v>
      </c>
      <c r="M44">
        <v>5000</v>
      </c>
      <c r="N44" t="s">
        <v>314</v>
      </c>
      <c r="O44" s="38" t="s">
        <v>620</v>
      </c>
      <c r="P44" s="38" t="s">
        <v>689</v>
      </c>
      <c r="Q44" s="29" t="s">
        <v>315</v>
      </c>
    </row>
    <row r="45" spans="1:17" x14ac:dyDescent="0.3">
      <c r="A45" s="35" t="s">
        <v>659</v>
      </c>
      <c r="B45">
        <v>6</v>
      </c>
      <c r="C45" s="36" t="s">
        <v>708</v>
      </c>
      <c r="D45" s="2">
        <v>9</v>
      </c>
      <c r="E45" s="2">
        <v>516</v>
      </c>
      <c r="F45" s="2">
        <v>8.9600000000000009</v>
      </c>
      <c r="G45" s="30" t="s">
        <v>310</v>
      </c>
      <c r="H45" s="37" t="s">
        <v>695</v>
      </c>
      <c r="I45" s="45">
        <v>40</v>
      </c>
      <c r="J45" t="s">
        <v>21</v>
      </c>
      <c r="K45" s="32" t="s">
        <v>676</v>
      </c>
      <c r="L45">
        <v>6.5</v>
      </c>
      <c r="M45">
        <v>5000</v>
      </c>
      <c r="N45" t="s">
        <v>314</v>
      </c>
      <c r="O45" s="38" t="s">
        <v>673</v>
      </c>
      <c r="P45" s="38" t="s">
        <v>689</v>
      </c>
      <c r="Q45" s="29" t="s">
        <v>315</v>
      </c>
    </row>
    <row r="46" spans="1:17" x14ac:dyDescent="0.3">
      <c r="A46" s="35" t="s">
        <v>659</v>
      </c>
      <c r="B46">
        <v>10</v>
      </c>
      <c r="C46" s="36" t="s">
        <v>708</v>
      </c>
      <c r="D46" s="2">
        <v>4</v>
      </c>
      <c r="E46" s="2">
        <v>199</v>
      </c>
      <c r="F46" s="2">
        <v>2.56</v>
      </c>
      <c r="G46" s="30" t="s">
        <v>310</v>
      </c>
      <c r="H46" s="37" t="s">
        <v>695</v>
      </c>
      <c r="I46" s="45">
        <v>40</v>
      </c>
      <c r="J46" t="s">
        <v>21</v>
      </c>
      <c r="K46" s="32" t="s">
        <v>676</v>
      </c>
      <c r="L46">
        <v>6.5</v>
      </c>
      <c r="M46">
        <v>5000</v>
      </c>
      <c r="N46" t="s">
        <v>314</v>
      </c>
      <c r="O46" s="38" t="s">
        <v>621</v>
      </c>
      <c r="P46" s="38" t="s">
        <v>690</v>
      </c>
      <c r="Q46" s="29" t="s">
        <v>315</v>
      </c>
    </row>
    <row r="47" spans="1:17" x14ac:dyDescent="0.3">
      <c r="A47" s="35" t="s">
        <v>659</v>
      </c>
      <c r="B47">
        <v>10</v>
      </c>
      <c r="C47" s="36" t="s">
        <v>708</v>
      </c>
      <c r="D47" s="2">
        <v>0</v>
      </c>
      <c r="E47" s="2">
        <v>47</v>
      </c>
      <c r="F47" s="2">
        <v>5.3</v>
      </c>
      <c r="G47" s="30" t="s">
        <v>310</v>
      </c>
      <c r="H47" s="37" t="s">
        <v>695</v>
      </c>
      <c r="I47" s="45">
        <v>40</v>
      </c>
      <c r="J47" t="s">
        <v>21</v>
      </c>
      <c r="K47" s="32" t="s">
        <v>676</v>
      </c>
      <c r="L47">
        <v>6.5</v>
      </c>
      <c r="M47">
        <v>5000</v>
      </c>
      <c r="N47" t="s">
        <v>314</v>
      </c>
      <c r="O47" s="38" t="s">
        <v>621</v>
      </c>
      <c r="P47" s="38" t="s">
        <v>690</v>
      </c>
      <c r="Q47" s="29" t="s">
        <v>315</v>
      </c>
    </row>
    <row r="48" spans="1:17" x14ac:dyDescent="0.3">
      <c r="A48" s="35" t="s">
        <v>659</v>
      </c>
      <c r="B48">
        <v>10</v>
      </c>
      <c r="C48" s="36" t="s">
        <v>708</v>
      </c>
      <c r="D48" s="2">
        <v>0</v>
      </c>
      <c r="E48" s="2">
        <v>863</v>
      </c>
      <c r="F48" s="2">
        <v>5.01</v>
      </c>
      <c r="G48" s="30" t="s">
        <v>310</v>
      </c>
      <c r="H48" s="37" t="s">
        <v>695</v>
      </c>
      <c r="I48" s="45">
        <v>40</v>
      </c>
      <c r="J48" t="s">
        <v>21</v>
      </c>
      <c r="K48" s="32" t="s">
        <v>676</v>
      </c>
      <c r="L48">
        <v>6.5</v>
      </c>
      <c r="M48">
        <v>5000</v>
      </c>
      <c r="N48" t="s">
        <v>314</v>
      </c>
      <c r="O48" s="38" t="s">
        <v>621</v>
      </c>
      <c r="P48" s="38" t="s">
        <v>690</v>
      </c>
      <c r="Q48" s="29" t="s">
        <v>315</v>
      </c>
    </row>
    <row r="49" spans="1:17" x14ac:dyDescent="0.3">
      <c r="A49" s="35" t="s">
        <v>659</v>
      </c>
      <c r="B49">
        <v>10</v>
      </c>
      <c r="C49" s="36" t="s">
        <v>708</v>
      </c>
      <c r="D49" s="2">
        <v>51</v>
      </c>
      <c r="E49" s="2">
        <v>10390</v>
      </c>
      <c r="F49" s="2">
        <v>29.8</v>
      </c>
      <c r="G49" s="30" t="s">
        <v>310</v>
      </c>
      <c r="H49" s="37" t="s">
        <v>695</v>
      </c>
      <c r="I49" s="45">
        <v>40</v>
      </c>
      <c r="J49" t="s">
        <v>21</v>
      </c>
      <c r="K49" s="32" t="s">
        <v>676</v>
      </c>
      <c r="L49">
        <v>6.5</v>
      </c>
      <c r="M49">
        <v>5000</v>
      </c>
      <c r="N49" t="s">
        <v>314</v>
      </c>
      <c r="O49" s="38" t="s">
        <v>673</v>
      </c>
      <c r="P49" s="38" t="s">
        <v>689</v>
      </c>
      <c r="Q49" s="29" t="s">
        <v>315</v>
      </c>
    </row>
    <row r="50" spans="1:17" x14ac:dyDescent="0.3">
      <c r="A50" s="35" t="s">
        <v>659</v>
      </c>
      <c r="B50">
        <v>10</v>
      </c>
      <c r="C50" s="36" t="s">
        <v>708</v>
      </c>
      <c r="D50" s="2">
        <v>6</v>
      </c>
      <c r="E50" s="2">
        <v>153</v>
      </c>
      <c r="F50" s="2">
        <v>11</v>
      </c>
      <c r="G50" s="30" t="s">
        <v>310</v>
      </c>
      <c r="H50" s="37" t="s">
        <v>695</v>
      </c>
      <c r="I50" s="45">
        <v>40</v>
      </c>
      <c r="J50" t="s">
        <v>21</v>
      </c>
      <c r="K50" s="32" t="s">
        <v>676</v>
      </c>
      <c r="L50">
        <v>6.5</v>
      </c>
      <c r="M50">
        <v>5000</v>
      </c>
      <c r="N50" t="s">
        <v>314</v>
      </c>
      <c r="O50" s="38" t="s">
        <v>665</v>
      </c>
      <c r="P50" s="38" t="s">
        <v>702</v>
      </c>
      <c r="Q50" s="29" t="s">
        <v>315</v>
      </c>
    </row>
    <row r="51" spans="1:17" x14ac:dyDescent="0.3">
      <c r="A51" s="35" t="s">
        <v>659</v>
      </c>
      <c r="B51">
        <v>10</v>
      </c>
      <c r="C51" s="36" t="s">
        <v>708</v>
      </c>
      <c r="D51" s="2">
        <v>11</v>
      </c>
      <c r="E51" s="2">
        <v>3526</v>
      </c>
      <c r="F51" s="2">
        <v>18</v>
      </c>
      <c r="G51" s="30" t="s">
        <v>310</v>
      </c>
      <c r="H51" s="37" t="s">
        <v>695</v>
      </c>
      <c r="I51" s="45">
        <v>40</v>
      </c>
      <c r="J51" t="s">
        <v>21</v>
      </c>
      <c r="K51" s="32" t="s">
        <v>676</v>
      </c>
      <c r="L51">
        <v>6.5</v>
      </c>
      <c r="M51">
        <v>5000</v>
      </c>
      <c r="N51" t="s">
        <v>314</v>
      </c>
      <c r="O51" s="38" t="s">
        <v>610</v>
      </c>
      <c r="P51" s="38" t="s">
        <v>702</v>
      </c>
      <c r="Q51" s="29" t="s">
        <v>315</v>
      </c>
    </row>
    <row r="52" spans="1:17" x14ac:dyDescent="0.3">
      <c r="A52" s="35" t="s">
        <v>659</v>
      </c>
      <c r="B52">
        <v>10</v>
      </c>
      <c r="C52" s="36" t="s">
        <v>708</v>
      </c>
      <c r="D52" s="2">
        <v>0</v>
      </c>
      <c r="E52" s="2">
        <v>74</v>
      </c>
      <c r="F52" s="2">
        <v>1.68</v>
      </c>
      <c r="G52" s="30" t="s">
        <v>310</v>
      </c>
      <c r="H52" s="37" t="s">
        <v>695</v>
      </c>
      <c r="I52" s="45">
        <v>40</v>
      </c>
      <c r="J52" t="s">
        <v>21</v>
      </c>
      <c r="K52" s="32" t="s">
        <v>676</v>
      </c>
      <c r="L52">
        <v>6.5</v>
      </c>
      <c r="M52">
        <v>5000</v>
      </c>
      <c r="N52" t="s">
        <v>314</v>
      </c>
      <c r="O52" s="38" t="s">
        <v>673</v>
      </c>
      <c r="P52" s="38" t="s">
        <v>689</v>
      </c>
      <c r="Q52" s="29" t="s">
        <v>315</v>
      </c>
    </row>
    <row r="53" spans="1:17" x14ac:dyDescent="0.3">
      <c r="A53" s="35" t="s">
        <v>659</v>
      </c>
      <c r="B53">
        <v>10</v>
      </c>
      <c r="C53" s="36" t="s">
        <v>708</v>
      </c>
      <c r="D53" s="2">
        <v>30</v>
      </c>
      <c r="E53" s="2">
        <v>731</v>
      </c>
      <c r="F53" s="2">
        <v>9.1</v>
      </c>
      <c r="G53" s="30" t="s">
        <v>310</v>
      </c>
      <c r="H53" s="37" t="s">
        <v>695</v>
      </c>
      <c r="I53" s="45">
        <v>40</v>
      </c>
      <c r="J53" t="s">
        <v>21</v>
      </c>
      <c r="K53" s="32" t="s">
        <v>676</v>
      </c>
      <c r="L53">
        <v>6.5</v>
      </c>
      <c r="M53">
        <v>5000</v>
      </c>
      <c r="N53" t="s">
        <v>314</v>
      </c>
      <c r="O53" s="38" t="s">
        <v>262</v>
      </c>
      <c r="P53" s="38" t="s">
        <v>702</v>
      </c>
      <c r="Q53" s="29" t="s">
        <v>315</v>
      </c>
    </row>
    <row r="54" spans="1:17" x14ac:dyDescent="0.3">
      <c r="A54" s="35" t="s">
        <v>659</v>
      </c>
      <c r="B54">
        <v>9</v>
      </c>
      <c r="C54" s="36" t="s">
        <v>708</v>
      </c>
      <c r="D54" s="2">
        <v>13</v>
      </c>
      <c r="E54" s="2">
        <v>178</v>
      </c>
      <c r="F54" s="2">
        <v>5.53</v>
      </c>
      <c r="G54" s="30" t="s">
        <v>310</v>
      </c>
      <c r="H54" s="37" t="s">
        <v>695</v>
      </c>
      <c r="I54" s="45">
        <v>40</v>
      </c>
      <c r="J54" t="s">
        <v>21</v>
      </c>
      <c r="K54" s="32" t="s">
        <v>676</v>
      </c>
      <c r="L54">
        <v>6.5</v>
      </c>
      <c r="M54">
        <v>5000</v>
      </c>
      <c r="N54" t="s">
        <v>314</v>
      </c>
      <c r="O54" s="38" t="s">
        <v>262</v>
      </c>
      <c r="P54" s="38" t="s">
        <v>702</v>
      </c>
      <c r="Q54" s="29" t="s">
        <v>315</v>
      </c>
    </row>
    <row r="55" spans="1:17" x14ac:dyDescent="0.3">
      <c r="A55" s="35" t="s">
        <v>659</v>
      </c>
      <c r="B55">
        <v>10</v>
      </c>
      <c r="C55" s="36" t="s">
        <v>708</v>
      </c>
      <c r="D55" s="2">
        <v>1</v>
      </c>
      <c r="E55" s="2">
        <v>165</v>
      </c>
      <c r="F55" s="2">
        <v>4.4000000000000004</v>
      </c>
      <c r="G55" s="30" t="s">
        <v>310</v>
      </c>
      <c r="H55" s="37" t="s">
        <v>695</v>
      </c>
      <c r="I55" s="45">
        <v>40</v>
      </c>
      <c r="J55" t="s">
        <v>21</v>
      </c>
      <c r="K55" s="32" t="s">
        <v>676</v>
      </c>
      <c r="L55">
        <v>6.5</v>
      </c>
      <c r="M55">
        <v>5000</v>
      </c>
      <c r="N55" t="s">
        <v>314</v>
      </c>
      <c r="O55" s="38" t="s">
        <v>262</v>
      </c>
      <c r="P55" s="38" t="s">
        <v>702</v>
      </c>
      <c r="Q55" s="29" t="s">
        <v>315</v>
      </c>
    </row>
    <row r="56" spans="1:17" x14ac:dyDescent="0.3">
      <c r="A56" s="35" t="s">
        <v>659</v>
      </c>
      <c r="B56">
        <v>33</v>
      </c>
      <c r="C56" s="36" t="s">
        <v>709</v>
      </c>
      <c r="D56" s="30">
        <v>2</v>
      </c>
      <c r="E56" s="30">
        <v>44</v>
      </c>
      <c r="F56" s="30">
        <v>14</v>
      </c>
      <c r="G56" s="30" t="s">
        <v>310</v>
      </c>
      <c r="H56" s="37" t="s">
        <v>72</v>
      </c>
      <c r="I56" s="45">
        <v>20</v>
      </c>
      <c r="J56" t="s">
        <v>570</v>
      </c>
      <c r="K56" s="32" t="s">
        <v>322</v>
      </c>
      <c r="L56">
        <v>5</v>
      </c>
      <c r="M56">
        <v>500</v>
      </c>
      <c r="N56" t="s">
        <v>7</v>
      </c>
      <c r="O56" s="38" t="s">
        <v>264</v>
      </c>
      <c r="P56" s="38" t="s">
        <v>685</v>
      </c>
      <c r="Q56" s="29" t="s">
        <v>321</v>
      </c>
    </row>
    <row r="57" spans="1:17" x14ac:dyDescent="0.3">
      <c r="A57" s="35" t="s">
        <v>659</v>
      </c>
      <c r="B57">
        <v>45</v>
      </c>
      <c r="C57" s="36" t="s">
        <v>709</v>
      </c>
      <c r="D57" s="30">
        <v>28</v>
      </c>
      <c r="E57" s="30">
        <v>241</v>
      </c>
      <c r="F57" s="30">
        <v>118</v>
      </c>
      <c r="G57" s="30" t="s">
        <v>310</v>
      </c>
      <c r="H57" s="37" t="s">
        <v>72</v>
      </c>
      <c r="I57" s="45">
        <v>20</v>
      </c>
      <c r="J57" t="s">
        <v>570</v>
      </c>
      <c r="K57" s="32" t="s">
        <v>320</v>
      </c>
      <c r="L57">
        <v>5</v>
      </c>
      <c r="M57">
        <v>500</v>
      </c>
      <c r="N57" t="s">
        <v>7</v>
      </c>
      <c r="O57" s="38" t="s">
        <v>264</v>
      </c>
      <c r="P57" s="38" t="s">
        <v>685</v>
      </c>
      <c r="Q57" s="29" t="s">
        <v>321</v>
      </c>
    </row>
    <row r="58" spans="1:17" x14ac:dyDescent="0.3">
      <c r="A58" s="35" t="s">
        <v>659</v>
      </c>
      <c r="B58">
        <v>27</v>
      </c>
      <c r="C58" s="36" t="s">
        <v>709</v>
      </c>
      <c r="D58" s="30">
        <v>4</v>
      </c>
      <c r="E58" s="30">
        <v>156</v>
      </c>
      <c r="F58" s="30">
        <v>50</v>
      </c>
      <c r="G58" s="30" t="s">
        <v>310</v>
      </c>
      <c r="H58" s="37" t="s">
        <v>72</v>
      </c>
      <c r="I58" s="45">
        <v>20</v>
      </c>
      <c r="J58" t="s">
        <v>570</v>
      </c>
      <c r="K58" s="32" t="s">
        <v>652</v>
      </c>
      <c r="L58">
        <v>5</v>
      </c>
      <c r="M58">
        <v>500</v>
      </c>
      <c r="N58" t="s">
        <v>7</v>
      </c>
      <c r="O58" s="38" t="s">
        <v>264</v>
      </c>
      <c r="P58" s="38" t="s">
        <v>685</v>
      </c>
      <c r="Q58" s="29" t="s">
        <v>321</v>
      </c>
    </row>
    <row r="59" spans="1:17" x14ac:dyDescent="0.3">
      <c r="A59" s="35" t="s">
        <v>659</v>
      </c>
      <c r="B59">
        <v>9</v>
      </c>
      <c r="C59" s="36" t="s">
        <v>709</v>
      </c>
      <c r="D59" s="30">
        <v>5</v>
      </c>
      <c r="E59" s="30">
        <v>20</v>
      </c>
      <c r="F59" s="30">
        <v>11</v>
      </c>
      <c r="G59" s="30" t="s">
        <v>310</v>
      </c>
      <c r="H59" s="37" t="s">
        <v>72</v>
      </c>
      <c r="I59" s="45">
        <v>20</v>
      </c>
      <c r="J59" t="s">
        <v>570</v>
      </c>
      <c r="K59" s="32" t="s">
        <v>323</v>
      </c>
      <c r="L59">
        <v>5</v>
      </c>
      <c r="M59">
        <v>500</v>
      </c>
      <c r="N59" t="s">
        <v>7</v>
      </c>
      <c r="O59" s="38" t="s">
        <v>264</v>
      </c>
      <c r="P59" s="38" t="s">
        <v>685</v>
      </c>
      <c r="Q59" s="29" t="s">
        <v>321</v>
      </c>
    </row>
    <row r="60" spans="1:17" x14ac:dyDescent="0.3">
      <c r="A60" s="35" t="s">
        <v>658</v>
      </c>
      <c r="B60">
        <v>1</v>
      </c>
      <c r="C60" s="36" t="s">
        <v>710</v>
      </c>
      <c r="D60" s="30"/>
      <c r="E60" s="30"/>
      <c r="F60" s="30">
        <v>0</v>
      </c>
      <c r="G60" s="30" t="s">
        <v>310</v>
      </c>
      <c r="H60" s="37"/>
      <c r="I60" s="37"/>
      <c r="J60" t="s">
        <v>378</v>
      </c>
      <c r="K60" s="32" t="s">
        <v>7</v>
      </c>
      <c r="L60">
        <v>20</v>
      </c>
      <c r="M60">
        <v>5000</v>
      </c>
      <c r="N60" t="s">
        <v>7</v>
      </c>
      <c r="O60" s="38" t="s">
        <v>264</v>
      </c>
      <c r="P60" s="38" t="s">
        <v>685</v>
      </c>
      <c r="Q60" s="29" t="s">
        <v>316</v>
      </c>
    </row>
    <row r="61" spans="1:17" x14ac:dyDescent="0.3">
      <c r="A61" s="35" t="s">
        <v>658</v>
      </c>
      <c r="B61">
        <v>1</v>
      </c>
      <c r="C61" s="36" t="s">
        <v>710</v>
      </c>
      <c r="D61" s="30"/>
      <c r="E61" s="30"/>
      <c r="F61" s="30">
        <v>0</v>
      </c>
      <c r="G61" s="30" t="s">
        <v>310</v>
      </c>
      <c r="H61" s="37"/>
      <c r="I61" s="37"/>
      <c r="J61" t="s">
        <v>378</v>
      </c>
      <c r="K61" s="32" t="s">
        <v>7</v>
      </c>
      <c r="L61">
        <v>20</v>
      </c>
      <c r="M61">
        <v>5000</v>
      </c>
      <c r="N61" t="s">
        <v>7</v>
      </c>
      <c r="O61" s="38" t="s">
        <v>264</v>
      </c>
      <c r="P61" s="38" t="s">
        <v>685</v>
      </c>
      <c r="Q61" s="29" t="s">
        <v>316</v>
      </c>
    </row>
    <row r="62" spans="1:17" x14ac:dyDescent="0.3">
      <c r="A62" s="35" t="s">
        <v>658</v>
      </c>
      <c r="B62">
        <v>1</v>
      </c>
      <c r="C62" s="36" t="s">
        <v>710</v>
      </c>
      <c r="D62" s="30"/>
      <c r="E62" s="30"/>
      <c r="F62" s="30">
        <v>0</v>
      </c>
      <c r="G62" s="30" t="s">
        <v>310</v>
      </c>
      <c r="H62" s="37"/>
      <c r="I62" s="37"/>
      <c r="J62" t="s">
        <v>378</v>
      </c>
      <c r="K62" s="32" t="s">
        <v>7</v>
      </c>
      <c r="L62">
        <v>20</v>
      </c>
      <c r="M62">
        <v>5000</v>
      </c>
      <c r="N62" t="s">
        <v>7</v>
      </c>
      <c r="O62" s="38" t="s">
        <v>264</v>
      </c>
      <c r="P62" s="38" t="s">
        <v>685</v>
      </c>
      <c r="Q62" s="29" t="s">
        <v>316</v>
      </c>
    </row>
    <row r="63" spans="1:17" x14ac:dyDescent="0.3">
      <c r="A63" s="35" t="s">
        <v>658</v>
      </c>
      <c r="B63">
        <v>1</v>
      </c>
      <c r="C63" s="36" t="s">
        <v>710</v>
      </c>
      <c r="D63" s="30"/>
      <c r="E63" s="30"/>
      <c r="F63" s="30">
        <v>0</v>
      </c>
      <c r="G63" s="30" t="s">
        <v>310</v>
      </c>
      <c r="H63" s="37"/>
      <c r="I63" s="37"/>
      <c r="J63" t="s">
        <v>378</v>
      </c>
      <c r="K63" s="32" t="s">
        <v>7</v>
      </c>
      <c r="L63">
        <v>20</v>
      </c>
      <c r="M63">
        <v>5000</v>
      </c>
      <c r="N63" t="s">
        <v>7</v>
      </c>
      <c r="O63" s="38" t="s">
        <v>264</v>
      </c>
      <c r="P63" s="38" t="s">
        <v>685</v>
      </c>
      <c r="Q63" s="29" t="s">
        <v>316</v>
      </c>
    </row>
    <row r="64" spans="1:17" x14ac:dyDescent="0.3">
      <c r="A64" s="35" t="s">
        <v>658</v>
      </c>
      <c r="B64">
        <v>1</v>
      </c>
      <c r="C64" s="36" t="s">
        <v>710</v>
      </c>
      <c r="D64" s="30"/>
      <c r="E64" s="30"/>
      <c r="F64" s="30">
        <v>0</v>
      </c>
      <c r="G64" s="30" t="s">
        <v>310</v>
      </c>
      <c r="H64" s="37"/>
      <c r="I64" s="37"/>
      <c r="J64" t="s">
        <v>378</v>
      </c>
      <c r="K64" s="32" t="s">
        <v>7</v>
      </c>
      <c r="L64">
        <v>20</v>
      </c>
      <c r="M64">
        <v>5000</v>
      </c>
      <c r="N64" t="s">
        <v>7</v>
      </c>
      <c r="O64" s="38" t="s">
        <v>264</v>
      </c>
      <c r="P64" s="38" t="s">
        <v>685</v>
      </c>
      <c r="Q64" s="29" t="s">
        <v>316</v>
      </c>
    </row>
    <row r="65" spans="1:17" ht="28.8" x14ac:dyDescent="0.3">
      <c r="A65" s="35" t="s">
        <v>658</v>
      </c>
      <c r="B65">
        <v>3</v>
      </c>
      <c r="C65">
        <v>1000</v>
      </c>
      <c r="D65" s="30"/>
      <c r="E65" s="30"/>
      <c r="F65" s="30">
        <v>434</v>
      </c>
      <c r="G65" s="30" t="s">
        <v>310</v>
      </c>
      <c r="H65" s="37" t="s">
        <v>684</v>
      </c>
      <c r="I65" s="37"/>
      <c r="J65" t="s">
        <v>677</v>
      </c>
      <c r="K65" s="32" t="s">
        <v>678</v>
      </c>
      <c r="L65">
        <v>1</v>
      </c>
      <c r="M65">
        <v>5000</v>
      </c>
      <c r="N65" t="s">
        <v>317</v>
      </c>
      <c r="O65" s="38" t="s">
        <v>318</v>
      </c>
      <c r="P65" s="38" t="s">
        <v>685</v>
      </c>
      <c r="Q65" s="29" t="s">
        <v>319</v>
      </c>
    </row>
    <row r="66" spans="1:17" ht="28.8" x14ac:dyDescent="0.3">
      <c r="A66" s="35" t="s">
        <v>658</v>
      </c>
      <c r="B66">
        <v>3</v>
      </c>
      <c r="C66">
        <v>1000</v>
      </c>
      <c r="D66" s="30"/>
      <c r="E66" s="30"/>
      <c r="F66" s="30">
        <v>442</v>
      </c>
      <c r="G66" s="30" t="s">
        <v>310</v>
      </c>
      <c r="H66" s="37" t="s">
        <v>684</v>
      </c>
      <c r="I66" s="37"/>
      <c r="J66" t="s">
        <v>677</v>
      </c>
      <c r="K66" s="32" t="s">
        <v>678</v>
      </c>
      <c r="L66">
        <v>1</v>
      </c>
      <c r="M66">
        <v>5000</v>
      </c>
      <c r="N66" t="s">
        <v>317</v>
      </c>
      <c r="O66" s="38" t="s">
        <v>318</v>
      </c>
      <c r="P66" s="38" t="s">
        <v>685</v>
      </c>
      <c r="Q66" s="29" t="s">
        <v>319</v>
      </c>
    </row>
    <row r="67" spans="1:17" ht="28.8" x14ac:dyDescent="0.3">
      <c r="A67" s="35" t="s">
        <v>658</v>
      </c>
      <c r="B67">
        <v>3</v>
      </c>
      <c r="C67">
        <v>1000</v>
      </c>
      <c r="D67" s="30"/>
      <c r="E67" s="30"/>
      <c r="F67" s="30">
        <v>453</v>
      </c>
      <c r="G67" s="30" t="s">
        <v>310</v>
      </c>
      <c r="H67" s="37" t="s">
        <v>684</v>
      </c>
      <c r="I67" s="37"/>
      <c r="J67" t="s">
        <v>677</v>
      </c>
      <c r="K67" s="32" t="s">
        <v>678</v>
      </c>
      <c r="L67">
        <v>1</v>
      </c>
      <c r="M67">
        <v>5000</v>
      </c>
      <c r="N67" t="s">
        <v>317</v>
      </c>
      <c r="O67" s="38" t="s">
        <v>318</v>
      </c>
      <c r="P67" s="38" t="s">
        <v>685</v>
      </c>
      <c r="Q67" s="29" t="s">
        <v>319</v>
      </c>
    </row>
    <row r="68" spans="1:17" ht="28.8" x14ac:dyDescent="0.3">
      <c r="A68" s="35" t="s">
        <v>658</v>
      </c>
      <c r="B68">
        <v>3</v>
      </c>
      <c r="C68">
        <v>1000</v>
      </c>
      <c r="D68" s="30"/>
      <c r="E68" s="30"/>
      <c r="F68" s="30">
        <v>418</v>
      </c>
      <c r="G68" s="30" t="s">
        <v>310</v>
      </c>
      <c r="H68" s="37" t="s">
        <v>684</v>
      </c>
      <c r="I68" s="37"/>
      <c r="J68" t="s">
        <v>677</v>
      </c>
      <c r="K68" s="32" t="s">
        <v>678</v>
      </c>
      <c r="L68">
        <v>1</v>
      </c>
      <c r="M68">
        <v>5000</v>
      </c>
      <c r="N68" t="s">
        <v>317</v>
      </c>
      <c r="O68" s="38" t="s">
        <v>318</v>
      </c>
      <c r="P68" s="38" t="s">
        <v>685</v>
      </c>
      <c r="Q68" s="29" t="s">
        <v>319</v>
      </c>
    </row>
    <row r="69" spans="1:17" ht="28.8" x14ac:dyDescent="0.3">
      <c r="A69" s="35" t="s">
        <v>658</v>
      </c>
      <c r="B69">
        <v>3</v>
      </c>
      <c r="C69">
        <v>1000</v>
      </c>
      <c r="D69" s="30"/>
      <c r="E69" s="30"/>
      <c r="F69" s="30">
        <v>266</v>
      </c>
      <c r="G69" s="30" t="s">
        <v>310</v>
      </c>
      <c r="H69" s="37" t="s">
        <v>684</v>
      </c>
      <c r="I69" s="37"/>
      <c r="J69" t="s">
        <v>677</v>
      </c>
      <c r="K69" s="32" t="s">
        <v>678</v>
      </c>
      <c r="L69">
        <v>1</v>
      </c>
      <c r="M69">
        <v>5000</v>
      </c>
      <c r="N69" t="s">
        <v>317</v>
      </c>
      <c r="O69" s="38" t="s">
        <v>318</v>
      </c>
      <c r="P69" s="38" t="s">
        <v>685</v>
      </c>
      <c r="Q69" s="29" t="s">
        <v>319</v>
      </c>
    </row>
    <row r="70" spans="1:17" ht="28.8" x14ac:dyDescent="0.3">
      <c r="A70" s="35" t="s">
        <v>658</v>
      </c>
      <c r="B70">
        <v>3</v>
      </c>
      <c r="C70">
        <v>1000</v>
      </c>
      <c r="D70" s="30"/>
      <c r="E70" s="30"/>
      <c r="F70" s="30">
        <v>330</v>
      </c>
      <c r="G70" s="30" t="s">
        <v>310</v>
      </c>
      <c r="H70" s="37" t="s">
        <v>684</v>
      </c>
      <c r="I70" s="37"/>
      <c r="J70" t="s">
        <v>677</v>
      </c>
      <c r="K70" s="32" t="s">
        <v>678</v>
      </c>
      <c r="L70">
        <v>1</v>
      </c>
      <c r="M70">
        <v>5000</v>
      </c>
      <c r="N70" t="s">
        <v>317</v>
      </c>
      <c r="O70" s="38" t="s">
        <v>318</v>
      </c>
      <c r="P70" s="38" t="s">
        <v>685</v>
      </c>
      <c r="Q70" s="29" t="s">
        <v>319</v>
      </c>
    </row>
    <row r="71" spans="1:17" ht="28.8" x14ac:dyDescent="0.3">
      <c r="A71" s="35" t="s">
        <v>658</v>
      </c>
      <c r="B71">
        <v>3</v>
      </c>
      <c r="C71">
        <v>1000</v>
      </c>
      <c r="D71" s="30"/>
      <c r="E71" s="30"/>
      <c r="F71" s="30">
        <v>605</v>
      </c>
      <c r="G71" s="30" t="s">
        <v>310</v>
      </c>
      <c r="H71" s="37" t="s">
        <v>684</v>
      </c>
      <c r="I71" s="37"/>
      <c r="J71" t="s">
        <v>677</v>
      </c>
      <c r="K71" s="32" t="s">
        <v>678</v>
      </c>
      <c r="L71">
        <v>1</v>
      </c>
      <c r="M71">
        <v>5000</v>
      </c>
      <c r="N71" t="s">
        <v>317</v>
      </c>
      <c r="O71" s="38" t="s">
        <v>318</v>
      </c>
      <c r="P71" s="38" t="s">
        <v>685</v>
      </c>
      <c r="Q71" s="29" t="s">
        <v>319</v>
      </c>
    </row>
    <row r="72" spans="1:17" ht="28.8" x14ac:dyDescent="0.3">
      <c r="A72" s="35" t="s">
        <v>658</v>
      </c>
      <c r="B72">
        <v>3</v>
      </c>
      <c r="C72">
        <v>1000</v>
      </c>
      <c r="D72" s="30"/>
      <c r="E72" s="30"/>
      <c r="F72" s="30">
        <v>659</v>
      </c>
      <c r="G72" s="30" t="s">
        <v>310</v>
      </c>
      <c r="H72" s="37" t="s">
        <v>684</v>
      </c>
      <c r="I72" s="37"/>
      <c r="J72" t="s">
        <v>677</v>
      </c>
      <c r="K72" s="32" t="s">
        <v>678</v>
      </c>
      <c r="L72">
        <v>1</v>
      </c>
      <c r="M72">
        <v>5000</v>
      </c>
      <c r="N72" t="s">
        <v>317</v>
      </c>
      <c r="O72" s="38" t="s">
        <v>318</v>
      </c>
      <c r="P72" s="38" t="s">
        <v>685</v>
      </c>
      <c r="Q72" s="29" t="s">
        <v>319</v>
      </c>
    </row>
    <row r="73" spans="1:17" ht="28.8" x14ac:dyDescent="0.3">
      <c r="A73" s="35" t="s">
        <v>658</v>
      </c>
      <c r="B73">
        <v>3</v>
      </c>
      <c r="C73">
        <v>1000</v>
      </c>
      <c r="D73" s="30"/>
      <c r="E73" s="30"/>
      <c r="F73" s="30">
        <v>622</v>
      </c>
      <c r="G73" s="30" t="s">
        <v>310</v>
      </c>
      <c r="H73" s="37" t="s">
        <v>684</v>
      </c>
      <c r="I73" s="37"/>
      <c r="J73" t="s">
        <v>677</v>
      </c>
      <c r="K73" s="32" t="s">
        <v>678</v>
      </c>
      <c r="L73">
        <v>1</v>
      </c>
      <c r="M73">
        <v>5000</v>
      </c>
      <c r="N73" t="s">
        <v>317</v>
      </c>
      <c r="O73" s="38" t="s">
        <v>318</v>
      </c>
      <c r="P73" s="38" t="s">
        <v>685</v>
      </c>
      <c r="Q73" s="29" t="s">
        <v>319</v>
      </c>
    </row>
    <row r="74" spans="1:17" ht="28.8" x14ac:dyDescent="0.3">
      <c r="A74" s="35" t="s">
        <v>659</v>
      </c>
      <c r="B74">
        <v>1</v>
      </c>
      <c r="C74" t="s">
        <v>711</v>
      </c>
      <c r="D74" s="30"/>
      <c r="E74" s="30"/>
      <c r="F74" s="30">
        <v>9311</v>
      </c>
      <c r="G74" s="30" t="s">
        <v>310</v>
      </c>
      <c r="H74" s="37" t="s">
        <v>701</v>
      </c>
      <c r="I74" s="45">
        <v>50</v>
      </c>
      <c r="J74" t="s">
        <v>570</v>
      </c>
      <c r="K74" s="32" t="s">
        <v>681</v>
      </c>
      <c r="L74">
        <v>1</v>
      </c>
      <c r="M74">
        <v>5000</v>
      </c>
      <c r="N74" t="s">
        <v>7</v>
      </c>
      <c r="O74" s="38" t="s">
        <v>679</v>
      </c>
      <c r="P74" s="38" t="s">
        <v>685</v>
      </c>
      <c r="Q74" s="29" t="s">
        <v>680</v>
      </c>
    </row>
    <row r="75" spans="1:17" ht="28.8" x14ac:dyDescent="0.3">
      <c r="A75" s="35" t="s">
        <v>659</v>
      </c>
      <c r="B75">
        <v>1</v>
      </c>
      <c r="C75" t="s">
        <v>711</v>
      </c>
      <c r="D75" s="30"/>
      <c r="E75" s="30"/>
      <c r="F75" s="30">
        <v>1899</v>
      </c>
      <c r="G75" s="30" t="s">
        <v>310</v>
      </c>
      <c r="H75" s="37" t="s">
        <v>701</v>
      </c>
      <c r="I75" s="45">
        <v>50</v>
      </c>
      <c r="J75" t="s">
        <v>570</v>
      </c>
      <c r="K75" s="32" t="s">
        <v>681</v>
      </c>
      <c r="L75">
        <v>1</v>
      </c>
      <c r="M75">
        <v>5000</v>
      </c>
      <c r="N75" t="s">
        <v>7</v>
      </c>
      <c r="O75" s="38" t="s">
        <v>679</v>
      </c>
      <c r="P75" s="38" t="s">
        <v>685</v>
      </c>
      <c r="Q75" s="29" t="s">
        <v>680</v>
      </c>
    </row>
    <row r="76" spans="1:17" ht="28.8" x14ac:dyDescent="0.3">
      <c r="A76" s="35" t="s">
        <v>659</v>
      </c>
      <c r="B76">
        <v>1</v>
      </c>
      <c r="C76" t="s">
        <v>711</v>
      </c>
      <c r="D76" s="30"/>
      <c r="E76" s="30"/>
      <c r="F76" s="30">
        <v>1265</v>
      </c>
      <c r="G76" s="30" t="s">
        <v>310</v>
      </c>
      <c r="H76" s="37" t="s">
        <v>701</v>
      </c>
      <c r="I76" s="45">
        <v>50</v>
      </c>
      <c r="J76" t="s">
        <v>570</v>
      </c>
      <c r="K76" s="32" t="s">
        <v>681</v>
      </c>
      <c r="L76">
        <v>1</v>
      </c>
      <c r="M76">
        <v>5000</v>
      </c>
      <c r="N76" t="s">
        <v>7</v>
      </c>
      <c r="O76" s="38" t="s">
        <v>679</v>
      </c>
      <c r="P76" s="38" t="s">
        <v>685</v>
      </c>
      <c r="Q76" s="29" t="s">
        <v>680</v>
      </c>
    </row>
    <row r="77" spans="1:17" ht="28.8" x14ac:dyDescent="0.3">
      <c r="A77" s="35" t="s">
        <v>659</v>
      </c>
      <c r="B77">
        <v>1</v>
      </c>
      <c r="C77" t="s">
        <v>711</v>
      </c>
      <c r="D77" s="30"/>
      <c r="E77" s="30"/>
      <c r="F77" s="30">
        <v>1446</v>
      </c>
      <c r="G77" s="30" t="s">
        <v>310</v>
      </c>
      <c r="H77" s="37" t="s">
        <v>701</v>
      </c>
      <c r="I77" s="45">
        <v>50</v>
      </c>
      <c r="J77" t="s">
        <v>570</v>
      </c>
      <c r="K77" s="32" t="s">
        <v>681</v>
      </c>
      <c r="L77">
        <v>1</v>
      </c>
      <c r="M77">
        <v>5000</v>
      </c>
      <c r="N77" t="s">
        <v>7</v>
      </c>
      <c r="O77" s="38" t="s">
        <v>679</v>
      </c>
      <c r="P77" s="38" t="s">
        <v>685</v>
      </c>
      <c r="Q77" s="29" t="s">
        <v>680</v>
      </c>
    </row>
    <row r="78" spans="1:17" ht="28.8" x14ac:dyDescent="0.3">
      <c r="A78" s="35" t="s">
        <v>659</v>
      </c>
      <c r="B78">
        <v>1</v>
      </c>
      <c r="C78" t="s">
        <v>711</v>
      </c>
      <c r="D78" s="30"/>
      <c r="E78" s="30"/>
      <c r="F78" s="30">
        <v>452</v>
      </c>
      <c r="G78" s="30" t="s">
        <v>310</v>
      </c>
      <c r="H78" s="37" t="s">
        <v>701</v>
      </c>
      <c r="I78" s="45">
        <v>50</v>
      </c>
      <c r="J78" t="s">
        <v>570</v>
      </c>
      <c r="K78" s="32" t="s">
        <v>681</v>
      </c>
      <c r="L78">
        <v>1</v>
      </c>
      <c r="M78">
        <v>5000</v>
      </c>
      <c r="N78" t="s">
        <v>7</v>
      </c>
      <c r="O78" s="38" t="s">
        <v>679</v>
      </c>
      <c r="P78" s="38" t="s">
        <v>685</v>
      </c>
      <c r="Q78" s="29" t="s">
        <v>680</v>
      </c>
    </row>
    <row r="79" spans="1:17" ht="28.8" x14ac:dyDescent="0.3">
      <c r="A79" s="35" t="s">
        <v>659</v>
      </c>
      <c r="B79">
        <v>1</v>
      </c>
      <c r="C79" t="s">
        <v>711</v>
      </c>
      <c r="D79" s="30"/>
      <c r="E79" s="30"/>
      <c r="F79" s="30">
        <v>4158</v>
      </c>
      <c r="G79" s="30" t="s">
        <v>310</v>
      </c>
      <c r="H79" s="37" t="s">
        <v>701</v>
      </c>
      <c r="I79" s="45">
        <v>50</v>
      </c>
      <c r="J79" t="s">
        <v>570</v>
      </c>
      <c r="K79" s="32" t="s">
        <v>681</v>
      </c>
      <c r="L79">
        <v>1</v>
      </c>
      <c r="M79">
        <v>5000</v>
      </c>
      <c r="N79" t="s">
        <v>7</v>
      </c>
      <c r="O79" s="38" t="s">
        <v>679</v>
      </c>
      <c r="P79" s="38" t="s">
        <v>685</v>
      </c>
      <c r="Q79" s="29" t="s">
        <v>680</v>
      </c>
    </row>
    <row r="80" spans="1:17" ht="28.8" x14ac:dyDescent="0.3">
      <c r="A80" s="35" t="s">
        <v>659</v>
      </c>
      <c r="B80">
        <v>1</v>
      </c>
      <c r="C80" t="s">
        <v>711</v>
      </c>
      <c r="D80" s="30"/>
      <c r="E80" s="30"/>
      <c r="F80" s="30">
        <v>2531</v>
      </c>
      <c r="G80" s="30" t="s">
        <v>310</v>
      </c>
      <c r="H80" s="37" t="s">
        <v>701</v>
      </c>
      <c r="I80" s="45">
        <v>50</v>
      </c>
      <c r="J80" t="s">
        <v>570</v>
      </c>
      <c r="K80" s="32" t="s">
        <v>681</v>
      </c>
      <c r="L80">
        <v>1</v>
      </c>
      <c r="M80">
        <v>5000</v>
      </c>
      <c r="N80" t="s">
        <v>7</v>
      </c>
      <c r="O80" s="38" t="s">
        <v>679</v>
      </c>
      <c r="P80" s="38" t="s">
        <v>685</v>
      </c>
      <c r="Q80" s="29" t="s">
        <v>680</v>
      </c>
    </row>
    <row r="81" spans="1:17" ht="28.8" x14ac:dyDescent="0.3">
      <c r="A81" s="35" t="s">
        <v>659</v>
      </c>
      <c r="B81">
        <v>1</v>
      </c>
      <c r="C81" t="s">
        <v>711</v>
      </c>
      <c r="D81" s="30"/>
      <c r="E81" s="30"/>
      <c r="F81" s="30">
        <v>5062</v>
      </c>
      <c r="G81" s="30" t="s">
        <v>310</v>
      </c>
      <c r="H81" s="37" t="s">
        <v>701</v>
      </c>
      <c r="I81" s="45">
        <v>50</v>
      </c>
      <c r="J81" t="s">
        <v>570</v>
      </c>
      <c r="K81" s="32" t="s">
        <v>681</v>
      </c>
      <c r="L81">
        <v>1</v>
      </c>
      <c r="M81">
        <v>5000</v>
      </c>
      <c r="N81" t="s">
        <v>7</v>
      </c>
      <c r="O81" s="38" t="s">
        <v>679</v>
      </c>
      <c r="P81" s="38" t="s">
        <v>685</v>
      </c>
      <c r="Q81" s="29" t="s">
        <v>680</v>
      </c>
    </row>
    <row r="82" spans="1:17" ht="28.8" x14ac:dyDescent="0.3">
      <c r="A82" s="35" t="s">
        <v>659</v>
      </c>
      <c r="B82">
        <v>1</v>
      </c>
      <c r="C82" t="s">
        <v>711</v>
      </c>
      <c r="D82" s="30"/>
      <c r="E82" s="30"/>
      <c r="F82" s="30">
        <v>271</v>
      </c>
      <c r="G82" s="30" t="s">
        <v>310</v>
      </c>
      <c r="H82" s="37" t="s">
        <v>701</v>
      </c>
      <c r="I82" s="45">
        <v>50</v>
      </c>
      <c r="J82" t="s">
        <v>570</v>
      </c>
      <c r="K82" s="32" t="s">
        <v>681</v>
      </c>
      <c r="L82">
        <v>1</v>
      </c>
      <c r="M82">
        <v>5000</v>
      </c>
      <c r="N82" t="s">
        <v>7</v>
      </c>
      <c r="O82" s="38" t="s">
        <v>679</v>
      </c>
      <c r="P82" s="38" t="s">
        <v>685</v>
      </c>
      <c r="Q82" s="29" t="s">
        <v>680</v>
      </c>
    </row>
    <row r="83" spans="1:17" ht="28.8" x14ac:dyDescent="0.3">
      <c r="A83" s="35" t="s">
        <v>659</v>
      </c>
      <c r="B83">
        <v>1</v>
      </c>
      <c r="C83" t="s">
        <v>711</v>
      </c>
      <c r="D83" s="30"/>
      <c r="E83" s="30"/>
      <c r="F83" s="30">
        <v>90</v>
      </c>
      <c r="G83" s="30" t="s">
        <v>310</v>
      </c>
      <c r="H83" s="37" t="s">
        <v>701</v>
      </c>
      <c r="I83" s="45">
        <v>50</v>
      </c>
      <c r="J83" t="s">
        <v>570</v>
      </c>
      <c r="K83" s="32" t="s">
        <v>681</v>
      </c>
      <c r="L83">
        <v>1</v>
      </c>
      <c r="M83">
        <v>5000</v>
      </c>
      <c r="N83" t="s">
        <v>7</v>
      </c>
      <c r="O83" s="38" t="s">
        <v>679</v>
      </c>
      <c r="P83" s="38" t="s">
        <v>685</v>
      </c>
      <c r="Q83" s="29" t="s">
        <v>680</v>
      </c>
    </row>
    <row r="84" spans="1:17" ht="28.8" x14ac:dyDescent="0.3">
      <c r="A84" s="35" t="s">
        <v>659</v>
      </c>
      <c r="B84">
        <v>1</v>
      </c>
      <c r="C84" t="s">
        <v>711</v>
      </c>
      <c r="D84" s="30"/>
      <c r="E84" s="30"/>
      <c r="F84" s="30">
        <v>3797</v>
      </c>
      <c r="G84" s="30" t="s">
        <v>310</v>
      </c>
      <c r="H84" s="37" t="s">
        <v>701</v>
      </c>
      <c r="I84" s="45">
        <v>50</v>
      </c>
      <c r="J84" t="s">
        <v>570</v>
      </c>
      <c r="K84" s="32" t="s">
        <v>681</v>
      </c>
      <c r="L84">
        <v>1</v>
      </c>
      <c r="M84">
        <v>5000</v>
      </c>
      <c r="N84" t="s">
        <v>7</v>
      </c>
      <c r="O84" s="38" t="s">
        <v>679</v>
      </c>
      <c r="P84" s="38" t="s">
        <v>685</v>
      </c>
      <c r="Q84" s="29" t="s">
        <v>680</v>
      </c>
    </row>
    <row r="85" spans="1:17" ht="28.8" x14ac:dyDescent="0.3">
      <c r="A85" s="35" t="s">
        <v>659</v>
      </c>
      <c r="B85">
        <v>1</v>
      </c>
      <c r="C85" t="s">
        <v>711</v>
      </c>
      <c r="D85" s="30"/>
      <c r="E85" s="30"/>
      <c r="F85" s="30">
        <v>6147</v>
      </c>
      <c r="G85" s="30" t="s">
        <v>310</v>
      </c>
      <c r="H85" s="37" t="s">
        <v>701</v>
      </c>
      <c r="I85" s="45">
        <v>50</v>
      </c>
      <c r="J85" t="s">
        <v>570</v>
      </c>
      <c r="K85" s="32" t="s">
        <v>681</v>
      </c>
      <c r="L85">
        <v>1</v>
      </c>
      <c r="M85">
        <v>5000</v>
      </c>
      <c r="N85" t="s">
        <v>7</v>
      </c>
      <c r="O85" s="38" t="s">
        <v>679</v>
      </c>
      <c r="P85" s="38" t="s">
        <v>685</v>
      </c>
      <c r="Q85" s="29" t="s">
        <v>680</v>
      </c>
    </row>
    <row r="86" spans="1:17" ht="28.8" x14ac:dyDescent="0.3">
      <c r="A86" s="35" t="s">
        <v>659</v>
      </c>
      <c r="B86">
        <v>1</v>
      </c>
      <c r="C86" t="s">
        <v>711</v>
      </c>
      <c r="D86" s="30"/>
      <c r="E86" s="30"/>
      <c r="F86" s="30">
        <v>1808</v>
      </c>
      <c r="G86" s="30" t="s">
        <v>310</v>
      </c>
      <c r="H86" s="37" t="s">
        <v>701</v>
      </c>
      <c r="I86" s="45">
        <v>50</v>
      </c>
      <c r="J86" t="s">
        <v>570</v>
      </c>
      <c r="K86" s="32" t="s">
        <v>681</v>
      </c>
      <c r="L86">
        <v>1</v>
      </c>
      <c r="M86">
        <v>5000</v>
      </c>
      <c r="N86" t="s">
        <v>7</v>
      </c>
      <c r="O86" s="38" t="s">
        <v>679</v>
      </c>
      <c r="P86" s="38" t="s">
        <v>685</v>
      </c>
      <c r="Q86" s="29" t="s">
        <v>680</v>
      </c>
    </row>
    <row r="87" spans="1:17" ht="28.8" x14ac:dyDescent="0.3">
      <c r="A87" s="35" t="s">
        <v>659</v>
      </c>
      <c r="B87">
        <v>1</v>
      </c>
      <c r="C87" t="s">
        <v>711</v>
      </c>
      <c r="D87" s="30"/>
      <c r="E87" s="30"/>
      <c r="F87" s="30">
        <v>904</v>
      </c>
      <c r="G87" s="30" t="s">
        <v>310</v>
      </c>
      <c r="H87" s="37" t="s">
        <v>701</v>
      </c>
      <c r="I87" s="45">
        <v>50</v>
      </c>
      <c r="J87" t="s">
        <v>570</v>
      </c>
      <c r="K87" s="32" t="s">
        <v>681</v>
      </c>
      <c r="L87">
        <v>1</v>
      </c>
      <c r="M87">
        <v>5000</v>
      </c>
      <c r="N87" t="s">
        <v>7</v>
      </c>
      <c r="O87" s="38" t="s">
        <v>679</v>
      </c>
      <c r="P87" s="38" t="s">
        <v>685</v>
      </c>
      <c r="Q87" s="29" t="s">
        <v>680</v>
      </c>
    </row>
    <row r="88" spans="1:17" ht="28.8" x14ac:dyDescent="0.3">
      <c r="A88" s="35" t="s">
        <v>659</v>
      </c>
      <c r="B88">
        <v>1</v>
      </c>
      <c r="C88" t="s">
        <v>711</v>
      </c>
      <c r="D88" s="30"/>
      <c r="E88" s="30"/>
      <c r="F88" s="30">
        <v>4700</v>
      </c>
      <c r="G88" s="30" t="s">
        <v>310</v>
      </c>
      <c r="H88" s="37" t="s">
        <v>701</v>
      </c>
      <c r="I88" s="45">
        <v>50</v>
      </c>
      <c r="J88" t="s">
        <v>570</v>
      </c>
      <c r="K88" s="32" t="s">
        <v>681</v>
      </c>
      <c r="L88">
        <v>1</v>
      </c>
      <c r="M88">
        <v>5000</v>
      </c>
      <c r="N88" t="s">
        <v>7</v>
      </c>
      <c r="O88" s="38" t="s">
        <v>679</v>
      </c>
      <c r="P88" s="38" t="s">
        <v>685</v>
      </c>
      <c r="Q88" s="29" t="s">
        <v>680</v>
      </c>
    </row>
    <row r="89" spans="1:17" ht="28.8" x14ac:dyDescent="0.3">
      <c r="A89" s="35" t="s">
        <v>659</v>
      </c>
      <c r="B89">
        <v>1</v>
      </c>
      <c r="C89" t="s">
        <v>711</v>
      </c>
      <c r="D89" s="30"/>
      <c r="E89" s="30"/>
      <c r="F89" s="30">
        <v>9220</v>
      </c>
      <c r="G89" s="30" t="s">
        <v>310</v>
      </c>
      <c r="H89" s="37" t="s">
        <v>701</v>
      </c>
      <c r="I89" s="45">
        <v>50</v>
      </c>
      <c r="J89" t="s">
        <v>570</v>
      </c>
      <c r="K89" s="32" t="s">
        <v>681</v>
      </c>
      <c r="L89">
        <v>1</v>
      </c>
      <c r="M89">
        <v>5000</v>
      </c>
      <c r="N89" t="s">
        <v>7</v>
      </c>
      <c r="O89" s="38" t="s">
        <v>679</v>
      </c>
      <c r="P89" s="38" t="s">
        <v>685</v>
      </c>
      <c r="Q89" s="29" t="s">
        <v>680</v>
      </c>
    </row>
    <row r="90" spans="1:17" ht="28.8" x14ac:dyDescent="0.3">
      <c r="A90" s="35" t="s">
        <v>659</v>
      </c>
      <c r="B90">
        <v>1</v>
      </c>
      <c r="C90" t="s">
        <v>711</v>
      </c>
      <c r="D90" s="30"/>
      <c r="E90" s="30"/>
      <c r="F90" s="30">
        <v>11301</v>
      </c>
      <c r="G90" s="30" t="s">
        <v>310</v>
      </c>
      <c r="H90" s="37" t="s">
        <v>701</v>
      </c>
      <c r="I90" s="45">
        <v>50</v>
      </c>
      <c r="J90" t="s">
        <v>570</v>
      </c>
      <c r="K90" s="32" t="s">
        <v>681</v>
      </c>
      <c r="L90">
        <v>1</v>
      </c>
      <c r="M90">
        <v>5000</v>
      </c>
      <c r="N90" t="s">
        <v>7</v>
      </c>
      <c r="O90" s="38" t="s">
        <v>679</v>
      </c>
      <c r="P90" s="38" t="s">
        <v>685</v>
      </c>
      <c r="Q90" s="29" t="s">
        <v>680</v>
      </c>
    </row>
    <row r="91" spans="1:17" ht="28.8" x14ac:dyDescent="0.3">
      <c r="A91" s="35" t="s">
        <v>659</v>
      </c>
      <c r="B91">
        <v>1</v>
      </c>
      <c r="C91" t="s">
        <v>711</v>
      </c>
      <c r="D91" s="30"/>
      <c r="E91" s="30"/>
      <c r="F91" s="30">
        <v>633</v>
      </c>
      <c r="G91" s="30" t="s">
        <v>310</v>
      </c>
      <c r="H91" s="37" t="s">
        <v>701</v>
      </c>
      <c r="I91" s="45">
        <v>50</v>
      </c>
      <c r="J91" t="s">
        <v>570</v>
      </c>
      <c r="K91" s="32" t="s">
        <v>681</v>
      </c>
      <c r="L91">
        <v>1</v>
      </c>
      <c r="M91">
        <v>5000</v>
      </c>
      <c r="N91" t="s">
        <v>7</v>
      </c>
      <c r="O91" s="38" t="s">
        <v>679</v>
      </c>
      <c r="P91" s="38" t="s">
        <v>685</v>
      </c>
      <c r="Q91" s="29" t="s">
        <v>680</v>
      </c>
    </row>
    <row r="92" spans="1:17" ht="28.8" x14ac:dyDescent="0.3">
      <c r="A92" s="35" t="s">
        <v>659</v>
      </c>
      <c r="B92">
        <v>1</v>
      </c>
      <c r="C92" t="s">
        <v>711</v>
      </c>
      <c r="D92" s="30"/>
      <c r="E92" s="30"/>
      <c r="F92" s="30">
        <v>16634</v>
      </c>
      <c r="G92" s="30" t="s">
        <v>310</v>
      </c>
      <c r="H92" s="37" t="s">
        <v>701</v>
      </c>
      <c r="I92" s="45">
        <v>50</v>
      </c>
      <c r="J92" t="s">
        <v>570</v>
      </c>
      <c r="K92" s="32" t="s">
        <v>681</v>
      </c>
      <c r="L92">
        <v>1</v>
      </c>
      <c r="M92">
        <v>5000</v>
      </c>
      <c r="N92" t="s">
        <v>7</v>
      </c>
      <c r="O92" s="38" t="s">
        <v>679</v>
      </c>
      <c r="P92" s="38" t="s">
        <v>685</v>
      </c>
      <c r="Q92" s="29" t="s">
        <v>680</v>
      </c>
    </row>
    <row r="93" spans="1:17" ht="28.8" x14ac:dyDescent="0.3">
      <c r="A93" s="35" t="s">
        <v>659</v>
      </c>
      <c r="B93">
        <v>1</v>
      </c>
      <c r="C93" t="s">
        <v>711</v>
      </c>
      <c r="D93" s="30"/>
      <c r="E93" s="30"/>
      <c r="F93" s="30">
        <v>0</v>
      </c>
      <c r="G93" s="30" t="s">
        <v>310</v>
      </c>
      <c r="H93" s="37" t="s">
        <v>701</v>
      </c>
      <c r="I93" s="45">
        <v>50</v>
      </c>
      <c r="J93" t="s">
        <v>570</v>
      </c>
      <c r="K93" s="32" t="s">
        <v>681</v>
      </c>
      <c r="L93">
        <v>1</v>
      </c>
      <c r="M93">
        <v>5000</v>
      </c>
      <c r="N93" t="s">
        <v>7</v>
      </c>
      <c r="O93" s="38" t="s">
        <v>679</v>
      </c>
      <c r="P93" s="38" t="s">
        <v>685</v>
      </c>
      <c r="Q93" s="29" t="s">
        <v>680</v>
      </c>
    </row>
    <row r="94" spans="1:17" ht="28.8" x14ac:dyDescent="0.3">
      <c r="A94" s="35" t="s">
        <v>659</v>
      </c>
      <c r="B94">
        <v>1</v>
      </c>
      <c r="C94" t="s">
        <v>711</v>
      </c>
      <c r="D94" s="30"/>
      <c r="E94" s="30"/>
      <c r="F94" s="30">
        <v>723</v>
      </c>
      <c r="G94" s="30" t="s">
        <v>310</v>
      </c>
      <c r="H94" s="37" t="s">
        <v>701</v>
      </c>
      <c r="I94" s="45">
        <v>50</v>
      </c>
      <c r="J94" t="s">
        <v>570</v>
      </c>
      <c r="K94" s="32" t="s">
        <v>681</v>
      </c>
      <c r="L94">
        <v>1</v>
      </c>
      <c r="M94">
        <v>5000</v>
      </c>
      <c r="N94" t="s">
        <v>7</v>
      </c>
      <c r="O94" s="38" t="s">
        <v>679</v>
      </c>
      <c r="P94" s="38" t="s">
        <v>685</v>
      </c>
      <c r="Q94" s="29" t="s">
        <v>680</v>
      </c>
    </row>
    <row r="95" spans="1:17" ht="28.8" x14ac:dyDescent="0.3">
      <c r="A95" s="35" t="s">
        <v>659</v>
      </c>
      <c r="B95">
        <v>1</v>
      </c>
      <c r="C95" t="s">
        <v>711</v>
      </c>
      <c r="D95" s="30"/>
      <c r="E95" s="30"/>
      <c r="F95" s="30">
        <v>2802</v>
      </c>
      <c r="G95" s="30" t="s">
        <v>310</v>
      </c>
      <c r="H95" s="37" t="s">
        <v>701</v>
      </c>
      <c r="I95" s="45">
        <v>50</v>
      </c>
      <c r="J95" t="s">
        <v>570</v>
      </c>
      <c r="K95" s="32" t="s">
        <v>681</v>
      </c>
      <c r="L95">
        <v>1</v>
      </c>
      <c r="M95">
        <v>5000</v>
      </c>
      <c r="N95" t="s">
        <v>7</v>
      </c>
      <c r="O95" s="38" t="s">
        <v>679</v>
      </c>
      <c r="P95" s="38" t="s">
        <v>685</v>
      </c>
      <c r="Q95" s="29" t="s">
        <v>680</v>
      </c>
    </row>
    <row r="96" spans="1:17" ht="28.8" x14ac:dyDescent="0.3">
      <c r="A96" s="35" t="s">
        <v>659</v>
      </c>
      <c r="B96">
        <v>1</v>
      </c>
      <c r="C96" t="s">
        <v>711</v>
      </c>
      <c r="D96" s="30"/>
      <c r="E96" s="30"/>
      <c r="F96" s="30">
        <v>35436</v>
      </c>
      <c r="G96" s="30" t="s">
        <v>310</v>
      </c>
      <c r="H96" s="37" t="s">
        <v>701</v>
      </c>
      <c r="I96" s="45">
        <v>50</v>
      </c>
      <c r="J96" t="s">
        <v>570</v>
      </c>
      <c r="K96" s="32" t="s">
        <v>681</v>
      </c>
      <c r="L96">
        <v>1</v>
      </c>
      <c r="M96">
        <v>5000</v>
      </c>
      <c r="N96" t="s">
        <v>7</v>
      </c>
      <c r="O96" s="38" t="s">
        <v>679</v>
      </c>
      <c r="P96" s="38" t="s">
        <v>685</v>
      </c>
      <c r="Q96" s="29" t="s">
        <v>680</v>
      </c>
    </row>
    <row r="97" spans="1:17" ht="28.8" x14ac:dyDescent="0.3">
      <c r="A97" s="35" t="s">
        <v>659</v>
      </c>
      <c r="B97">
        <v>1</v>
      </c>
      <c r="C97" t="s">
        <v>711</v>
      </c>
      <c r="D97" s="30"/>
      <c r="E97" s="30"/>
      <c r="F97" s="30">
        <v>3073</v>
      </c>
      <c r="G97" s="30" t="s">
        <v>310</v>
      </c>
      <c r="H97" s="37" t="s">
        <v>701</v>
      </c>
      <c r="I97" s="45">
        <v>50</v>
      </c>
      <c r="J97" t="s">
        <v>570</v>
      </c>
      <c r="K97" s="32" t="s">
        <v>681</v>
      </c>
      <c r="L97">
        <v>1</v>
      </c>
      <c r="M97">
        <v>5000</v>
      </c>
      <c r="N97" t="s">
        <v>7</v>
      </c>
      <c r="O97" s="38" t="s">
        <v>679</v>
      </c>
      <c r="P97" s="38" t="s">
        <v>685</v>
      </c>
      <c r="Q97" s="29" t="s">
        <v>680</v>
      </c>
    </row>
    <row r="98" spans="1:17" ht="28.8" x14ac:dyDescent="0.3">
      <c r="A98" s="35" t="s">
        <v>659</v>
      </c>
      <c r="B98">
        <v>1</v>
      </c>
      <c r="C98" t="s">
        <v>711</v>
      </c>
      <c r="D98" s="30"/>
      <c r="E98" s="30"/>
      <c r="F98" s="30">
        <v>5334</v>
      </c>
      <c r="G98" s="30" t="s">
        <v>310</v>
      </c>
      <c r="H98" s="37" t="s">
        <v>701</v>
      </c>
      <c r="I98" s="45">
        <v>50</v>
      </c>
      <c r="J98" t="s">
        <v>570</v>
      </c>
      <c r="K98" s="32" t="s">
        <v>681</v>
      </c>
      <c r="L98">
        <v>1</v>
      </c>
      <c r="M98">
        <v>5000</v>
      </c>
      <c r="N98" t="s">
        <v>7</v>
      </c>
      <c r="O98" s="38" t="s">
        <v>679</v>
      </c>
      <c r="P98" s="38" t="s">
        <v>685</v>
      </c>
      <c r="Q98" s="29" t="s">
        <v>680</v>
      </c>
    </row>
    <row r="99" spans="1:17" ht="28.8" x14ac:dyDescent="0.3">
      <c r="A99" s="35" t="s">
        <v>659</v>
      </c>
      <c r="B99">
        <v>1</v>
      </c>
      <c r="C99" t="s">
        <v>711</v>
      </c>
      <c r="D99" s="30"/>
      <c r="E99" s="30"/>
      <c r="F99" s="30">
        <v>1084</v>
      </c>
      <c r="G99" s="30" t="s">
        <v>310</v>
      </c>
      <c r="H99" s="37" t="s">
        <v>701</v>
      </c>
      <c r="I99" s="45">
        <v>50</v>
      </c>
      <c r="J99" t="s">
        <v>570</v>
      </c>
      <c r="K99" s="32" t="s">
        <v>681</v>
      </c>
      <c r="L99">
        <v>1</v>
      </c>
      <c r="M99">
        <v>5000</v>
      </c>
      <c r="N99" t="s">
        <v>7</v>
      </c>
      <c r="O99" s="38" t="s">
        <v>679</v>
      </c>
      <c r="P99" s="38" t="s">
        <v>685</v>
      </c>
      <c r="Q99" s="29" t="s">
        <v>680</v>
      </c>
    </row>
    <row r="100" spans="1:17" ht="28.8" x14ac:dyDescent="0.3">
      <c r="A100" s="35" t="s">
        <v>659</v>
      </c>
      <c r="B100">
        <v>1</v>
      </c>
      <c r="C100" t="s">
        <v>711</v>
      </c>
      <c r="D100" s="30"/>
      <c r="E100" s="30"/>
      <c r="F100" s="30">
        <v>1718</v>
      </c>
      <c r="G100" s="30" t="s">
        <v>310</v>
      </c>
      <c r="H100" s="37" t="s">
        <v>701</v>
      </c>
      <c r="I100" s="45">
        <v>50</v>
      </c>
      <c r="J100" t="s">
        <v>570</v>
      </c>
      <c r="K100" s="32" t="s">
        <v>681</v>
      </c>
      <c r="L100">
        <v>1</v>
      </c>
      <c r="M100">
        <v>5000</v>
      </c>
      <c r="N100" t="s">
        <v>7</v>
      </c>
      <c r="O100" s="38" t="s">
        <v>679</v>
      </c>
      <c r="P100" s="38" t="s">
        <v>685</v>
      </c>
      <c r="Q100" s="29" t="s">
        <v>680</v>
      </c>
    </row>
    <row r="101" spans="1:17" ht="28.8" x14ac:dyDescent="0.3">
      <c r="A101" s="35" t="s">
        <v>659</v>
      </c>
      <c r="B101">
        <v>1</v>
      </c>
      <c r="C101" t="s">
        <v>711</v>
      </c>
      <c r="D101" s="30"/>
      <c r="E101" s="30"/>
      <c r="F101" s="30">
        <v>1265</v>
      </c>
      <c r="G101" s="30" t="s">
        <v>310</v>
      </c>
      <c r="H101" s="37" t="s">
        <v>701</v>
      </c>
      <c r="I101" s="45">
        <v>50</v>
      </c>
      <c r="J101" t="s">
        <v>570</v>
      </c>
      <c r="K101" s="32" t="s">
        <v>681</v>
      </c>
      <c r="L101">
        <v>1</v>
      </c>
      <c r="M101">
        <v>5000</v>
      </c>
      <c r="N101" t="s">
        <v>7</v>
      </c>
      <c r="O101" s="38" t="s">
        <v>679</v>
      </c>
      <c r="P101" s="38" t="s">
        <v>685</v>
      </c>
      <c r="Q101" s="29" t="s">
        <v>680</v>
      </c>
    </row>
    <row r="102" spans="1:17" ht="28.8" x14ac:dyDescent="0.3">
      <c r="A102" s="35" t="s">
        <v>659</v>
      </c>
      <c r="B102">
        <v>1</v>
      </c>
      <c r="C102" t="s">
        <v>711</v>
      </c>
      <c r="D102" s="30"/>
      <c r="E102" s="30"/>
      <c r="F102" s="30">
        <v>3162</v>
      </c>
      <c r="G102" s="30" t="s">
        <v>310</v>
      </c>
      <c r="H102" s="37" t="s">
        <v>701</v>
      </c>
      <c r="I102" s="45">
        <v>50</v>
      </c>
      <c r="J102" t="s">
        <v>570</v>
      </c>
      <c r="K102" s="32" t="s">
        <v>681</v>
      </c>
      <c r="L102">
        <v>1</v>
      </c>
      <c r="M102">
        <v>5000</v>
      </c>
      <c r="N102" t="s">
        <v>7</v>
      </c>
      <c r="O102" s="38" t="s">
        <v>679</v>
      </c>
      <c r="P102" s="38" t="s">
        <v>685</v>
      </c>
      <c r="Q102" s="29" t="s">
        <v>680</v>
      </c>
    </row>
    <row r="103" spans="1:17" ht="28.8" x14ac:dyDescent="0.3">
      <c r="A103" s="35" t="s">
        <v>659</v>
      </c>
      <c r="B103">
        <v>1</v>
      </c>
      <c r="C103" t="s">
        <v>711</v>
      </c>
      <c r="D103" s="30"/>
      <c r="E103" s="30"/>
      <c r="F103" s="30">
        <v>813</v>
      </c>
      <c r="G103" s="30" t="s">
        <v>310</v>
      </c>
      <c r="H103" s="37" t="s">
        <v>701</v>
      </c>
      <c r="I103" s="45">
        <v>50</v>
      </c>
      <c r="J103" t="s">
        <v>570</v>
      </c>
      <c r="K103" s="32" t="s">
        <v>681</v>
      </c>
      <c r="L103">
        <v>1</v>
      </c>
      <c r="M103">
        <v>5000</v>
      </c>
      <c r="N103" t="s">
        <v>7</v>
      </c>
      <c r="O103" s="38" t="s">
        <v>679</v>
      </c>
      <c r="P103" s="38" t="s">
        <v>685</v>
      </c>
      <c r="Q103" s="29" t="s">
        <v>680</v>
      </c>
    </row>
    <row r="104" spans="1:17" ht="28.8" x14ac:dyDescent="0.3">
      <c r="A104" s="35" t="s">
        <v>659</v>
      </c>
      <c r="B104">
        <v>1</v>
      </c>
      <c r="C104" t="s">
        <v>711</v>
      </c>
      <c r="D104" s="30"/>
      <c r="E104" s="30"/>
      <c r="F104" s="30">
        <v>8768</v>
      </c>
      <c r="G104" s="30" t="s">
        <v>310</v>
      </c>
      <c r="H104" s="37" t="s">
        <v>701</v>
      </c>
      <c r="I104" s="45">
        <v>50</v>
      </c>
      <c r="J104" t="s">
        <v>570</v>
      </c>
      <c r="K104" s="32" t="s">
        <v>681</v>
      </c>
      <c r="L104">
        <v>1</v>
      </c>
      <c r="M104">
        <v>5000</v>
      </c>
      <c r="N104" t="s">
        <v>7</v>
      </c>
      <c r="O104" s="38" t="s">
        <v>679</v>
      </c>
      <c r="P104" s="38" t="s">
        <v>685</v>
      </c>
      <c r="Q104" s="29" t="s">
        <v>680</v>
      </c>
    </row>
    <row r="105" spans="1:17" ht="28.8" x14ac:dyDescent="0.3">
      <c r="A105" s="35" t="s">
        <v>659</v>
      </c>
      <c r="B105">
        <v>1</v>
      </c>
      <c r="C105" t="s">
        <v>711</v>
      </c>
      <c r="D105" s="30"/>
      <c r="E105" s="30"/>
      <c r="F105" s="30">
        <v>2260</v>
      </c>
      <c r="G105" s="30" t="s">
        <v>310</v>
      </c>
      <c r="H105" s="37" t="s">
        <v>701</v>
      </c>
      <c r="I105" s="45">
        <v>50</v>
      </c>
      <c r="J105" t="s">
        <v>570</v>
      </c>
      <c r="K105" s="32" t="s">
        <v>681</v>
      </c>
      <c r="L105">
        <v>1</v>
      </c>
      <c r="M105">
        <v>5000</v>
      </c>
      <c r="N105" t="s">
        <v>7</v>
      </c>
      <c r="O105" s="38" t="s">
        <v>679</v>
      </c>
      <c r="P105" s="38" t="s">
        <v>685</v>
      </c>
      <c r="Q105" s="29" t="s">
        <v>680</v>
      </c>
    </row>
    <row r="106" spans="1:17" x14ac:dyDescent="0.3">
      <c r="A106" s="35" t="s">
        <v>659</v>
      </c>
      <c r="B106" s="30">
        <v>9</v>
      </c>
      <c r="C106" s="30">
        <v>250</v>
      </c>
      <c r="D106" s="30"/>
      <c r="E106" s="30"/>
      <c r="F106" s="30">
        <v>148</v>
      </c>
      <c r="G106" s="30" t="s">
        <v>310</v>
      </c>
      <c r="H106" s="30" t="s">
        <v>993</v>
      </c>
      <c r="I106" s="30">
        <v>1000</v>
      </c>
      <c r="J106" t="s">
        <v>993</v>
      </c>
      <c r="K106" s="32"/>
      <c r="L106">
        <v>3</v>
      </c>
      <c r="M106">
        <v>35</v>
      </c>
      <c r="N106" t="s">
        <v>7</v>
      </c>
      <c r="O106" s="29" t="s">
        <v>259</v>
      </c>
      <c r="P106" s="38" t="s">
        <v>685</v>
      </c>
      <c r="Q106" s="29" t="s">
        <v>994</v>
      </c>
    </row>
    <row r="107" spans="1:17" ht="28.8" x14ac:dyDescent="0.3">
      <c r="A107" s="29" t="s">
        <v>658</v>
      </c>
      <c r="B107" s="30" t="s">
        <v>7</v>
      </c>
      <c r="C107" s="30">
        <v>4500</v>
      </c>
      <c r="D107" s="30"/>
      <c r="E107" s="30"/>
      <c r="F107" s="30">
        <v>1.6</v>
      </c>
      <c r="G107" s="30" t="s">
        <v>310</v>
      </c>
      <c r="H107" s="30" t="s">
        <v>695</v>
      </c>
      <c r="I107" s="30">
        <v>80</v>
      </c>
      <c r="J107" t="s">
        <v>378</v>
      </c>
      <c r="K107" s="32" t="s">
        <v>1007</v>
      </c>
      <c r="L107">
        <v>10</v>
      </c>
      <c r="M107">
        <v>5000</v>
      </c>
      <c r="N107" s="32" t="s">
        <v>8</v>
      </c>
      <c r="O107" s="29" t="s">
        <v>995</v>
      </c>
      <c r="P107" s="29" t="s">
        <v>702</v>
      </c>
      <c r="Q107" s="29" t="s">
        <v>910</v>
      </c>
    </row>
    <row r="108" spans="1:17" x14ac:dyDescent="0.3">
      <c r="A108" s="29" t="s">
        <v>658</v>
      </c>
      <c r="B108" s="30" t="s">
        <v>7</v>
      </c>
      <c r="C108" s="30">
        <v>4500</v>
      </c>
      <c r="D108" s="30"/>
      <c r="E108" s="30"/>
      <c r="F108" s="30">
        <v>0.4</v>
      </c>
      <c r="G108" s="30" t="s">
        <v>310</v>
      </c>
      <c r="H108" s="30" t="s">
        <v>695</v>
      </c>
      <c r="I108" s="30">
        <v>80</v>
      </c>
      <c r="J108" t="s">
        <v>378</v>
      </c>
      <c r="K108" s="32" t="s">
        <v>1002</v>
      </c>
      <c r="L108">
        <v>10</v>
      </c>
      <c r="M108">
        <v>5000</v>
      </c>
      <c r="N108" s="32" t="s">
        <v>8</v>
      </c>
      <c r="O108" s="29" t="s">
        <v>996</v>
      </c>
      <c r="P108" s="29" t="s">
        <v>702</v>
      </c>
      <c r="Q108" s="29" t="s">
        <v>910</v>
      </c>
    </row>
    <row r="109" spans="1:17" x14ac:dyDescent="0.3">
      <c r="A109" s="29" t="s">
        <v>658</v>
      </c>
      <c r="B109" s="30" t="s">
        <v>7</v>
      </c>
      <c r="C109" s="30">
        <v>4500</v>
      </c>
      <c r="D109" s="30"/>
      <c r="E109" s="30"/>
      <c r="F109" s="30">
        <v>0.9</v>
      </c>
      <c r="G109" s="30" t="s">
        <v>310</v>
      </c>
      <c r="H109" s="30" t="s">
        <v>695</v>
      </c>
      <c r="I109" s="30">
        <v>80</v>
      </c>
      <c r="J109" t="s">
        <v>378</v>
      </c>
      <c r="K109" s="32" t="s">
        <v>1003</v>
      </c>
      <c r="L109">
        <v>10</v>
      </c>
      <c r="M109">
        <v>5000</v>
      </c>
      <c r="N109" s="32" t="s">
        <v>8</v>
      </c>
      <c r="O109" s="29" t="s">
        <v>1001</v>
      </c>
      <c r="P109" s="29" t="s">
        <v>702</v>
      </c>
      <c r="Q109" s="29" t="s">
        <v>910</v>
      </c>
    </row>
    <row r="110" spans="1:17" x14ac:dyDescent="0.3">
      <c r="A110" s="29" t="s">
        <v>658</v>
      </c>
      <c r="B110" s="30" t="s">
        <v>7</v>
      </c>
      <c r="C110" s="30">
        <v>4500</v>
      </c>
      <c r="D110" s="30"/>
      <c r="E110" s="30"/>
      <c r="F110" s="30">
        <v>0.4</v>
      </c>
      <c r="G110" s="30" t="s">
        <v>310</v>
      </c>
      <c r="H110" s="30" t="s">
        <v>695</v>
      </c>
      <c r="I110" s="30">
        <v>80</v>
      </c>
      <c r="J110" t="s">
        <v>378</v>
      </c>
      <c r="K110" s="32" t="s">
        <v>1004</v>
      </c>
      <c r="L110">
        <v>10</v>
      </c>
      <c r="M110">
        <v>5000</v>
      </c>
      <c r="N110" s="32" t="s">
        <v>8</v>
      </c>
      <c r="O110" s="29" t="s">
        <v>997</v>
      </c>
      <c r="P110" s="29" t="s">
        <v>702</v>
      </c>
      <c r="Q110" s="29" t="s">
        <v>910</v>
      </c>
    </row>
    <row r="111" spans="1:17" x14ac:dyDescent="0.3">
      <c r="A111" s="29" t="s">
        <v>658</v>
      </c>
      <c r="B111" s="30" t="s">
        <v>7</v>
      </c>
      <c r="C111" s="30">
        <v>4500</v>
      </c>
      <c r="D111" s="30"/>
      <c r="E111" s="30"/>
      <c r="F111" s="30">
        <v>0.4</v>
      </c>
      <c r="G111" s="30" t="s">
        <v>310</v>
      </c>
      <c r="H111" s="30" t="s">
        <v>695</v>
      </c>
      <c r="I111" s="30">
        <v>80</v>
      </c>
      <c r="J111" t="s">
        <v>378</v>
      </c>
      <c r="K111" s="32" t="s">
        <v>1005</v>
      </c>
      <c r="L111">
        <v>10</v>
      </c>
      <c r="M111">
        <v>5000</v>
      </c>
      <c r="N111" s="32" t="s">
        <v>8</v>
      </c>
      <c r="O111" s="29" t="s">
        <v>998</v>
      </c>
      <c r="P111" s="29" t="s">
        <v>702</v>
      </c>
      <c r="Q111" s="29" t="s">
        <v>910</v>
      </c>
    </row>
    <row r="112" spans="1:17" x14ac:dyDescent="0.3">
      <c r="A112" s="29" t="s">
        <v>658</v>
      </c>
      <c r="B112" s="30" t="s">
        <v>7</v>
      </c>
      <c r="C112" s="30">
        <v>4500</v>
      </c>
      <c r="D112" s="30"/>
      <c r="E112" s="30"/>
      <c r="F112" s="30">
        <v>0.5</v>
      </c>
      <c r="G112" s="30" t="s">
        <v>310</v>
      </c>
      <c r="H112" s="30" t="s">
        <v>695</v>
      </c>
      <c r="I112" s="30">
        <v>80</v>
      </c>
      <c r="J112" t="s">
        <v>378</v>
      </c>
      <c r="K112" s="32" t="s">
        <v>1006</v>
      </c>
      <c r="L112">
        <v>10</v>
      </c>
      <c r="M112">
        <v>5000</v>
      </c>
      <c r="N112" s="32" t="s">
        <v>8</v>
      </c>
      <c r="O112" s="29" t="s">
        <v>999</v>
      </c>
      <c r="P112" s="29" t="s">
        <v>702</v>
      </c>
      <c r="Q112" s="29" t="s">
        <v>910</v>
      </c>
    </row>
    <row r="113" spans="1:17" x14ac:dyDescent="0.3">
      <c r="A113" s="29" t="s">
        <v>658</v>
      </c>
      <c r="B113" s="30" t="s">
        <v>7</v>
      </c>
      <c r="C113" s="30">
        <v>4500</v>
      </c>
      <c r="D113" s="30"/>
      <c r="E113" s="30"/>
      <c r="F113" s="30">
        <v>0.3</v>
      </c>
      <c r="G113" s="30" t="s">
        <v>310</v>
      </c>
      <c r="H113" s="30" t="s">
        <v>695</v>
      </c>
      <c r="I113" s="30">
        <v>80</v>
      </c>
      <c r="J113" t="s">
        <v>378</v>
      </c>
      <c r="K113" s="32" t="s">
        <v>779</v>
      </c>
      <c r="L113">
        <v>10</v>
      </c>
      <c r="M113">
        <v>5000</v>
      </c>
      <c r="N113" s="32" t="s">
        <v>8</v>
      </c>
      <c r="O113" s="29" t="s">
        <v>1000</v>
      </c>
      <c r="P113" s="29" t="s">
        <v>702</v>
      </c>
      <c r="Q113" s="29" t="s">
        <v>910</v>
      </c>
    </row>
    <row r="114" spans="1:17" x14ac:dyDescent="0.3">
      <c r="A114" s="29" t="s">
        <v>659</v>
      </c>
      <c r="B114" s="30">
        <v>4</v>
      </c>
      <c r="C114" s="30">
        <v>2400</v>
      </c>
      <c r="D114" s="30"/>
      <c r="E114" s="30"/>
      <c r="F114" s="30">
        <f>11+30+77</f>
        <v>118</v>
      </c>
      <c r="G114" s="30" t="s">
        <v>310</v>
      </c>
      <c r="H114" s="30" t="s">
        <v>695</v>
      </c>
      <c r="I114" s="30">
        <v>100</v>
      </c>
      <c r="J114" t="s">
        <v>1020</v>
      </c>
      <c r="K114" s="32" t="s">
        <v>1021</v>
      </c>
      <c r="L114">
        <v>6.5</v>
      </c>
      <c r="M114">
        <v>5000</v>
      </c>
      <c r="N114" s="32" t="s">
        <v>8</v>
      </c>
      <c r="O114" s="29" t="s">
        <v>1008</v>
      </c>
      <c r="P114" s="29" t="s">
        <v>702</v>
      </c>
      <c r="Q114" s="29" t="s">
        <v>1022</v>
      </c>
    </row>
    <row r="115" spans="1:17" x14ac:dyDescent="0.3">
      <c r="A115" s="29" t="s">
        <v>659</v>
      </c>
      <c r="B115" s="30">
        <v>4</v>
      </c>
      <c r="C115" s="30">
        <v>2400</v>
      </c>
      <c r="D115" s="30"/>
      <c r="E115" s="30"/>
      <c r="F115" s="30">
        <f>16+28+108</f>
        <v>152</v>
      </c>
      <c r="G115" s="30" t="s">
        <v>310</v>
      </c>
      <c r="H115" s="30" t="s">
        <v>695</v>
      </c>
      <c r="I115" s="30">
        <v>100</v>
      </c>
      <c r="J115" t="s">
        <v>1020</v>
      </c>
      <c r="K115" s="32" t="s">
        <v>1021</v>
      </c>
      <c r="L115">
        <v>6.5</v>
      </c>
      <c r="M115">
        <v>5000</v>
      </c>
      <c r="N115" s="32" t="s">
        <v>8</v>
      </c>
      <c r="O115" s="29" t="s">
        <v>1009</v>
      </c>
      <c r="P115" s="29" t="s">
        <v>702</v>
      </c>
      <c r="Q115" s="29" t="s">
        <v>1022</v>
      </c>
    </row>
    <row r="116" spans="1:17" x14ac:dyDescent="0.3">
      <c r="A116" s="29" t="s">
        <v>659</v>
      </c>
      <c r="B116" s="30">
        <v>4</v>
      </c>
      <c r="C116" s="30">
        <v>2400</v>
      </c>
      <c r="D116" s="30"/>
      <c r="E116" s="30"/>
      <c r="F116" s="30">
        <f>18+35+116</f>
        <v>169</v>
      </c>
      <c r="G116" s="30" t="s">
        <v>310</v>
      </c>
      <c r="H116" s="30" t="s">
        <v>695</v>
      </c>
      <c r="I116" s="30">
        <v>100</v>
      </c>
      <c r="J116" t="s">
        <v>1020</v>
      </c>
      <c r="K116" s="32" t="s">
        <v>1021</v>
      </c>
      <c r="L116">
        <v>6.5</v>
      </c>
      <c r="M116">
        <v>5000</v>
      </c>
      <c r="N116" s="32" t="s">
        <v>8</v>
      </c>
      <c r="O116" s="29" t="s">
        <v>1010</v>
      </c>
      <c r="P116" s="29" t="s">
        <v>702</v>
      </c>
      <c r="Q116" s="29" t="s">
        <v>1022</v>
      </c>
    </row>
    <row r="117" spans="1:17" x14ac:dyDescent="0.3">
      <c r="A117" s="29" t="s">
        <v>659</v>
      </c>
      <c r="B117" s="30">
        <v>12</v>
      </c>
      <c r="C117" s="30">
        <v>3960</v>
      </c>
      <c r="D117" s="30"/>
      <c r="E117" s="30"/>
      <c r="F117" s="30">
        <f>23+29+83</f>
        <v>135</v>
      </c>
      <c r="G117" s="30" t="s">
        <v>310</v>
      </c>
      <c r="H117" s="30" t="s">
        <v>695</v>
      </c>
      <c r="I117" s="30">
        <v>100</v>
      </c>
      <c r="J117" t="s">
        <v>1020</v>
      </c>
      <c r="K117" s="32" t="s">
        <v>1021</v>
      </c>
      <c r="L117">
        <v>6.5</v>
      </c>
      <c r="M117">
        <v>5000</v>
      </c>
      <c r="N117" s="32" t="s">
        <v>8</v>
      </c>
      <c r="O117" s="29" t="s">
        <v>1011</v>
      </c>
      <c r="P117" s="29" t="s">
        <v>702</v>
      </c>
      <c r="Q117" s="29" t="s">
        <v>1022</v>
      </c>
    </row>
    <row r="118" spans="1:17" x14ac:dyDescent="0.3">
      <c r="A118" s="29" t="s">
        <v>659</v>
      </c>
      <c r="B118" s="30">
        <v>5</v>
      </c>
      <c r="C118" s="30">
        <v>2500</v>
      </c>
      <c r="D118" s="30"/>
      <c r="E118" s="30"/>
      <c r="F118" s="30">
        <f>15+26+127</f>
        <v>168</v>
      </c>
      <c r="G118" s="30" t="s">
        <v>310</v>
      </c>
      <c r="H118" s="30" t="s">
        <v>695</v>
      </c>
      <c r="I118" s="30">
        <v>100</v>
      </c>
      <c r="J118" t="s">
        <v>1020</v>
      </c>
      <c r="K118" s="32" t="s">
        <v>1021</v>
      </c>
      <c r="L118">
        <v>6.5</v>
      </c>
      <c r="M118">
        <v>5000</v>
      </c>
      <c r="N118" s="32" t="s">
        <v>8</v>
      </c>
      <c r="O118" s="29" t="s">
        <v>1012</v>
      </c>
      <c r="P118" s="29" t="s">
        <v>702</v>
      </c>
      <c r="Q118" s="29" t="s">
        <v>1022</v>
      </c>
    </row>
    <row r="119" spans="1:17" x14ac:dyDescent="0.3">
      <c r="A119" s="29" t="s">
        <v>659</v>
      </c>
      <c r="B119" s="30">
        <v>5</v>
      </c>
      <c r="C119" s="30">
        <v>2750</v>
      </c>
      <c r="D119" s="30"/>
      <c r="E119" s="30"/>
      <c r="F119" s="30">
        <f>8+30+104</f>
        <v>142</v>
      </c>
      <c r="G119" s="30" t="s">
        <v>310</v>
      </c>
      <c r="H119" s="30" t="s">
        <v>695</v>
      </c>
      <c r="I119" s="30">
        <v>100</v>
      </c>
      <c r="J119" t="s">
        <v>1020</v>
      </c>
      <c r="K119" s="32" t="s">
        <v>1021</v>
      </c>
      <c r="L119">
        <v>6.5</v>
      </c>
      <c r="M119">
        <v>5000</v>
      </c>
      <c r="N119" s="32" t="s">
        <v>8</v>
      </c>
      <c r="O119" s="34" t="s">
        <v>1013</v>
      </c>
      <c r="P119" s="29" t="s">
        <v>702</v>
      </c>
      <c r="Q119" s="29" t="s">
        <v>1022</v>
      </c>
    </row>
    <row r="120" spans="1:17" x14ac:dyDescent="0.3">
      <c r="A120" s="29" t="s">
        <v>659</v>
      </c>
      <c r="B120" s="30">
        <v>1</v>
      </c>
      <c r="C120" s="30">
        <v>6000</v>
      </c>
      <c r="D120" s="30"/>
      <c r="E120" s="30"/>
      <c r="F120" s="30">
        <f>14+31+111</f>
        <v>156</v>
      </c>
      <c r="G120" s="30" t="s">
        <v>310</v>
      </c>
      <c r="H120" s="30" t="s">
        <v>695</v>
      </c>
      <c r="I120" s="30">
        <v>100</v>
      </c>
      <c r="J120" t="s">
        <v>1020</v>
      </c>
      <c r="K120" s="32" t="s">
        <v>1021</v>
      </c>
      <c r="L120">
        <v>6.5</v>
      </c>
      <c r="M120">
        <v>5000</v>
      </c>
      <c r="N120" s="32" t="s">
        <v>8</v>
      </c>
      <c r="O120" s="34" t="s">
        <v>1014</v>
      </c>
      <c r="P120" s="29" t="s">
        <v>702</v>
      </c>
      <c r="Q120" s="29" t="s">
        <v>1022</v>
      </c>
    </row>
    <row r="121" spans="1:17" x14ac:dyDescent="0.3">
      <c r="A121" s="29" t="s">
        <v>659</v>
      </c>
      <c r="B121" s="30">
        <v>12</v>
      </c>
      <c r="C121" s="30">
        <v>3960</v>
      </c>
      <c r="D121" s="30"/>
      <c r="E121" s="30"/>
      <c r="F121" s="30">
        <f>16+32+81</f>
        <v>129</v>
      </c>
      <c r="G121" s="30" t="s">
        <v>310</v>
      </c>
      <c r="H121" s="30" t="s">
        <v>695</v>
      </c>
      <c r="I121" s="30">
        <v>100</v>
      </c>
      <c r="J121" t="s">
        <v>1020</v>
      </c>
      <c r="K121" s="32" t="s">
        <v>1021</v>
      </c>
      <c r="L121">
        <v>6.5</v>
      </c>
      <c r="M121">
        <v>5000</v>
      </c>
      <c r="N121" s="32" t="s">
        <v>8</v>
      </c>
      <c r="O121" s="34" t="s">
        <v>1015</v>
      </c>
      <c r="P121" s="29" t="s">
        <v>702</v>
      </c>
      <c r="Q121" s="29" t="s">
        <v>1022</v>
      </c>
    </row>
    <row r="122" spans="1:17" x14ac:dyDescent="0.3">
      <c r="A122" s="29" t="s">
        <v>659</v>
      </c>
      <c r="B122" s="30">
        <v>12</v>
      </c>
      <c r="C122" s="30">
        <v>3960</v>
      </c>
      <c r="D122" s="30"/>
      <c r="E122" s="30"/>
      <c r="F122" s="30">
        <f>16+32+70</f>
        <v>118</v>
      </c>
      <c r="G122" s="30" t="s">
        <v>310</v>
      </c>
      <c r="H122" s="30" t="s">
        <v>695</v>
      </c>
      <c r="I122" s="30">
        <v>100</v>
      </c>
      <c r="J122" t="s">
        <v>1020</v>
      </c>
      <c r="K122" s="32" t="s">
        <v>1021</v>
      </c>
      <c r="L122">
        <v>6.5</v>
      </c>
      <c r="M122">
        <v>5000</v>
      </c>
      <c r="N122" s="32" t="s">
        <v>8</v>
      </c>
      <c r="O122" s="34" t="s">
        <v>1016</v>
      </c>
      <c r="P122" s="29" t="s">
        <v>702</v>
      </c>
      <c r="Q122" s="29" t="s">
        <v>1022</v>
      </c>
    </row>
    <row r="123" spans="1:17" x14ac:dyDescent="0.3">
      <c r="A123" s="29" t="s">
        <v>659</v>
      </c>
      <c r="B123" s="30">
        <v>6</v>
      </c>
      <c r="C123" s="30">
        <v>3000</v>
      </c>
      <c r="D123" s="30"/>
      <c r="E123" s="30"/>
      <c r="F123" s="30">
        <f>10+29+79</f>
        <v>118</v>
      </c>
      <c r="G123" s="30" t="s">
        <v>310</v>
      </c>
      <c r="H123" s="30" t="s">
        <v>695</v>
      </c>
      <c r="I123" s="30">
        <v>100</v>
      </c>
      <c r="J123" t="s">
        <v>1020</v>
      </c>
      <c r="K123" s="32" t="s">
        <v>1021</v>
      </c>
      <c r="L123">
        <v>6.5</v>
      </c>
      <c r="M123">
        <v>5000</v>
      </c>
      <c r="N123" s="32" t="s">
        <v>8</v>
      </c>
      <c r="O123" s="34" t="s">
        <v>1017</v>
      </c>
      <c r="P123" s="29" t="s">
        <v>702</v>
      </c>
      <c r="Q123" s="29" t="s">
        <v>1022</v>
      </c>
    </row>
    <row r="124" spans="1:17" x14ac:dyDescent="0.3">
      <c r="A124" s="29" t="s">
        <v>659</v>
      </c>
      <c r="B124" s="30">
        <v>10</v>
      </c>
      <c r="C124" s="30">
        <v>3300</v>
      </c>
      <c r="D124" s="30"/>
      <c r="E124" s="30"/>
      <c r="F124" s="30">
        <f>3+16+39</f>
        <v>58</v>
      </c>
      <c r="G124" s="30" t="s">
        <v>310</v>
      </c>
      <c r="H124" s="30" t="s">
        <v>695</v>
      </c>
      <c r="I124" s="30">
        <v>100</v>
      </c>
      <c r="J124" t="s">
        <v>1020</v>
      </c>
      <c r="K124" s="32" t="s">
        <v>1021</v>
      </c>
      <c r="L124">
        <v>6.5</v>
      </c>
      <c r="M124">
        <v>5000</v>
      </c>
      <c r="N124" s="32" t="s">
        <v>8</v>
      </c>
      <c r="O124" s="34" t="s">
        <v>1008</v>
      </c>
      <c r="P124" s="29" t="s">
        <v>702</v>
      </c>
      <c r="Q124" s="29" t="s">
        <v>1022</v>
      </c>
    </row>
    <row r="125" spans="1:17" x14ac:dyDescent="0.3">
      <c r="A125" s="29" t="s">
        <v>659</v>
      </c>
      <c r="B125" s="30">
        <v>10</v>
      </c>
      <c r="C125" s="30">
        <v>3300</v>
      </c>
      <c r="D125" s="30"/>
      <c r="E125" s="30"/>
      <c r="F125" s="30">
        <f>5+16+29</f>
        <v>50</v>
      </c>
      <c r="G125" s="30" t="s">
        <v>310</v>
      </c>
      <c r="H125" s="30" t="s">
        <v>695</v>
      </c>
      <c r="I125" s="30">
        <v>100</v>
      </c>
      <c r="J125" t="s">
        <v>1020</v>
      </c>
      <c r="K125" s="32" t="s">
        <v>1021</v>
      </c>
      <c r="L125">
        <v>6.5</v>
      </c>
      <c r="M125">
        <v>5000</v>
      </c>
      <c r="N125" s="32" t="s">
        <v>8</v>
      </c>
      <c r="O125" s="34" t="s">
        <v>1018</v>
      </c>
      <c r="P125" s="29" t="s">
        <v>702</v>
      </c>
      <c r="Q125" s="29" t="s">
        <v>1022</v>
      </c>
    </row>
    <row r="126" spans="1:17" x14ac:dyDescent="0.3">
      <c r="A126" s="29" t="s">
        <v>659</v>
      </c>
      <c r="B126" s="30">
        <v>10</v>
      </c>
      <c r="C126" s="30">
        <v>3300</v>
      </c>
      <c r="D126" s="30"/>
      <c r="E126" s="30"/>
      <c r="F126" s="30">
        <f>4+11+32</f>
        <v>47</v>
      </c>
      <c r="G126" s="30" t="s">
        <v>310</v>
      </c>
      <c r="H126" s="30" t="s">
        <v>695</v>
      </c>
      <c r="I126" s="30">
        <v>100</v>
      </c>
      <c r="J126" t="s">
        <v>1020</v>
      </c>
      <c r="K126" s="32" t="s">
        <v>1021</v>
      </c>
      <c r="L126">
        <v>6.5</v>
      </c>
      <c r="M126">
        <v>5000</v>
      </c>
      <c r="N126" s="32" t="s">
        <v>8</v>
      </c>
      <c r="O126" s="34" t="s">
        <v>1019</v>
      </c>
      <c r="P126" s="29" t="s">
        <v>702</v>
      </c>
      <c r="Q126" s="29" t="s">
        <v>1022</v>
      </c>
    </row>
    <row r="127" spans="1:17" x14ac:dyDescent="0.3">
      <c r="A127" s="29" t="s">
        <v>1023</v>
      </c>
      <c r="B127" s="30">
        <v>3</v>
      </c>
      <c r="C127" s="30">
        <v>1000</v>
      </c>
      <c r="D127" s="30"/>
      <c r="E127" s="30"/>
      <c r="F127" s="30">
        <v>9</v>
      </c>
      <c r="G127" s="30" t="s">
        <v>310</v>
      </c>
      <c r="H127" s="30" t="s">
        <v>1025</v>
      </c>
      <c r="I127" s="30" t="s">
        <v>1026</v>
      </c>
      <c r="J127" s="52" t="s">
        <v>570</v>
      </c>
      <c r="K127" s="54" t="s">
        <v>1027</v>
      </c>
      <c r="L127">
        <v>100</v>
      </c>
      <c r="M127">
        <v>5000</v>
      </c>
      <c r="N127" s="32" t="s">
        <v>8</v>
      </c>
      <c r="O127" s="34" t="s">
        <v>675</v>
      </c>
      <c r="P127" s="34" t="s">
        <v>690</v>
      </c>
      <c r="Q127" s="29" t="s">
        <v>1028</v>
      </c>
    </row>
    <row r="128" spans="1:17" x14ac:dyDescent="0.3">
      <c r="A128" s="29" t="s">
        <v>1023</v>
      </c>
      <c r="B128" s="30">
        <v>3</v>
      </c>
      <c r="C128" s="30">
        <v>1000</v>
      </c>
      <c r="D128" s="30"/>
      <c r="E128" s="30"/>
      <c r="F128" s="30">
        <v>5</v>
      </c>
      <c r="G128" s="30" t="s">
        <v>310</v>
      </c>
      <c r="H128" s="30" t="s">
        <v>1025</v>
      </c>
      <c r="I128" s="30" t="s">
        <v>1026</v>
      </c>
      <c r="J128" s="52" t="s">
        <v>570</v>
      </c>
      <c r="K128" s="54" t="s">
        <v>1027</v>
      </c>
      <c r="L128">
        <v>100</v>
      </c>
      <c r="M128">
        <v>5000</v>
      </c>
      <c r="N128" s="32" t="s">
        <v>8</v>
      </c>
      <c r="O128" s="34" t="s">
        <v>675</v>
      </c>
      <c r="P128" s="34" t="s">
        <v>690</v>
      </c>
      <c r="Q128" s="29" t="s">
        <v>1028</v>
      </c>
    </row>
    <row r="129" spans="1:17" x14ac:dyDescent="0.3">
      <c r="A129" s="29" t="s">
        <v>1023</v>
      </c>
      <c r="B129" s="30">
        <v>3</v>
      </c>
      <c r="C129" s="30">
        <v>1000</v>
      </c>
      <c r="D129" s="30"/>
      <c r="E129" s="30"/>
      <c r="F129" s="30">
        <v>4</v>
      </c>
      <c r="G129" s="30" t="s">
        <v>310</v>
      </c>
      <c r="H129" s="30" t="s">
        <v>1025</v>
      </c>
      <c r="I129" s="30" t="s">
        <v>1026</v>
      </c>
      <c r="J129" s="52" t="s">
        <v>570</v>
      </c>
      <c r="K129" s="54" t="s">
        <v>1027</v>
      </c>
      <c r="L129">
        <v>100</v>
      </c>
      <c r="M129">
        <v>5000</v>
      </c>
      <c r="N129" s="32" t="s">
        <v>8</v>
      </c>
      <c r="O129" s="34" t="s">
        <v>675</v>
      </c>
      <c r="P129" s="34" t="s">
        <v>690</v>
      </c>
      <c r="Q129" s="29" t="s">
        <v>1028</v>
      </c>
    </row>
    <row r="130" spans="1:17" x14ac:dyDescent="0.3">
      <c r="A130" s="29" t="s">
        <v>1023</v>
      </c>
      <c r="B130" s="30">
        <v>3</v>
      </c>
      <c r="C130" s="30">
        <v>1000</v>
      </c>
      <c r="D130" s="30"/>
      <c r="E130" s="30"/>
      <c r="F130" s="30">
        <v>8</v>
      </c>
      <c r="G130" s="30" t="s">
        <v>310</v>
      </c>
      <c r="H130" s="30" t="s">
        <v>1025</v>
      </c>
      <c r="I130" s="30" t="s">
        <v>1026</v>
      </c>
      <c r="J130" s="52" t="s">
        <v>570</v>
      </c>
      <c r="K130" s="54" t="s">
        <v>1027</v>
      </c>
      <c r="L130">
        <v>100</v>
      </c>
      <c r="M130">
        <v>5000</v>
      </c>
      <c r="N130" s="32" t="s">
        <v>8</v>
      </c>
      <c r="O130" s="34" t="s">
        <v>675</v>
      </c>
      <c r="P130" s="34" t="s">
        <v>690</v>
      </c>
      <c r="Q130" s="29" t="s">
        <v>1028</v>
      </c>
    </row>
    <row r="131" spans="1:17" x14ac:dyDescent="0.3">
      <c r="A131" s="29" t="s">
        <v>1023</v>
      </c>
      <c r="B131" s="30">
        <v>3</v>
      </c>
      <c r="C131" s="30">
        <v>1000</v>
      </c>
      <c r="D131" s="30"/>
      <c r="E131" s="30"/>
      <c r="F131" s="30">
        <v>7</v>
      </c>
      <c r="G131" s="30" t="s">
        <v>310</v>
      </c>
      <c r="H131" s="30" t="s">
        <v>1025</v>
      </c>
      <c r="I131" s="30" t="s">
        <v>1026</v>
      </c>
      <c r="J131" s="52" t="s">
        <v>570</v>
      </c>
      <c r="K131" s="54" t="s">
        <v>1027</v>
      </c>
      <c r="L131">
        <v>100</v>
      </c>
      <c r="M131">
        <v>5000</v>
      </c>
      <c r="N131" s="32" t="s">
        <v>8</v>
      </c>
      <c r="O131" s="34" t="s">
        <v>675</v>
      </c>
      <c r="P131" s="34" t="s">
        <v>690</v>
      </c>
      <c r="Q131" s="29" t="s">
        <v>1028</v>
      </c>
    </row>
    <row r="132" spans="1:17" x14ac:dyDescent="0.3">
      <c r="A132" s="29" t="s">
        <v>1023</v>
      </c>
      <c r="B132" s="30">
        <v>3</v>
      </c>
      <c r="C132" s="30">
        <v>1000</v>
      </c>
      <c r="D132" s="30"/>
      <c r="E132" s="30"/>
      <c r="F132" s="30">
        <v>7</v>
      </c>
      <c r="G132" s="30" t="s">
        <v>310</v>
      </c>
      <c r="H132" s="30" t="s">
        <v>1025</v>
      </c>
      <c r="I132" s="30" t="s">
        <v>1026</v>
      </c>
      <c r="J132" s="52" t="s">
        <v>570</v>
      </c>
      <c r="K132" s="54" t="s">
        <v>1027</v>
      </c>
      <c r="L132">
        <v>100</v>
      </c>
      <c r="M132">
        <v>5000</v>
      </c>
      <c r="N132" s="32" t="s">
        <v>8</v>
      </c>
      <c r="O132" s="34" t="s">
        <v>675</v>
      </c>
      <c r="P132" s="34" t="s">
        <v>690</v>
      </c>
      <c r="Q132" s="29" t="s">
        <v>1028</v>
      </c>
    </row>
    <row r="133" spans="1:17" x14ac:dyDescent="0.3">
      <c r="A133" s="29" t="s">
        <v>1023</v>
      </c>
      <c r="B133" s="30">
        <v>3</v>
      </c>
      <c r="C133" s="30">
        <v>1000</v>
      </c>
      <c r="D133" s="30"/>
      <c r="E133" s="30"/>
      <c r="F133" s="30">
        <v>5</v>
      </c>
      <c r="G133" s="30" t="s">
        <v>310</v>
      </c>
      <c r="H133" s="30" t="s">
        <v>1025</v>
      </c>
      <c r="I133" s="30" t="s">
        <v>1026</v>
      </c>
      <c r="J133" s="52" t="s">
        <v>570</v>
      </c>
      <c r="K133" s="54" t="s">
        <v>1027</v>
      </c>
      <c r="L133">
        <v>100</v>
      </c>
      <c r="M133">
        <v>5000</v>
      </c>
      <c r="N133" s="32" t="s">
        <v>8</v>
      </c>
      <c r="O133" s="34" t="s">
        <v>675</v>
      </c>
      <c r="P133" s="34" t="s">
        <v>690</v>
      </c>
      <c r="Q133" s="29" t="s">
        <v>1028</v>
      </c>
    </row>
    <row r="134" spans="1:17" x14ac:dyDescent="0.3">
      <c r="A134" s="29" t="s">
        <v>1023</v>
      </c>
      <c r="B134" s="30">
        <v>3</v>
      </c>
      <c r="C134" s="30">
        <v>1000</v>
      </c>
      <c r="D134" s="30"/>
      <c r="E134" s="30"/>
      <c r="F134" s="30">
        <v>3</v>
      </c>
      <c r="G134" s="30" t="s">
        <v>310</v>
      </c>
      <c r="H134" s="30" t="s">
        <v>1025</v>
      </c>
      <c r="I134" s="30" t="s">
        <v>1026</v>
      </c>
      <c r="J134" s="52" t="s">
        <v>570</v>
      </c>
      <c r="K134" s="54" t="s">
        <v>1027</v>
      </c>
      <c r="L134">
        <v>100</v>
      </c>
      <c r="M134">
        <v>5000</v>
      </c>
      <c r="N134" s="32" t="s">
        <v>8</v>
      </c>
      <c r="O134" s="34" t="s">
        <v>675</v>
      </c>
      <c r="P134" s="34" t="s">
        <v>690</v>
      </c>
      <c r="Q134" s="29" t="s">
        <v>1028</v>
      </c>
    </row>
    <row r="135" spans="1:17" x14ac:dyDescent="0.3">
      <c r="A135" s="29" t="s">
        <v>1023</v>
      </c>
      <c r="B135" s="30">
        <v>3</v>
      </c>
      <c r="C135" s="30">
        <v>1000</v>
      </c>
      <c r="D135" s="30"/>
      <c r="E135" s="30"/>
      <c r="F135" s="30">
        <v>4</v>
      </c>
      <c r="G135" s="30" t="s">
        <v>310</v>
      </c>
      <c r="H135" s="30" t="s">
        <v>1025</v>
      </c>
      <c r="I135" s="30" t="s">
        <v>1026</v>
      </c>
      <c r="J135" s="52" t="s">
        <v>570</v>
      </c>
      <c r="K135" s="54" t="s">
        <v>1027</v>
      </c>
      <c r="L135">
        <v>100</v>
      </c>
      <c r="M135">
        <v>5000</v>
      </c>
      <c r="N135" s="32" t="s">
        <v>8</v>
      </c>
      <c r="O135" s="34" t="s">
        <v>675</v>
      </c>
      <c r="P135" s="34" t="s">
        <v>690</v>
      </c>
      <c r="Q135" s="29" t="s">
        <v>1028</v>
      </c>
    </row>
    <row r="136" spans="1:17" x14ac:dyDescent="0.3">
      <c r="A136" s="29" t="s">
        <v>1023</v>
      </c>
      <c r="B136" s="30">
        <v>3</v>
      </c>
      <c r="C136" s="30">
        <v>1000</v>
      </c>
      <c r="D136" s="30"/>
      <c r="E136" s="30"/>
      <c r="F136" s="30">
        <v>6</v>
      </c>
      <c r="G136" s="30" t="s">
        <v>310</v>
      </c>
      <c r="H136" s="30" t="s">
        <v>1025</v>
      </c>
      <c r="I136" s="30" t="s">
        <v>1026</v>
      </c>
      <c r="J136" s="52" t="s">
        <v>570</v>
      </c>
      <c r="K136" s="54" t="s">
        <v>1027</v>
      </c>
      <c r="L136">
        <v>100</v>
      </c>
      <c r="M136">
        <v>5000</v>
      </c>
      <c r="N136" s="32" t="s">
        <v>8</v>
      </c>
      <c r="O136" s="34" t="s">
        <v>675</v>
      </c>
      <c r="P136" s="34" t="s">
        <v>690</v>
      </c>
      <c r="Q136" s="29" t="s">
        <v>1028</v>
      </c>
    </row>
    <row r="137" spans="1:17" x14ac:dyDescent="0.3">
      <c r="A137" s="29" t="s">
        <v>1023</v>
      </c>
      <c r="B137" s="30">
        <v>3</v>
      </c>
      <c r="C137" s="30">
        <v>1000</v>
      </c>
      <c r="D137" s="30"/>
      <c r="E137" s="30"/>
      <c r="F137" s="30">
        <v>4</v>
      </c>
      <c r="G137" s="30" t="s">
        <v>310</v>
      </c>
      <c r="H137" s="30" t="s">
        <v>1025</v>
      </c>
      <c r="I137" s="30" t="s">
        <v>1026</v>
      </c>
      <c r="J137" s="52" t="s">
        <v>570</v>
      </c>
      <c r="K137" s="54" t="s">
        <v>1027</v>
      </c>
      <c r="L137">
        <v>100</v>
      </c>
      <c r="M137">
        <v>5000</v>
      </c>
      <c r="N137" s="32" t="s">
        <v>8</v>
      </c>
      <c r="O137" s="34" t="s">
        <v>675</v>
      </c>
      <c r="P137" s="34" t="s">
        <v>690</v>
      </c>
      <c r="Q137" s="29" t="s">
        <v>1028</v>
      </c>
    </row>
    <row r="138" spans="1:17" x14ac:dyDescent="0.3">
      <c r="A138" s="29" t="s">
        <v>1023</v>
      </c>
      <c r="B138" s="30">
        <v>3</v>
      </c>
      <c r="C138" s="30">
        <v>1000</v>
      </c>
      <c r="D138" s="30"/>
      <c r="E138" s="30"/>
      <c r="F138" s="30">
        <v>6</v>
      </c>
      <c r="G138" s="30" t="s">
        <v>310</v>
      </c>
      <c r="H138" s="30" t="s">
        <v>1025</v>
      </c>
      <c r="I138" s="30" t="s">
        <v>1026</v>
      </c>
      <c r="J138" s="52" t="s">
        <v>570</v>
      </c>
      <c r="K138" s="54" t="s">
        <v>1027</v>
      </c>
      <c r="L138">
        <v>100</v>
      </c>
      <c r="M138">
        <v>5000</v>
      </c>
      <c r="N138" s="32" t="s">
        <v>8</v>
      </c>
      <c r="O138" s="34" t="s">
        <v>675</v>
      </c>
      <c r="P138" s="34" t="s">
        <v>690</v>
      </c>
      <c r="Q138" s="29" t="s">
        <v>1028</v>
      </c>
    </row>
    <row r="139" spans="1:17" x14ac:dyDescent="0.3">
      <c r="A139" s="29" t="s">
        <v>1023</v>
      </c>
      <c r="B139" s="30">
        <v>3</v>
      </c>
      <c r="C139" s="30">
        <v>1000</v>
      </c>
      <c r="D139" s="30"/>
      <c r="E139" s="30"/>
      <c r="F139" s="30">
        <v>4</v>
      </c>
      <c r="G139" s="30" t="s">
        <v>310</v>
      </c>
      <c r="H139" s="30" t="s">
        <v>1025</v>
      </c>
      <c r="I139" s="30" t="s">
        <v>1026</v>
      </c>
      <c r="J139" s="52" t="s">
        <v>570</v>
      </c>
      <c r="K139" s="54" t="s">
        <v>1027</v>
      </c>
      <c r="L139">
        <v>100</v>
      </c>
      <c r="M139">
        <v>5000</v>
      </c>
      <c r="N139" s="32" t="s">
        <v>8</v>
      </c>
      <c r="O139" s="34" t="s">
        <v>675</v>
      </c>
      <c r="P139" s="34" t="s">
        <v>690</v>
      </c>
      <c r="Q139" s="29" t="s">
        <v>1028</v>
      </c>
    </row>
    <row r="140" spans="1:17" x14ac:dyDescent="0.3">
      <c r="A140" s="29" t="s">
        <v>1023</v>
      </c>
      <c r="B140" s="30">
        <v>3</v>
      </c>
      <c r="C140" s="30">
        <v>1000</v>
      </c>
      <c r="D140" s="30"/>
      <c r="E140" s="30"/>
      <c r="F140" s="30">
        <v>5</v>
      </c>
      <c r="G140" s="30" t="s">
        <v>310</v>
      </c>
      <c r="H140" s="30" t="s">
        <v>1025</v>
      </c>
      <c r="I140" s="30" t="s">
        <v>1026</v>
      </c>
      <c r="J140" s="52" t="s">
        <v>570</v>
      </c>
      <c r="K140" s="54" t="s">
        <v>1027</v>
      </c>
      <c r="L140">
        <v>100</v>
      </c>
      <c r="M140">
        <v>5000</v>
      </c>
      <c r="N140" s="32" t="s">
        <v>8</v>
      </c>
      <c r="O140" s="34" t="s">
        <v>675</v>
      </c>
      <c r="P140" s="34" t="s">
        <v>690</v>
      </c>
      <c r="Q140" s="29" t="s">
        <v>1028</v>
      </c>
    </row>
    <row r="141" spans="1:17" x14ac:dyDescent="0.3">
      <c r="A141" s="29" t="s">
        <v>1023</v>
      </c>
      <c r="B141" s="30">
        <v>3</v>
      </c>
      <c r="C141" s="30">
        <v>1000</v>
      </c>
      <c r="D141" s="30"/>
      <c r="E141" s="30"/>
      <c r="F141" s="30">
        <v>11</v>
      </c>
      <c r="G141" s="30" t="s">
        <v>310</v>
      </c>
      <c r="H141" s="30" t="s">
        <v>1025</v>
      </c>
      <c r="I141" s="30" t="s">
        <v>1026</v>
      </c>
      <c r="J141" s="52" t="s">
        <v>570</v>
      </c>
      <c r="K141" s="54" t="s">
        <v>1027</v>
      </c>
      <c r="L141">
        <v>100</v>
      </c>
      <c r="M141">
        <v>5000</v>
      </c>
      <c r="N141" s="32" t="s">
        <v>8</v>
      </c>
      <c r="O141" s="34" t="s">
        <v>675</v>
      </c>
      <c r="P141" s="34" t="s">
        <v>690</v>
      </c>
      <c r="Q141" s="29" t="s">
        <v>1028</v>
      </c>
    </row>
    <row r="142" spans="1:17" x14ac:dyDescent="0.3">
      <c r="A142" s="29" t="s">
        <v>1023</v>
      </c>
      <c r="B142" s="30">
        <v>3</v>
      </c>
      <c r="C142" s="30">
        <v>1000</v>
      </c>
      <c r="F142" s="52">
        <v>6</v>
      </c>
      <c r="G142" s="30" t="s">
        <v>310</v>
      </c>
      <c r="H142" s="30" t="s">
        <v>1025</v>
      </c>
      <c r="I142" s="30" t="s">
        <v>1026</v>
      </c>
      <c r="J142" s="52" t="s">
        <v>570</v>
      </c>
      <c r="K142" s="54" t="s">
        <v>1027</v>
      </c>
      <c r="L142">
        <v>100</v>
      </c>
      <c r="M142">
        <v>5000</v>
      </c>
      <c r="N142" s="32" t="s">
        <v>8</v>
      </c>
      <c r="O142" s="34" t="s">
        <v>675</v>
      </c>
      <c r="P142" s="34" t="s">
        <v>690</v>
      </c>
      <c r="Q142" s="29" t="s">
        <v>1028</v>
      </c>
    </row>
    <row r="143" spans="1:17" x14ac:dyDescent="0.3">
      <c r="A143" s="29" t="s">
        <v>1023</v>
      </c>
      <c r="B143" s="30">
        <v>3</v>
      </c>
      <c r="C143" s="30">
        <v>1000</v>
      </c>
      <c r="F143" s="52">
        <v>10</v>
      </c>
      <c r="G143" s="30" t="s">
        <v>310</v>
      </c>
      <c r="H143" s="30" t="s">
        <v>1025</v>
      </c>
      <c r="I143" s="30" t="s">
        <v>1026</v>
      </c>
      <c r="J143" s="52" t="s">
        <v>570</v>
      </c>
      <c r="K143" s="54" t="s">
        <v>1027</v>
      </c>
      <c r="L143">
        <v>100</v>
      </c>
      <c r="M143">
        <v>5000</v>
      </c>
      <c r="N143" s="32" t="s">
        <v>8</v>
      </c>
      <c r="O143" s="34" t="s">
        <v>675</v>
      </c>
      <c r="P143" s="34" t="s">
        <v>690</v>
      </c>
      <c r="Q143" s="29" t="s">
        <v>1028</v>
      </c>
    </row>
    <row r="144" spans="1:17" x14ac:dyDescent="0.3">
      <c r="A144" s="29" t="s">
        <v>1023</v>
      </c>
      <c r="B144" s="30">
        <v>3</v>
      </c>
      <c r="C144" s="30">
        <v>1000</v>
      </c>
      <c r="F144" s="52">
        <v>10</v>
      </c>
      <c r="G144" s="30" t="s">
        <v>310</v>
      </c>
      <c r="H144" s="30" t="s">
        <v>1025</v>
      </c>
      <c r="I144" s="30" t="s">
        <v>1026</v>
      </c>
      <c r="J144" s="52" t="s">
        <v>570</v>
      </c>
      <c r="K144" s="54" t="s">
        <v>1027</v>
      </c>
      <c r="L144">
        <v>100</v>
      </c>
      <c r="M144">
        <v>5000</v>
      </c>
      <c r="N144" s="32" t="s">
        <v>8</v>
      </c>
      <c r="O144" s="34" t="s">
        <v>675</v>
      </c>
      <c r="P144" s="34" t="s">
        <v>690</v>
      </c>
      <c r="Q144" s="29" t="s">
        <v>1028</v>
      </c>
    </row>
    <row r="145" spans="1:17" x14ac:dyDescent="0.3">
      <c r="A145" s="29" t="s">
        <v>1023</v>
      </c>
      <c r="B145" s="30">
        <v>3</v>
      </c>
      <c r="C145" s="30">
        <v>1000</v>
      </c>
      <c r="F145" s="52">
        <v>6</v>
      </c>
      <c r="G145" s="30" t="s">
        <v>310</v>
      </c>
      <c r="H145" s="30" t="s">
        <v>1025</v>
      </c>
      <c r="I145" s="30" t="s">
        <v>1026</v>
      </c>
      <c r="J145" s="52" t="s">
        <v>570</v>
      </c>
      <c r="K145" s="54" t="s">
        <v>1027</v>
      </c>
      <c r="L145">
        <v>100</v>
      </c>
      <c r="M145">
        <v>5000</v>
      </c>
      <c r="N145" s="32" t="s">
        <v>8</v>
      </c>
      <c r="O145" s="34" t="s">
        <v>675</v>
      </c>
      <c r="P145" s="34" t="s">
        <v>690</v>
      </c>
      <c r="Q145" s="29" t="s">
        <v>1028</v>
      </c>
    </row>
    <row r="146" spans="1:17" x14ac:dyDescent="0.3">
      <c r="A146" s="29" t="s">
        <v>1023</v>
      </c>
      <c r="B146" s="30">
        <v>3</v>
      </c>
      <c r="C146" s="30">
        <v>1000</v>
      </c>
      <c r="F146" s="52">
        <v>3</v>
      </c>
      <c r="G146" s="30" t="s">
        <v>310</v>
      </c>
      <c r="H146" s="30" t="s">
        <v>1025</v>
      </c>
      <c r="I146" s="30" t="s">
        <v>1026</v>
      </c>
      <c r="J146" s="52" t="s">
        <v>570</v>
      </c>
      <c r="K146" s="54" t="s">
        <v>1027</v>
      </c>
      <c r="L146">
        <v>100</v>
      </c>
      <c r="M146">
        <v>5000</v>
      </c>
      <c r="N146" s="32" t="s">
        <v>8</v>
      </c>
      <c r="O146" s="34" t="s">
        <v>675</v>
      </c>
      <c r="P146" s="34" t="s">
        <v>690</v>
      </c>
      <c r="Q146" s="29" t="s">
        <v>1028</v>
      </c>
    </row>
    <row r="147" spans="1:17" x14ac:dyDescent="0.3">
      <c r="A147" s="29" t="s">
        <v>1023</v>
      </c>
      <c r="B147" s="30">
        <v>3</v>
      </c>
      <c r="C147" s="30">
        <v>1000</v>
      </c>
      <c r="F147" s="52">
        <v>6</v>
      </c>
      <c r="G147" s="30" t="s">
        <v>310</v>
      </c>
      <c r="H147" s="30" t="s">
        <v>1025</v>
      </c>
      <c r="I147" s="30" t="s">
        <v>1026</v>
      </c>
      <c r="J147" s="52" t="s">
        <v>570</v>
      </c>
      <c r="K147" s="54" t="s">
        <v>1027</v>
      </c>
      <c r="L147">
        <v>100</v>
      </c>
      <c r="M147">
        <v>5000</v>
      </c>
      <c r="N147" s="32" t="s">
        <v>8</v>
      </c>
      <c r="O147" s="34" t="s">
        <v>675</v>
      </c>
      <c r="P147" s="34" t="s">
        <v>690</v>
      </c>
      <c r="Q147" s="29" t="s">
        <v>1028</v>
      </c>
    </row>
    <row r="148" spans="1:17" x14ac:dyDescent="0.3">
      <c r="A148" s="29" t="s">
        <v>1023</v>
      </c>
      <c r="B148" s="30">
        <v>3</v>
      </c>
      <c r="C148" s="30">
        <v>1000</v>
      </c>
      <c r="F148" s="52">
        <v>10</v>
      </c>
      <c r="G148" s="30" t="s">
        <v>310</v>
      </c>
      <c r="H148" s="30" t="s">
        <v>1025</v>
      </c>
      <c r="I148" s="30" t="s">
        <v>1026</v>
      </c>
      <c r="J148" s="52" t="s">
        <v>570</v>
      </c>
      <c r="K148" s="54" t="s">
        <v>1027</v>
      </c>
      <c r="L148">
        <v>100</v>
      </c>
      <c r="M148">
        <v>5000</v>
      </c>
      <c r="N148" s="32" t="s">
        <v>8</v>
      </c>
      <c r="O148" s="34" t="s">
        <v>675</v>
      </c>
      <c r="P148" s="34" t="s">
        <v>690</v>
      </c>
      <c r="Q148" s="29" t="s">
        <v>1028</v>
      </c>
    </row>
    <row r="149" spans="1:17" x14ac:dyDescent="0.3">
      <c r="A149" s="29" t="s">
        <v>1023</v>
      </c>
      <c r="B149" s="30">
        <v>3</v>
      </c>
      <c r="C149" s="30">
        <v>1000</v>
      </c>
      <c r="F149" s="52">
        <v>11</v>
      </c>
      <c r="G149" s="30" t="s">
        <v>310</v>
      </c>
      <c r="H149" s="30" t="s">
        <v>1025</v>
      </c>
      <c r="I149" s="30" t="s">
        <v>1026</v>
      </c>
      <c r="J149" s="52" t="s">
        <v>570</v>
      </c>
      <c r="K149" s="54" t="s">
        <v>1027</v>
      </c>
      <c r="L149">
        <v>100</v>
      </c>
      <c r="M149">
        <v>5000</v>
      </c>
      <c r="N149" s="32" t="s">
        <v>8</v>
      </c>
      <c r="O149" s="34" t="s">
        <v>675</v>
      </c>
      <c r="P149" s="34" t="s">
        <v>690</v>
      </c>
      <c r="Q149" s="29" t="s">
        <v>1028</v>
      </c>
    </row>
    <row r="150" spans="1:17" x14ac:dyDescent="0.3">
      <c r="A150" s="29" t="s">
        <v>311</v>
      </c>
      <c r="B150" s="29">
        <v>16</v>
      </c>
      <c r="C150" s="29" t="s">
        <v>1051</v>
      </c>
      <c r="D150" s="29">
        <v>10</v>
      </c>
      <c r="E150" s="29">
        <v>228</v>
      </c>
      <c r="F150" s="29">
        <v>75</v>
      </c>
      <c r="G150" s="30" t="s">
        <v>310</v>
      </c>
      <c r="H150" s="29" t="s">
        <v>695</v>
      </c>
      <c r="I150" s="29">
        <v>80</v>
      </c>
      <c r="J150" s="29" t="s">
        <v>7</v>
      </c>
      <c r="K150" s="29"/>
      <c r="L150" s="29">
        <v>40</v>
      </c>
      <c r="M150" s="29">
        <v>5000</v>
      </c>
      <c r="N150" s="29" t="s">
        <v>312</v>
      </c>
      <c r="O150" s="29" t="s">
        <v>264</v>
      </c>
      <c r="P150" s="29" t="s">
        <v>685</v>
      </c>
      <c r="Q150" s="29" t="s">
        <v>313</v>
      </c>
    </row>
    <row r="151" spans="1:17" x14ac:dyDescent="0.3">
      <c r="A151" s="29" t="s">
        <v>311</v>
      </c>
      <c r="B151" s="29">
        <v>5</v>
      </c>
      <c r="C151" s="29" t="s">
        <v>1051</v>
      </c>
      <c r="D151" s="29">
        <v>26</v>
      </c>
      <c r="E151" s="29">
        <v>186</v>
      </c>
      <c r="F151" s="29">
        <v>87</v>
      </c>
      <c r="G151" s="30" t="s">
        <v>310</v>
      </c>
      <c r="H151" s="29" t="s">
        <v>695</v>
      </c>
      <c r="I151" s="29">
        <v>80</v>
      </c>
      <c r="J151" s="29" t="s">
        <v>7</v>
      </c>
      <c r="K151" s="29"/>
      <c r="L151" s="29">
        <v>40</v>
      </c>
      <c r="M151" s="29">
        <v>5000</v>
      </c>
      <c r="N151" s="29" t="s">
        <v>312</v>
      </c>
      <c r="O151" s="29" t="s">
        <v>264</v>
      </c>
      <c r="P151" s="29" t="s">
        <v>685</v>
      </c>
      <c r="Q151" s="29" t="s">
        <v>313</v>
      </c>
    </row>
    <row r="152" spans="1:17" x14ac:dyDescent="0.3">
      <c r="A152" s="29" t="s">
        <v>311</v>
      </c>
      <c r="B152" s="29">
        <v>9</v>
      </c>
      <c r="C152" s="29" t="s">
        <v>1051</v>
      </c>
      <c r="D152" s="29">
        <v>21</v>
      </c>
      <c r="E152" s="29">
        <v>193</v>
      </c>
      <c r="F152" s="29">
        <v>86</v>
      </c>
      <c r="G152" s="30" t="s">
        <v>310</v>
      </c>
      <c r="H152" s="29" t="s">
        <v>695</v>
      </c>
      <c r="I152" s="29">
        <v>80</v>
      </c>
      <c r="J152" s="29" t="s">
        <v>7</v>
      </c>
      <c r="K152" s="29"/>
      <c r="L152" s="29">
        <v>40</v>
      </c>
      <c r="M152" s="29">
        <v>5000</v>
      </c>
      <c r="N152" s="29" t="s">
        <v>312</v>
      </c>
      <c r="O152" s="29" t="s">
        <v>264</v>
      </c>
      <c r="P152" s="29" t="s">
        <v>685</v>
      </c>
      <c r="Q152" s="29" t="s">
        <v>313</v>
      </c>
    </row>
  </sheetData>
  <sheetProtection algorithmName="SHA-512" hashValue="FS52wx0nrkt6M+fW1u6pksBVfPceNhduj8/eUqsSw6q+118KMRLkqq1JgUT2a9lWDPgWPD0wrMGPDcZNNJ9Dzw==" saltValue="m11AksJPdCGrHy7896wFBw==" spinCount="100000" sheet="1" objects="1" scenarios="1" selectLockedCells="1" selectUnlockedCells="1"/>
  <autoFilter ref="A1:Q105" xr:uid="{C798D198-B6B4-441E-92D6-511B3B93169F}"/>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3"/>
  <sheetViews>
    <sheetView workbookViewId="0">
      <selection activeCell="F22" sqref="F22"/>
    </sheetView>
  </sheetViews>
  <sheetFormatPr defaultRowHeight="14.4" x14ac:dyDescent="0.3"/>
  <cols>
    <col min="1" max="1" width="11" style="25" bestFit="1" customWidth="1"/>
    <col min="2" max="2" width="7.44140625" style="25" customWidth="1"/>
    <col min="3" max="3" width="6" bestFit="1" customWidth="1"/>
    <col min="4" max="4" width="4.88671875" bestFit="1" customWidth="1"/>
    <col min="5" max="5" width="11.33203125" bestFit="1" customWidth="1"/>
    <col min="6" max="6" width="38.6640625" customWidth="1"/>
    <col min="7" max="7" width="20" customWidth="1"/>
    <col min="8" max="8" width="8.88671875" customWidth="1"/>
    <col min="9" max="9" width="7.109375" bestFit="1" customWidth="1"/>
    <col min="10" max="10" width="8.33203125" bestFit="1" customWidth="1"/>
    <col min="11" max="11" width="20.5546875" bestFit="1" customWidth="1"/>
    <col min="12" max="12" width="27" customWidth="1"/>
    <col min="13" max="13" width="16.5546875" customWidth="1"/>
    <col min="14" max="14" width="22.6640625" bestFit="1" customWidth="1"/>
  </cols>
  <sheetData>
    <row r="1" spans="1:14" ht="22.2" customHeight="1" x14ac:dyDescent="0.3">
      <c r="A1" s="26" t="s">
        <v>633</v>
      </c>
      <c r="B1" s="26" t="s">
        <v>4</v>
      </c>
      <c r="C1" s="26" t="s">
        <v>2</v>
      </c>
      <c r="D1" s="26" t="s">
        <v>660</v>
      </c>
      <c r="E1" s="26" t="s">
        <v>631</v>
      </c>
      <c r="F1" s="26" t="s">
        <v>337</v>
      </c>
      <c r="G1" s="26" t="s">
        <v>693</v>
      </c>
      <c r="H1" s="26" t="s">
        <v>696</v>
      </c>
      <c r="I1" s="26" t="s">
        <v>636</v>
      </c>
      <c r="J1" s="26" t="s">
        <v>682</v>
      </c>
      <c r="K1" s="26" t="s">
        <v>639</v>
      </c>
      <c r="L1" s="26" t="s">
        <v>0</v>
      </c>
      <c r="M1" s="26" t="s">
        <v>683</v>
      </c>
      <c r="N1" s="26" t="s">
        <v>1</v>
      </c>
    </row>
    <row r="2" spans="1:14" x14ac:dyDescent="0.3">
      <c r="A2" s="2" t="s">
        <v>278</v>
      </c>
      <c r="B2" s="2">
        <v>3</v>
      </c>
      <c r="C2" s="2">
        <v>9</v>
      </c>
      <c r="D2" s="2" t="s">
        <v>279</v>
      </c>
      <c r="E2" t="s">
        <v>570</v>
      </c>
      <c r="F2" s="32" t="s">
        <v>643</v>
      </c>
      <c r="G2" s="32" t="s">
        <v>695</v>
      </c>
      <c r="H2" s="32">
        <v>30</v>
      </c>
      <c r="I2">
        <v>20</v>
      </c>
      <c r="J2">
        <v>5000</v>
      </c>
      <c r="K2" t="s">
        <v>644</v>
      </c>
      <c r="L2" s="2" t="s">
        <v>579</v>
      </c>
      <c r="M2" s="2" t="s">
        <v>685</v>
      </c>
      <c r="N2" s="31" t="s">
        <v>280</v>
      </c>
    </row>
    <row r="3" spans="1:14" x14ac:dyDescent="0.3">
      <c r="A3" s="2" t="s">
        <v>278</v>
      </c>
      <c r="B3" s="2">
        <v>3</v>
      </c>
      <c r="C3" s="2">
        <v>13</v>
      </c>
      <c r="D3" s="2" t="s">
        <v>279</v>
      </c>
      <c r="E3" t="s">
        <v>570</v>
      </c>
      <c r="F3" s="32" t="s">
        <v>643</v>
      </c>
      <c r="G3" s="32" t="s">
        <v>695</v>
      </c>
      <c r="H3" s="32">
        <v>30</v>
      </c>
      <c r="I3">
        <v>20</v>
      </c>
      <c r="J3">
        <v>5000</v>
      </c>
      <c r="K3" t="s">
        <v>644</v>
      </c>
      <c r="L3" s="2" t="s">
        <v>579</v>
      </c>
      <c r="M3" s="2" t="s">
        <v>685</v>
      </c>
      <c r="N3" s="31" t="s">
        <v>280</v>
      </c>
    </row>
    <row r="4" spans="1:14" x14ac:dyDescent="0.3">
      <c r="A4" s="2" t="s">
        <v>278</v>
      </c>
      <c r="B4" s="2">
        <v>3</v>
      </c>
      <c r="C4" s="2">
        <v>16</v>
      </c>
      <c r="D4" s="2" t="s">
        <v>279</v>
      </c>
      <c r="E4" t="s">
        <v>570</v>
      </c>
      <c r="F4" s="32" t="s">
        <v>643</v>
      </c>
      <c r="G4" s="32" t="s">
        <v>695</v>
      </c>
      <c r="H4" s="32">
        <v>30</v>
      </c>
      <c r="I4">
        <v>20</v>
      </c>
      <c r="J4">
        <v>5000</v>
      </c>
      <c r="K4" t="s">
        <v>644</v>
      </c>
      <c r="L4" s="2" t="s">
        <v>580</v>
      </c>
      <c r="M4" s="2" t="s">
        <v>685</v>
      </c>
      <c r="N4" s="31" t="s">
        <v>280</v>
      </c>
    </row>
    <row r="5" spans="1:14" x14ac:dyDescent="0.3">
      <c r="A5" s="2" t="s">
        <v>278</v>
      </c>
      <c r="B5" s="2">
        <v>3</v>
      </c>
      <c r="C5" s="2">
        <v>11</v>
      </c>
      <c r="D5" s="2" t="s">
        <v>279</v>
      </c>
      <c r="E5" t="s">
        <v>570</v>
      </c>
      <c r="F5" s="32" t="s">
        <v>643</v>
      </c>
      <c r="G5" s="32" t="s">
        <v>695</v>
      </c>
      <c r="H5" s="32">
        <v>30</v>
      </c>
      <c r="I5">
        <v>20</v>
      </c>
      <c r="J5">
        <v>5000</v>
      </c>
      <c r="K5" t="s">
        <v>644</v>
      </c>
      <c r="L5" s="2" t="s">
        <v>579</v>
      </c>
      <c r="M5" s="2" t="s">
        <v>685</v>
      </c>
      <c r="N5" s="31" t="s">
        <v>280</v>
      </c>
    </row>
    <row r="6" spans="1:14" x14ac:dyDescent="0.3">
      <c r="A6" s="2" t="s">
        <v>278</v>
      </c>
      <c r="B6" s="2">
        <v>3</v>
      </c>
      <c r="C6" s="2">
        <v>10</v>
      </c>
      <c r="D6" s="2" t="s">
        <v>279</v>
      </c>
      <c r="E6" t="s">
        <v>570</v>
      </c>
      <c r="F6" s="32" t="s">
        <v>643</v>
      </c>
      <c r="G6" s="32" t="s">
        <v>695</v>
      </c>
      <c r="H6" s="32">
        <v>30</v>
      </c>
      <c r="I6">
        <v>20</v>
      </c>
      <c r="J6">
        <v>5000</v>
      </c>
      <c r="K6" t="s">
        <v>644</v>
      </c>
      <c r="L6" s="2" t="s">
        <v>579</v>
      </c>
      <c r="M6" s="2" t="s">
        <v>685</v>
      </c>
      <c r="N6" s="31" t="s">
        <v>280</v>
      </c>
    </row>
    <row r="7" spans="1:14" x14ac:dyDescent="0.3">
      <c r="A7" s="2" t="s">
        <v>281</v>
      </c>
      <c r="B7" s="2">
        <v>3</v>
      </c>
      <c r="C7" s="2">
        <v>67</v>
      </c>
      <c r="D7" s="2" t="s">
        <v>279</v>
      </c>
      <c r="E7" t="s">
        <v>570</v>
      </c>
      <c r="F7" s="32" t="s">
        <v>643</v>
      </c>
      <c r="G7" s="32" t="s">
        <v>695</v>
      </c>
      <c r="H7" s="32">
        <v>30</v>
      </c>
      <c r="I7">
        <v>20</v>
      </c>
      <c r="J7">
        <v>5000</v>
      </c>
      <c r="K7" t="s">
        <v>644</v>
      </c>
      <c r="L7" s="2" t="s">
        <v>581</v>
      </c>
      <c r="M7" s="2" t="s">
        <v>685</v>
      </c>
      <c r="N7" s="31" t="s">
        <v>280</v>
      </c>
    </row>
    <row r="8" spans="1:14" x14ac:dyDescent="0.3">
      <c r="A8" s="2" t="s">
        <v>281</v>
      </c>
      <c r="B8" s="2">
        <v>3</v>
      </c>
      <c r="C8" s="2">
        <v>34</v>
      </c>
      <c r="D8" s="2" t="s">
        <v>279</v>
      </c>
      <c r="E8" t="s">
        <v>570</v>
      </c>
      <c r="F8" s="32" t="s">
        <v>643</v>
      </c>
      <c r="G8" s="32" t="s">
        <v>695</v>
      </c>
      <c r="H8" s="32">
        <v>30</v>
      </c>
      <c r="I8">
        <v>20</v>
      </c>
      <c r="J8">
        <v>5000</v>
      </c>
      <c r="K8" t="s">
        <v>644</v>
      </c>
      <c r="L8" s="2" t="s">
        <v>581</v>
      </c>
      <c r="M8" s="2" t="s">
        <v>685</v>
      </c>
      <c r="N8" s="31" t="s">
        <v>280</v>
      </c>
    </row>
    <row r="9" spans="1:14" x14ac:dyDescent="0.3">
      <c r="A9" s="2" t="s">
        <v>281</v>
      </c>
      <c r="B9" s="2">
        <v>3</v>
      </c>
      <c r="C9" s="2">
        <v>29</v>
      </c>
      <c r="D9" s="2" t="s">
        <v>279</v>
      </c>
      <c r="E9" t="s">
        <v>570</v>
      </c>
      <c r="F9" s="32" t="s">
        <v>643</v>
      </c>
      <c r="G9" s="32" t="s">
        <v>695</v>
      </c>
      <c r="H9" s="32">
        <v>30</v>
      </c>
      <c r="I9">
        <v>20</v>
      </c>
      <c r="J9">
        <v>5000</v>
      </c>
      <c r="K9" t="s">
        <v>644</v>
      </c>
      <c r="L9" s="2" t="s">
        <v>582</v>
      </c>
      <c r="M9" s="2" t="s">
        <v>685</v>
      </c>
      <c r="N9" s="31" t="s">
        <v>280</v>
      </c>
    </row>
    <row r="10" spans="1:14" x14ac:dyDescent="0.3">
      <c r="A10" s="2" t="s">
        <v>281</v>
      </c>
      <c r="B10" s="2">
        <v>3</v>
      </c>
      <c r="C10" s="2">
        <v>16</v>
      </c>
      <c r="D10" s="2" t="s">
        <v>279</v>
      </c>
      <c r="E10" t="s">
        <v>570</v>
      </c>
      <c r="F10" s="32" t="s">
        <v>643</v>
      </c>
      <c r="G10" s="32" t="s">
        <v>695</v>
      </c>
      <c r="H10" s="32">
        <v>30</v>
      </c>
      <c r="I10">
        <v>20</v>
      </c>
      <c r="J10">
        <v>5000</v>
      </c>
      <c r="K10" t="s">
        <v>644</v>
      </c>
      <c r="L10" s="2" t="s">
        <v>582</v>
      </c>
      <c r="M10" s="2" t="s">
        <v>685</v>
      </c>
      <c r="N10" s="31" t="s">
        <v>280</v>
      </c>
    </row>
    <row r="11" spans="1:14" ht="28.8" x14ac:dyDescent="0.3">
      <c r="A11" s="2" t="s">
        <v>281</v>
      </c>
      <c r="B11" s="2">
        <v>3</v>
      </c>
      <c r="C11" s="2">
        <v>84</v>
      </c>
      <c r="D11" s="2" t="s">
        <v>279</v>
      </c>
      <c r="E11" t="s">
        <v>570</v>
      </c>
      <c r="F11" s="32" t="s">
        <v>643</v>
      </c>
      <c r="G11" s="32" t="s">
        <v>695</v>
      </c>
      <c r="H11" s="32">
        <v>30</v>
      </c>
      <c r="I11">
        <v>20</v>
      </c>
      <c r="J11">
        <v>5000</v>
      </c>
      <c r="K11" t="s">
        <v>644</v>
      </c>
      <c r="L11" s="2" t="s">
        <v>583</v>
      </c>
      <c r="M11" s="2" t="s">
        <v>685</v>
      </c>
      <c r="N11" s="31" t="s">
        <v>280</v>
      </c>
    </row>
    <row r="12" spans="1:14" ht="28.8" x14ac:dyDescent="0.3">
      <c r="A12" s="2" t="s">
        <v>281</v>
      </c>
      <c r="B12" s="2">
        <v>3</v>
      </c>
      <c r="C12" s="2">
        <v>44</v>
      </c>
      <c r="D12" s="2" t="s">
        <v>279</v>
      </c>
      <c r="E12" t="s">
        <v>570</v>
      </c>
      <c r="F12" s="32" t="s">
        <v>643</v>
      </c>
      <c r="G12" s="32" t="s">
        <v>695</v>
      </c>
      <c r="H12" s="32">
        <v>30</v>
      </c>
      <c r="I12">
        <v>20</v>
      </c>
      <c r="J12">
        <v>5000</v>
      </c>
      <c r="K12" t="s">
        <v>644</v>
      </c>
      <c r="L12" s="2" t="s">
        <v>583</v>
      </c>
      <c r="M12" s="2" t="s">
        <v>685</v>
      </c>
      <c r="N12" s="31" t="s">
        <v>280</v>
      </c>
    </row>
    <row r="13" spans="1:14" x14ac:dyDescent="0.3">
      <c r="A13" s="2" t="s">
        <v>282</v>
      </c>
      <c r="B13" s="2">
        <v>3</v>
      </c>
      <c r="C13" s="2">
        <v>102</v>
      </c>
      <c r="D13" s="2" t="s">
        <v>279</v>
      </c>
      <c r="E13" t="s">
        <v>570</v>
      </c>
      <c r="F13" s="32" t="s">
        <v>643</v>
      </c>
      <c r="G13" s="32" t="s">
        <v>695</v>
      </c>
      <c r="H13" s="32">
        <v>30</v>
      </c>
      <c r="I13">
        <v>20</v>
      </c>
      <c r="J13">
        <v>5000</v>
      </c>
      <c r="K13" t="s">
        <v>644</v>
      </c>
      <c r="L13" s="2" t="s">
        <v>584</v>
      </c>
      <c r="M13" s="2" t="s">
        <v>685</v>
      </c>
      <c r="N13" s="31" t="s">
        <v>280</v>
      </c>
    </row>
    <row r="14" spans="1:14" x14ac:dyDescent="0.3">
      <c r="A14" s="2" t="s">
        <v>282</v>
      </c>
      <c r="B14" s="2">
        <v>3</v>
      </c>
      <c r="C14" s="2">
        <v>20</v>
      </c>
      <c r="D14" s="2" t="s">
        <v>279</v>
      </c>
      <c r="E14" t="s">
        <v>570</v>
      </c>
      <c r="F14" s="32" t="s">
        <v>643</v>
      </c>
      <c r="G14" s="32" t="s">
        <v>695</v>
      </c>
      <c r="H14" s="32">
        <v>30</v>
      </c>
      <c r="I14">
        <v>20</v>
      </c>
      <c r="J14">
        <v>5000</v>
      </c>
      <c r="K14" t="s">
        <v>644</v>
      </c>
      <c r="L14" s="2" t="s">
        <v>585</v>
      </c>
      <c r="M14" s="2" t="s">
        <v>685</v>
      </c>
      <c r="N14" s="31" t="s">
        <v>280</v>
      </c>
    </row>
    <row r="15" spans="1:14" x14ac:dyDescent="0.3">
      <c r="A15" s="2" t="s">
        <v>282</v>
      </c>
      <c r="B15" s="2">
        <v>3</v>
      </c>
      <c r="C15" s="2">
        <v>8</v>
      </c>
      <c r="D15" s="2" t="s">
        <v>279</v>
      </c>
      <c r="E15" t="s">
        <v>570</v>
      </c>
      <c r="F15" s="32" t="s">
        <v>643</v>
      </c>
      <c r="G15" s="32" t="s">
        <v>695</v>
      </c>
      <c r="H15" s="32">
        <v>30</v>
      </c>
      <c r="I15">
        <v>20</v>
      </c>
      <c r="J15">
        <v>5000</v>
      </c>
      <c r="K15" t="s">
        <v>644</v>
      </c>
      <c r="L15" s="2" t="s">
        <v>585</v>
      </c>
      <c r="M15" s="2" t="s">
        <v>685</v>
      </c>
      <c r="N15" s="31" t="s">
        <v>280</v>
      </c>
    </row>
    <row r="16" spans="1:14" x14ac:dyDescent="0.3">
      <c r="A16" s="2" t="s">
        <v>282</v>
      </c>
      <c r="B16" s="2">
        <v>3</v>
      </c>
      <c r="C16" s="2">
        <v>36</v>
      </c>
      <c r="D16" s="2" t="s">
        <v>279</v>
      </c>
      <c r="E16" t="s">
        <v>570</v>
      </c>
      <c r="F16" s="32" t="s">
        <v>643</v>
      </c>
      <c r="G16" s="32" t="s">
        <v>695</v>
      </c>
      <c r="H16" s="32">
        <v>30</v>
      </c>
      <c r="I16">
        <v>20</v>
      </c>
      <c r="J16">
        <v>5000</v>
      </c>
      <c r="K16" t="s">
        <v>644</v>
      </c>
      <c r="L16" s="2" t="s">
        <v>586</v>
      </c>
      <c r="M16" s="2" t="s">
        <v>685</v>
      </c>
      <c r="N16" s="31" t="s">
        <v>280</v>
      </c>
    </row>
    <row r="17" spans="1:14" x14ac:dyDescent="0.3">
      <c r="A17" s="2" t="s">
        <v>282</v>
      </c>
      <c r="B17" s="2">
        <v>3</v>
      </c>
      <c r="C17" s="2">
        <v>15</v>
      </c>
      <c r="D17" s="2" t="s">
        <v>279</v>
      </c>
      <c r="E17" t="s">
        <v>570</v>
      </c>
      <c r="F17" s="32" t="s">
        <v>643</v>
      </c>
      <c r="G17" s="32" t="s">
        <v>695</v>
      </c>
      <c r="H17" s="32">
        <v>30</v>
      </c>
      <c r="I17">
        <v>20</v>
      </c>
      <c r="J17">
        <v>5000</v>
      </c>
      <c r="K17" t="s">
        <v>644</v>
      </c>
      <c r="L17" s="2" t="s">
        <v>585</v>
      </c>
      <c r="M17" s="2" t="s">
        <v>685</v>
      </c>
      <c r="N17" s="31" t="s">
        <v>280</v>
      </c>
    </row>
    <row r="18" spans="1:14" x14ac:dyDescent="0.3">
      <c r="A18" s="2" t="s">
        <v>278</v>
      </c>
      <c r="B18" s="2">
        <v>3</v>
      </c>
      <c r="C18" s="2">
        <v>120</v>
      </c>
      <c r="D18" s="2" t="s">
        <v>279</v>
      </c>
      <c r="E18" t="s">
        <v>378</v>
      </c>
      <c r="F18" s="32" t="s">
        <v>645</v>
      </c>
      <c r="G18" s="32" t="s">
        <v>695</v>
      </c>
      <c r="H18" s="32">
        <v>4</v>
      </c>
      <c r="I18">
        <v>30</v>
      </c>
      <c r="J18">
        <v>3500</v>
      </c>
      <c r="K18" t="s">
        <v>12</v>
      </c>
      <c r="L18" s="2" t="s">
        <v>587</v>
      </c>
      <c r="M18" s="2" t="s">
        <v>685</v>
      </c>
      <c r="N18" s="31" t="s">
        <v>284</v>
      </c>
    </row>
    <row r="19" spans="1:14" x14ac:dyDescent="0.3">
      <c r="A19" s="2" t="s">
        <v>278</v>
      </c>
      <c r="B19" s="2">
        <v>3</v>
      </c>
      <c r="C19" s="2">
        <v>140</v>
      </c>
      <c r="D19" s="2" t="s">
        <v>279</v>
      </c>
      <c r="E19" t="s">
        <v>378</v>
      </c>
      <c r="F19" s="32" t="s">
        <v>645</v>
      </c>
      <c r="G19" s="32" t="s">
        <v>695</v>
      </c>
      <c r="H19" s="32">
        <v>4</v>
      </c>
      <c r="I19">
        <v>30</v>
      </c>
      <c r="J19">
        <v>3500</v>
      </c>
      <c r="K19" t="s">
        <v>12</v>
      </c>
      <c r="L19" s="2" t="s">
        <v>587</v>
      </c>
      <c r="M19" s="2" t="s">
        <v>685</v>
      </c>
      <c r="N19" s="31" t="s">
        <v>284</v>
      </c>
    </row>
    <row r="20" spans="1:14" x14ac:dyDescent="0.3">
      <c r="A20" s="2" t="s">
        <v>278</v>
      </c>
      <c r="B20" s="2">
        <v>3</v>
      </c>
      <c r="C20" s="2">
        <v>150</v>
      </c>
      <c r="D20" s="2" t="s">
        <v>279</v>
      </c>
      <c r="E20" t="s">
        <v>378</v>
      </c>
      <c r="F20" s="32" t="s">
        <v>645</v>
      </c>
      <c r="G20" s="32" t="s">
        <v>695</v>
      </c>
      <c r="H20" s="32">
        <v>4</v>
      </c>
      <c r="I20">
        <v>30</v>
      </c>
      <c r="J20">
        <v>3500</v>
      </c>
      <c r="K20" t="s">
        <v>12</v>
      </c>
      <c r="L20" s="2" t="s">
        <v>587</v>
      </c>
      <c r="M20" s="2" t="s">
        <v>685</v>
      </c>
      <c r="N20" s="31" t="s">
        <v>284</v>
      </c>
    </row>
    <row r="21" spans="1:14" x14ac:dyDescent="0.3">
      <c r="A21" s="2" t="s">
        <v>278</v>
      </c>
      <c r="B21" s="2">
        <v>3</v>
      </c>
      <c r="C21" s="2">
        <v>100</v>
      </c>
      <c r="D21" s="2" t="s">
        <v>279</v>
      </c>
      <c r="E21" t="s">
        <v>378</v>
      </c>
      <c r="F21" s="32" t="s">
        <v>645</v>
      </c>
      <c r="G21" s="32" t="s">
        <v>695</v>
      </c>
      <c r="H21" s="32">
        <v>4</v>
      </c>
      <c r="I21">
        <v>30</v>
      </c>
      <c r="J21">
        <v>3500</v>
      </c>
      <c r="K21" t="s">
        <v>12</v>
      </c>
      <c r="L21" s="2" t="s">
        <v>588</v>
      </c>
      <c r="M21" s="2" t="s">
        <v>685</v>
      </c>
      <c r="N21" s="31" t="s">
        <v>284</v>
      </c>
    </row>
    <row r="22" spans="1:14" x14ac:dyDescent="0.3">
      <c r="A22" s="2" t="s">
        <v>278</v>
      </c>
      <c r="B22" s="2">
        <v>3</v>
      </c>
      <c r="C22" s="2">
        <v>95</v>
      </c>
      <c r="D22" s="2" t="s">
        <v>279</v>
      </c>
      <c r="E22" t="s">
        <v>378</v>
      </c>
      <c r="F22" s="32" t="s">
        <v>645</v>
      </c>
      <c r="G22" s="32" t="s">
        <v>695</v>
      </c>
      <c r="H22" s="32">
        <v>4</v>
      </c>
      <c r="I22">
        <v>30</v>
      </c>
      <c r="J22">
        <v>3500</v>
      </c>
      <c r="K22" t="s">
        <v>12</v>
      </c>
      <c r="L22" s="2" t="s">
        <v>589</v>
      </c>
      <c r="M22" s="2" t="s">
        <v>685</v>
      </c>
      <c r="N22" s="31" t="s">
        <v>284</v>
      </c>
    </row>
    <row r="23" spans="1:14" x14ac:dyDescent="0.3">
      <c r="A23" s="2" t="s">
        <v>278</v>
      </c>
      <c r="B23" s="2">
        <v>3</v>
      </c>
      <c r="C23" s="2">
        <v>140</v>
      </c>
      <c r="D23" s="2" t="s">
        <v>279</v>
      </c>
      <c r="E23" t="s">
        <v>378</v>
      </c>
      <c r="F23" s="32" t="s">
        <v>645</v>
      </c>
      <c r="G23" s="32" t="s">
        <v>695</v>
      </c>
      <c r="H23" s="32">
        <v>4</v>
      </c>
      <c r="I23">
        <v>30</v>
      </c>
      <c r="J23">
        <v>3500</v>
      </c>
      <c r="K23" t="s">
        <v>12</v>
      </c>
      <c r="L23" s="2" t="s">
        <v>590</v>
      </c>
      <c r="M23" s="2" t="s">
        <v>685</v>
      </c>
      <c r="N23" s="31" t="s">
        <v>284</v>
      </c>
    </row>
    <row r="24" spans="1:14" x14ac:dyDescent="0.3">
      <c r="A24" s="2" t="s">
        <v>278</v>
      </c>
      <c r="B24" s="2">
        <v>3</v>
      </c>
      <c r="C24" s="2">
        <v>50</v>
      </c>
      <c r="D24" s="2" t="s">
        <v>279</v>
      </c>
      <c r="E24" t="s">
        <v>378</v>
      </c>
      <c r="F24" s="32" t="s">
        <v>645</v>
      </c>
      <c r="G24" s="32" t="s">
        <v>695</v>
      </c>
      <c r="H24" s="32">
        <v>4</v>
      </c>
      <c r="I24">
        <v>30</v>
      </c>
      <c r="J24">
        <v>3500</v>
      </c>
      <c r="K24" t="s">
        <v>12</v>
      </c>
      <c r="L24" s="2" t="s">
        <v>591</v>
      </c>
      <c r="M24" s="2" t="s">
        <v>685</v>
      </c>
      <c r="N24" s="31" t="s">
        <v>284</v>
      </c>
    </row>
    <row r="25" spans="1:14" x14ac:dyDescent="0.3">
      <c r="A25" s="2" t="s">
        <v>278</v>
      </c>
      <c r="B25" s="2">
        <v>3</v>
      </c>
      <c r="C25" s="2">
        <v>190</v>
      </c>
      <c r="D25" s="2" t="s">
        <v>279</v>
      </c>
      <c r="E25" t="s">
        <v>378</v>
      </c>
      <c r="F25" s="32" t="s">
        <v>645</v>
      </c>
      <c r="G25" s="32" t="s">
        <v>695</v>
      </c>
      <c r="H25" s="32">
        <v>4</v>
      </c>
      <c r="I25">
        <v>30</v>
      </c>
      <c r="J25">
        <v>3500</v>
      </c>
      <c r="K25" t="s">
        <v>12</v>
      </c>
      <c r="L25" s="2" t="s">
        <v>592</v>
      </c>
      <c r="M25" s="2" t="s">
        <v>685</v>
      </c>
      <c r="N25" s="31" t="s">
        <v>284</v>
      </c>
    </row>
    <row r="26" spans="1:14" x14ac:dyDescent="0.3">
      <c r="A26" s="2" t="s">
        <v>278</v>
      </c>
      <c r="B26" s="2">
        <v>3</v>
      </c>
      <c r="C26" s="2">
        <v>80</v>
      </c>
      <c r="D26" s="2" t="s">
        <v>279</v>
      </c>
      <c r="E26" t="s">
        <v>378</v>
      </c>
      <c r="F26" s="32" t="s">
        <v>645</v>
      </c>
      <c r="G26" s="32" t="s">
        <v>695</v>
      </c>
      <c r="H26" s="32">
        <v>4</v>
      </c>
      <c r="I26">
        <v>30</v>
      </c>
      <c r="J26">
        <v>3500</v>
      </c>
      <c r="K26" t="s">
        <v>12</v>
      </c>
      <c r="L26" s="2" t="s">
        <v>592</v>
      </c>
      <c r="M26" s="2" t="s">
        <v>685</v>
      </c>
      <c r="N26" s="31" t="s">
        <v>284</v>
      </c>
    </row>
    <row r="27" spans="1:14" x14ac:dyDescent="0.3">
      <c r="A27" s="2" t="s">
        <v>278</v>
      </c>
      <c r="B27" s="2">
        <v>3</v>
      </c>
      <c r="C27" s="2">
        <v>120</v>
      </c>
      <c r="D27" s="2" t="s">
        <v>279</v>
      </c>
      <c r="E27" t="s">
        <v>378</v>
      </c>
      <c r="F27" s="32" t="s">
        <v>645</v>
      </c>
      <c r="G27" s="32" t="s">
        <v>695</v>
      </c>
      <c r="H27" s="32">
        <v>4</v>
      </c>
      <c r="I27">
        <v>30</v>
      </c>
      <c r="J27">
        <v>3500</v>
      </c>
      <c r="K27" t="s">
        <v>12</v>
      </c>
      <c r="L27" s="2" t="s">
        <v>593</v>
      </c>
      <c r="M27" s="2" t="s">
        <v>685</v>
      </c>
      <c r="N27" s="31" t="s">
        <v>284</v>
      </c>
    </row>
    <row r="28" spans="1:14" x14ac:dyDescent="0.3">
      <c r="A28" s="2" t="s">
        <v>278</v>
      </c>
      <c r="B28" s="2">
        <v>3</v>
      </c>
      <c r="C28" s="2">
        <v>115</v>
      </c>
      <c r="D28" s="2" t="s">
        <v>279</v>
      </c>
      <c r="E28" t="s">
        <v>378</v>
      </c>
      <c r="F28" s="32" t="s">
        <v>645</v>
      </c>
      <c r="G28" s="32" t="s">
        <v>695</v>
      </c>
      <c r="H28" s="32">
        <v>4</v>
      </c>
      <c r="I28">
        <v>30</v>
      </c>
      <c r="J28">
        <v>3500</v>
      </c>
      <c r="K28" t="s">
        <v>12</v>
      </c>
      <c r="L28" s="2" t="s">
        <v>594</v>
      </c>
      <c r="M28" s="2" t="s">
        <v>685</v>
      </c>
      <c r="N28" s="31" t="s">
        <v>284</v>
      </c>
    </row>
    <row r="29" spans="1:14" x14ac:dyDescent="0.3">
      <c r="A29" s="2" t="s">
        <v>278</v>
      </c>
      <c r="B29" s="2">
        <v>3</v>
      </c>
      <c r="C29" s="2">
        <v>65</v>
      </c>
      <c r="D29" s="2" t="s">
        <v>279</v>
      </c>
      <c r="E29" t="s">
        <v>378</v>
      </c>
      <c r="F29" s="32" t="s">
        <v>645</v>
      </c>
      <c r="G29" s="32" t="s">
        <v>695</v>
      </c>
      <c r="H29" s="32">
        <v>4</v>
      </c>
      <c r="I29">
        <v>30</v>
      </c>
      <c r="J29">
        <v>3500</v>
      </c>
      <c r="K29" t="s">
        <v>12</v>
      </c>
      <c r="L29" s="2" t="s">
        <v>594</v>
      </c>
      <c r="M29" s="2" t="s">
        <v>685</v>
      </c>
      <c r="N29" s="31" t="s">
        <v>284</v>
      </c>
    </row>
    <row r="30" spans="1:14" x14ac:dyDescent="0.3">
      <c r="A30" s="2" t="s">
        <v>278</v>
      </c>
      <c r="B30" s="2">
        <v>3</v>
      </c>
      <c r="C30" s="2">
        <v>175</v>
      </c>
      <c r="D30" s="2" t="s">
        <v>279</v>
      </c>
      <c r="E30" t="s">
        <v>378</v>
      </c>
      <c r="F30" s="32" t="s">
        <v>645</v>
      </c>
      <c r="G30" s="32" t="s">
        <v>695</v>
      </c>
      <c r="H30" s="32">
        <v>4</v>
      </c>
      <c r="I30">
        <v>30</v>
      </c>
      <c r="J30">
        <v>3500</v>
      </c>
      <c r="K30" t="s">
        <v>12</v>
      </c>
      <c r="L30" s="2" t="s">
        <v>595</v>
      </c>
      <c r="M30" s="2" t="s">
        <v>685</v>
      </c>
      <c r="N30" s="31" t="s">
        <v>284</v>
      </c>
    </row>
    <row r="31" spans="1:14" x14ac:dyDescent="0.3">
      <c r="A31" s="2" t="s">
        <v>278</v>
      </c>
      <c r="B31" s="2">
        <v>3</v>
      </c>
      <c r="C31" s="2">
        <v>280</v>
      </c>
      <c r="D31" s="2" t="s">
        <v>279</v>
      </c>
      <c r="E31" t="s">
        <v>378</v>
      </c>
      <c r="F31" s="32" t="s">
        <v>645</v>
      </c>
      <c r="G31" s="32" t="s">
        <v>695</v>
      </c>
      <c r="H31" s="32">
        <v>4</v>
      </c>
      <c r="I31">
        <v>30</v>
      </c>
      <c r="J31">
        <v>3500</v>
      </c>
      <c r="K31" t="s">
        <v>12</v>
      </c>
      <c r="L31" s="2" t="s">
        <v>596</v>
      </c>
      <c r="M31" s="2" t="s">
        <v>685</v>
      </c>
      <c r="N31" s="31" t="s">
        <v>284</v>
      </c>
    </row>
    <row r="32" spans="1:14" x14ac:dyDescent="0.3">
      <c r="A32" s="2" t="s">
        <v>278</v>
      </c>
      <c r="B32" s="2">
        <v>3</v>
      </c>
      <c r="C32" s="2">
        <v>105</v>
      </c>
      <c r="D32" s="2" t="s">
        <v>279</v>
      </c>
      <c r="E32" t="s">
        <v>378</v>
      </c>
      <c r="F32" s="32" t="s">
        <v>645</v>
      </c>
      <c r="G32" s="32" t="s">
        <v>695</v>
      </c>
      <c r="H32" s="32">
        <v>4</v>
      </c>
      <c r="I32">
        <v>30</v>
      </c>
      <c r="J32">
        <v>3500</v>
      </c>
      <c r="K32" t="s">
        <v>12</v>
      </c>
      <c r="L32" s="2" t="s">
        <v>596</v>
      </c>
      <c r="M32" s="2" t="s">
        <v>685</v>
      </c>
      <c r="N32" s="31" t="s">
        <v>284</v>
      </c>
    </row>
    <row r="33" spans="1:14" x14ac:dyDescent="0.3">
      <c r="A33" s="2" t="s">
        <v>278</v>
      </c>
      <c r="B33" s="2">
        <v>3</v>
      </c>
      <c r="C33" s="2">
        <v>60</v>
      </c>
      <c r="D33" s="2" t="s">
        <v>279</v>
      </c>
      <c r="E33" t="s">
        <v>378</v>
      </c>
      <c r="F33" s="32" t="s">
        <v>645</v>
      </c>
      <c r="G33" s="32" t="s">
        <v>695</v>
      </c>
      <c r="H33" s="32">
        <v>4</v>
      </c>
      <c r="I33">
        <v>30</v>
      </c>
      <c r="J33">
        <v>3500</v>
      </c>
      <c r="K33" t="s">
        <v>12</v>
      </c>
      <c r="L33" s="2" t="s">
        <v>597</v>
      </c>
      <c r="M33" s="2" t="s">
        <v>685</v>
      </c>
      <c r="N33" s="31" t="s">
        <v>284</v>
      </c>
    </row>
    <row r="34" spans="1:14" x14ac:dyDescent="0.3">
      <c r="A34" s="2" t="s">
        <v>646</v>
      </c>
      <c r="B34" s="2">
        <v>3</v>
      </c>
      <c r="C34" s="2">
        <v>115</v>
      </c>
      <c r="D34" s="2" t="s">
        <v>279</v>
      </c>
      <c r="E34" t="s">
        <v>378</v>
      </c>
      <c r="F34" s="32" t="s">
        <v>645</v>
      </c>
      <c r="G34" s="32" t="s">
        <v>695</v>
      </c>
      <c r="H34" s="32">
        <v>4</v>
      </c>
      <c r="I34">
        <v>30</v>
      </c>
      <c r="J34">
        <v>3500</v>
      </c>
      <c r="K34" t="s">
        <v>12</v>
      </c>
      <c r="L34" s="2" t="s">
        <v>598</v>
      </c>
      <c r="M34" s="2" t="s">
        <v>685</v>
      </c>
      <c r="N34" s="31" t="s">
        <v>284</v>
      </c>
    </row>
    <row r="35" spans="1:14" x14ac:dyDescent="0.3">
      <c r="A35" s="2" t="s">
        <v>646</v>
      </c>
      <c r="B35" s="2">
        <v>3</v>
      </c>
      <c r="C35" s="2">
        <v>185</v>
      </c>
      <c r="D35" s="2" t="s">
        <v>279</v>
      </c>
      <c r="E35" t="s">
        <v>378</v>
      </c>
      <c r="F35" s="32" t="s">
        <v>645</v>
      </c>
      <c r="G35" s="32" t="s">
        <v>695</v>
      </c>
      <c r="H35" s="32">
        <v>4</v>
      </c>
      <c r="I35">
        <v>30</v>
      </c>
      <c r="J35">
        <v>3500</v>
      </c>
      <c r="K35" t="s">
        <v>12</v>
      </c>
      <c r="L35" s="2" t="s">
        <v>599</v>
      </c>
      <c r="M35" s="2" t="s">
        <v>685</v>
      </c>
      <c r="N35" s="31" t="s">
        <v>284</v>
      </c>
    </row>
    <row r="36" spans="1:14" x14ac:dyDescent="0.3">
      <c r="A36" s="2" t="s">
        <v>646</v>
      </c>
      <c r="B36" s="2">
        <v>3</v>
      </c>
      <c r="C36" s="2">
        <v>120</v>
      </c>
      <c r="D36" s="2" t="s">
        <v>279</v>
      </c>
      <c r="E36" t="s">
        <v>378</v>
      </c>
      <c r="F36" s="32" t="s">
        <v>645</v>
      </c>
      <c r="G36" s="32" t="s">
        <v>695</v>
      </c>
      <c r="H36" s="32">
        <v>4</v>
      </c>
      <c r="I36">
        <v>30</v>
      </c>
      <c r="J36">
        <v>3500</v>
      </c>
      <c r="K36" t="s">
        <v>12</v>
      </c>
      <c r="L36" s="2" t="s">
        <v>598</v>
      </c>
      <c r="M36" s="2" t="s">
        <v>685</v>
      </c>
      <c r="N36" s="31" t="s">
        <v>284</v>
      </c>
    </row>
    <row r="37" spans="1:14" x14ac:dyDescent="0.3">
      <c r="A37" s="2" t="s">
        <v>646</v>
      </c>
      <c r="B37" s="2">
        <v>3</v>
      </c>
      <c r="C37" s="2">
        <v>135</v>
      </c>
      <c r="D37" s="2" t="s">
        <v>279</v>
      </c>
      <c r="E37" t="s">
        <v>378</v>
      </c>
      <c r="F37" s="32" t="s">
        <v>645</v>
      </c>
      <c r="G37" s="32" t="s">
        <v>695</v>
      </c>
      <c r="H37" s="32">
        <v>4</v>
      </c>
      <c r="I37">
        <v>30</v>
      </c>
      <c r="J37">
        <v>3500</v>
      </c>
      <c r="K37" t="s">
        <v>12</v>
      </c>
      <c r="L37" s="2" t="s">
        <v>600</v>
      </c>
      <c r="M37" s="2" t="s">
        <v>685</v>
      </c>
      <c r="N37" s="31" t="s">
        <v>284</v>
      </c>
    </row>
    <row r="38" spans="1:14" x14ac:dyDescent="0.3">
      <c r="A38" s="2" t="s">
        <v>646</v>
      </c>
      <c r="B38" s="2">
        <v>3</v>
      </c>
      <c r="C38" s="2">
        <v>140</v>
      </c>
      <c r="D38" s="2" t="s">
        <v>279</v>
      </c>
      <c r="E38" t="s">
        <v>378</v>
      </c>
      <c r="F38" s="32" t="s">
        <v>645</v>
      </c>
      <c r="G38" s="32" t="s">
        <v>695</v>
      </c>
      <c r="H38" s="32">
        <v>4</v>
      </c>
      <c r="I38">
        <v>30</v>
      </c>
      <c r="J38">
        <v>3500</v>
      </c>
      <c r="K38" t="s">
        <v>12</v>
      </c>
      <c r="L38" s="2" t="s">
        <v>601</v>
      </c>
      <c r="M38" s="2" t="s">
        <v>685</v>
      </c>
      <c r="N38" s="31" t="s">
        <v>284</v>
      </c>
    </row>
    <row r="39" spans="1:14" x14ac:dyDescent="0.3">
      <c r="A39" s="2" t="s">
        <v>278</v>
      </c>
      <c r="B39" s="2">
        <v>3</v>
      </c>
      <c r="C39" s="2">
        <v>1</v>
      </c>
      <c r="D39" s="2" t="s">
        <v>279</v>
      </c>
      <c r="E39" t="s">
        <v>72</v>
      </c>
      <c r="F39" s="32" t="s">
        <v>649</v>
      </c>
      <c r="G39" s="32" t="s">
        <v>695</v>
      </c>
      <c r="H39" s="32"/>
      <c r="I39">
        <v>160</v>
      </c>
      <c r="J39">
        <v>980</v>
      </c>
      <c r="K39" t="s">
        <v>285</v>
      </c>
      <c r="L39" s="2" t="s">
        <v>602</v>
      </c>
      <c r="M39" s="2" t="s">
        <v>691</v>
      </c>
      <c r="N39" s="31" t="s">
        <v>647</v>
      </c>
    </row>
    <row r="40" spans="1:14" x14ac:dyDescent="0.3">
      <c r="A40" s="2" t="s">
        <v>278</v>
      </c>
      <c r="B40" s="2">
        <v>3</v>
      </c>
      <c r="C40" s="2">
        <v>9</v>
      </c>
      <c r="D40" s="2" t="s">
        <v>279</v>
      </c>
      <c r="E40" t="s">
        <v>72</v>
      </c>
      <c r="F40" s="32" t="s">
        <v>649</v>
      </c>
      <c r="G40" s="32" t="s">
        <v>695</v>
      </c>
      <c r="H40" s="32"/>
      <c r="I40">
        <v>160</v>
      </c>
      <c r="J40">
        <v>980</v>
      </c>
      <c r="K40" t="s">
        <v>285</v>
      </c>
      <c r="L40" s="2" t="s">
        <v>602</v>
      </c>
      <c r="M40" s="2" t="s">
        <v>691</v>
      </c>
      <c r="N40" s="31" t="s">
        <v>647</v>
      </c>
    </row>
    <row r="41" spans="1:14" x14ac:dyDescent="0.3">
      <c r="A41" s="2" t="s">
        <v>278</v>
      </c>
      <c r="B41" s="2">
        <v>3</v>
      </c>
      <c r="C41" s="2">
        <v>2</v>
      </c>
      <c r="D41" s="2" t="s">
        <v>279</v>
      </c>
      <c r="E41" t="s">
        <v>72</v>
      </c>
      <c r="F41" s="32" t="s">
        <v>649</v>
      </c>
      <c r="G41" s="32" t="s">
        <v>695</v>
      </c>
      <c r="H41" s="32"/>
      <c r="I41">
        <v>160</v>
      </c>
      <c r="J41">
        <v>980</v>
      </c>
      <c r="K41" t="s">
        <v>285</v>
      </c>
      <c r="L41" s="2" t="s">
        <v>603</v>
      </c>
      <c r="M41" s="2" t="s">
        <v>685</v>
      </c>
      <c r="N41" s="31" t="s">
        <v>647</v>
      </c>
    </row>
    <row r="42" spans="1:14" x14ac:dyDescent="0.3">
      <c r="A42" s="2" t="s">
        <v>278</v>
      </c>
      <c r="B42" s="2">
        <v>3</v>
      </c>
      <c r="C42" s="2">
        <v>2</v>
      </c>
      <c r="D42" s="2" t="s">
        <v>279</v>
      </c>
      <c r="E42" t="s">
        <v>72</v>
      </c>
      <c r="F42" s="32" t="s">
        <v>649</v>
      </c>
      <c r="G42" s="32" t="s">
        <v>695</v>
      </c>
      <c r="H42" s="32"/>
      <c r="I42">
        <v>160</v>
      </c>
      <c r="J42">
        <v>980</v>
      </c>
      <c r="K42" t="s">
        <v>285</v>
      </c>
      <c r="L42" s="2" t="s">
        <v>603</v>
      </c>
      <c r="M42" s="2" t="s">
        <v>685</v>
      </c>
      <c r="N42" s="31" t="s">
        <v>647</v>
      </c>
    </row>
    <row r="43" spans="1:14" x14ac:dyDescent="0.3">
      <c r="A43" s="2" t="s">
        <v>278</v>
      </c>
      <c r="B43" s="2">
        <v>3</v>
      </c>
      <c r="C43" s="2">
        <v>1</v>
      </c>
      <c r="D43" s="2" t="s">
        <v>279</v>
      </c>
      <c r="E43" t="s">
        <v>72</v>
      </c>
      <c r="F43" s="32" t="s">
        <v>649</v>
      </c>
      <c r="G43" s="32" t="s">
        <v>695</v>
      </c>
      <c r="H43" s="32"/>
      <c r="I43">
        <v>160</v>
      </c>
      <c r="J43">
        <v>980</v>
      </c>
      <c r="K43" t="s">
        <v>285</v>
      </c>
      <c r="L43" s="2" t="s">
        <v>603</v>
      </c>
      <c r="M43" s="2" t="s">
        <v>685</v>
      </c>
      <c r="N43" s="31" t="s">
        <v>647</v>
      </c>
    </row>
    <row r="44" spans="1:14" x14ac:dyDescent="0.3">
      <c r="A44" s="2" t="s">
        <v>278</v>
      </c>
      <c r="B44" s="2">
        <v>3</v>
      </c>
      <c r="C44" s="2">
        <v>0</v>
      </c>
      <c r="D44" s="2" t="s">
        <v>279</v>
      </c>
      <c r="E44" t="s">
        <v>72</v>
      </c>
      <c r="F44" s="32" t="s">
        <v>649</v>
      </c>
      <c r="G44" s="32" t="s">
        <v>695</v>
      </c>
      <c r="H44" s="32"/>
      <c r="I44">
        <v>160</v>
      </c>
      <c r="J44">
        <v>980</v>
      </c>
      <c r="K44" t="s">
        <v>285</v>
      </c>
      <c r="L44" s="2" t="s">
        <v>603</v>
      </c>
      <c r="M44" s="2" t="s">
        <v>685</v>
      </c>
      <c r="N44" s="31" t="s">
        <v>647</v>
      </c>
    </row>
    <row r="45" spans="1:14" x14ac:dyDescent="0.3">
      <c r="A45" s="2" t="s">
        <v>278</v>
      </c>
      <c r="B45" s="2">
        <v>3</v>
      </c>
      <c r="C45" s="2">
        <v>1</v>
      </c>
      <c r="D45" s="2" t="s">
        <v>279</v>
      </c>
      <c r="E45" t="s">
        <v>72</v>
      </c>
      <c r="F45" s="32" t="s">
        <v>649</v>
      </c>
      <c r="G45" s="32" t="s">
        <v>695</v>
      </c>
      <c r="H45" s="32"/>
      <c r="I45">
        <v>160</v>
      </c>
      <c r="J45">
        <v>980</v>
      </c>
      <c r="K45" t="s">
        <v>285</v>
      </c>
      <c r="L45" s="2" t="s">
        <v>603</v>
      </c>
      <c r="M45" s="2" t="s">
        <v>685</v>
      </c>
      <c r="N45" s="31" t="s">
        <v>647</v>
      </c>
    </row>
    <row r="46" spans="1:14" x14ac:dyDescent="0.3">
      <c r="A46" s="2" t="s">
        <v>278</v>
      </c>
      <c r="B46" s="2">
        <v>3</v>
      </c>
      <c r="C46" s="2">
        <v>0</v>
      </c>
      <c r="D46" s="2" t="s">
        <v>279</v>
      </c>
      <c r="E46" t="s">
        <v>72</v>
      </c>
      <c r="F46" s="32" t="s">
        <v>649</v>
      </c>
      <c r="G46" s="32" t="s">
        <v>695</v>
      </c>
      <c r="H46" s="32"/>
      <c r="I46">
        <v>160</v>
      </c>
      <c r="J46">
        <v>980</v>
      </c>
      <c r="K46" t="s">
        <v>285</v>
      </c>
      <c r="L46" s="2" t="s">
        <v>603</v>
      </c>
      <c r="M46" s="2" t="s">
        <v>685</v>
      </c>
      <c r="N46" s="31" t="s">
        <v>647</v>
      </c>
    </row>
    <row r="47" spans="1:14" x14ac:dyDescent="0.3">
      <c r="A47" s="2" t="s">
        <v>281</v>
      </c>
      <c r="B47" s="2">
        <v>3</v>
      </c>
      <c r="C47" s="2">
        <v>1</v>
      </c>
      <c r="D47" s="2" t="s">
        <v>279</v>
      </c>
      <c r="E47" t="s">
        <v>72</v>
      </c>
      <c r="F47" s="32" t="s">
        <v>649</v>
      </c>
      <c r="G47" s="32" t="s">
        <v>695</v>
      </c>
      <c r="H47" s="32"/>
      <c r="I47">
        <v>160</v>
      </c>
      <c r="J47">
        <v>980</v>
      </c>
      <c r="K47" t="s">
        <v>285</v>
      </c>
      <c r="L47" s="2" t="s">
        <v>604</v>
      </c>
      <c r="M47" s="2" t="s">
        <v>702</v>
      </c>
      <c r="N47" s="31" t="s">
        <v>647</v>
      </c>
    </row>
    <row r="48" spans="1:14" x14ac:dyDescent="0.3">
      <c r="A48" s="2" t="s">
        <v>278</v>
      </c>
      <c r="B48" s="2">
        <v>3</v>
      </c>
      <c r="C48" s="2">
        <v>0</v>
      </c>
      <c r="D48" s="2" t="s">
        <v>279</v>
      </c>
      <c r="E48" t="s">
        <v>72</v>
      </c>
      <c r="F48" s="32" t="s">
        <v>649</v>
      </c>
      <c r="G48" s="32" t="s">
        <v>695</v>
      </c>
      <c r="H48" s="32"/>
      <c r="I48">
        <v>160</v>
      </c>
      <c r="J48">
        <v>980</v>
      </c>
      <c r="K48" t="s">
        <v>285</v>
      </c>
      <c r="L48" s="2" t="s">
        <v>605</v>
      </c>
      <c r="M48" s="2" t="s">
        <v>702</v>
      </c>
      <c r="N48" s="31" t="s">
        <v>647</v>
      </c>
    </row>
    <row r="49" spans="1:14" x14ac:dyDescent="0.3">
      <c r="A49" s="2" t="s">
        <v>278</v>
      </c>
      <c r="B49" s="2">
        <v>3</v>
      </c>
      <c r="C49" s="2">
        <v>1</v>
      </c>
      <c r="D49" s="2" t="s">
        <v>279</v>
      </c>
      <c r="E49" t="s">
        <v>72</v>
      </c>
      <c r="F49" s="32" t="s">
        <v>649</v>
      </c>
      <c r="G49" s="32" t="s">
        <v>695</v>
      </c>
      <c r="H49" s="32"/>
      <c r="I49">
        <v>160</v>
      </c>
      <c r="J49">
        <v>980</v>
      </c>
      <c r="K49" t="s">
        <v>285</v>
      </c>
      <c r="L49" s="2" t="s">
        <v>289</v>
      </c>
      <c r="M49" s="2" t="s">
        <v>702</v>
      </c>
      <c r="N49" s="31" t="s">
        <v>647</v>
      </c>
    </row>
    <row r="50" spans="1:14" x14ac:dyDescent="0.3">
      <c r="A50" s="9" t="s">
        <v>281</v>
      </c>
      <c r="B50" s="2">
        <v>3</v>
      </c>
      <c r="C50" s="2">
        <v>0</v>
      </c>
      <c r="D50" s="2" t="s">
        <v>279</v>
      </c>
      <c r="E50" t="s">
        <v>72</v>
      </c>
      <c r="F50" s="32" t="s">
        <v>649</v>
      </c>
      <c r="G50" s="32" t="s">
        <v>695</v>
      </c>
      <c r="H50" s="32"/>
      <c r="I50">
        <v>160</v>
      </c>
      <c r="J50">
        <v>980</v>
      </c>
      <c r="K50" t="s">
        <v>285</v>
      </c>
      <c r="L50" s="2" t="s">
        <v>289</v>
      </c>
      <c r="M50" s="2" t="s">
        <v>702</v>
      </c>
      <c r="N50" s="31" t="s">
        <v>647</v>
      </c>
    </row>
    <row r="51" spans="1:14" x14ac:dyDescent="0.3">
      <c r="A51" s="2" t="s">
        <v>648</v>
      </c>
      <c r="B51" s="2">
        <v>3</v>
      </c>
      <c r="C51" s="2">
        <v>1</v>
      </c>
      <c r="D51" s="2" t="s">
        <v>279</v>
      </c>
      <c r="E51" t="s">
        <v>72</v>
      </c>
      <c r="F51" s="32" t="s">
        <v>649</v>
      </c>
      <c r="G51" s="32" t="s">
        <v>695</v>
      </c>
      <c r="H51" s="32"/>
      <c r="I51">
        <v>160</v>
      </c>
      <c r="J51">
        <v>980</v>
      </c>
      <c r="K51" t="s">
        <v>285</v>
      </c>
      <c r="L51" s="2" t="s">
        <v>606</v>
      </c>
      <c r="M51" s="2" t="s">
        <v>691</v>
      </c>
      <c r="N51" s="31" t="s">
        <v>647</v>
      </c>
    </row>
    <row r="52" spans="1:14" x14ac:dyDescent="0.3">
      <c r="A52" s="2" t="s">
        <v>278</v>
      </c>
      <c r="B52" s="2">
        <v>3</v>
      </c>
      <c r="C52" s="2">
        <v>10</v>
      </c>
      <c r="D52" s="2" t="s">
        <v>279</v>
      </c>
      <c r="E52" t="s">
        <v>72</v>
      </c>
      <c r="F52" s="32" t="s">
        <v>649</v>
      </c>
      <c r="G52" s="32" t="s">
        <v>695</v>
      </c>
      <c r="H52" s="32"/>
      <c r="I52">
        <v>160</v>
      </c>
      <c r="J52">
        <v>980</v>
      </c>
      <c r="K52" t="s">
        <v>285</v>
      </c>
      <c r="L52" s="2" t="s">
        <v>155</v>
      </c>
      <c r="M52" s="2" t="s">
        <v>685</v>
      </c>
      <c r="N52" s="31" t="s">
        <v>647</v>
      </c>
    </row>
    <row r="53" spans="1:14" x14ac:dyDescent="0.3">
      <c r="A53" s="2" t="s">
        <v>278</v>
      </c>
      <c r="B53" s="2">
        <v>3</v>
      </c>
      <c r="C53" s="2">
        <v>0</v>
      </c>
      <c r="D53" s="2" t="s">
        <v>279</v>
      </c>
      <c r="E53" t="s">
        <v>72</v>
      </c>
      <c r="F53" s="32" t="s">
        <v>649</v>
      </c>
      <c r="G53" s="32" t="s">
        <v>695</v>
      </c>
      <c r="H53" s="32"/>
      <c r="I53">
        <v>160</v>
      </c>
      <c r="J53">
        <v>980</v>
      </c>
      <c r="K53" t="s">
        <v>285</v>
      </c>
      <c r="L53" s="2" t="s">
        <v>155</v>
      </c>
      <c r="M53" s="2" t="s">
        <v>685</v>
      </c>
      <c r="N53" s="31" t="s">
        <v>647</v>
      </c>
    </row>
    <row r="54" spans="1:14" x14ac:dyDescent="0.3">
      <c r="A54" s="2" t="s">
        <v>278</v>
      </c>
      <c r="B54" s="2">
        <v>3</v>
      </c>
      <c r="C54" s="2">
        <v>0</v>
      </c>
      <c r="D54" s="2" t="s">
        <v>279</v>
      </c>
      <c r="E54" t="s">
        <v>72</v>
      </c>
      <c r="F54" s="32" t="s">
        <v>649</v>
      </c>
      <c r="G54" s="32" t="s">
        <v>695</v>
      </c>
      <c r="H54" s="32"/>
      <c r="I54">
        <v>160</v>
      </c>
      <c r="J54">
        <v>980</v>
      </c>
      <c r="K54" t="s">
        <v>285</v>
      </c>
      <c r="L54" s="2" t="s">
        <v>155</v>
      </c>
      <c r="M54" s="2" t="s">
        <v>685</v>
      </c>
      <c r="N54" s="31" t="s">
        <v>647</v>
      </c>
    </row>
    <row r="55" spans="1:14" x14ac:dyDescent="0.3">
      <c r="A55" s="2" t="s">
        <v>278</v>
      </c>
      <c r="B55" s="2">
        <v>3</v>
      </c>
      <c r="C55" s="2">
        <v>1</v>
      </c>
      <c r="D55" s="2" t="s">
        <v>279</v>
      </c>
      <c r="E55" t="s">
        <v>72</v>
      </c>
      <c r="F55" s="32" t="s">
        <v>649</v>
      </c>
      <c r="G55" s="32" t="s">
        <v>695</v>
      </c>
      <c r="H55" s="32"/>
      <c r="I55">
        <v>160</v>
      </c>
      <c r="J55">
        <v>980</v>
      </c>
      <c r="K55" t="s">
        <v>285</v>
      </c>
      <c r="L55" s="2" t="s">
        <v>607</v>
      </c>
      <c r="M55" s="2" t="s">
        <v>692</v>
      </c>
      <c r="N55" s="31" t="s">
        <v>647</v>
      </c>
    </row>
    <row r="56" spans="1:14" x14ac:dyDescent="0.3">
      <c r="A56" s="2" t="s">
        <v>278</v>
      </c>
      <c r="B56" s="30">
        <v>2</v>
      </c>
      <c r="C56" s="30">
        <v>232</v>
      </c>
      <c r="D56" s="2" t="s">
        <v>279</v>
      </c>
      <c r="E56" t="s">
        <v>30</v>
      </c>
      <c r="F56" s="32" t="s">
        <v>650</v>
      </c>
      <c r="G56" s="32" t="s">
        <v>695</v>
      </c>
      <c r="H56" s="32">
        <v>80</v>
      </c>
      <c r="I56">
        <v>100</v>
      </c>
      <c r="J56">
        <v>5000</v>
      </c>
      <c r="K56" t="s">
        <v>651</v>
      </c>
      <c r="L56" s="29" t="s">
        <v>608</v>
      </c>
      <c r="M56" s="29" t="s">
        <v>702</v>
      </c>
      <c r="N56" s="31" t="s">
        <v>295</v>
      </c>
    </row>
    <row r="57" spans="1:14" x14ac:dyDescent="0.3">
      <c r="A57" s="2" t="s">
        <v>278</v>
      </c>
      <c r="B57" s="30">
        <v>2</v>
      </c>
      <c r="C57" s="30">
        <v>154</v>
      </c>
      <c r="D57" s="2" t="s">
        <v>279</v>
      </c>
      <c r="E57" t="s">
        <v>30</v>
      </c>
      <c r="F57" s="32" t="s">
        <v>650</v>
      </c>
      <c r="G57" s="32" t="s">
        <v>695</v>
      </c>
      <c r="H57" s="32">
        <v>80</v>
      </c>
      <c r="I57">
        <v>100</v>
      </c>
      <c r="J57">
        <v>5000</v>
      </c>
      <c r="K57" t="s">
        <v>651</v>
      </c>
      <c r="L57" s="29" t="s">
        <v>608</v>
      </c>
      <c r="M57" s="29" t="s">
        <v>702</v>
      </c>
      <c r="N57" s="31" t="s">
        <v>295</v>
      </c>
    </row>
    <row r="58" spans="1:14" x14ac:dyDescent="0.3">
      <c r="A58" s="2" t="s">
        <v>278</v>
      </c>
      <c r="B58" s="30">
        <v>2</v>
      </c>
      <c r="C58" s="30">
        <v>98</v>
      </c>
      <c r="D58" s="2" t="s">
        <v>279</v>
      </c>
      <c r="E58" t="s">
        <v>30</v>
      </c>
      <c r="F58" s="32" t="s">
        <v>650</v>
      </c>
      <c r="G58" s="32" t="s">
        <v>695</v>
      </c>
      <c r="H58" s="32">
        <v>80</v>
      </c>
      <c r="I58">
        <v>100</v>
      </c>
      <c r="J58">
        <v>5000</v>
      </c>
      <c r="K58" t="s">
        <v>651</v>
      </c>
      <c r="L58" s="29" t="s">
        <v>608</v>
      </c>
      <c r="M58" s="29" t="s">
        <v>702</v>
      </c>
      <c r="N58" s="31" t="s">
        <v>295</v>
      </c>
    </row>
    <row r="59" spans="1:14" x14ac:dyDescent="0.3">
      <c r="A59" s="2" t="s">
        <v>278</v>
      </c>
      <c r="B59" s="30">
        <v>2</v>
      </c>
      <c r="C59" s="30">
        <v>718</v>
      </c>
      <c r="D59" s="2" t="s">
        <v>279</v>
      </c>
      <c r="E59" t="s">
        <v>30</v>
      </c>
      <c r="F59" s="32" t="s">
        <v>650</v>
      </c>
      <c r="G59" s="32" t="s">
        <v>695</v>
      </c>
      <c r="H59" s="32">
        <v>80</v>
      </c>
      <c r="I59">
        <v>100</v>
      </c>
      <c r="J59">
        <v>5000</v>
      </c>
      <c r="K59" t="s">
        <v>651</v>
      </c>
      <c r="L59" s="29" t="s">
        <v>262</v>
      </c>
      <c r="M59" s="29" t="s">
        <v>702</v>
      </c>
      <c r="N59" s="31" t="s">
        <v>295</v>
      </c>
    </row>
    <row r="60" spans="1:14" x14ac:dyDescent="0.3">
      <c r="A60" s="2" t="s">
        <v>278</v>
      </c>
      <c r="B60" s="30">
        <v>2</v>
      </c>
      <c r="C60" s="30">
        <v>354</v>
      </c>
      <c r="D60" s="2" t="s">
        <v>279</v>
      </c>
      <c r="E60" t="s">
        <v>30</v>
      </c>
      <c r="F60" s="32" t="s">
        <v>650</v>
      </c>
      <c r="G60" s="32" t="s">
        <v>695</v>
      </c>
      <c r="H60" s="32">
        <v>80</v>
      </c>
      <c r="I60">
        <v>100</v>
      </c>
      <c r="J60">
        <v>5000</v>
      </c>
      <c r="K60" t="s">
        <v>651</v>
      </c>
      <c r="L60" s="29" t="s">
        <v>262</v>
      </c>
      <c r="M60" s="29" t="s">
        <v>702</v>
      </c>
      <c r="N60" s="31" t="s">
        <v>295</v>
      </c>
    </row>
    <row r="61" spans="1:14" x14ac:dyDescent="0.3">
      <c r="A61" s="2" t="s">
        <v>278</v>
      </c>
      <c r="B61" s="30">
        <v>2</v>
      </c>
      <c r="C61" s="30">
        <v>120</v>
      </c>
      <c r="D61" s="2" t="s">
        <v>279</v>
      </c>
      <c r="E61" t="s">
        <v>30</v>
      </c>
      <c r="F61" s="32" t="s">
        <v>650</v>
      </c>
      <c r="G61" s="32" t="s">
        <v>695</v>
      </c>
      <c r="H61" s="32">
        <v>80</v>
      </c>
      <c r="I61">
        <v>100</v>
      </c>
      <c r="J61">
        <v>5000</v>
      </c>
      <c r="K61" t="s">
        <v>651</v>
      </c>
      <c r="L61" s="29" t="s">
        <v>262</v>
      </c>
      <c r="M61" s="29" t="s">
        <v>702</v>
      </c>
      <c r="N61" s="31" t="s">
        <v>295</v>
      </c>
    </row>
    <row r="62" spans="1:14" x14ac:dyDescent="0.3">
      <c r="A62" s="29" t="s">
        <v>282</v>
      </c>
      <c r="B62" s="30">
        <v>2</v>
      </c>
      <c r="C62" s="30">
        <v>14</v>
      </c>
      <c r="D62" s="2" t="s">
        <v>279</v>
      </c>
      <c r="E62" t="s">
        <v>30</v>
      </c>
      <c r="F62" s="32" t="s">
        <v>650</v>
      </c>
      <c r="G62" s="32" t="s">
        <v>695</v>
      </c>
      <c r="H62" s="32">
        <v>80</v>
      </c>
      <c r="I62">
        <v>100</v>
      </c>
      <c r="J62">
        <v>5000</v>
      </c>
      <c r="K62" t="s">
        <v>651</v>
      </c>
      <c r="L62" s="29" t="s">
        <v>262</v>
      </c>
      <c r="M62" s="29" t="s">
        <v>702</v>
      </c>
      <c r="N62" s="31" t="s">
        <v>295</v>
      </c>
    </row>
    <row r="63" spans="1:14" x14ac:dyDescent="0.3">
      <c r="A63" s="29" t="s">
        <v>282</v>
      </c>
      <c r="B63" s="30">
        <v>2</v>
      </c>
      <c r="C63" s="30">
        <v>0</v>
      </c>
      <c r="D63" s="2" t="s">
        <v>279</v>
      </c>
      <c r="E63" t="s">
        <v>30</v>
      </c>
      <c r="F63" s="32" t="s">
        <v>650</v>
      </c>
      <c r="G63" s="32" t="s">
        <v>695</v>
      </c>
      <c r="H63" s="32">
        <v>80</v>
      </c>
      <c r="I63">
        <v>100</v>
      </c>
      <c r="J63">
        <v>5000</v>
      </c>
      <c r="K63" t="s">
        <v>651</v>
      </c>
      <c r="L63" s="29" t="s">
        <v>262</v>
      </c>
      <c r="M63" s="29" t="s">
        <v>702</v>
      </c>
      <c r="N63" s="31" t="s">
        <v>295</v>
      </c>
    </row>
    <row r="64" spans="1:14" x14ac:dyDescent="0.3">
      <c r="A64" s="29" t="s">
        <v>281</v>
      </c>
      <c r="B64" s="30">
        <v>2</v>
      </c>
      <c r="C64" s="30">
        <v>28</v>
      </c>
      <c r="D64" s="2" t="s">
        <v>279</v>
      </c>
      <c r="E64" t="s">
        <v>30</v>
      </c>
      <c r="F64" s="32" t="s">
        <v>650</v>
      </c>
      <c r="G64" s="32" t="s">
        <v>695</v>
      </c>
      <c r="H64" s="32">
        <v>80</v>
      </c>
      <c r="I64">
        <v>100</v>
      </c>
      <c r="J64">
        <v>5000</v>
      </c>
      <c r="K64" t="s">
        <v>651</v>
      </c>
      <c r="L64" s="29" t="s">
        <v>262</v>
      </c>
      <c r="M64" s="29" t="s">
        <v>702</v>
      </c>
      <c r="N64" s="31" t="s">
        <v>295</v>
      </c>
    </row>
    <row r="65" spans="1:14" x14ac:dyDescent="0.3">
      <c r="A65" s="29" t="s">
        <v>278</v>
      </c>
      <c r="B65" s="30">
        <v>2</v>
      </c>
      <c r="C65" s="30">
        <v>1674</v>
      </c>
      <c r="D65" s="2" t="s">
        <v>279</v>
      </c>
      <c r="E65" t="s">
        <v>30</v>
      </c>
      <c r="F65" s="32" t="s">
        <v>650</v>
      </c>
      <c r="G65" s="32" t="s">
        <v>695</v>
      </c>
      <c r="H65" s="32">
        <v>80</v>
      </c>
      <c r="I65">
        <v>100</v>
      </c>
      <c r="J65">
        <v>5000</v>
      </c>
      <c r="K65" t="s">
        <v>651</v>
      </c>
      <c r="L65" s="29" t="s">
        <v>609</v>
      </c>
      <c r="M65" s="29" t="s">
        <v>702</v>
      </c>
      <c r="N65" s="31" t="s">
        <v>295</v>
      </c>
    </row>
    <row r="66" spans="1:14" x14ac:dyDescent="0.3">
      <c r="A66" s="29" t="s">
        <v>278</v>
      </c>
      <c r="B66" s="30">
        <v>2</v>
      </c>
      <c r="C66" s="30">
        <v>0</v>
      </c>
      <c r="D66" s="2" t="s">
        <v>279</v>
      </c>
      <c r="E66" t="s">
        <v>30</v>
      </c>
      <c r="F66" s="32" t="s">
        <v>650</v>
      </c>
      <c r="G66" s="32" t="s">
        <v>695</v>
      </c>
      <c r="H66" s="32">
        <v>80</v>
      </c>
      <c r="I66">
        <v>100</v>
      </c>
      <c r="J66">
        <v>5000</v>
      </c>
      <c r="K66" t="s">
        <v>651</v>
      </c>
      <c r="L66" s="29" t="s">
        <v>609</v>
      </c>
      <c r="M66" s="29" t="s">
        <v>702</v>
      </c>
      <c r="N66" s="31" t="s">
        <v>295</v>
      </c>
    </row>
    <row r="67" spans="1:14" x14ac:dyDescent="0.3">
      <c r="A67" s="29" t="s">
        <v>278</v>
      </c>
      <c r="B67" s="30">
        <v>2</v>
      </c>
      <c r="C67" s="30">
        <v>115</v>
      </c>
      <c r="D67" s="2" t="s">
        <v>279</v>
      </c>
      <c r="E67" t="s">
        <v>30</v>
      </c>
      <c r="F67" s="32" t="s">
        <v>650</v>
      </c>
      <c r="G67" s="32" t="s">
        <v>695</v>
      </c>
      <c r="H67" s="32">
        <v>80</v>
      </c>
      <c r="I67">
        <v>100</v>
      </c>
      <c r="J67">
        <v>5000</v>
      </c>
      <c r="K67" t="s">
        <v>651</v>
      </c>
      <c r="L67" s="29" t="s">
        <v>609</v>
      </c>
      <c r="M67" s="29" t="s">
        <v>702</v>
      </c>
      <c r="N67" s="31" t="s">
        <v>295</v>
      </c>
    </row>
    <row r="68" spans="1:14" x14ac:dyDescent="0.3">
      <c r="A68" s="29" t="s">
        <v>278</v>
      </c>
      <c r="B68" s="30">
        <v>2</v>
      </c>
      <c r="C68" s="30">
        <v>296</v>
      </c>
      <c r="D68" s="2" t="s">
        <v>279</v>
      </c>
      <c r="E68" t="s">
        <v>30</v>
      </c>
      <c r="F68" s="32" t="s">
        <v>650</v>
      </c>
      <c r="G68" s="32" t="s">
        <v>695</v>
      </c>
      <c r="H68" s="32">
        <v>80</v>
      </c>
      <c r="I68">
        <v>100</v>
      </c>
      <c r="J68">
        <v>5000</v>
      </c>
      <c r="K68" t="s">
        <v>651</v>
      </c>
      <c r="L68" s="29" t="s">
        <v>609</v>
      </c>
      <c r="M68" s="29" t="s">
        <v>702</v>
      </c>
      <c r="N68" s="31" t="s">
        <v>295</v>
      </c>
    </row>
    <row r="69" spans="1:14" x14ac:dyDescent="0.3">
      <c r="A69" s="29" t="s">
        <v>278</v>
      </c>
      <c r="B69" s="30">
        <v>2</v>
      </c>
      <c r="C69" s="30">
        <v>70</v>
      </c>
      <c r="D69" s="2" t="s">
        <v>279</v>
      </c>
      <c r="E69" t="s">
        <v>30</v>
      </c>
      <c r="F69" s="32" t="s">
        <v>650</v>
      </c>
      <c r="G69" s="32" t="s">
        <v>695</v>
      </c>
      <c r="H69" s="32">
        <v>80</v>
      </c>
      <c r="I69">
        <v>100</v>
      </c>
      <c r="J69">
        <v>5000</v>
      </c>
      <c r="K69" t="s">
        <v>651</v>
      </c>
      <c r="L69" s="29" t="s">
        <v>610</v>
      </c>
      <c r="M69" s="29" t="s">
        <v>702</v>
      </c>
      <c r="N69" s="31" t="s">
        <v>295</v>
      </c>
    </row>
    <row r="70" spans="1:14" x14ac:dyDescent="0.3">
      <c r="A70" s="29" t="s">
        <v>278</v>
      </c>
      <c r="B70" s="30">
        <v>2</v>
      </c>
      <c r="C70" s="30">
        <v>402</v>
      </c>
      <c r="D70" s="2" t="s">
        <v>279</v>
      </c>
      <c r="E70" t="s">
        <v>30</v>
      </c>
      <c r="F70" s="32" t="s">
        <v>650</v>
      </c>
      <c r="G70" s="32" t="s">
        <v>695</v>
      </c>
      <c r="H70" s="32">
        <v>80</v>
      </c>
      <c r="I70">
        <v>100</v>
      </c>
      <c r="J70">
        <v>5000</v>
      </c>
      <c r="K70" t="s">
        <v>651</v>
      </c>
      <c r="L70" s="29" t="s">
        <v>610</v>
      </c>
      <c r="M70" s="29" t="s">
        <v>702</v>
      </c>
      <c r="N70" s="31" t="s">
        <v>295</v>
      </c>
    </row>
    <row r="71" spans="1:14" x14ac:dyDescent="0.3">
      <c r="A71" s="29" t="s">
        <v>282</v>
      </c>
      <c r="B71" s="30">
        <v>2</v>
      </c>
      <c r="C71" s="30">
        <v>146</v>
      </c>
      <c r="D71" s="2" t="s">
        <v>279</v>
      </c>
      <c r="E71" t="s">
        <v>30</v>
      </c>
      <c r="F71" s="32" t="s">
        <v>650</v>
      </c>
      <c r="G71" s="32" t="s">
        <v>695</v>
      </c>
      <c r="H71" s="32">
        <v>80</v>
      </c>
      <c r="I71">
        <v>100</v>
      </c>
      <c r="J71">
        <v>5000</v>
      </c>
      <c r="K71" t="s">
        <v>651</v>
      </c>
      <c r="L71" s="29" t="s">
        <v>611</v>
      </c>
      <c r="M71" s="29" t="s">
        <v>702</v>
      </c>
      <c r="N71" s="31" t="s">
        <v>295</v>
      </c>
    </row>
    <row r="72" spans="1:14" x14ac:dyDescent="0.3">
      <c r="A72" s="29" t="s">
        <v>278</v>
      </c>
      <c r="B72" s="30">
        <v>2</v>
      </c>
      <c r="C72" s="30">
        <v>32</v>
      </c>
      <c r="D72" s="2" t="s">
        <v>279</v>
      </c>
      <c r="E72" t="s">
        <v>30</v>
      </c>
      <c r="F72" s="32" t="s">
        <v>650</v>
      </c>
      <c r="G72" s="32" t="s">
        <v>695</v>
      </c>
      <c r="H72" s="32">
        <v>80</v>
      </c>
      <c r="I72">
        <v>100</v>
      </c>
      <c r="J72">
        <v>5000</v>
      </c>
      <c r="K72" t="s">
        <v>651</v>
      </c>
      <c r="L72" s="29" t="s">
        <v>612</v>
      </c>
      <c r="M72" s="29" t="s">
        <v>702</v>
      </c>
      <c r="N72" s="31" t="s">
        <v>295</v>
      </c>
    </row>
    <row r="73" spans="1:14" x14ac:dyDescent="0.3">
      <c r="A73" s="29" t="s">
        <v>278</v>
      </c>
      <c r="B73" s="30">
        <v>2</v>
      </c>
      <c r="C73" s="30">
        <v>366</v>
      </c>
      <c r="D73" s="2" t="s">
        <v>279</v>
      </c>
      <c r="E73" t="s">
        <v>30</v>
      </c>
      <c r="F73" s="32" t="s">
        <v>650</v>
      </c>
      <c r="G73" s="32" t="s">
        <v>695</v>
      </c>
      <c r="H73" s="32">
        <v>80</v>
      </c>
      <c r="I73">
        <v>100</v>
      </c>
      <c r="J73">
        <v>5000</v>
      </c>
      <c r="K73" t="s">
        <v>651</v>
      </c>
      <c r="L73" s="29" t="s">
        <v>612</v>
      </c>
      <c r="M73" s="29" t="s">
        <v>702</v>
      </c>
      <c r="N73" s="31" t="s">
        <v>295</v>
      </c>
    </row>
    <row r="74" spans="1:14" x14ac:dyDescent="0.3">
      <c r="A74" s="29" t="s">
        <v>278</v>
      </c>
      <c r="B74" s="30">
        <v>2</v>
      </c>
      <c r="C74" s="30">
        <v>76</v>
      </c>
      <c r="D74" s="2" t="s">
        <v>279</v>
      </c>
      <c r="E74" t="s">
        <v>30</v>
      </c>
      <c r="F74" s="32" t="s">
        <v>650</v>
      </c>
      <c r="G74" s="32" t="s">
        <v>695</v>
      </c>
      <c r="H74" s="32">
        <v>80</v>
      </c>
      <c r="I74">
        <v>100</v>
      </c>
      <c r="J74">
        <v>5000</v>
      </c>
      <c r="K74" t="s">
        <v>651</v>
      </c>
      <c r="L74" s="29" t="s">
        <v>612</v>
      </c>
      <c r="M74" s="29" t="s">
        <v>702</v>
      </c>
      <c r="N74" s="31" t="s">
        <v>295</v>
      </c>
    </row>
    <row r="75" spans="1:14" x14ac:dyDescent="0.3">
      <c r="A75" s="29" t="s">
        <v>278</v>
      </c>
      <c r="B75" s="30">
        <v>2</v>
      </c>
      <c r="C75" s="30">
        <v>76</v>
      </c>
      <c r="D75" s="2" t="s">
        <v>279</v>
      </c>
      <c r="E75" t="s">
        <v>30</v>
      </c>
      <c r="F75" s="32" t="s">
        <v>650</v>
      </c>
      <c r="G75" s="32" t="s">
        <v>695</v>
      </c>
      <c r="H75" s="32">
        <v>80</v>
      </c>
      <c r="I75">
        <v>100</v>
      </c>
      <c r="J75">
        <v>5000</v>
      </c>
      <c r="K75" t="s">
        <v>651</v>
      </c>
      <c r="L75" s="29" t="s">
        <v>613</v>
      </c>
      <c r="M75" s="29" t="s">
        <v>702</v>
      </c>
      <c r="N75" s="31" t="s">
        <v>295</v>
      </c>
    </row>
    <row r="76" spans="1:14" x14ac:dyDescent="0.3">
      <c r="A76" s="29" t="s">
        <v>278</v>
      </c>
      <c r="B76" s="30">
        <v>2</v>
      </c>
      <c r="C76" s="30">
        <v>88</v>
      </c>
      <c r="D76" s="2" t="s">
        <v>279</v>
      </c>
      <c r="E76" t="s">
        <v>30</v>
      </c>
      <c r="F76" s="32" t="s">
        <v>650</v>
      </c>
      <c r="G76" s="32" t="s">
        <v>695</v>
      </c>
      <c r="H76" s="32">
        <v>80</v>
      </c>
      <c r="I76">
        <v>100</v>
      </c>
      <c r="J76">
        <v>5000</v>
      </c>
      <c r="K76" t="s">
        <v>651</v>
      </c>
      <c r="L76" s="29" t="s">
        <v>613</v>
      </c>
      <c r="M76" s="29" t="s">
        <v>702</v>
      </c>
      <c r="N76" s="31" t="s">
        <v>295</v>
      </c>
    </row>
    <row r="77" spans="1:14" x14ac:dyDescent="0.3">
      <c r="A77" s="29" t="s">
        <v>278</v>
      </c>
      <c r="B77" s="30">
        <v>2</v>
      </c>
      <c r="C77" s="30">
        <v>13629</v>
      </c>
      <c r="D77" s="2" t="s">
        <v>279</v>
      </c>
      <c r="E77" t="s">
        <v>30</v>
      </c>
      <c r="F77" s="32" t="s">
        <v>650</v>
      </c>
      <c r="G77" s="32" t="s">
        <v>695</v>
      </c>
      <c r="H77" s="32">
        <v>80</v>
      </c>
      <c r="I77">
        <v>100</v>
      </c>
      <c r="J77">
        <v>5000</v>
      </c>
      <c r="K77" t="s">
        <v>651</v>
      </c>
      <c r="L77" s="29" t="s">
        <v>614</v>
      </c>
      <c r="M77" s="29" t="s">
        <v>702</v>
      </c>
      <c r="N77" s="31" t="s">
        <v>295</v>
      </c>
    </row>
    <row r="78" spans="1:14" x14ac:dyDescent="0.3">
      <c r="A78" s="29" t="s">
        <v>278</v>
      </c>
      <c r="B78" s="30">
        <v>2</v>
      </c>
      <c r="C78" s="30">
        <v>0</v>
      </c>
      <c r="D78" s="2" t="s">
        <v>279</v>
      </c>
      <c r="E78" t="s">
        <v>30</v>
      </c>
      <c r="F78" s="32" t="s">
        <v>650</v>
      </c>
      <c r="G78" s="32" t="s">
        <v>695</v>
      </c>
      <c r="H78" s="32">
        <v>80</v>
      </c>
      <c r="I78">
        <v>100</v>
      </c>
      <c r="J78">
        <v>5000</v>
      </c>
      <c r="K78" t="s">
        <v>651</v>
      </c>
      <c r="L78" s="29" t="s">
        <v>603</v>
      </c>
      <c r="M78" s="29" t="s">
        <v>685</v>
      </c>
      <c r="N78" s="31" t="s">
        <v>295</v>
      </c>
    </row>
    <row r="79" spans="1:14" x14ac:dyDescent="0.3">
      <c r="A79" s="29" t="s">
        <v>278</v>
      </c>
      <c r="B79" s="30">
        <v>2</v>
      </c>
      <c r="C79" s="30">
        <v>4</v>
      </c>
      <c r="D79" s="2" t="s">
        <v>279</v>
      </c>
      <c r="E79" t="s">
        <v>30</v>
      </c>
      <c r="F79" s="32" t="s">
        <v>650</v>
      </c>
      <c r="G79" s="32" t="s">
        <v>695</v>
      </c>
      <c r="H79" s="32">
        <v>80</v>
      </c>
      <c r="I79">
        <v>100</v>
      </c>
      <c r="J79">
        <v>5000</v>
      </c>
      <c r="K79" t="s">
        <v>651</v>
      </c>
      <c r="L79" s="29" t="s">
        <v>259</v>
      </c>
      <c r="M79" s="29" t="s">
        <v>685</v>
      </c>
      <c r="N79" s="31" t="s">
        <v>295</v>
      </c>
    </row>
    <row r="80" spans="1:14" x14ac:dyDescent="0.3">
      <c r="A80" s="29" t="s">
        <v>278</v>
      </c>
      <c r="B80" s="30">
        <v>2</v>
      </c>
      <c r="C80" s="30">
        <v>30</v>
      </c>
      <c r="D80" s="2" t="s">
        <v>279</v>
      </c>
      <c r="E80" t="s">
        <v>30</v>
      </c>
      <c r="F80" s="32" t="s">
        <v>650</v>
      </c>
      <c r="G80" s="32" t="s">
        <v>695</v>
      </c>
      <c r="H80" s="32">
        <v>80</v>
      </c>
      <c r="I80">
        <v>100</v>
      </c>
      <c r="J80">
        <v>5000</v>
      </c>
      <c r="K80" t="s">
        <v>651</v>
      </c>
      <c r="L80" s="29" t="s">
        <v>259</v>
      </c>
      <c r="M80" s="29" t="s">
        <v>685</v>
      </c>
      <c r="N80" s="31" t="s">
        <v>295</v>
      </c>
    </row>
    <row r="81" spans="1:14" x14ac:dyDescent="0.3">
      <c r="A81" s="29" t="s">
        <v>282</v>
      </c>
      <c r="B81" s="30">
        <v>2</v>
      </c>
      <c r="C81" s="30">
        <v>36</v>
      </c>
      <c r="D81" s="2" t="s">
        <v>279</v>
      </c>
      <c r="E81" t="s">
        <v>30</v>
      </c>
      <c r="F81" s="32" t="s">
        <v>650</v>
      </c>
      <c r="G81" s="32" t="s">
        <v>695</v>
      </c>
      <c r="H81" s="32">
        <v>80</v>
      </c>
      <c r="I81">
        <v>100</v>
      </c>
      <c r="J81">
        <v>5000</v>
      </c>
      <c r="K81" t="s">
        <v>651</v>
      </c>
      <c r="L81" s="29" t="s">
        <v>259</v>
      </c>
      <c r="M81" s="29" t="s">
        <v>685</v>
      </c>
      <c r="N81" s="31" t="s">
        <v>295</v>
      </c>
    </row>
    <row r="82" spans="1:14" x14ac:dyDescent="0.3">
      <c r="A82" s="29" t="s">
        <v>278</v>
      </c>
      <c r="B82" s="30">
        <v>2</v>
      </c>
      <c r="C82" s="30">
        <v>136</v>
      </c>
      <c r="D82" s="2" t="s">
        <v>279</v>
      </c>
      <c r="E82" t="s">
        <v>30</v>
      </c>
      <c r="F82" s="32" t="s">
        <v>650</v>
      </c>
      <c r="G82" s="32" t="s">
        <v>695</v>
      </c>
      <c r="H82" s="32">
        <v>80</v>
      </c>
      <c r="I82">
        <v>100</v>
      </c>
      <c r="J82">
        <v>5000</v>
      </c>
      <c r="K82" t="s">
        <v>651</v>
      </c>
      <c r="L82" s="29" t="s">
        <v>615</v>
      </c>
      <c r="M82" s="29" t="s">
        <v>685</v>
      </c>
      <c r="N82" s="31" t="s">
        <v>295</v>
      </c>
    </row>
    <row r="83" spans="1:14" x14ac:dyDescent="0.3">
      <c r="A83" s="29" t="s">
        <v>278</v>
      </c>
      <c r="B83" s="30">
        <v>2</v>
      </c>
      <c r="C83" s="30">
        <v>46</v>
      </c>
      <c r="D83" s="2" t="s">
        <v>279</v>
      </c>
      <c r="E83" t="s">
        <v>30</v>
      </c>
      <c r="F83" s="32" t="s">
        <v>650</v>
      </c>
      <c r="G83" s="32" t="s">
        <v>695</v>
      </c>
      <c r="H83" s="32">
        <v>80</v>
      </c>
      <c r="I83">
        <v>100</v>
      </c>
      <c r="J83">
        <v>5000</v>
      </c>
      <c r="K83" t="s">
        <v>651</v>
      </c>
      <c r="L83" s="29" t="s">
        <v>602</v>
      </c>
      <c r="M83" s="29" t="s">
        <v>691</v>
      </c>
      <c r="N83" s="31" t="s">
        <v>295</v>
      </c>
    </row>
    <row r="84" spans="1:14" x14ac:dyDescent="0.3">
      <c r="A84" s="29" t="s">
        <v>282</v>
      </c>
      <c r="B84" s="30">
        <v>2</v>
      </c>
      <c r="C84" s="30">
        <v>2</v>
      </c>
      <c r="D84" s="2" t="s">
        <v>279</v>
      </c>
      <c r="E84" t="s">
        <v>30</v>
      </c>
      <c r="F84" s="32" t="s">
        <v>650</v>
      </c>
      <c r="G84" s="32" t="s">
        <v>695</v>
      </c>
      <c r="H84" s="32">
        <v>80</v>
      </c>
      <c r="I84">
        <v>100</v>
      </c>
      <c r="J84">
        <v>5000</v>
      </c>
      <c r="K84" t="s">
        <v>651</v>
      </c>
      <c r="L84" s="29" t="s">
        <v>264</v>
      </c>
      <c r="M84" s="29" t="s">
        <v>685</v>
      </c>
      <c r="N84" s="31" t="s">
        <v>295</v>
      </c>
    </row>
    <row r="85" spans="1:14" x14ac:dyDescent="0.3">
      <c r="A85" s="29" t="s">
        <v>278</v>
      </c>
      <c r="B85" s="30">
        <v>2</v>
      </c>
      <c r="C85" s="30">
        <v>12</v>
      </c>
      <c r="D85" s="2" t="s">
        <v>279</v>
      </c>
      <c r="E85" t="s">
        <v>30</v>
      </c>
      <c r="F85" s="32" t="s">
        <v>650</v>
      </c>
      <c r="G85" s="32" t="s">
        <v>695</v>
      </c>
      <c r="H85" s="32">
        <v>80</v>
      </c>
      <c r="I85">
        <v>100</v>
      </c>
      <c r="J85">
        <v>5000</v>
      </c>
      <c r="K85" t="s">
        <v>651</v>
      </c>
      <c r="L85" s="29" t="s">
        <v>616</v>
      </c>
      <c r="M85" s="29" t="s">
        <v>685</v>
      </c>
      <c r="N85" s="31" t="s">
        <v>295</v>
      </c>
    </row>
    <row r="86" spans="1:14" x14ac:dyDescent="0.3">
      <c r="A86" s="29" t="s">
        <v>282</v>
      </c>
      <c r="B86" s="30">
        <v>2</v>
      </c>
      <c r="C86" s="30">
        <v>6</v>
      </c>
      <c r="D86" s="2" t="s">
        <v>279</v>
      </c>
      <c r="E86" t="s">
        <v>30</v>
      </c>
      <c r="F86" s="32" t="s">
        <v>650</v>
      </c>
      <c r="G86" s="32" t="s">
        <v>695</v>
      </c>
      <c r="H86" s="32">
        <v>80</v>
      </c>
      <c r="I86">
        <v>100</v>
      </c>
      <c r="J86">
        <v>5000</v>
      </c>
      <c r="K86" t="s">
        <v>651</v>
      </c>
      <c r="L86" s="29" t="s">
        <v>617</v>
      </c>
      <c r="M86" s="29" t="s">
        <v>685</v>
      </c>
      <c r="N86" s="31" t="s">
        <v>295</v>
      </c>
    </row>
    <row r="87" spans="1:14" x14ac:dyDescent="0.3">
      <c r="A87" s="29" t="s">
        <v>282</v>
      </c>
      <c r="B87" s="30">
        <v>2</v>
      </c>
      <c r="C87" s="30">
        <v>14</v>
      </c>
      <c r="D87" s="2" t="s">
        <v>279</v>
      </c>
      <c r="E87" t="s">
        <v>30</v>
      </c>
      <c r="F87" s="32" t="s">
        <v>650</v>
      </c>
      <c r="G87" s="32" t="s">
        <v>695</v>
      </c>
      <c r="H87" s="32">
        <v>80</v>
      </c>
      <c r="I87">
        <v>100</v>
      </c>
      <c r="J87">
        <v>5000</v>
      </c>
      <c r="K87" t="s">
        <v>651</v>
      </c>
      <c r="L87" s="29" t="s">
        <v>618</v>
      </c>
      <c r="M87" s="29" t="s">
        <v>685</v>
      </c>
      <c r="N87" s="31" t="s">
        <v>295</v>
      </c>
    </row>
    <row r="88" spans="1:14" x14ac:dyDescent="0.3">
      <c r="A88" s="29" t="s">
        <v>278</v>
      </c>
      <c r="B88" s="30">
        <v>2</v>
      </c>
      <c r="C88" s="30">
        <v>58</v>
      </c>
      <c r="D88" s="2" t="s">
        <v>279</v>
      </c>
      <c r="E88" t="s">
        <v>30</v>
      </c>
      <c r="F88" s="32" t="s">
        <v>650</v>
      </c>
      <c r="G88" s="32" t="s">
        <v>695</v>
      </c>
      <c r="H88" s="32">
        <v>80</v>
      </c>
      <c r="I88">
        <v>100</v>
      </c>
      <c r="J88">
        <v>5000</v>
      </c>
      <c r="K88" t="s">
        <v>651</v>
      </c>
      <c r="L88" s="29" t="s">
        <v>619</v>
      </c>
      <c r="M88" s="29" t="s">
        <v>685</v>
      </c>
      <c r="N88" s="31" t="s">
        <v>295</v>
      </c>
    </row>
    <row r="89" spans="1:14" x14ac:dyDescent="0.3">
      <c r="A89" s="29" t="s">
        <v>278</v>
      </c>
      <c r="B89" s="30">
        <v>2</v>
      </c>
      <c r="C89" s="30">
        <v>32</v>
      </c>
      <c r="D89" s="2" t="s">
        <v>279</v>
      </c>
      <c r="E89" t="s">
        <v>30</v>
      </c>
      <c r="F89" s="32" t="s">
        <v>650</v>
      </c>
      <c r="G89" s="32" t="s">
        <v>695</v>
      </c>
      <c r="H89" s="32">
        <v>80</v>
      </c>
      <c r="I89">
        <v>100</v>
      </c>
      <c r="J89">
        <v>5000</v>
      </c>
      <c r="K89" t="s">
        <v>651</v>
      </c>
      <c r="L89" s="29" t="s">
        <v>620</v>
      </c>
      <c r="M89" s="29" t="s">
        <v>689</v>
      </c>
      <c r="N89" s="31" t="s">
        <v>295</v>
      </c>
    </row>
    <row r="90" spans="1:14" x14ac:dyDescent="0.3">
      <c r="A90" s="29" t="s">
        <v>278</v>
      </c>
      <c r="B90" s="30">
        <v>2</v>
      </c>
      <c r="C90" s="30">
        <v>24</v>
      </c>
      <c r="D90" s="2" t="s">
        <v>279</v>
      </c>
      <c r="E90" t="s">
        <v>30</v>
      </c>
      <c r="F90" s="32" t="s">
        <v>650</v>
      </c>
      <c r="G90" s="32" t="s">
        <v>695</v>
      </c>
      <c r="H90" s="32">
        <v>80</v>
      </c>
      <c r="I90">
        <v>100</v>
      </c>
      <c r="J90">
        <v>5000</v>
      </c>
      <c r="K90" t="s">
        <v>651</v>
      </c>
      <c r="L90" s="29" t="s">
        <v>621</v>
      </c>
      <c r="M90" s="29" t="s">
        <v>690</v>
      </c>
      <c r="N90" s="31" t="s">
        <v>295</v>
      </c>
    </row>
    <row r="91" spans="1:14" x14ac:dyDescent="0.3">
      <c r="A91" s="29" t="s">
        <v>282</v>
      </c>
      <c r="B91" s="30">
        <v>2</v>
      </c>
      <c r="C91" s="30">
        <v>4</v>
      </c>
      <c r="D91" s="2" t="s">
        <v>279</v>
      </c>
      <c r="E91" t="s">
        <v>30</v>
      </c>
      <c r="F91" s="32" t="s">
        <v>650</v>
      </c>
      <c r="G91" s="32" t="s">
        <v>695</v>
      </c>
      <c r="H91" s="32">
        <v>80</v>
      </c>
      <c r="I91">
        <v>100</v>
      </c>
      <c r="J91">
        <v>5000</v>
      </c>
      <c r="K91" t="s">
        <v>651</v>
      </c>
      <c r="L91" s="29" t="s">
        <v>620</v>
      </c>
      <c r="M91" s="29" t="s">
        <v>689</v>
      </c>
      <c r="N91" s="31" t="s">
        <v>295</v>
      </c>
    </row>
    <row r="92" spans="1:14" x14ac:dyDescent="0.3">
      <c r="A92" s="29" t="s">
        <v>282</v>
      </c>
      <c r="B92" s="30">
        <v>2</v>
      </c>
      <c r="C92" s="30">
        <v>117</v>
      </c>
      <c r="D92" s="2" t="s">
        <v>279</v>
      </c>
      <c r="E92" t="s">
        <v>30</v>
      </c>
      <c r="F92" s="32" t="s">
        <v>650</v>
      </c>
      <c r="G92" s="32" t="s">
        <v>695</v>
      </c>
      <c r="H92" s="32">
        <v>80</v>
      </c>
      <c r="I92">
        <v>100</v>
      </c>
      <c r="J92">
        <v>5000</v>
      </c>
      <c r="K92" t="s">
        <v>651</v>
      </c>
      <c r="L92" s="29" t="s">
        <v>622</v>
      </c>
      <c r="M92" s="29" t="s">
        <v>702</v>
      </c>
      <c r="N92" s="31" t="s">
        <v>295</v>
      </c>
    </row>
    <row r="93" spans="1:14" x14ac:dyDescent="0.3">
      <c r="A93" s="29" t="s">
        <v>278</v>
      </c>
      <c r="B93" s="30">
        <v>2</v>
      </c>
      <c r="C93" s="30">
        <v>48</v>
      </c>
      <c r="D93" s="2" t="s">
        <v>279</v>
      </c>
      <c r="E93" t="s">
        <v>30</v>
      </c>
      <c r="F93" s="32" t="s">
        <v>650</v>
      </c>
      <c r="G93" s="32" t="s">
        <v>695</v>
      </c>
      <c r="H93" s="32">
        <v>80</v>
      </c>
      <c r="I93">
        <v>100</v>
      </c>
      <c r="J93">
        <v>5000</v>
      </c>
      <c r="K93" t="s">
        <v>651</v>
      </c>
      <c r="L93" s="29" t="s">
        <v>623</v>
      </c>
      <c r="M93" s="29" t="s">
        <v>692</v>
      </c>
      <c r="N93" s="31" t="s">
        <v>295</v>
      </c>
    </row>
    <row r="94" spans="1:14" x14ac:dyDescent="0.3">
      <c r="A94" s="29" t="s">
        <v>281</v>
      </c>
      <c r="B94" s="30">
        <v>2</v>
      </c>
      <c r="C94" s="30">
        <v>445</v>
      </c>
      <c r="D94" s="2" t="s">
        <v>279</v>
      </c>
      <c r="E94" t="s">
        <v>30</v>
      </c>
      <c r="F94" s="32" t="s">
        <v>650</v>
      </c>
      <c r="G94" s="32" t="s">
        <v>695</v>
      </c>
      <c r="H94" s="32">
        <v>80</v>
      </c>
      <c r="I94">
        <v>100</v>
      </c>
      <c r="J94">
        <v>5000</v>
      </c>
      <c r="K94" t="s">
        <v>651</v>
      </c>
      <c r="L94" s="29" t="s">
        <v>623</v>
      </c>
      <c r="M94" s="29" t="s">
        <v>692</v>
      </c>
      <c r="N94" s="31" t="s">
        <v>295</v>
      </c>
    </row>
    <row r="95" spans="1:14" x14ac:dyDescent="0.3">
      <c r="A95" s="29" t="s">
        <v>278</v>
      </c>
      <c r="B95" s="30">
        <v>3</v>
      </c>
      <c r="C95" s="30">
        <v>66.599999999999994</v>
      </c>
      <c r="D95" s="2" t="s">
        <v>279</v>
      </c>
      <c r="E95" t="s">
        <v>16</v>
      </c>
      <c r="F95" s="32" t="s">
        <v>7</v>
      </c>
      <c r="G95" s="32" t="s">
        <v>695</v>
      </c>
      <c r="H95" s="32">
        <v>35</v>
      </c>
      <c r="I95">
        <v>100</v>
      </c>
      <c r="J95">
        <v>5000</v>
      </c>
      <c r="K95" t="s">
        <v>117</v>
      </c>
      <c r="L95" s="29" t="s">
        <v>90</v>
      </c>
      <c r="M95" s="29" t="s">
        <v>685</v>
      </c>
      <c r="N95" s="33" t="s">
        <v>296</v>
      </c>
    </row>
    <row r="96" spans="1:14" x14ac:dyDescent="0.3">
      <c r="A96" s="29" t="s">
        <v>278</v>
      </c>
      <c r="B96" s="30">
        <v>3</v>
      </c>
      <c r="C96" s="30">
        <v>113</v>
      </c>
      <c r="D96" s="2" t="s">
        <v>279</v>
      </c>
      <c r="E96" t="s">
        <v>16</v>
      </c>
      <c r="F96" s="32" t="s">
        <v>7</v>
      </c>
      <c r="G96" s="32" t="s">
        <v>695</v>
      </c>
      <c r="H96" s="32">
        <v>35</v>
      </c>
      <c r="I96">
        <v>100</v>
      </c>
      <c r="J96">
        <v>5000</v>
      </c>
      <c r="K96" t="s">
        <v>117</v>
      </c>
      <c r="L96" s="29" t="s">
        <v>210</v>
      </c>
      <c r="M96" s="29" t="s">
        <v>685</v>
      </c>
      <c r="N96" s="33" t="s">
        <v>296</v>
      </c>
    </row>
    <row r="97" spans="1:14" x14ac:dyDescent="0.3">
      <c r="A97" s="29" t="s">
        <v>278</v>
      </c>
      <c r="B97" s="30">
        <v>3</v>
      </c>
      <c r="C97" s="30">
        <v>187</v>
      </c>
      <c r="D97" s="2" t="s">
        <v>279</v>
      </c>
      <c r="E97" t="s">
        <v>16</v>
      </c>
      <c r="F97" s="32" t="s">
        <v>7</v>
      </c>
      <c r="G97" s="32" t="s">
        <v>695</v>
      </c>
      <c r="H97" s="32">
        <v>35</v>
      </c>
      <c r="I97">
        <v>100</v>
      </c>
      <c r="J97">
        <v>5000</v>
      </c>
      <c r="K97" t="s">
        <v>117</v>
      </c>
      <c r="L97" s="29" t="s">
        <v>210</v>
      </c>
      <c r="M97" s="29" t="s">
        <v>685</v>
      </c>
      <c r="N97" s="33" t="s">
        <v>296</v>
      </c>
    </row>
    <row r="98" spans="1:14" x14ac:dyDescent="0.3">
      <c r="A98" s="29" t="s">
        <v>278</v>
      </c>
      <c r="B98" s="30">
        <v>3</v>
      </c>
      <c r="C98" s="30">
        <v>220</v>
      </c>
      <c r="D98" s="2" t="s">
        <v>279</v>
      </c>
      <c r="E98" t="s">
        <v>16</v>
      </c>
      <c r="F98" s="32" t="s">
        <v>7</v>
      </c>
      <c r="G98" s="32" t="s">
        <v>695</v>
      </c>
      <c r="H98" s="32">
        <v>35</v>
      </c>
      <c r="I98">
        <v>100</v>
      </c>
      <c r="J98">
        <v>5000</v>
      </c>
      <c r="K98" t="s">
        <v>117</v>
      </c>
      <c r="L98" s="29" t="s">
        <v>624</v>
      </c>
      <c r="M98" s="29" t="s">
        <v>685</v>
      </c>
      <c r="N98" s="33" t="s">
        <v>296</v>
      </c>
    </row>
    <row r="99" spans="1:14" x14ac:dyDescent="0.3">
      <c r="A99" s="29" t="s">
        <v>278</v>
      </c>
      <c r="B99" s="30">
        <v>3</v>
      </c>
      <c r="C99" s="30">
        <v>133</v>
      </c>
      <c r="D99" s="2" t="s">
        <v>279</v>
      </c>
      <c r="E99" t="s">
        <v>16</v>
      </c>
      <c r="F99" s="32" t="s">
        <v>7</v>
      </c>
      <c r="G99" s="32" t="s">
        <v>695</v>
      </c>
      <c r="H99" s="32">
        <v>35</v>
      </c>
      <c r="I99">
        <v>100</v>
      </c>
      <c r="J99">
        <v>5000</v>
      </c>
      <c r="K99" t="s">
        <v>117</v>
      </c>
      <c r="L99" s="29" t="s">
        <v>74</v>
      </c>
      <c r="M99" s="29" t="s">
        <v>685</v>
      </c>
      <c r="N99" s="33" t="s">
        <v>296</v>
      </c>
    </row>
    <row r="100" spans="1:14" x14ac:dyDescent="0.3">
      <c r="A100" s="29" t="s">
        <v>278</v>
      </c>
      <c r="B100" s="30">
        <v>3</v>
      </c>
      <c r="C100" s="30">
        <v>133</v>
      </c>
      <c r="D100" s="2" t="s">
        <v>279</v>
      </c>
      <c r="E100" t="s">
        <v>16</v>
      </c>
      <c r="F100" s="32" t="s">
        <v>7</v>
      </c>
      <c r="G100" s="32" t="s">
        <v>695</v>
      </c>
      <c r="H100" s="32">
        <v>35</v>
      </c>
      <c r="I100">
        <v>100</v>
      </c>
      <c r="J100">
        <v>5000</v>
      </c>
      <c r="K100" t="s">
        <v>117</v>
      </c>
      <c r="L100" s="29" t="s">
        <v>74</v>
      </c>
      <c r="M100" s="29" t="s">
        <v>685</v>
      </c>
      <c r="N100" s="33" t="s">
        <v>296</v>
      </c>
    </row>
    <row r="101" spans="1:14" x14ac:dyDescent="0.3">
      <c r="A101" s="29" t="s">
        <v>278</v>
      </c>
      <c r="B101" s="30">
        <v>3</v>
      </c>
      <c r="C101" s="30">
        <v>113</v>
      </c>
      <c r="D101" s="2" t="s">
        <v>279</v>
      </c>
      <c r="E101" t="s">
        <v>16</v>
      </c>
      <c r="F101" s="32" t="s">
        <v>7</v>
      </c>
      <c r="G101" s="32" t="s">
        <v>695</v>
      </c>
      <c r="H101" s="32">
        <v>35</v>
      </c>
      <c r="I101">
        <v>100</v>
      </c>
      <c r="J101">
        <v>5000</v>
      </c>
      <c r="K101" t="s">
        <v>117</v>
      </c>
      <c r="L101" s="29" t="s">
        <v>625</v>
      </c>
      <c r="M101" s="29" t="s">
        <v>689</v>
      </c>
      <c r="N101" s="33" t="s">
        <v>296</v>
      </c>
    </row>
    <row r="102" spans="1:14" x14ac:dyDescent="0.3">
      <c r="A102" s="29" t="s">
        <v>282</v>
      </c>
      <c r="B102" s="30">
        <v>3</v>
      </c>
      <c r="C102" s="30">
        <v>367</v>
      </c>
      <c r="D102" s="2" t="s">
        <v>279</v>
      </c>
      <c r="E102" t="s">
        <v>16</v>
      </c>
      <c r="F102" s="32" t="s">
        <v>7</v>
      </c>
      <c r="G102" s="32" t="s">
        <v>695</v>
      </c>
      <c r="H102" s="32">
        <v>35</v>
      </c>
      <c r="I102">
        <v>100</v>
      </c>
      <c r="J102">
        <v>5000</v>
      </c>
      <c r="K102" t="s">
        <v>117</v>
      </c>
      <c r="L102" s="29" t="s">
        <v>626</v>
      </c>
      <c r="M102" s="29" t="s">
        <v>702</v>
      </c>
      <c r="N102" s="33" t="s">
        <v>296</v>
      </c>
    </row>
    <row r="103" spans="1:14" x14ac:dyDescent="0.3">
      <c r="A103" s="29" t="s">
        <v>278</v>
      </c>
      <c r="B103" s="30">
        <v>3</v>
      </c>
      <c r="C103" s="30">
        <v>46.7</v>
      </c>
      <c r="D103" s="2" t="s">
        <v>279</v>
      </c>
      <c r="E103" t="s">
        <v>16</v>
      </c>
      <c r="F103" s="32" t="s">
        <v>7</v>
      </c>
      <c r="G103" s="32" t="s">
        <v>695</v>
      </c>
      <c r="H103" s="32">
        <v>35</v>
      </c>
      <c r="I103">
        <v>100</v>
      </c>
      <c r="J103">
        <v>5000</v>
      </c>
      <c r="K103" t="s">
        <v>117</v>
      </c>
      <c r="L103" s="29" t="s">
        <v>627</v>
      </c>
      <c r="M103" s="29" t="s">
        <v>689</v>
      </c>
      <c r="N103" s="33" t="s">
        <v>296</v>
      </c>
    </row>
    <row r="104" spans="1:14" x14ac:dyDescent="0.3">
      <c r="A104" s="29" t="s">
        <v>278</v>
      </c>
      <c r="B104" s="30">
        <v>3</v>
      </c>
      <c r="C104" s="30">
        <v>173</v>
      </c>
      <c r="D104" s="2" t="s">
        <v>279</v>
      </c>
      <c r="E104" t="s">
        <v>16</v>
      </c>
      <c r="F104" s="32" t="s">
        <v>7</v>
      </c>
      <c r="G104" s="32" t="s">
        <v>695</v>
      </c>
      <c r="H104" s="32">
        <v>35</v>
      </c>
      <c r="I104">
        <v>100</v>
      </c>
      <c r="J104">
        <v>5000</v>
      </c>
      <c r="K104" t="s">
        <v>117</v>
      </c>
      <c r="L104" s="29" t="s">
        <v>628</v>
      </c>
      <c r="M104" s="29" t="s">
        <v>689</v>
      </c>
      <c r="N104" s="33" t="s">
        <v>296</v>
      </c>
    </row>
    <row r="105" spans="1:14" x14ac:dyDescent="0.3">
      <c r="A105" s="29" t="s">
        <v>278</v>
      </c>
      <c r="B105" s="30">
        <v>3</v>
      </c>
      <c r="C105" s="30">
        <v>180</v>
      </c>
      <c r="D105" s="2" t="s">
        <v>279</v>
      </c>
      <c r="E105" t="s">
        <v>16</v>
      </c>
      <c r="F105" s="32" t="s">
        <v>7</v>
      </c>
      <c r="G105" s="32" t="s">
        <v>695</v>
      </c>
      <c r="H105" s="32">
        <v>35</v>
      </c>
      <c r="I105">
        <v>100</v>
      </c>
      <c r="J105">
        <v>5000</v>
      </c>
      <c r="K105" t="s">
        <v>117</v>
      </c>
      <c r="L105" s="29" t="s">
        <v>629</v>
      </c>
      <c r="M105" s="29" t="s">
        <v>703</v>
      </c>
      <c r="N105" s="33" t="s">
        <v>296</v>
      </c>
    </row>
    <row r="106" spans="1:14" x14ac:dyDescent="0.3">
      <c r="A106" s="29" t="s">
        <v>278</v>
      </c>
      <c r="B106" s="30">
        <v>3</v>
      </c>
      <c r="C106" s="30">
        <v>806</v>
      </c>
      <c r="D106" s="2" t="s">
        <v>279</v>
      </c>
      <c r="E106" t="s">
        <v>16</v>
      </c>
      <c r="F106" s="32" t="s">
        <v>7</v>
      </c>
      <c r="G106" s="32" t="s">
        <v>695</v>
      </c>
      <c r="H106" s="32">
        <v>35</v>
      </c>
      <c r="I106">
        <v>100</v>
      </c>
      <c r="J106">
        <v>5000</v>
      </c>
      <c r="K106" t="s">
        <v>117</v>
      </c>
      <c r="L106" s="29" t="s">
        <v>630</v>
      </c>
      <c r="M106" s="29" t="s">
        <v>704</v>
      </c>
      <c r="N106" s="33" t="s">
        <v>296</v>
      </c>
    </row>
    <row r="107" spans="1:14" ht="28.8" x14ac:dyDescent="0.3">
      <c r="A107" s="29" t="s">
        <v>278</v>
      </c>
      <c r="B107" s="30" t="s">
        <v>7</v>
      </c>
      <c r="C107" s="30">
        <v>0</v>
      </c>
      <c r="D107" s="2" t="s">
        <v>279</v>
      </c>
      <c r="E107" t="s">
        <v>378</v>
      </c>
      <c r="F107" s="32" t="s">
        <v>7</v>
      </c>
      <c r="G107" s="32" t="s">
        <v>695</v>
      </c>
      <c r="H107" s="32"/>
      <c r="I107">
        <v>7</v>
      </c>
      <c r="J107">
        <v>1839</v>
      </c>
      <c r="K107" s="32" t="s">
        <v>654</v>
      </c>
      <c r="L107" s="29" t="s">
        <v>259</v>
      </c>
      <c r="M107" s="29" t="s">
        <v>685</v>
      </c>
      <c r="N107" s="31" t="s">
        <v>307</v>
      </c>
    </row>
    <row r="108" spans="1:14" ht="28.8" x14ac:dyDescent="0.3">
      <c r="A108" s="29" t="s">
        <v>278</v>
      </c>
      <c r="B108" s="30" t="s">
        <v>7</v>
      </c>
      <c r="C108" s="30">
        <v>200</v>
      </c>
      <c r="D108" s="2" t="s">
        <v>279</v>
      </c>
      <c r="E108" t="s">
        <v>378</v>
      </c>
      <c r="F108" s="32" t="s">
        <v>7</v>
      </c>
      <c r="G108" s="32" t="s">
        <v>695</v>
      </c>
      <c r="H108" s="32"/>
      <c r="I108">
        <v>14</v>
      </c>
      <c r="J108">
        <v>2014</v>
      </c>
      <c r="K108" s="32" t="s">
        <v>654</v>
      </c>
      <c r="L108" s="29" t="s">
        <v>259</v>
      </c>
      <c r="M108" s="29" t="s">
        <v>685</v>
      </c>
      <c r="N108" s="31" t="s">
        <v>307</v>
      </c>
    </row>
    <row r="109" spans="1:14" ht="28.8" x14ac:dyDescent="0.3">
      <c r="A109" s="29" t="s">
        <v>278</v>
      </c>
      <c r="B109" s="30" t="s">
        <v>7</v>
      </c>
      <c r="C109" s="30">
        <v>300</v>
      </c>
      <c r="D109" s="2" t="s">
        <v>279</v>
      </c>
      <c r="E109" t="s">
        <v>378</v>
      </c>
      <c r="F109" s="32" t="s">
        <v>7</v>
      </c>
      <c r="G109" s="32" t="s">
        <v>695</v>
      </c>
      <c r="H109" s="32"/>
      <c r="I109">
        <v>15</v>
      </c>
      <c r="J109">
        <v>1391</v>
      </c>
      <c r="K109" s="32" t="s">
        <v>654</v>
      </c>
      <c r="L109" s="29" t="s">
        <v>259</v>
      </c>
      <c r="M109" s="29" t="s">
        <v>685</v>
      </c>
      <c r="N109" s="31" t="s">
        <v>307</v>
      </c>
    </row>
    <row r="110" spans="1:14" ht="28.8" x14ac:dyDescent="0.3">
      <c r="A110" s="29" t="s">
        <v>278</v>
      </c>
      <c r="B110" s="30" t="s">
        <v>7</v>
      </c>
      <c r="C110" s="30">
        <v>600</v>
      </c>
      <c r="D110" s="2" t="s">
        <v>279</v>
      </c>
      <c r="E110" t="s">
        <v>378</v>
      </c>
      <c r="F110" s="32" t="s">
        <v>7</v>
      </c>
      <c r="G110" s="32" t="s">
        <v>695</v>
      </c>
      <c r="H110" s="32"/>
      <c r="I110">
        <v>4</v>
      </c>
      <c r="J110">
        <v>1761</v>
      </c>
      <c r="K110" s="32" t="s">
        <v>654</v>
      </c>
      <c r="L110" s="29" t="s">
        <v>259</v>
      </c>
      <c r="M110" s="29" t="s">
        <v>685</v>
      </c>
      <c r="N110" s="31" t="s">
        <v>307</v>
      </c>
    </row>
    <row r="111" spans="1:14" ht="28.8" x14ac:dyDescent="0.3">
      <c r="A111" s="29" t="s">
        <v>278</v>
      </c>
      <c r="B111" s="30" t="s">
        <v>7</v>
      </c>
      <c r="C111" s="30">
        <v>300</v>
      </c>
      <c r="D111" s="2" t="s">
        <v>279</v>
      </c>
      <c r="E111" t="s">
        <v>378</v>
      </c>
      <c r="F111" s="32" t="s">
        <v>7</v>
      </c>
      <c r="G111" s="32" t="s">
        <v>695</v>
      </c>
      <c r="H111" s="32"/>
      <c r="I111">
        <v>11</v>
      </c>
      <c r="J111">
        <v>1524</v>
      </c>
      <c r="K111" s="32" t="s">
        <v>654</v>
      </c>
      <c r="L111" s="29" t="s">
        <v>259</v>
      </c>
      <c r="M111" s="29" t="s">
        <v>685</v>
      </c>
      <c r="N111" s="31" t="s">
        <v>307</v>
      </c>
    </row>
    <row r="112" spans="1:14" ht="28.8" x14ac:dyDescent="0.3">
      <c r="A112" s="29" t="s">
        <v>278</v>
      </c>
      <c r="B112" s="30" t="s">
        <v>7</v>
      </c>
      <c r="C112" s="30">
        <v>600</v>
      </c>
      <c r="D112" s="2" t="s">
        <v>279</v>
      </c>
      <c r="E112" t="s">
        <v>378</v>
      </c>
      <c r="F112" s="32" t="s">
        <v>7</v>
      </c>
      <c r="G112" s="32" t="s">
        <v>695</v>
      </c>
      <c r="H112" s="32"/>
      <c r="I112">
        <v>12</v>
      </c>
      <c r="J112">
        <v>2100</v>
      </c>
      <c r="K112" s="32" t="s">
        <v>654</v>
      </c>
      <c r="L112" s="29" t="s">
        <v>259</v>
      </c>
      <c r="M112" s="29" t="s">
        <v>685</v>
      </c>
      <c r="N112" s="31" t="s">
        <v>307</v>
      </c>
    </row>
    <row r="113" spans="1:14" ht="28.8" x14ac:dyDescent="0.3">
      <c r="A113" s="29" t="s">
        <v>278</v>
      </c>
      <c r="B113" s="30" t="s">
        <v>7</v>
      </c>
      <c r="C113" s="30">
        <v>14500</v>
      </c>
      <c r="D113" s="2" t="s">
        <v>279</v>
      </c>
      <c r="E113" t="s">
        <v>378</v>
      </c>
      <c r="F113" s="32" t="s">
        <v>7</v>
      </c>
      <c r="G113" s="32" t="s">
        <v>695</v>
      </c>
      <c r="H113" s="32"/>
      <c r="I113">
        <v>31</v>
      </c>
      <c r="J113">
        <v>3531</v>
      </c>
      <c r="K113" s="32" t="s">
        <v>653</v>
      </c>
      <c r="L113" s="29" t="s">
        <v>619</v>
      </c>
      <c r="M113" s="29" t="s">
        <v>685</v>
      </c>
      <c r="N113" s="31" t="s">
        <v>307</v>
      </c>
    </row>
    <row r="114" spans="1:14" ht="28.8" x14ac:dyDescent="0.3">
      <c r="A114" s="29" t="s">
        <v>278</v>
      </c>
      <c r="B114" s="30" t="s">
        <v>7</v>
      </c>
      <c r="C114" s="30">
        <v>17900</v>
      </c>
      <c r="D114" s="2" t="s">
        <v>279</v>
      </c>
      <c r="E114" t="s">
        <v>378</v>
      </c>
      <c r="F114" s="32" t="s">
        <v>7</v>
      </c>
      <c r="G114" s="32" t="s">
        <v>695</v>
      </c>
      <c r="H114" s="32"/>
      <c r="I114">
        <v>24</v>
      </c>
      <c r="J114">
        <v>2082</v>
      </c>
      <c r="K114" s="32" t="s">
        <v>653</v>
      </c>
      <c r="L114" s="29" t="s">
        <v>619</v>
      </c>
      <c r="M114" s="29" t="s">
        <v>685</v>
      </c>
      <c r="N114" s="31" t="s">
        <v>307</v>
      </c>
    </row>
    <row r="115" spans="1:14" ht="28.8" x14ac:dyDescent="0.3">
      <c r="A115" s="29" t="s">
        <v>278</v>
      </c>
      <c r="B115" s="30" t="s">
        <v>7</v>
      </c>
      <c r="C115" s="30">
        <v>19000</v>
      </c>
      <c r="D115" s="2" t="s">
        <v>279</v>
      </c>
      <c r="E115" t="s">
        <v>378</v>
      </c>
      <c r="F115" s="32" t="s">
        <v>7</v>
      </c>
      <c r="G115" s="32" t="s">
        <v>695</v>
      </c>
      <c r="H115" s="32"/>
      <c r="I115">
        <v>26</v>
      </c>
      <c r="J115">
        <v>3847</v>
      </c>
      <c r="K115" s="32" t="s">
        <v>653</v>
      </c>
      <c r="L115" s="29" t="s">
        <v>619</v>
      </c>
      <c r="M115" s="29" t="s">
        <v>685</v>
      </c>
      <c r="N115" s="31" t="s">
        <v>307</v>
      </c>
    </row>
    <row r="116" spans="1:14" ht="28.8" x14ac:dyDescent="0.3">
      <c r="A116" s="29" t="s">
        <v>278</v>
      </c>
      <c r="B116" s="30" t="s">
        <v>7</v>
      </c>
      <c r="C116" s="30">
        <v>19800</v>
      </c>
      <c r="D116" s="2" t="s">
        <v>279</v>
      </c>
      <c r="E116" t="s">
        <v>378</v>
      </c>
      <c r="F116" s="32" t="s">
        <v>7</v>
      </c>
      <c r="G116" s="32" t="s">
        <v>695</v>
      </c>
      <c r="H116" s="32"/>
      <c r="I116">
        <v>44</v>
      </c>
      <c r="J116">
        <v>4628</v>
      </c>
      <c r="K116" s="32" t="s">
        <v>653</v>
      </c>
      <c r="L116" s="29" t="s">
        <v>619</v>
      </c>
      <c r="M116" s="29" t="s">
        <v>685</v>
      </c>
      <c r="N116" s="31" t="s">
        <v>307</v>
      </c>
    </row>
    <row r="117" spans="1:14" ht="28.8" x14ac:dyDescent="0.3">
      <c r="A117" s="29" t="s">
        <v>278</v>
      </c>
      <c r="B117" s="30" t="s">
        <v>7</v>
      </c>
      <c r="C117" s="30">
        <v>13500</v>
      </c>
      <c r="D117" s="2" t="s">
        <v>279</v>
      </c>
      <c r="E117" t="s">
        <v>378</v>
      </c>
      <c r="F117" s="32" t="s">
        <v>7</v>
      </c>
      <c r="G117" s="32" t="s">
        <v>695</v>
      </c>
      <c r="H117" s="32"/>
      <c r="I117">
        <v>15</v>
      </c>
      <c r="J117">
        <v>1227</v>
      </c>
      <c r="K117" s="32" t="s">
        <v>653</v>
      </c>
      <c r="L117" s="29" t="s">
        <v>619</v>
      </c>
      <c r="M117" s="29" t="s">
        <v>685</v>
      </c>
      <c r="N117" s="31" t="s">
        <v>307</v>
      </c>
    </row>
    <row r="118" spans="1:14" x14ac:dyDescent="0.3">
      <c r="A118" s="29" t="s">
        <v>278</v>
      </c>
      <c r="B118" s="30">
        <v>3</v>
      </c>
      <c r="C118" s="30">
        <v>86.6</v>
      </c>
      <c r="D118" s="2" t="s">
        <v>279</v>
      </c>
      <c r="E118" t="s">
        <v>378</v>
      </c>
      <c r="F118" s="32" t="s">
        <v>655</v>
      </c>
      <c r="G118" s="32" t="s">
        <v>695</v>
      </c>
      <c r="H118" s="32"/>
      <c r="I118">
        <v>100</v>
      </c>
      <c r="J118">
        <v>7000</v>
      </c>
      <c r="K118" s="32" t="s">
        <v>8</v>
      </c>
      <c r="L118" s="34" t="s">
        <v>612</v>
      </c>
      <c r="M118" s="34" t="s">
        <v>702</v>
      </c>
      <c r="N118" s="31" t="s">
        <v>308</v>
      </c>
    </row>
    <row r="119" spans="1:14" x14ac:dyDescent="0.3">
      <c r="A119" s="29" t="s">
        <v>278</v>
      </c>
      <c r="B119" s="30">
        <v>3</v>
      </c>
      <c r="C119" s="30">
        <v>57.3</v>
      </c>
      <c r="D119" s="2" t="s">
        <v>279</v>
      </c>
      <c r="E119" t="s">
        <v>378</v>
      </c>
      <c r="F119" s="32" t="s">
        <v>655</v>
      </c>
      <c r="G119" s="32" t="s">
        <v>695</v>
      </c>
      <c r="H119" s="32"/>
      <c r="I119">
        <v>100</v>
      </c>
      <c r="J119">
        <v>7000</v>
      </c>
      <c r="K119" s="32" t="s">
        <v>8</v>
      </c>
      <c r="L119" s="34" t="s">
        <v>612</v>
      </c>
      <c r="M119" s="34" t="s">
        <v>702</v>
      </c>
      <c r="N119" s="31" t="s">
        <v>308</v>
      </c>
    </row>
    <row r="120" spans="1:14" x14ac:dyDescent="0.3">
      <c r="A120" s="29" t="s">
        <v>278</v>
      </c>
      <c r="B120" s="30">
        <v>3</v>
      </c>
      <c r="C120" s="30">
        <v>57.3</v>
      </c>
      <c r="D120" s="2" t="s">
        <v>279</v>
      </c>
      <c r="E120" t="s">
        <v>378</v>
      </c>
      <c r="F120" s="32" t="s">
        <v>655</v>
      </c>
      <c r="G120" s="32" t="s">
        <v>695</v>
      </c>
      <c r="H120" s="32"/>
      <c r="I120">
        <v>100</v>
      </c>
      <c r="J120">
        <v>7000</v>
      </c>
      <c r="K120" s="32" t="s">
        <v>8</v>
      </c>
      <c r="L120" s="34" t="s">
        <v>612</v>
      </c>
      <c r="M120" s="34" t="s">
        <v>702</v>
      </c>
      <c r="N120" s="31" t="s">
        <v>308</v>
      </c>
    </row>
    <row r="121" spans="1:14" x14ac:dyDescent="0.3">
      <c r="A121" s="29" t="s">
        <v>278</v>
      </c>
      <c r="B121" s="30">
        <v>3</v>
      </c>
      <c r="C121" s="30">
        <v>102.7</v>
      </c>
      <c r="D121" s="2" t="s">
        <v>279</v>
      </c>
      <c r="E121" t="s">
        <v>378</v>
      </c>
      <c r="F121" s="32" t="s">
        <v>655</v>
      </c>
      <c r="G121" s="32" t="s">
        <v>695</v>
      </c>
      <c r="H121" s="32"/>
      <c r="I121">
        <v>100</v>
      </c>
      <c r="J121">
        <v>7000</v>
      </c>
      <c r="K121" s="32" t="s">
        <v>8</v>
      </c>
      <c r="L121" s="34" t="s">
        <v>612</v>
      </c>
      <c r="M121" s="34" t="s">
        <v>702</v>
      </c>
      <c r="N121" s="31" t="s">
        <v>308</v>
      </c>
    </row>
    <row r="122" spans="1:14" x14ac:dyDescent="0.3">
      <c r="A122" s="29" t="s">
        <v>278</v>
      </c>
      <c r="B122" s="30">
        <v>3</v>
      </c>
      <c r="C122" s="30">
        <v>73</v>
      </c>
      <c r="D122" s="2" t="s">
        <v>279</v>
      </c>
      <c r="E122" t="s">
        <v>378</v>
      </c>
      <c r="F122" s="32" t="s">
        <v>655</v>
      </c>
      <c r="G122" s="32" t="s">
        <v>695</v>
      </c>
      <c r="H122" s="32"/>
      <c r="I122">
        <v>100</v>
      </c>
      <c r="J122">
        <v>7000</v>
      </c>
      <c r="K122" s="32" t="s">
        <v>8</v>
      </c>
      <c r="L122" s="34" t="s">
        <v>612</v>
      </c>
      <c r="M122" s="34" t="s">
        <v>702</v>
      </c>
      <c r="N122" s="31" t="s">
        <v>308</v>
      </c>
    </row>
    <row r="123" spans="1:14" x14ac:dyDescent="0.3">
      <c r="A123" s="29" t="s">
        <v>278</v>
      </c>
      <c r="B123" s="30">
        <v>3</v>
      </c>
      <c r="C123" s="30">
        <v>55.7</v>
      </c>
      <c r="D123" s="2" t="s">
        <v>279</v>
      </c>
      <c r="E123" t="s">
        <v>378</v>
      </c>
      <c r="F123" s="32" t="s">
        <v>655</v>
      </c>
      <c r="G123" s="32" t="s">
        <v>695</v>
      </c>
      <c r="H123" s="32"/>
      <c r="I123">
        <v>100</v>
      </c>
      <c r="J123">
        <v>7000</v>
      </c>
      <c r="K123" s="32" t="s">
        <v>8</v>
      </c>
      <c r="L123" s="34" t="s">
        <v>612</v>
      </c>
      <c r="M123" s="34" t="s">
        <v>702</v>
      </c>
      <c r="N123" s="31" t="s">
        <v>308</v>
      </c>
    </row>
    <row r="124" spans="1:14" x14ac:dyDescent="0.3">
      <c r="A124" s="29" t="s">
        <v>278</v>
      </c>
      <c r="B124" s="30">
        <v>3</v>
      </c>
      <c r="C124" s="30">
        <v>56.6</v>
      </c>
      <c r="D124" s="2" t="s">
        <v>279</v>
      </c>
      <c r="E124" t="s">
        <v>378</v>
      </c>
      <c r="F124" s="32" t="s">
        <v>655</v>
      </c>
      <c r="G124" s="32" t="s">
        <v>695</v>
      </c>
      <c r="H124" s="32"/>
      <c r="I124">
        <v>100</v>
      </c>
      <c r="J124">
        <v>7000</v>
      </c>
      <c r="K124" s="32" t="s">
        <v>8</v>
      </c>
      <c r="L124" s="34" t="s">
        <v>612</v>
      </c>
      <c r="M124" s="34" t="s">
        <v>702</v>
      </c>
      <c r="N124" s="31" t="s">
        <v>308</v>
      </c>
    </row>
    <row r="125" spans="1:14" x14ac:dyDescent="0.3">
      <c r="A125" s="29" t="s">
        <v>278</v>
      </c>
      <c r="B125" s="30">
        <v>3</v>
      </c>
      <c r="C125" s="30">
        <v>63.2</v>
      </c>
      <c r="D125" s="2" t="s">
        <v>279</v>
      </c>
      <c r="E125" t="s">
        <v>378</v>
      </c>
      <c r="F125" s="32" t="s">
        <v>655</v>
      </c>
      <c r="G125" s="32" t="s">
        <v>695</v>
      </c>
      <c r="H125" s="32"/>
      <c r="I125">
        <v>100</v>
      </c>
      <c r="J125">
        <v>7000</v>
      </c>
      <c r="K125" s="32" t="s">
        <v>8</v>
      </c>
      <c r="L125" s="34" t="s">
        <v>612</v>
      </c>
      <c r="M125" s="34" t="s">
        <v>702</v>
      </c>
      <c r="N125" s="31" t="s">
        <v>308</v>
      </c>
    </row>
    <row r="126" spans="1:14" ht="28.8" x14ac:dyDescent="0.3">
      <c r="A126" s="29" t="s">
        <v>278</v>
      </c>
      <c r="B126" s="30">
        <v>3</v>
      </c>
      <c r="C126" s="30">
        <v>624.20000000000005</v>
      </c>
      <c r="D126" s="2" t="s">
        <v>279</v>
      </c>
      <c r="E126" t="s">
        <v>378</v>
      </c>
      <c r="F126" s="32" t="s">
        <v>656</v>
      </c>
      <c r="G126" s="32" t="s">
        <v>695</v>
      </c>
      <c r="H126" s="32"/>
      <c r="I126">
        <v>45</v>
      </c>
      <c r="J126">
        <v>4300</v>
      </c>
      <c r="K126" s="32" t="s">
        <v>657</v>
      </c>
      <c r="L126" s="34" t="s">
        <v>262</v>
      </c>
      <c r="M126" s="34" t="s">
        <v>702</v>
      </c>
      <c r="N126" s="31" t="s">
        <v>309</v>
      </c>
    </row>
    <row r="127" spans="1:14" ht="28.8" x14ac:dyDescent="0.3">
      <c r="A127" s="29" t="s">
        <v>278</v>
      </c>
      <c r="B127" s="30">
        <v>3</v>
      </c>
      <c r="C127" s="30">
        <v>550.70000000000005</v>
      </c>
      <c r="D127" s="2" t="s">
        <v>279</v>
      </c>
      <c r="E127" t="s">
        <v>378</v>
      </c>
      <c r="F127" s="32" t="s">
        <v>656</v>
      </c>
      <c r="G127" s="32" t="s">
        <v>695</v>
      </c>
      <c r="H127" s="32"/>
      <c r="I127">
        <v>45</v>
      </c>
      <c r="J127">
        <v>4300</v>
      </c>
      <c r="K127" s="32" t="s">
        <v>657</v>
      </c>
      <c r="L127" s="34" t="s">
        <v>262</v>
      </c>
      <c r="M127" s="34" t="s">
        <v>702</v>
      </c>
      <c r="N127" s="31" t="s">
        <v>309</v>
      </c>
    </row>
    <row r="128" spans="1:14" ht="28.8" x14ac:dyDescent="0.3">
      <c r="A128" s="29" t="s">
        <v>278</v>
      </c>
      <c r="B128" s="30">
        <v>3</v>
      </c>
      <c r="C128" s="30">
        <v>585.5</v>
      </c>
      <c r="D128" s="2" t="s">
        <v>279</v>
      </c>
      <c r="E128" t="s">
        <v>378</v>
      </c>
      <c r="F128" s="32" t="s">
        <v>656</v>
      </c>
      <c r="G128" s="32" t="s">
        <v>695</v>
      </c>
      <c r="H128" s="32"/>
      <c r="I128">
        <v>45</v>
      </c>
      <c r="J128">
        <v>4300</v>
      </c>
      <c r="K128" s="32" t="s">
        <v>657</v>
      </c>
      <c r="L128" s="34" t="s">
        <v>262</v>
      </c>
      <c r="M128" s="34" t="s">
        <v>702</v>
      </c>
      <c r="N128" s="31" t="s">
        <v>309</v>
      </c>
    </row>
    <row r="129" spans="1:14" ht="28.8" x14ac:dyDescent="0.3">
      <c r="A129" s="29" t="s">
        <v>278</v>
      </c>
      <c r="B129" s="30">
        <v>3</v>
      </c>
      <c r="C129" s="30">
        <v>680.2</v>
      </c>
      <c r="D129" s="2" t="s">
        <v>279</v>
      </c>
      <c r="E129" t="s">
        <v>378</v>
      </c>
      <c r="F129" s="32" t="s">
        <v>656</v>
      </c>
      <c r="G129" s="32" t="s">
        <v>695</v>
      </c>
      <c r="H129" s="32"/>
      <c r="I129">
        <v>45</v>
      </c>
      <c r="J129">
        <v>4300</v>
      </c>
      <c r="K129" s="32" t="s">
        <v>657</v>
      </c>
      <c r="L129" s="34" t="s">
        <v>262</v>
      </c>
      <c r="M129" s="34" t="s">
        <v>702</v>
      </c>
      <c r="N129" s="31" t="s">
        <v>309</v>
      </c>
    </row>
    <row r="130" spans="1:14" ht="28.8" x14ac:dyDescent="0.3">
      <c r="A130" s="29" t="s">
        <v>278</v>
      </c>
      <c r="B130" s="30">
        <v>3</v>
      </c>
      <c r="C130" s="30">
        <v>639.6</v>
      </c>
      <c r="D130" s="2" t="s">
        <v>279</v>
      </c>
      <c r="E130" t="s">
        <v>378</v>
      </c>
      <c r="F130" s="32" t="s">
        <v>656</v>
      </c>
      <c r="G130" s="32" t="s">
        <v>695</v>
      </c>
      <c r="H130" s="32"/>
      <c r="I130">
        <v>45</v>
      </c>
      <c r="J130">
        <v>4300</v>
      </c>
      <c r="K130" s="32" t="s">
        <v>657</v>
      </c>
      <c r="L130" s="34" t="s">
        <v>262</v>
      </c>
      <c r="M130" s="34" t="s">
        <v>702</v>
      </c>
      <c r="N130" s="31" t="s">
        <v>309</v>
      </c>
    </row>
    <row r="131" spans="1:14" ht="28.8" x14ac:dyDescent="0.3">
      <c r="A131" s="29" t="s">
        <v>281</v>
      </c>
      <c r="B131" s="30">
        <v>3</v>
      </c>
      <c r="C131" s="30">
        <v>98.6</v>
      </c>
      <c r="D131" s="2" t="s">
        <v>279</v>
      </c>
      <c r="E131" t="s">
        <v>378</v>
      </c>
      <c r="F131" s="32" t="s">
        <v>656</v>
      </c>
      <c r="G131" s="32" t="s">
        <v>695</v>
      </c>
      <c r="H131" s="32"/>
      <c r="I131">
        <v>45</v>
      </c>
      <c r="J131">
        <v>4300</v>
      </c>
      <c r="K131" s="32" t="s">
        <v>657</v>
      </c>
      <c r="L131" s="34" t="s">
        <v>262</v>
      </c>
      <c r="M131" s="34" t="s">
        <v>702</v>
      </c>
      <c r="N131" s="31" t="s">
        <v>309</v>
      </c>
    </row>
    <row r="132" spans="1:14" ht="28.8" x14ac:dyDescent="0.3">
      <c r="A132" s="29" t="s">
        <v>281</v>
      </c>
      <c r="B132" s="30">
        <v>3</v>
      </c>
      <c r="C132" s="30">
        <v>272.5</v>
      </c>
      <c r="D132" s="2" t="s">
        <v>279</v>
      </c>
      <c r="E132" t="s">
        <v>378</v>
      </c>
      <c r="F132" s="32" t="s">
        <v>656</v>
      </c>
      <c r="G132" s="32" t="s">
        <v>695</v>
      </c>
      <c r="H132" s="32"/>
      <c r="I132">
        <v>45</v>
      </c>
      <c r="J132">
        <v>4300</v>
      </c>
      <c r="K132" s="32" t="s">
        <v>657</v>
      </c>
      <c r="L132" s="34" t="s">
        <v>262</v>
      </c>
      <c r="M132" s="34" t="s">
        <v>702</v>
      </c>
      <c r="N132" s="31" t="s">
        <v>309</v>
      </c>
    </row>
    <row r="133" spans="1:14" ht="28.8" x14ac:dyDescent="0.3">
      <c r="A133" s="29" t="s">
        <v>281</v>
      </c>
      <c r="B133" s="30">
        <v>3</v>
      </c>
      <c r="C133" s="30">
        <v>44.4</v>
      </c>
      <c r="D133" s="2" t="s">
        <v>279</v>
      </c>
      <c r="E133" t="s">
        <v>378</v>
      </c>
      <c r="F133" s="32" t="s">
        <v>656</v>
      </c>
      <c r="G133" s="32" t="s">
        <v>695</v>
      </c>
      <c r="H133" s="32"/>
      <c r="I133">
        <v>45</v>
      </c>
      <c r="J133">
        <v>4300</v>
      </c>
      <c r="K133" s="32" t="s">
        <v>657</v>
      </c>
      <c r="L133" s="34" t="s">
        <v>262</v>
      </c>
      <c r="M133" s="34" t="s">
        <v>702</v>
      </c>
      <c r="N133" s="31" t="s">
        <v>309</v>
      </c>
    </row>
    <row r="134" spans="1:14" ht="28.8" x14ac:dyDescent="0.3">
      <c r="A134" s="29" t="s">
        <v>281</v>
      </c>
      <c r="B134" s="30">
        <v>3</v>
      </c>
      <c r="C134" s="30">
        <v>365.2</v>
      </c>
      <c r="D134" s="2" t="s">
        <v>279</v>
      </c>
      <c r="E134" t="s">
        <v>378</v>
      </c>
      <c r="F134" s="32" t="s">
        <v>656</v>
      </c>
      <c r="G134" s="32" t="s">
        <v>695</v>
      </c>
      <c r="H134" s="32"/>
      <c r="I134">
        <v>45</v>
      </c>
      <c r="J134">
        <v>4300</v>
      </c>
      <c r="K134" s="32" t="s">
        <v>657</v>
      </c>
      <c r="L134" s="34" t="s">
        <v>262</v>
      </c>
      <c r="M134" s="34" t="s">
        <v>702</v>
      </c>
      <c r="N134" s="31" t="s">
        <v>309</v>
      </c>
    </row>
    <row r="135" spans="1:14" ht="28.8" x14ac:dyDescent="0.3">
      <c r="A135" s="29" t="s">
        <v>281</v>
      </c>
      <c r="B135" s="30">
        <v>3</v>
      </c>
      <c r="C135" s="30">
        <v>230</v>
      </c>
      <c r="D135" s="2" t="s">
        <v>279</v>
      </c>
      <c r="E135" t="s">
        <v>378</v>
      </c>
      <c r="F135" s="32" t="s">
        <v>656</v>
      </c>
      <c r="G135" s="32" t="s">
        <v>695</v>
      </c>
      <c r="H135" s="32"/>
      <c r="I135">
        <v>45</v>
      </c>
      <c r="J135">
        <v>4300</v>
      </c>
      <c r="K135" s="32" t="s">
        <v>657</v>
      </c>
      <c r="L135" s="34" t="s">
        <v>262</v>
      </c>
      <c r="M135" s="34" t="s">
        <v>702</v>
      </c>
      <c r="N135" s="31" t="s">
        <v>309</v>
      </c>
    </row>
    <row r="136" spans="1:14" ht="28.8" x14ac:dyDescent="0.3">
      <c r="A136" s="29" t="s">
        <v>282</v>
      </c>
      <c r="B136" s="30">
        <v>3</v>
      </c>
      <c r="C136" s="30">
        <v>204.8</v>
      </c>
      <c r="D136" s="2" t="s">
        <v>279</v>
      </c>
      <c r="E136" t="s">
        <v>378</v>
      </c>
      <c r="F136" s="32" t="s">
        <v>656</v>
      </c>
      <c r="G136" s="32" t="s">
        <v>695</v>
      </c>
      <c r="H136" s="32"/>
      <c r="I136">
        <v>45</v>
      </c>
      <c r="J136">
        <v>4300</v>
      </c>
      <c r="K136" s="32" t="s">
        <v>657</v>
      </c>
      <c r="L136" s="34" t="s">
        <v>262</v>
      </c>
      <c r="M136" s="34" t="s">
        <v>702</v>
      </c>
      <c r="N136" s="31" t="s">
        <v>309</v>
      </c>
    </row>
    <row r="137" spans="1:14" ht="28.8" x14ac:dyDescent="0.3">
      <c r="A137" s="29" t="s">
        <v>282</v>
      </c>
      <c r="B137" s="30">
        <v>3</v>
      </c>
      <c r="C137" s="30">
        <v>29</v>
      </c>
      <c r="D137" s="2" t="s">
        <v>279</v>
      </c>
      <c r="E137" t="s">
        <v>378</v>
      </c>
      <c r="F137" s="32" t="s">
        <v>656</v>
      </c>
      <c r="G137" s="32" t="s">
        <v>695</v>
      </c>
      <c r="H137" s="32"/>
      <c r="I137">
        <v>45</v>
      </c>
      <c r="J137">
        <v>4300</v>
      </c>
      <c r="K137" s="32" t="s">
        <v>657</v>
      </c>
      <c r="L137" s="34" t="s">
        <v>262</v>
      </c>
      <c r="M137" s="34" t="s">
        <v>702</v>
      </c>
      <c r="N137" s="31" t="s">
        <v>309</v>
      </c>
    </row>
    <row r="138" spans="1:14" ht="28.8" x14ac:dyDescent="0.3">
      <c r="A138" s="29" t="s">
        <v>282</v>
      </c>
      <c r="B138" s="30">
        <v>3</v>
      </c>
      <c r="C138" s="30">
        <v>58</v>
      </c>
      <c r="D138" s="2" t="s">
        <v>279</v>
      </c>
      <c r="E138" t="s">
        <v>378</v>
      </c>
      <c r="F138" s="32" t="s">
        <v>656</v>
      </c>
      <c r="G138" s="32" t="s">
        <v>695</v>
      </c>
      <c r="H138" s="32"/>
      <c r="I138">
        <v>45</v>
      </c>
      <c r="J138">
        <v>4300</v>
      </c>
      <c r="K138" s="32" t="s">
        <v>657</v>
      </c>
      <c r="L138" s="34" t="s">
        <v>262</v>
      </c>
      <c r="M138" s="34" t="s">
        <v>702</v>
      </c>
      <c r="N138" s="31" t="s">
        <v>309</v>
      </c>
    </row>
    <row r="139" spans="1:14" ht="28.8" x14ac:dyDescent="0.3">
      <c r="A139" s="29" t="s">
        <v>282</v>
      </c>
      <c r="B139" s="30">
        <v>3</v>
      </c>
      <c r="C139" s="30">
        <v>7.7</v>
      </c>
      <c r="D139" s="2" t="s">
        <v>279</v>
      </c>
      <c r="E139" t="s">
        <v>378</v>
      </c>
      <c r="F139" s="32" t="s">
        <v>656</v>
      </c>
      <c r="G139" s="32" t="s">
        <v>695</v>
      </c>
      <c r="H139" s="32"/>
      <c r="I139">
        <v>45</v>
      </c>
      <c r="J139">
        <v>4300</v>
      </c>
      <c r="K139" s="32" t="s">
        <v>657</v>
      </c>
      <c r="L139" s="34" t="s">
        <v>262</v>
      </c>
      <c r="M139" s="34" t="s">
        <v>702</v>
      </c>
      <c r="N139" s="31" t="s">
        <v>309</v>
      </c>
    </row>
    <row r="140" spans="1:14" ht="28.8" x14ac:dyDescent="0.3">
      <c r="A140" s="29" t="s">
        <v>282</v>
      </c>
      <c r="B140" s="30">
        <v>3</v>
      </c>
      <c r="C140" s="30">
        <v>164.3</v>
      </c>
      <c r="D140" s="2" t="s">
        <v>279</v>
      </c>
      <c r="E140" t="s">
        <v>378</v>
      </c>
      <c r="F140" s="32" t="s">
        <v>656</v>
      </c>
      <c r="G140" s="32" t="s">
        <v>695</v>
      </c>
      <c r="H140" s="32"/>
      <c r="I140">
        <v>45</v>
      </c>
      <c r="J140">
        <v>4300</v>
      </c>
      <c r="K140" s="32" t="s">
        <v>657</v>
      </c>
      <c r="L140" s="34" t="s">
        <v>262</v>
      </c>
      <c r="M140" s="34" t="s">
        <v>702</v>
      </c>
      <c r="N140" s="31" t="s">
        <v>309</v>
      </c>
    </row>
    <row r="141" spans="1:14" ht="28.8" x14ac:dyDescent="0.3">
      <c r="A141" s="34" t="s">
        <v>278</v>
      </c>
      <c r="C141">
        <v>2.5</v>
      </c>
      <c r="D141" s="2" t="s">
        <v>279</v>
      </c>
      <c r="E141" t="s">
        <v>378</v>
      </c>
      <c r="F141" s="32" t="s">
        <v>985</v>
      </c>
      <c r="G141" s="32" t="s">
        <v>695</v>
      </c>
      <c r="H141">
        <v>5</v>
      </c>
      <c r="I141">
        <v>89.7</v>
      </c>
      <c r="J141">
        <v>1474.9</v>
      </c>
      <c r="K141" s="32" t="s">
        <v>12</v>
      </c>
      <c r="L141" s="34" t="s">
        <v>981</v>
      </c>
      <c r="M141" s="34" t="s">
        <v>702</v>
      </c>
      <c r="N141" s="31" t="s">
        <v>986</v>
      </c>
    </row>
    <row r="142" spans="1:14" ht="28.8" x14ac:dyDescent="0.3">
      <c r="A142" s="34" t="s">
        <v>278</v>
      </c>
      <c r="C142" s="52">
        <v>5</v>
      </c>
      <c r="D142" s="2" t="s">
        <v>279</v>
      </c>
      <c r="E142" t="s">
        <v>378</v>
      </c>
      <c r="F142" s="32" t="s">
        <v>985</v>
      </c>
      <c r="G142" s="32" t="s">
        <v>695</v>
      </c>
      <c r="H142">
        <v>5</v>
      </c>
      <c r="I142">
        <v>89.7</v>
      </c>
      <c r="J142">
        <v>1474.9</v>
      </c>
      <c r="K142" s="32" t="s">
        <v>40</v>
      </c>
      <c r="L142" s="34" t="s">
        <v>981</v>
      </c>
      <c r="M142" s="34" t="s">
        <v>702</v>
      </c>
      <c r="N142" s="31" t="s">
        <v>986</v>
      </c>
    </row>
    <row r="143" spans="1:14" ht="28.8" x14ac:dyDescent="0.3">
      <c r="A143" s="34" t="s">
        <v>278</v>
      </c>
      <c r="C143" s="52">
        <v>2.5</v>
      </c>
      <c r="D143" s="2" t="s">
        <v>279</v>
      </c>
      <c r="E143" t="s">
        <v>378</v>
      </c>
      <c r="F143" s="32" t="s">
        <v>985</v>
      </c>
      <c r="G143" s="32" t="s">
        <v>695</v>
      </c>
      <c r="H143">
        <v>5</v>
      </c>
      <c r="I143">
        <v>89.7</v>
      </c>
      <c r="J143">
        <v>1474.9</v>
      </c>
      <c r="K143" s="32" t="s">
        <v>12</v>
      </c>
      <c r="L143" s="34" t="s">
        <v>981</v>
      </c>
      <c r="M143" s="34" t="s">
        <v>702</v>
      </c>
      <c r="N143" s="31" t="s">
        <v>986</v>
      </c>
    </row>
    <row r="144" spans="1:14" ht="28.8" x14ac:dyDescent="0.3">
      <c r="A144" s="34" t="s">
        <v>648</v>
      </c>
      <c r="C144" s="52">
        <v>20</v>
      </c>
      <c r="D144" s="2" t="s">
        <v>279</v>
      </c>
      <c r="E144" t="s">
        <v>378</v>
      </c>
      <c r="F144" s="32" t="s">
        <v>985</v>
      </c>
      <c r="G144" s="32" t="s">
        <v>695</v>
      </c>
      <c r="H144">
        <v>5</v>
      </c>
      <c r="I144">
        <v>89.7</v>
      </c>
      <c r="J144">
        <v>1474.9</v>
      </c>
      <c r="K144" s="32" t="s">
        <v>40</v>
      </c>
      <c r="L144" s="34" t="s">
        <v>982</v>
      </c>
      <c r="M144" s="34" t="s">
        <v>702</v>
      </c>
      <c r="N144" s="31" t="s">
        <v>986</v>
      </c>
    </row>
    <row r="145" spans="1:14" ht="28.8" x14ac:dyDescent="0.3">
      <c r="A145" s="34" t="s">
        <v>278</v>
      </c>
      <c r="C145" s="52">
        <v>5</v>
      </c>
      <c r="D145" s="2" t="s">
        <v>279</v>
      </c>
      <c r="E145" t="s">
        <v>378</v>
      </c>
      <c r="F145" s="32" t="s">
        <v>985</v>
      </c>
      <c r="G145" s="32" t="s">
        <v>695</v>
      </c>
      <c r="H145">
        <v>5</v>
      </c>
      <c r="I145">
        <v>89.7</v>
      </c>
      <c r="J145">
        <v>1474.9</v>
      </c>
      <c r="K145" s="32" t="s">
        <v>40</v>
      </c>
      <c r="L145" s="34" t="s">
        <v>983</v>
      </c>
      <c r="M145" s="34" t="s">
        <v>702</v>
      </c>
      <c r="N145" s="31" t="s">
        <v>986</v>
      </c>
    </row>
    <row r="146" spans="1:14" ht="28.8" x14ac:dyDescent="0.3">
      <c r="A146" s="34" t="s">
        <v>278</v>
      </c>
      <c r="C146" s="52">
        <v>17.5</v>
      </c>
      <c r="D146" s="2" t="s">
        <v>279</v>
      </c>
      <c r="E146" t="s">
        <v>378</v>
      </c>
      <c r="F146" s="32" t="s">
        <v>985</v>
      </c>
      <c r="G146" s="32" t="s">
        <v>695</v>
      </c>
      <c r="H146">
        <v>5</v>
      </c>
      <c r="I146">
        <v>89.7</v>
      </c>
      <c r="J146">
        <v>1474.9</v>
      </c>
      <c r="K146" s="32" t="s">
        <v>40</v>
      </c>
      <c r="L146" s="34" t="s">
        <v>602</v>
      </c>
      <c r="M146" s="34" t="s">
        <v>691</v>
      </c>
      <c r="N146" s="31" t="s">
        <v>986</v>
      </c>
    </row>
    <row r="147" spans="1:14" ht="28.8" x14ac:dyDescent="0.3">
      <c r="A147" s="34" t="s">
        <v>278</v>
      </c>
      <c r="C147" s="52">
        <v>7.5</v>
      </c>
      <c r="D147" s="2" t="s">
        <v>279</v>
      </c>
      <c r="E147" t="s">
        <v>378</v>
      </c>
      <c r="F147" s="32" t="s">
        <v>985</v>
      </c>
      <c r="G147" s="32" t="s">
        <v>695</v>
      </c>
      <c r="H147">
        <v>5</v>
      </c>
      <c r="I147">
        <v>89.7</v>
      </c>
      <c r="J147">
        <v>1474.9</v>
      </c>
      <c r="K147" s="32" t="s">
        <v>40</v>
      </c>
      <c r="L147" s="34" t="s">
        <v>259</v>
      </c>
      <c r="M147" s="34" t="s">
        <v>685</v>
      </c>
      <c r="N147" s="31" t="s">
        <v>986</v>
      </c>
    </row>
    <row r="148" spans="1:14" ht="28.8" x14ac:dyDescent="0.3">
      <c r="A148" s="34" t="s">
        <v>278</v>
      </c>
      <c r="C148" s="52">
        <v>12.5</v>
      </c>
      <c r="D148" s="2" t="s">
        <v>279</v>
      </c>
      <c r="E148" t="s">
        <v>378</v>
      </c>
      <c r="F148" s="32" t="s">
        <v>985</v>
      </c>
      <c r="G148" s="32" t="s">
        <v>695</v>
      </c>
      <c r="H148">
        <v>5</v>
      </c>
      <c r="I148">
        <v>89.7</v>
      </c>
      <c r="J148">
        <v>1474.9</v>
      </c>
      <c r="K148" s="32" t="s">
        <v>8</v>
      </c>
      <c r="L148" s="34" t="s">
        <v>620</v>
      </c>
      <c r="M148" s="34" t="s">
        <v>689</v>
      </c>
      <c r="N148" s="31" t="s">
        <v>986</v>
      </c>
    </row>
    <row r="149" spans="1:14" ht="28.8" x14ac:dyDescent="0.3">
      <c r="A149" s="34" t="s">
        <v>278</v>
      </c>
      <c r="C149" s="52">
        <v>12.5</v>
      </c>
      <c r="D149" s="2" t="s">
        <v>279</v>
      </c>
      <c r="E149" t="s">
        <v>378</v>
      </c>
      <c r="F149" s="32" t="s">
        <v>985</v>
      </c>
      <c r="G149" s="32" t="s">
        <v>695</v>
      </c>
      <c r="H149">
        <v>5</v>
      </c>
      <c r="I149">
        <v>89.7</v>
      </c>
      <c r="J149">
        <v>1474.9</v>
      </c>
      <c r="K149" s="32" t="s">
        <v>40</v>
      </c>
      <c r="L149" s="34" t="s">
        <v>984</v>
      </c>
      <c r="M149" s="34" t="s">
        <v>702</v>
      </c>
      <c r="N149" s="31" t="s">
        <v>986</v>
      </c>
    </row>
    <row r="150" spans="1:14" ht="28.8" x14ac:dyDescent="0.3">
      <c r="A150" s="34" t="s">
        <v>278</v>
      </c>
      <c r="C150" s="52">
        <v>10</v>
      </c>
      <c r="D150" s="2" t="s">
        <v>279</v>
      </c>
      <c r="E150" t="s">
        <v>378</v>
      </c>
      <c r="F150" s="32" t="s">
        <v>985</v>
      </c>
      <c r="G150" s="32" t="s">
        <v>695</v>
      </c>
      <c r="H150">
        <v>5</v>
      </c>
      <c r="I150">
        <v>89.7</v>
      </c>
      <c r="J150">
        <v>1474.9</v>
      </c>
      <c r="K150" s="32" t="s">
        <v>40</v>
      </c>
      <c r="L150" s="34" t="s">
        <v>606</v>
      </c>
      <c r="M150" s="34" t="s">
        <v>691</v>
      </c>
      <c r="N150" s="31" t="s">
        <v>986</v>
      </c>
    </row>
    <row r="151" spans="1:14" ht="28.8" x14ac:dyDescent="0.3">
      <c r="A151" s="34" t="s">
        <v>282</v>
      </c>
      <c r="C151" s="52">
        <v>12.5</v>
      </c>
      <c r="D151" s="2" t="s">
        <v>279</v>
      </c>
      <c r="E151" t="s">
        <v>378</v>
      </c>
      <c r="F151" s="32" t="s">
        <v>985</v>
      </c>
      <c r="G151" s="32" t="s">
        <v>695</v>
      </c>
      <c r="H151">
        <v>5</v>
      </c>
      <c r="I151">
        <v>89.7</v>
      </c>
      <c r="J151">
        <v>1474.9</v>
      </c>
      <c r="K151" s="32" t="s">
        <v>40</v>
      </c>
      <c r="L151" s="34" t="s">
        <v>610</v>
      </c>
      <c r="M151" s="34" t="s">
        <v>702</v>
      </c>
      <c r="N151" s="31" t="s">
        <v>986</v>
      </c>
    </row>
    <row r="152" spans="1:14" x14ac:dyDescent="0.3">
      <c r="A152" s="29" t="s">
        <v>278</v>
      </c>
      <c r="B152" s="25">
        <v>3</v>
      </c>
      <c r="C152" s="52">
        <v>1600</v>
      </c>
      <c r="D152" s="2" t="s">
        <v>279</v>
      </c>
      <c r="E152" t="s">
        <v>378</v>
      </c>
      <c r="F152" s="32" t="s">
        <v>987</v>
      </c>
      <c r="G152" s="32" t="s">
        <v>701</v>
      </c>
      <c r="I152">
        <v>10</v>
      </c>
      <c r="J152">
        <v>150</v>
      </c>
      <c r="K152" s="32" t="s">
        <v>12</v>
      </c>
      <c r="L152" s="29" t="s">
        <v>259</v>
      </c>
      <c r="M152" s="29" t="s">
        <v>685</v>
      </c>
      <c r="N152" s="31" t="s">
        <v>988</v>
      </c>
    </row>
    <row r="153" spans="1:14" x14ac:dyDescent="0.3">
      <c r="A153" s="29" t="s">
        <v>278</v>
      </c>
      <c r="B153" s="25">
        <v>3</v>
      </c>
      <c r="C153" s="52">
        <v>5700</v>
      </c>
      <c r="D153" s="2" t="s">
        <v>279</v>
      </c>
      <c r="E153" t="s">
        <v>378</v>
      </c>
      <c r="F153" s="32" t="s">
        <v>987</v>
      </c>
      <c r="G153" s="32" t="s">
        <v>701</v>
      </c>
      <c r="I153">
        <v>10</v>
      </c>
      <c r="J153">
        <v>150</v>
      </c>
      <c r="K153" s="32" t="s">
        <v>12</v>
      </c>
      <c r="L153" s="29" t="s">
        <v>259</v>
      </c>
      <c r="M153" s="29" t="s">
        <v>685</v>
      </c>
      <c r="N153" s="31" t="s">
        <v>988</v>
      </c>
    </row>
    <row r="154" spans="1:14" x14ac:dyDescent="0.3">
      <c r="A154" s="29" t="s">
        <v>278</v>
      </c>
      <c r="B154" s="25">
        <v>3</v>
      </c>
      <c r="C154" s="52">
        <v>3500</v>
      </c>
      <c r="D154" s="2" t="s">
        <v>279</v>
      </c>
      <c r="E154" t="s">
        <v>378</v>
      </c>
      <c r="F154" s="32" t="s">
        <v>987</v>
      </c>
      <c r="G154" s="32" t="s">
        <v>701</v>
      </c>
      <c r="I154">
        <v>10</v>
      </c>
      <c r="J154">
        <v>150</v>
      </c>
      <c r="K154" s="32" t="s">
        <v>12</v>
      </c>
      <c r="L154" s="29" t="s">
        <v>259</v>
      </c>
      <c r="M154" s="29" t="s">
        <v>685</v>
      </c>
      <c r="N154" s="31" t="s">
        <v>988</v>
      </c>
    </row>
    <row r="155" spans="1:14" x14ac:dyDescent="0.3">
      <c r="A155" s="29" t="s">
        <v>278</v>
      </c>
      <c r="B155" s="25">
        <v>3</v>
      </c>
      <c r="C155" s="52">
        <v>14500</v>
      </c>
      <c r="D155" s="2" t="s">
        <v>279</v>
      </c>
      <c r="E155" t="s">
        <v>378</v>
      </c>
      <c r="F155" s="32" t="s">
        <v>987</v>
      </c>
      <c r="G155" s="32" t="s">
        <v>701</v>
      </c>
      <c r="I155">
        <v>10</v>
      </c>
      <c r="J155">
        <v>150</v>
      </c>
      <c r="K155" s="32" t="s">
        <v>12</v>
      </c>
      <c r="L155" s="29" t="s">
        <v>259</v>
      </c>
      <c r="M155" s="29" t="s">
        <v>685</v>
      </c>
      <c r="N155" s="31" t="s">
        <v>988</v>
      </c>
    </row>
    <row r="156" spans="1:14" x14ac:dyDescent="0.3">
      <c r="A156" s="29" t="s">
        <v>278</v>
      </c>
      <c r="B156" s="25">
        <v>3</v>
      </c>
      <c r="C156" s="52">
        <v>17900</v>
      </c>
      <c r="D156" s="2" t="s">
        <v>279</v>
      </c>
      <c r="E156" t="s">
        <v>378</v>
      </c>
      <c r="F156" s="32" t="s">
        <v>987</v>
      </c>
      <c r="G156" s="32" t="s">
        <v>701</v>
      </c>
      <c r="I156">
        <v>10</v>
      </c>
      <c r="J156">
        <v>150</v>
      </c>
      <c r="K156" s="32" t="s">
        <v>12</v>
      </c>
      <c r="L156" s="29" t="s">
        <v>259</v>
      </c>
      <c r="M156" s="29" t="s">
        <v>685</v>
      </c>
      <c r="N156" s="31" t="s">
        <v>988</v>
      </c>
    </row>
    <row r="157" spans="1:14" x14ac:dyDescent="0.3">
      <c r="A157" s="29" t="s">
        <v>278</v>
      </c>
      <c r="B157" s="25">
        <v>3</v>
      </c>
      <c r="C157" s="52">
        <v>19000</v>
      </c>
      <c r="D157" s="2" t="s">
        <v>279</v>
      </c>
      <c r="E157" t="s">
        <v>378</v>
      </c>
      <c r="F157" s="32" t="s">
        <v>987</v>
      </c>
      <c r="G157" s="32" t="s">
        <v>701</v>
      </c>
      <c r="I157">
        <v>10</v>
      </c>
      <c r="J157">
        <v>150</v>
      </c>
      <c r="K157" s="32" t="s">
        <v>12</v>
      </c>
      <c r="L157" s="29" t="s">
        <v>259</v>
      </c>
      <c r="M157" s="29" t="s">
        <v>685</v>
      </c>
      <c r="N157" s="31" t="s">
        <v>988</v>
      </c>
    </row>
    <row r="158" spans="1:14" x14ac:dyDescent="0.3">
      <c r="A158" s="29" t="s">
        <v>278</v>
      </c>
      <c r="B158" s="25">
        <v>3</v>
      </c>
      <c r="C158" s="52">
        <v>8200</v>
      </c>
      <c r="D158" s="2" t="s">
        <v>279</v>
      </c>
      <c r="E158" t="s">
        <v>378</v>
      </c>
      <c r="F158" s="32" t="s">
        <v>987</v>
      </c>
      <c r="G158" s="32" t="s">
        <v>701</v>
      </c>
      <c r="I158">
        <v>10</v>
      </c>
      <c r="J158">
        <v>150</v>
      </c>
      <c r="K158" s="32" t="s">
        <v>12</v>
      </c>
      <c r="L158" s="29" t="s">
        <v>619</v>
      </c>
      <c r="M158" s="29" t="s">
        <v>685</v>
      </c>
      <c r="N158" s="31" t="s">
        <v>988</v>
      </c>
    </row>
    <row r="159" spans="1:14" x14ac:dyDescent="0.3">
      <c r="A159" s="29" t="s">
        <v>278</v>
      </c>
      <c r="B159" s="25">
        <v>3</v>
      </c>
      <c r="C159" s="52">
        <v>7600</v>
      </c>
      <c r="D159" s="2" t="s">
        <v>279</v>
      </c>
      <c r="E159" t="s">
        <v>378</v>
      </c>
      <c r="F159" s="32" t="s">
        <v>987</v>
      </c>
      <c r="G159" s="32" t="s">
        <v>701</v>
      </c>
      <c r="I159">
        <v>10</v>
      </c>
      <c r="J159">
        <v>150</v>
      </c>
      <c r="K159" s="32" t="s">
        <v>12</v>
      </c>
      <c r="L159" s="29" t="s">
        <v>619</v>
      </c>
      <c r="M159" s="29" t="s">
        <v>685</v>
      </c>
      <c r="N159" s="31" t="s">
        <v>988</v>
      </c>
    </row>
    <row r="160" spans="1:14" x14ac:dyDescent="0.3">
      <c r="A160" s="29" t="s">
        <v>278</v>
      </c>
      <c r="B160" s="25">
        <v>3</v>
      </c>
      <c r="C160" s="52">
        <v>6000</v>
      </c>
      <c r="D160" s="2" t="s">
        <v>279</v>
      </c>
      <c r="E160" t="s">
        <v>378</v>
      </c>
      <c r="F160" s="32" t="s">
        <v>987</v>
      </c>
      <c r="G160" s="32" t="s">
        <v>701</v>
      </c>
      <c r="I160">
        <v>10</v>
      </c>
      <c r="J160">
        <v>150</v>
      </c>
      <c r="K160" s="32" t="s">
        <v>12</v>
      </c>
      <c r="L160" s="29" t="s">
        <v>619</v>
      </c>
      <c r="M160" s="29" t="s">
        <v>685</v>
      </c>
      <c r="N160" s="31" t="s">
        <v>988</v>
      </c>
    </row>
    <row r="161" spans="1:14" x14ac:dyDescent="0.3">
      <c r="A161" s="29" t="s">
        <v>278</v>
      </c>
      <c r="B161" s="25">
        <v>3</v>
      </c>
      <c r="C161" s="52">
        <v>19800</v>
      </c>
      <c r="D161" s="2" t="s">
        <v>279</v>
      </c>
      <c r="E161" t="s">
        <v>378</v>
      </c>
      <c r="F161" s="32" t="s">
        <v>987</v>
      </c>
      <c r="G161" s="32" t="s">
        <v>701</v>
      </c>
      <c r="I161">
        <v>10</v>
      </c>
      <c r="J161">
        <v>150</v>
      </c>
      <c r="K161" s="32" t="s">
        <v>12</v>
      </c>
      <c r="L161" s="29" t="s">
        <v>619</v>
      </c>
      <c r="M161" s="29" t="s">
        <v>685</v>
      </c>
      <c r="N161" s="31" t="s">
        <v>988</v>
      </c>
    </row>
    <row r="162" spans="1:14" x14ac:dyDescent="0.3">
      <c r="A162" s="29" t="s">
        <v>278</v>
      </c>
      <c r="B162" s="25">
        <v>3</v>
      </c>
      <c r="C162" s="52">
        <v>13500</v>
      </c>
      <c r="D162" s="2" t="s">
        <v>279</v>
      </c>
      <c r="E162" t="s">
        <v>378</v>
      </c>
      <c r="F162" s="32" t="s">
        <v>987</v>
      </c>
      <c r="G162" s="32" t="s">
        <v>701</v>
      </c>
      <c r="I162">
        <v>10</v>
      </c>
      <c r="J162">
        <v>150</v>
      </c>
      <c r="K162" s="32" t="s">
        <v>12</v>
      </c>
      <c r="L162" s="29" t="s">
        <v>619</v>
      </c>
      <c r="M162" s="29" t="s">
        <v>685</v>
      </c>
      <c r="N162" s="31" t="s">
        <v>988</v>
      </c>
    </row>
    <row r="163" spans="1:14" x14ac:dyDescent="0.3">
      <c r="A163" s="29" t="s">
        <v>278</v>
      </c>
      <c r="B163" s="25">
        <v>12</v>
      </c>
      <c r="C163" s="52">
        <v>16.100000000000001</v>
      </c>
      <c r="D163" s="53" t="s">
        <v>279</v>
      </c>
      <c r="E163" t="s">
        <v>21</v>
      </c>
      <c r="F163" s="32" t="s">
        <v>990</v>
      </c>
      <c r="G163" s="32" t="s">
        <v>701</v>
      </c>
      <c r="I163">
        <v>390</v>
      </c>
      <c r="J163">
        <v>9360</v>
      </c>
      <c r="K163" s="32" t="s">
        <v>989</v>
      </c>
      <c r="L163" s="34" t="s">
        <v>991</v>
      </c>
      <c r="M163" s="34" t="s">
        <v>702</v>
      </c>
      <c r="N163" s="31" t="s">
        <v>992</v>
      </c>
    </row>
  </sheetData>
  <sheetProtection algorithmName="SHA-512" hashValue="W8AWTZx5Pn+7p+SZzaC4yJIQ9RCN5ErZfGRIwVPaKnYr4CgE66/HidT8IcnWX/5LPuo4Yzwz1FNjNq+3PuzvLQ==" saltValue="GmRHghVvnCrJUdd0sqJiwA==" spinCount="100000" sheet="1" objects="1" scenarios="1" selectLockedCells="1" selectUnlockedCells="1"/>
  <autoFilter ref="A1:N1" xr:uid="{AAD1C5C3-CA59-405A-AEFC-5B96A11A264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
  <sheetViews>
    <sheetView zoomScale="85" zoomScaleNormal="85" workbookViewId="0">
      <selection activeCell="E17" sqref="E17"/>
    </sheetView>
  </sheetViews>
  <sheetFormatPr defaultRowHeight="14.4" x14ac:dyDescent="0.3"/>
  <cols>
    <col min="1" max="1" width="16.44140625" customWidth="1"/>
    <col min="3" max="3" width="11.77734375" customWidth="1"/>
    <col min="12" max="12" width="31.6640625" customWidth="1"/>
    <col min="13" max="13" width="16" customWidth="1"/>
    <col min="14" max="14" width="8.88671875" customWidth="1"/>
    <col min="18" max="18" width="14.5546875" customWidth="1"/>
    <col min="20" max="20" width="27.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325</v>
      </c>
      <c r="B2" s="9"/>
      <c r="C2" s="9" t="s">
        <v>324</v>
      </c>
      <c r="D2" s="9">
        <v>24</v>
      </c>
      <c r="E2" s="9">
        <v>100</v>
      </c>
      <c r="F2" s="9">
        <v>1.1000000000000001</v>
      </c>
      <c r="G2" s="9">
        <v>18.2</v>
      </c>
      <c r="H2" s="9">
        <v>1.64</v>
      </c>
      <c r="I2" s="9" t="s">
        <v>4</v>
      </c>
      <c r="J2" s="9" t="s">
        <v>326</v>
      </c>
      <c r="K2" s="9" t="s">
        <v>378</v>
      </c>
      <c r="L2" s="9" t="s">
        <v>283</v>
      </c>
      <c r="M2" s="9" t="s">
        <v>695</v>
      </c>
      <c r="N2" s="9"/>
      <c r="O2" s="9">
        <v>50</v>
      </c>
      <c r="P2" s="9">
        <v>5000</v>
      </c>
      <c r="Q2" s="9" t="s">
        <v>12</v>
      </c>
      <c r="R2" s="9" t="s">
        <v>327</v>
      </c>
      <c r="S2" s="9" t="s">
        <v>685</v>
      </c>
      <c r="T2" s="9" t="s">
        <v>328</v>
      </c>
    </row>
    <row r="3" spans="1:20" x14ac:dyDescent="0.3">
      <c r="A3" s="9" t="s">
        <v>329</v>
      </c>
      <c r="B3" s="9"/>
      <c r="C3" s="9" t="s">
        <v>324</v>
      </c>
      <c r="D3" s="9">
        <v>12</v>
      </c>
      <c r="E3" s="9">
        <v>100</v>
      </c>
      <c r="F3" s="9">
        <v>4</v>
      </c>
      <c r="G3" s="9">
        <v>59.4</v>
      </c>
      <c r="H3" s="9">
        <v>4.8</v>
      </c>
      <c r="I3" s="9" t="s">
        <v>4</v>
      </c>
      <c r="J3" s="9" t="s">
        <v>326</v>
      </c>
      <c r="K3" s="9" t="s">
        <v>378</v>
      </c>
      <c r="L3" s="9" t="s">
        <v>148</v>
      </c>
      <c r="M3" s="9" t="s">
        <v>695</v>
      </c>
      <c r="N3" s="9"/>
      <c r="O3" s="9">
        <v>50</v>
      </c>
      <c r="P3" s="9">
        <v>5000</v>
      </c>
      <c r="Q3" s="9" t="s">
        <v>12</v>
      </c>
      <c r="R3" s="9" t="s">
        <v>327</v>
      </c>
      <c r="S3" s="9" t="s">
        <v>685</v>
      </c>
      <c r="T3" s="9" t="s">
        <v>328</v>
      </c>
    </row>
    <row r="4" spans="1:20" x14ac:dyDescent="0.3">
      <c r="A4" s="9" t="s">
        <v>330</v>
      </c>
      <c r="B4" s="9"/>
      <c r="C4" s="9" t="s">
        <v>324</v>
      </c>
      <c r="D4" s="9">
        <v>12</v>
      </c>
      <c r="E4" s="9">
        <v>100</v>
      </c>
      <c r="F4" s="9">
        <v>0.3</v>
      </c>
      <c r="G4" s="9">
        <v>1.5</v>
      </c>
      <c r="H4" s="9">
        <v>0.3</v>
      </c>
      <c r="I4" s="9" t="s">
        <v>4</v>
      </c>
      <c r="J4" s="9" t="s">
        <v>326</v>
      </c>
      <c r="K4" s="9" t="s">
        <v>16</v>
      </c>
      <c r="L4" s="9" t="s">
        <v>7</v>
      </c>
      <c r="M4" s="9" t="s">
        <v>695</v>
      </c>
      <c r="N4" s="9"/>
      <c r="O4" s="9">
        <v>50</v>
      </c>
      <c r="P4" s="9">
        <v>5000</v>
      </c>
      <c r="Q4" s="9" t="s">
        <v>12</v>
      </c>
      <c r="R4" s="9" t="s">
        <v>327</v>
      </c>
      <c r="S4" s="9" t="s">
        <v>685</v>
      </c>
      <c r="T4" s="9" t="s">
        <v>328</v>
      </c>
    </row>
    <row r="5" spans="1:20" ht="21.6" x14ac:dyDescent="0.3">
      <c r="A5" s="9" t="s">
        <v>331</v>
      </c>
      <c r="B5" s="9"/>
      <c r="C5" s="9" t="s">
        <v>324</v>
      </c>
      <c r="D5" s="9">
        <v>9</v>
      </c>
      <c r="E5" s="9">
        <v>100</v>
      </c>
      <c r="F5" s="9">
        <v>1.7</v>
      </c>
      <c r="G5" s="9">
        <v>16.2</v>
      </c>
      <c r="H5" s="9">
        <v>9.3000000000000007</v>
      </c>
      <c r="I5" s="9" t="s">
        <v>4</v>
      </c>
      <c r="J5" s="9" t="s">
        <v>326</v>
      </c>
      <c r="K5" s="9" t="s">
        <v>706</v>
      </c>
      <c r="L5" s="9" t="s">
        <v>332</v>
      </c>
      <c r="M5" s="9" t="s">
        <v>705</v>
      </c>
      <c r="N5" s="9"/>
      <c r="O5" s="9">
        <v>12.5</v>
      </c>
      <c r="P5" s="9">
        <v>398</v>
      </c>
      <c r="Q5" s="9" t="s">
        <v>79</v>
      </c>
      <c r="R5" s="9" t="s">
        <v>333</v>
      </c>
      <c r="S5" s="9" t="s">
        <v>685</v>
      </c>
      <c r="T5" s="9" t="s">
        <v>334</v>
      </c>
    </row>
    <row r="6" spans="1:20" ht="32.4" x14ac:dyDescent="0.3">
      <c r="A6" s="9" t="s">
        <v>330</v>
      </c>
      <c r="B6" s="9"/>
      <c r="C6" s="9" t="s">
        <v>324</v>
      </c>
      <c r="D6" s="9">
        <v>12</v>
      </c>
      <c r="E6" s="9">
        <v>91.7</v>
      </c>
      <c r="F6" s="9">
        <v>0</v>
      </c>
      <c r="G6" s="9">
        <v>4.18</v>
      </c>
      <c r="H6" s="9">
        <v>1.42</v>
      </c>
      <c r="I6" s="9" t="s">
        <v>4</v>
      </c>
      <c r="J6" s="9" t="s">
        <v>326</v>
      </c>
      <c r="K6" s="9" t="s">
        <v>378</v>
      </c>
      <c r="L6" s="9" t="s">
        <v>335</v>
      </c>
      <c r="M6" s="9" t="s">
        <v>695</v>
      </c>
      <c r="N6" s="9"/>
      <c r="O6" s="9">
        <v>23.07</v>
      </c>
      <c r="P6" s="9">
        <v>9555</v>
      </c>
      <c r="Q6" s="9" t="s">
        <v>312</v>
      </c>
      <c r="R6" s="9" t="s">
        <v>133</v>
      </c>
      <c r="S6" s="9" t="s">
        <v>702</v>
      </c>
      <c r="T6" s="9" t="s">
        <v>1040</v>
      </c>
    </row>
    <row r="7" spans="1:20" ht="54" x14ac:dyDescent="0.3">
      <c r="A7" s="8" t="s">
        <v>1031</v>
      </c>
      <c r="C7" s="9" t="s">
        <v>324</v>
      </c>
      <c r="D7" s="8">
        <v>7</v>
      </c>
      <c r="E7" s="8">
        <v>100</v>
      </c>
      <c r="H7">
        <v>0.60649732780880317</v>
      </c>
      <c r="I7" s="9" t="s">
        <v>4</v>
      </c>
      <c r="J7" s="9" t="s">
        <v>326</v>
      </c>
      <c r="K7" s="8" t="s">
        <v>16</v>
      </c>
      <c r="M7" s="8" t="s">
        <v>1030</v>
      </c>
      <c r="O7" s="8">
        <v>2</v>
      </c>
      <c r="P7" s="8">
        <v>5000</v>
      </c>
      <c r="Q7" s="8" t="s">
        <v>12</v>
      </c>
      <c r="R7" s="8" t="s">
        <v>1029</v>
      </c>
      <c r="S7" s="8" t="s">
        <v>702</v>
      </c>
      <c r="T7" s="8" t="s">
        <v>1033</v>
      </c>
    </row>
    <row r="8" spans="1:20" ht="54" x14ac:dyDescent="0.3">
      <c r="A8" s="8" t="s">
        <v>1032</v>
      </c>
      <c r="C8" s="9" t="s">
        <v>324</v>
      </c>
      <c r="D8" s="8">
        <v>7</v>
      </c>
      <c r="E8" s="8">
        <v>100</v>
      </c>
      <c r="H8">
        <v>0.70734923870039568</v>
      </c>
      <c r="I8" s="9" t="s">
        <v>4</v>
      </c>
      <c r="J8" s="9" t="s">
        <v>1035</v>
      </c>
      <c r="K8" s="8" t="s">
        <v>16</v>
      </c>
      <c r="M8" s="8" t="s">
        <v>1030</v>
      </c>
      <c r="O8" s="8">
        <v>2</v>
      </c>
      <c r="P8" s="8">
        <v>5000</v>
      </c>
      <c r="Q8" s="8" t="s">
        <v>12</v>
      </c>
      <c r="R8" s="8" t="s">
        <v>1029</v>
      </c>
      <c r="S8" s="8" t="s">
        <v>702</v>
      </c>
      <c r="T8" s="8" t="s">
        <v>1033</v>
      </c>
    </row>
    <row r="9" spans="1:20" x14ac:dyDescent="0.3">
      <c r="A9" s="8" t="s">
        <v>330</v>
      </c>
      <c r="C9" s="9" t="s">
        <v>324</v>
      </c>
      <c r="D9" s="8">
        <v>2</v>
      </c>
      <c r="E9" s="8">
        <v>100</v>
      </c>
      <c r="H9">
        <f>0.0056*10^6</f>
        <v>5600</v>
      </c>
      <c r="I9" s="9" t="s">
        <v>4</v>
      </c>
      <c r="J9" s="9" t="s">
        <v>326</v>
      </c>
      <c r="K9" s="8" t="s">
        <v>16</v>
      </c>
      <c r="M9" s="8" t="s">
        <v>1034</v>
      </c>
      <c r="N9">
        <v>2500</v>
      </c>
      <c r="O9" s="8">
        <v>5</v>
      </c>
      <c r="P9" s="8">
        <v>200</v>
      </c>
      <c r="Q9" s="8" t="s">
        <v>12</v>
      </c>
      <c r="R9" s="8" t="s">
        <v>1036</v>
      </c>
      <c r="S9" s="8" t="s">
        <v>702</v>
      </c>
      <c r="T9" s="8" t="s">
        <v>958</v>
      </c>
    </row>
    <row r="10" spans="1:20" ht="43.2" x14ac:dyDescent="0.3">
      <c r="A10" s="8" t="s">
        <v>1039</v>
      </c>
      <c r="C10" s="8" t="s">
        <v>324</v>
      </c>
      <c r="D10" s="8">
        <v>3</v>
      </c>
      <c r="E10" s="8">
        <v>100</v>
      </c>
      <c r="H10">
        <v>0.06</v>
      </c>
      <c r="I10" s="8" t="s">
        <v>4</v>
      </c>
      <c r="J10" s="9" t="s">
        <v>326</v>
      </c>
      <c r="K10" s="8" t="s">
        <v>378</v>
      </c>
      <c r="L10" s="32" t="s">
        <v>1038</v>
      </c>
      <c r="M10" s="8" t="s">
        <v>695</v>
      </c>
      <c r="O10" s="8">
        <v>12.35</v>
      </c>
      <c r="P10" s="8">
        <v>2191.3200000000002</v>
      </c>
      <c r="Q10" s="8" t="s">
        <v>1037</v>
      </c>
      <c r="R10" s="8" t="s">
        <v>133</v>
      </c>
      <c r="S10" s="8" t="s">
        <v>702</v>
      </c>
      <c r="T10" s="8" t="s">
        <v>1041</v>
      </c>
    </row>
  </sheetData>
  <sheetProtection algorithmName="SHA-512" hashValue="4WZa5hWxVt9LQllmNPtKXHN3laIKvUm3JUHsOF798feML78U90OIi1GaFdG/fU5wpJL9b496AraFqa2K+ycHCA==" saltValue="nmRJsMzIyV0LaWdrO8UuUw==" spinCount="100000" sheet="1" objects="1" scenarios="1" selectLockedCells="1" selectUn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4BE8-5D99-48E2-BC26-523533E55DAA}">
  <dimension ref="A1:T15"/>
  <sheetViews>
    <sheetView topLeftCell="E1" workbookViewId="0">
      <selection activeCell="L18" sqref="L18"/>
    </sheetView>
  </sheetViews>
  <sheetFormatPr defaultRowHeight="14.4" x14ac:dyDescent="0.3"/>
  <cols>
    <col min="1" max="1" width="23.109375" customWidth="1"/>
    <col min="3" max="3" width="12.6640625" customWidth="1"/>
    <col min="11" max="11" width="18.33203125" customWidth="1"/>
    <col min="12" max="12" width="9.109375" customWidth="1"/>
    <col min="13" max="13" width="12.33203125" customWidth="1"/>
    <col min="14" max="14" width="15" customWidth="1"/>
    <col min="17" max="17" width="17.109375" customWidth="1"/>
    <col min="18" max="19" width="18.6640625" customWidth="1"/>
    <col min="20" max="20" width="22.664062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723</v>
      </c>
      <c r="N1" s="26" t="s">
        <v>337</v>
      </c>
      <c r="O1" s="26" t="s">
        <v>636</v>
      </c>
      <c r="P1" s="26" t="s">
        <v>682</v>
      </c>
      <c r="Q1" s="26" t="s">
        <v>26</v>
      </c>
      <c r="R1" s="26" t="s">
        <v>0</v>
      </c>
      <c r="S1" s="26" t="s">
        <v>683</v>
      </c>
      <c r="T1" s="26" t="s">
        <v>1</v>
      </c>
    </row>
    <row r="2" spans="1:20" ht="21.6" x14ac:dyDescent="0.3">
      <c r="A2" s="10" t="s">
        <v>576</v>
      </c>
      <c r="B2" s="9" t="s">
        <v>575</v>
      </c>
      <c r="C2" s="9" t="s">
        <v>568</v>
      </c>
      <c r="D2" s="9">
        <v>12</v>
      </c>
      <c r="E2" s="9">
        <v>100</v>
      </c>
      <c r="F2" s="9"/>
      <c r="G2" s="9"/>
      <c r="H2" s="9">
        <v>1.51</v>
      </c>
      <c r="I2" s="9" t="s">
        <v>4</v>
      </c>
      <c r="J2" s="9" t="s">
        <v>5</v>
      </c>
      <c r="K2" s="9" t="s">
        <v>6</v>
      </c>
      <c r="L2" s="9"/>
      <c r="M2" s="9" t="s">
        <v>6</v>
      </c>
      <c r="N2" s="9" t="s">
        <v>7</v>
      </c>
      <c r="O2" s="9">
        <v>20</v>
      </c>
      <c r="P2" s="9">
        <v>5000</v>
      </c>
      <c r="Q2" s="9" t="s">
        <v>12</v>
      </c>
      <c r="R2" s="9" t="s">
        <v>9</v>
      </c>
      <c r="S2" s="9" t="s">
        <v>702</v>
      </c>
      <c r="T2" s="9" t="s">
        <v>10</v>
      </c>
    </row>
    <row r="3" spans="1:20" ht="21.6" x14ac:dyDescent="0.3">
      <c r="A3" s="10" t="s">
        <v>274</v>
      </c>
      <c r="B3" s="9"/>
      <c r="C3" s="9" t="s">
        <v>568</v>
      </c>
      <c r="D3" s="9">
        <v>165</v>
      </c>
      <c r="E3" s="9">
        <v>63</v>
      </c>
      <c r="F3" s="9">
        <v>0.4</v>
      </c>
      <c r="G3" s="9">
        <v>1.76</v>
      </c>
      <c r="H3" s="9">
        <v>0.68</v>
      </c>
      <c r="I3" s="9" t="s">
        <v>4</v>
      </c>
      <c r="J3" s="9" t="s">
        <v>5</v>
      </c>
      <c r="K3" s="9" t="s">
        <v>695</v>
      </c>
      <c r="L3" s="9">
        <v>100</v>
      </c>
      <c r="M3" s="9" t="s">
        <v>16</v>
      </c>
      <c r="N3" s="9" t="s">
        <v>7</v>
      </c>
      <c r="O3" s="9">
        <v>200</v>
      </c>
      <c r="P3" s="9">
        <v>1000</v>
      </c>
      <c r="Q3" s="9" t="s">
        <v>275</v>
      </c>
      <c r="R3" s="9" t="s">
        <v>276</v>
      </c>
      <c r="S3" s="9" t="s">
        <v>685</v>
      </c>
      <c r="T3" s="9" t="s">
        <v>277</v>
      </c>
    </row>
    <row r="4" spans="1:20" ht="21.6" x14ac:dyDescent="0.3">
      <c r="A4" s="10" t="s">
        <v>577</v>
      </c>
      <c r="B4" s="9" t="s">
        <v>345</v>
      </c>
      <c r="C4" s="9" t="s">
        <v>568</v>
      </c>
      <c r="D4" s="9">
        <v>48</v>
      </c>
      <c r="E4" s="9">
        <v>100</v>
      </c>
      <c r="F4" s="9">
        <v>0.03</v>
      </c>
      <c r="G4" s="9">
        <v>0.2</v>
      </c>
      <c r="H4" s="9">
        <v>0.11</v>
      </c>
      <c r="I4" s="9" t="s">
        <v>4</v>
      </c>
      <c r="J4" s="9" t="s">
        <v>5</v>
      </c>
      <c r="K4" s="9" t="s">
        <v>695</v>
      </c>
      <c r="L4" s="9"/>
      <c r="M4" s="9" t="s">
        <v>378</v>
      </c>
      <c r="N4" s="9" t="s">
        <v>131</v>
      </c>
      <c r="O4" s="11">
        <v>200</v>
      </c>
      <c r="P4" s="11">
        <v>5000</v>
      </c>
      <c r="Q4" s="9" t="s">
        <v>132</v>
      </c>
      <c r="R4" s="9" t="s">
        <v>133</v>
      </c>
      <c r="S4" s="9" t="s">
        <v>702</v>
      </c>
      <c r="T4" s="9" t="s">
        <v>134</v>
      </c>
    </row>
    <row r="5" spans="1:20" ht="32.4" x14ac:dyDescent="0.3">
      <c r="A5" s="14" t="s">
        <v>274</v>
      </c>
      <c r="B5" s="5" t="s">
        <v>578</v>
      </c>
      <c r="C5" s="9" t="s">
        <v>568</v>
      </c>
      <c r="D5" s="9">
        <v>116</v>
      </c>
      <c r="E5" s="9">
        <v>6</v>
      </c>
      <c r="F5" s="9"/>
      <c r="G5" s="9"/>
      <c r="H5" s="13">
        <v>0.27027027027027023</v>
      </c>
      <c r="I5" s="9" t="s">
        <v>4</v>
      </c>
      <c r="J5" s="9" t="s">
        <v>5</v>
      </c>
      <c r="K5" s="9" t="s">
        <v>695</v>
      </c>
      <c r="L5" s="9"/>
      <c r="M5" s="9" t="s">
        <v>30</v>
      </c>
      <c r="N5" s="9"/>
      <c r="O5" s="9">
        <v>300</v>
      </c>
      <c r="P5" s="9">
        <v>5000</v>
      </c>
      <c r="Q5" s="9" t="s">
        <v>139</v>
      </c>
      <c r="R5" s="9" t="s">
        <v>140</v>
      </c>
      <c r="S5" s="9" t="s">
        <v>685</v>
      </c>
      <c r="T5" s="9" t="s">
        <v>141</v>
      </c>
    </row>
    <row r="6" spans="1:20" ht="21.6" x14ac:dyDescent="0.3">
      <c r="A6" s="24" t="s">
        <v>576</v>
      </c>
      <c r="B6" s="8" t="s">
        <v>339</v>
      </c>
      <c r="C6" s="9" t="s">
        <v>568</v>
      </c>
      <c r="D6" s="8">
        <v>33</v>
      </c>
      <c r="E6" s="8" t="s">
        <v>7</v>
      </c>
      <c r="H6" s="8">
        <v>0.36</v>
      </c>
      <c r="I6" s="9" t="s">
        <v>4</v>
      </c>
      <c r="J6" s="9" t="s">
        <v>5</v>
      </c>
      <c r="K6" s="8" t="s">
        <v>695</v>
      </c>
      <c r="L6" s="8">
        <v>80</v>
      </c>
      <c r="M6" s="8" t="s">
        <v>722</v>
      </c>
      <c r="O6" s="8">
        <v>20</v>
      </c>
      <c r="P6" s="8">
        <v>5000</v>
      </c>
      <c r="Q6" s="8" t="s">
        <v>8</v>
      </c>
      <c r="R6" s="8" t="s">
        <v>724</v>
      </c>
      <c r="S6" s="8" t="s">
        <v>702</v>
      </c>
      <c r="T6" s="8" t="s">
        <v>725</v>
      </c>
    </row>
    <row r="7" spans="1:20" ht="21.6" x14ac:dyDescent="0.3">
      <c r="A7" s="24" t="s">
        <v>720</v>
      </c>
      <c r="B7" s="8" t="s">
        <v>339</v>
      </c>
      <c r="C7" s="9" t="s">
        <v>568</v>
      </c>
      <c r="D7" s="8">
        <v>28</v>
      </c>
      <c r="E7" s="8" t="s">
        <v>7</v>
      </c>
      <c r="H7" s="8">
        <v>0.25600000000000001</v>
      </c>
      <c r="I7" s="9" t="s">
        <v>4</v>
      </c>
      <c r="J7" s="9" t="s">
        <v>5</v>
      </c>
      <c r="K7" s="8" t="s">
        <v>695</v>
      </c>
      <c r="L7" s="8">
        <v>80</v>
      </c>
      <c r="M7" s="8" t="s">
        <v>722</v>
      </c>
      <c r="O7" s="8">
        <v>20</v>
      </c>
      <c r="P7" s="8">
        <v>8000</v>
      </c>
      <c r="Q7" s="8" t="s">
        <v>8</v>
      </c>
      <c r="R7" s="8" t="s">
        <v>724</v>
      </c>
      <c r="S7" s="8" t="s">
        <v>702</v>
      </c>
      <c r="T7" s="8" t="s">
        <v>725</v>
      </c>
    </row>
    <row r="8" spans="1:20" ht="21.6" x14ac:dyDescent="0.3">
      <c r="A8" s="46" t="s">
        <v>855</v>
      </c>
      <c r="B8" s="8" t="s">
        <v>404</v>
      </c>
      <c r="C8" s="8" t="s">
        <v>568</v>
      </c>
      <c r="D8" s="8">
        <v>120</v>
      </c>
      <c r="E8" s="8">
        <v>2.5</v>
      </c>
      <c r="H8">
        <v>8.7108013937282241E-4</v>
      </c>
      <c r="I8" s="8" t="s">
        <v>4</v>
      </c>
      <c r="J8" s="8" t="s">
        <v>5</v>
      </c>
      <c r="K8" s="8" t="s">
        <v>695</v>
      </c>
      <c r="L8" s="8">
        <v>50</v>
      </c>
      <c r="M8" s="8" t="s">
        <v>378</v>
      </c>
      <c r="N8" t="s">
        <v>858</v>
      </c>
      <c r="O8" s="8">
        <v>200</v>
      </c>
      <c r="P8" s="8">
        <v>5000</v>
      </c>
      <c r="Q8" s="8" t="s">
        <v>857</v>
      </c>
      <c r="R8" s="8" t="s">
        <v>90</v>
      </c>
      <c r="S8" s="8" t="s">
        <v>685</v>
      </c>
      <c r="T8" s="8" t="s">
        <v>859</v>
      </c>
    </row>
    <row r="9" spans="1:20" x14ac:dyDescent="0.3">
      <c r="A9" s="24" t="s">
        <v>894</v>
      </c>
      <c r="B9" s="8" t="s">
        <v>895</v>
      </c>
      <c r="C9" s="8" t="s">
        <v>568</v>
      </c>
      <c r="D9" s="51" t="s">
        <v>7</v>
      </c>
      <c r="E9" s="8">
        <v>45</v>
      </c>
      <c r="H9" s="8">
        <v>0.25</v>
      </c>
      <c r="I9" s="8" t="s">
        <v>4</v>
      </c>
      <c r="J9" s="8" t="s">
        <v>5</v>
      </c>
      <c r="K9" s="8" t="s">
        <v>695</v>
      </c>
      <c r="M9" s="8" t="s">
        <v>378</v>
      </c>
      <c r="N9" s="8" t="s">
        <v>900</v>
      </c>
      <c r="O9" s="8">
        <v>74</v>
      </c>
      <c r="P9" s="8">
        <v>5000</v>
      </c>
      <c r="Q9" s="8" t="s">
        <v>186</v>
      </c>
      <c r="R9" s="8" t="s">
        <v>892</v>
      </c>
      <c r="S9" s="8" t="s">
        <v>702</v>
      </c>
      <c r="T9" s="8" t="s">
        <v>901</v>
      </c>
    </row>
    <row r="10" spans="1:20" ht="21.6" x14ac:dyDescent="0.3">
      <c r="A10" s="24" t="s">
        <v>905</v>
      </c>
      <c r="B10" s="8" t="s">
        <v>345</v>
      </c>
      <c r="C10" s="8" t="s">
        <v>568</v>
      </c>
      <c r="D10" s="8">
        <v>64</v>
      </c>
      <c r="H10">
        <v>6.4469914040114606E-3</v>
      </c>
      <c r="I10" s="8" t="s">
        <v>4</v>
      </c>
      <c r="J10" s="8" t="s">
        <v>5</v>
      </c>
      <c r="K10" s="8" t="s">
        <v>695</v>
      </c>
      <c r="M10" s="8" t="s">
        <v>378</v>
      </c>
      <c r="N10" s="8" t="s">
        <v>908</v>
      </c>
      <c r="O10" s="8">
        <v>32.9</v>
      </c>
      <c r="P10" s="47">
        <v>4092.15</v>
      </c>
      <c r="Q10" s="8" t="s">
        <v>8</v>
      </c>
      <c r="R10" s="8" t="s">
        <v>907</v>
      </c>
      <c r="S10" s="8" t="s">
        <v>702</v>
      </c>
      <c r="T10" s="8" t="s">
        <v>910</v>
      </c>
    </row>
    <row r="11" spans="1:20" ht="21.6" x14ac:dyDescent="0.3">
      <c r="A11" s="24" t="s">
        <v>906</v>
      </c>
      <c r="B11" s="8" t="s">
        <v>345</v>
      </c>
      <c r="C11" s="8" t="s">
        <v>568</v>
      </c>
      <c r="D11" s="8">
        <v>30</v>
      </c>
      <c r="H11">
        <v>2.7522935779816511E-3</v>
      </c>
      <c r="I11" s="8" t="s">
        <v>4</v>
      </c>
      <c r="J11" s="8" t="s">
        <v>5</v>
      </c>
      <c r="K11" s="8" t="s">
        <v>695</v>
      </c>
      <c r="M11" s="8" t="s">
        <v>378</v>
      </c>
      <c r="N11" s="8" t="s">
        <v>908</v>
      </c>
      <c r="O11" s="8">
        <v>32.9</v>
      </c>
      <c r="P11" s="47">
        <v>4092.15</v>
      </c>
      <c r="Q11" s="8" t="s">
        <v>8</v>
      </c>
      <c r="R11" s="8" t="s">
        <v>907</v>
      </c>
      <c r="S11" s="8" t="s">
        <v>702</v>
      </c>
      <c r="T11" s="8" t="s">
        <v>910</v>
      </c>
    </row>
    <row r="12" spans="1:20" ht="21.6" x14ac:dyDescent="0.3">
      <c r="A12" s="24" t="s">
        <v>966</v>
      </c>
      <c r="B12" s="8" t="s">
        <v>345</v>
      </c>
      <c r="C12" s="8" t="s">
        <v>568</v>
      </c>
      <c r="D12" s="8">
        <v>180</v>
      </c>
      <c r="H12">
        <v>3.1915053617017006E-2</v>
      </c>
      <c r="I12" s="8" t="s">
        <v>4</v>
      </c>
      <c r="J12" s="8" t="s">
        <v>5</v>
      </c>
      <c r="K12" s="8" t="s">
        <v>695</v>
      </c>
      <c r="L12">
        <v>50</v>
      </c>
      <c r="M12" s="8" t="s">
        <v>378</v>
      </c>
      <c r="N12" s="8" t="s">
        <v>968</v>
      </c>
      <c r="O12" s="8">
        <v>30</v>
      </c>
      <c r="P12" s="47">
        <v>3000</v>
      </c>
      <c r="Q12" s="8" t="s">
        <v>26</v>
      </c>
      <c r="R12" s="8" t="s">
        <v>967</v>
      </c>
      <c r="S12" s="8" t="s">
        <v>685</v>
      </c>
      <c r="T12" s="8" t="s">
        <v>969</v>
      </c>
    </row>
    <row r="13" spans="1:20" x14ac:dyDescent="0.3">
      <c r="A13" s="24" t="s">
        <v>855</v>
      </c>
      <c r="B13" s="8" t="s">
        <v>345</v>
      </c>
      <c r="C13" s="8" t="s">
        <v>568</v>
      </c>
      <c r="D13" s="8">
        <v>150</v>
      </c>
      <c r="E13">
        <v>69</v>
      </c>
      <c r="H13">
        <v>7.4700000000000003E-2</v>
      </c>
      <c r="I13" s="8" t="s">
        <v>4</v>
      </c>
      <c r="J13" s="8" t="s">
        <v>5</v>
      </c>
      <c r="K13" s="8" t="s">
        <v>695</v>
      </c>
      <c r="M13" s="8" t="s">
        <v>378</v>
      </c>
      <c r="N13" s="8" t="s">
        <v>1043</v>
      </c>
      <c r="O13" s="8">
        <v>143</v>
      </c>
      <c r="P13" s="47">
        <v>16976</v>
      </c>
      <c r="Q13" s="8" t="s">
        <v>117</v>
      </c>
      <c r="R13" s="8" t="s">
        <v>664</v>
      </c>
      <c r="S13" s="8" t="s">
        <v>685</v>
      </c>
      <c r="T13" s="8" t="s">
        <v>1044</v>
      </c>
    </row>
    <row r="14" spans="1:20" ht="21.6" x14ac:dyDescent="0.3">
      <c r="A14" s="24" t="s">
        <v>1045</v>
      </c>
      <c r="B14" s="8" t="s">
        <v>345</v>
      </c>
      <c r="C14" s="8" t="s">
        <v>568</v>
      </c>
      <c r="D14" s="8">
        <v>100</v>
      </c>
      <c r="H14">
        <v>1.6525000000000001</v>
      </c>
      <c r="I14" s="8" t="s">
        <v>4</v>
      </c>
      <c r="J14" s="8" t="s">
        <v>5</v>
      </c>
      <c r="K14" s="8" t="s">
        <v>695</v>
      </c>
      <c r="L14">
        <v>80</v>
      </c>
      <c r="M14" s="8" t="s">
        <v>378</v>
      </c>
      <c r="N14" s="8" t="s">
        <v>1048</v>
      </c>
      <c r="O14" s="8">
        <v>45</v>
      </c>
      <c r="P14" s="47">
        <v>5000</v>
      </c>
      <c r="Q14" s="8" t="s">
        <v>1047</v>
      </c>
      <c r="R14" s="8" t="s">
        <v>1049</v>
      </c>
      <c r="S14" s="8" t="s">
        <v>702</v>
      </c>
      <c r="T14" s="8" t="s">
        <v>1050</v>
      </c>
    </row>
    <row r="15" spans="1:20" ht="21.6" x14ac:dyDescent="0.3">
      <c r="A15" s="24" t="s">
        <v>1046</v>
      </c>
      <c r="B15" s="8" t="s">
        <v>345</v>
      </c>
      <c r="C15" s="8" t="s">
        <v>568</v>
      </c>
      <c r="D15" s="8">
        <v>50</v>
      </c>
      <c r="H15">
        <v>0.1724</v>
      </c>
      <c r="I15" s="8" t="s">
        <v>4</v>
      </c>
      <c r="J15" s="8" t="s">
        <v>5</v>
      </c>
      <c r="K15" s="8" t="s">
        <v>695</v>
      </c>
      <c r="L15">
        <v>80</v>
      </c>
      <c r="M15" s="8" t="s">
        <v>378</v>
      </c>
      <c r="N15" s="8" t="s">
        <v>1048</v>
      </c>
      <c r="O15" s="8">
        <v>45</v>
      </c>
      <c r="P15" s="47">
        <v>5000</v>
      </c>
      <c r="Q15" s="8" t="s">
        <v>1047</v>
      </c>
      <c r="R15" s="8" t="s">
        <v>1049</v>
      </c>
      <c r="S15" s="8" t="s">
        <v>702</v>
      </c>
      <c r="T15" s="8" t="s">
        <v>1050</v>
      </c>
    </row>
  </sheetData>
  <sheetProtection algorithmName="SHA-512" hashValue="J7epiECoB0xoOVI11/CnmACFMsf9mZgkL0rnO8BSKE+JHmfMCG52gS/Zvj2/nsa2t3wGcMoN03xVdA5FJWXG0A==" saltValue="3rPOUfOUiCB8yXT4UrBEpg==" spinCount="100000" sheet="1" objects="1" scenarios="1" selectLockedCells="1" selectUnlockedCells="1"/>
  <autoFilter ref="A1:T13" xr:uid="{2091D599-B32A-48C6-9F6D-5004576EE88D}"/>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717E-6775-4EDD-B9BC-DA1EA1E25F57}">
  <dimension ref="A1:T6"/>
  <sheetViews>
    <sheetView topLeftCell="C1" workbookViewId="0">
      <selection activeCell="H16" sqref="H16"/>
    </sheetView>
  </sheetViews>
  <sheetFormatPr defaultRowHeight="14.4" x14ac:dyDescent="0.3"/>
  <cols>
    <col min="18" max="19" width="23" customWidth="1"/>
    <col min="20" max="20" width="18.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297</v>
      </c>
      <c r="B2" s="9"/>
      <c r="C2" s="9" t="s">
        <v>297</v>
      </c>
      <c r="D2" s="9">
        <v>19</v>
      </c>
      <c r="E2" s="9">
        <v>100</v>
      </c>
      <c r="F2" s="9">
        <v>40</v>
      </c>
      <c r="G2" s="9">
        <v>698</v>
      </c>
      <c r="H2" s="9">
        <v>175</v>
      </c>
      <c r="I2" s="9" t="s">
        <v>4</v>
      </c>
      <c r="J2" s="9" t="s">
        <v>279</v>
      </c>
      <c r="K2" s="9" t="s">
        <v>16</v>
      </c>
      <c r="L2" s="9" t="s">
        <v>7</v>
      </c>
      <c r="M2" s="9" t="s">
        <v>695</v>
      </c>
      <c r="N2" s="9">
        <v>30</v>
      </c>
      <c r="O2" s="11">
        <v>10</v>
      </c>
      <c r="P2" s="11">
        <v>9000</v>
      </c>
      <c r="Q2" s="9" t="s">
        <v>8</v>
      </c>
      <c r="R2" s="9" t="s">
        <v>298</v>
      </c>
      <c r="S2" s="9" t="s">
        <v>685</v>
      </c>
      <c r="T2" s="9" t="s">
        <v>299</v>
      </c>
    </row>
    <row r="3" spans="1:20" ht="21.6" x14ac:dyDescent="0.3">
      <c r="A3" s="9" t="s">
        <v>300</v>
      </c>
      <c r="B3" s="9"/>
      <c r="C3" s="9" t="s">
        <v>572</v>
      </c>
      <c r="D3" s="9">
        <v>4</v>
      </c>
      <c r="E3" s="9">
        <v>100</v>
      </c>
      <c r="F3" s="9">
        <v>242</v>
      </c>
      <c r="G3" s="9">
        <v>619</v>
      </c>
      <c r="H3" s="9">
        <v>249</v>
      </c>
      <c r="I3" s="9" t="s">
        <v>4</v>
      </c>
      <c r="J3" s="9" t="s">
        <v>279</v>
      </c>
      <c r="K3" s="9" t="s">
        <v>16</v>
      </c>
      <c r="L3" s="9" t="s">
        <v>7</v>
      </c>
      <c r="M3" s="9" t="s">
        <v>695</v>
      </c>
      <c r="N3" s="9">
        <v>30</v>
      </c>
      <c r="O3" s="9">
        <v>40</v>
      </c>
      <c r="P3" s="9">
        <v>6000</v>
      </c>
      <c r="Q3" s="9" t="s">
        <v>8</v>
      </c>
      <c r="R3" s="9" t="s">
        <v>264</v>
      </c>
      <c r="S3" s="9" t="s">
        <v>685</v>
      </c>
      <c r="T3" s="9" t="s">
        <v>299</v>
      </c>
    </row>
    <row r="4" spans="1:20" ht="21.6" x14ac:dyDescent="0.3">
      <c r="A4" s="9" t="s">
        <v>301</v>
      </c>
      <c r="B4" s="9"/>
      <c r="C4" s="9" t="s">
        <v>572</v>
      </c>
      <c r="D4" s="9">
        <v>1</v>
      </c>
      <c r="E4" s="9">
        <v>100</v>
      </c>
      <c r="F4" s="9"/>
      <c r="G4" s="9"/>
      <c r="H4" s="9">
        <v>1100</v>
      </c>
      <c r="I4" s="9" t="s">
        <v>4</v>
      </c>
      <c r="J4" s="9" t="s">
        <v>279</v>
      </c>
      <c r="K4" s="9" t="s">
        <v>16</v>
      </c>
      <c r="L4" s="9" t="s">
        <v>7</v>
      </c>
      <c r="M4" s="9" t="s">
        <v>695</v>
      </c>
      <c r="N4" s="9">
        <v>30</v>
      </c>
      <c r="O4" s="9">
        <v>40</v>
      </c>
      <c r="P4" s="9">
        <v>6000</v>
      </c>
      <c r="Q4" s="9" t="s">
        <v>8</v>
      </c>
      <c r="R4" s="9" t="s">
        <v>264</v>
      </c>
      <c r="S4" s="9" t="s">
        <v>685</v>
      </c>
      <c r="T4" s="9" t="s">
        <v>299</v>
      </c>
    </row>
    <row r="5" spans="1:20" ht="43.2" x14ac:dyDescent="0.3">
      <c r="A5" s="9" t="s">
        <v>297</v>
      </c>
      <c r="B5" s="9"/>
      <c r="C5" s="9" t="s">
        <v>297</v>
      </c>
      <c r="D5" s="9">
        <v>59</v>
      </c>
      <c r="E5" s="9">
        <v>100</v>
      </c>
      <c r="F5" s="9">
        <v>19.399999999999999</v>
      </c>
      <c r="G5" s="9">
        <v>384.5</v>
      </c>
      <c r="H5" s="9">
        <v>106</v>
      </c>
      <c r="I5" s="9" t="s">
        <v>4</v>
      </c>
      <c r="J5" s="9" t="s">
        <v>279</v>
      </c>
      <c r="K5" s="9" t="s">
        <v>16</v>
      </c>
      <c r="L5" s="9" t="s">
        <v>7</v>
      </c>
      <c r="M5" s="9" t="s">
        <v>695</v>
      </c>
      <c r="N5" s="9">
        <v>80</v>
      </c>
      <c r="O5" s="9">
        <v>40</v>
      </c>
      <c r="P5" s="9">
        <v>5000</v>
      </c>
      <c r="Q5" s="9" t="s">
        <v>8</v>
      </c>
      <c r="R5" s="9" t="s">
        <v>302</v>
      </c>
      <c r="S5" s="9" t="s">
        <v>685</v>
      </c>
      <c r="T5" s="9" t="s">
        <v>303</v>
      </c>
    </row>
    <row r="6" spans="1:20" ht="32.4" x14ac:dyDescent="0.3">
      <c r="A6" s="9" t="s">
        <v>297</v>
      </c>
      <c r="B6" s="9"/>
      <c r="C6" s="9" t="s">
        <v>297</v>
      </c>
      <c r="D6" s="9">
        <v>5</v>
      </c>
      <c r="E6" s="9">
        <v>20</v>
      </c>
      <c r="F6" s="9"/>
      <c r="G6" s="9"/>
      <c r="H6" s="9">
        <v>4</v>
      </c>
      <c r="I6" s="9" t="s">
        <v>20</v>
      </c>
      <c r="J6" s="9" t="s">
        <v>279</v>
      </c>
      <c r="K6" s="9" t="s">
        <v>378</v>
      </c>
      <c r="L6" s="9" t="s">
        <v>304</v>
      </c>
      <c r="M6" s="9" t="s">
        <v>697</v>
      </c>
      <c r="N6" s="9">
        <v>20</v>
      </c>
      <c r="O6" s="9">
        <v>30</v>
      </c>
      <c r="P6" s="9">
        <v>5000</v>
      </c>
      <c r="Q6" s="9" t="s">
        <v>12</v>
      </c>
      <c r="R6" s="9" t="s">
        <v>305</v>
      </c>
      <c r="S6" s="9" t="s">
        <v>685</v>
      </c>
      <c r="T6" s="9" t="s">
        <v>306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All</vt:lpstr>
      <vt:lpstr>Fish</vt:lpstr>
      <vt:lpstr>Mollusc</vt:lpstr>
      <vt:lpstr>Liquid</vt:lpstr>
      <vt:lpstr>Salt</vt:lpstr>
      <vt:lpstr>Air</vt:lpstr>
      <vt:lpstr>Crustacean</vt:lpstr>
      <vt:lpstr>Honeysugar</vt:lpstr>
      <vt:lpstr>Dried fish</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Nor, Hazimah</dc:creator>
  <cp:lastModifiedBy>Mohamed Nor, Hazimah</cp:lastModifiedBy>
  <cp:lastPrinted>2020-03-12T15:02:52Z</cp:lastPrinted>
  <dcterms:created xsi:type="dcterms:W3CDTF">2019-08-23T11:16:56Z</dcterms:created>
  <dcterms:modified xsi:type="dcterms:W3CDTF">2020-09-25T10:56:36Z</dcterms:modified>
</cp:coreProperties>
</file>