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nhoteling/Documents/Projects/RStuff/GasMileage/data/"/>
    </mc:Choice>
  </mc:AlternateContent>
  <xr:revisionPtr revIDLastSave="0" documentId="8_{E195165B-5B1A-9B42-A2A3-EEFCC4EDC44A}" xr6:coauthVersionLast="46" xr6:coauthVersionMax="46" xr10:uidLastSave="{00000000-0000-0000-0000-000000000000}"/>
  <bookViews>
    <workbookView xWindow="1680" yWindow="900" windowWidth="13460" windowHeight="17360" tabRatio="500" activeTab="2" xr2:uid="{00000000-000D-0000-FFFF-FFFF00000000}"/>
  </bookViews>
  <sheets>
    <sheet name="cavelier" sheetId="1" r:id="rId1"/>
    <sheet name="corolla" sheetId="2" r:id="rId2"/>
    <sheet name="rav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1" i="3" l="1"/>
  <c r="G91" i="3"/>
  <c r="F88" i="3"/>
  <c r="G88" i="3"/>
  <c r="F89" i="3"/>
  <c r="G89" i="3"/>
  <c r="F69" i="3"/>
  <c r="G69" i="3"/>
  <c r="F78" i="3"/>
  <c r="G78" i="3"/>
  <c r="F67" i="3"/>
  <c r="G67" i="3"/>
  <c r="F65" i="3"/>
  <c r="G65" i="3"/>
  <c r="F68" i="3"/>
  <c r="G68" i="3"/>
  <c r="F80" i="3"/>
  <c r="G80" i="3"/>
  <c r="F74" i="3"/>
  <c r="G74" i="3"/>
  <c r="F73" i="3"/>
  <c r="G73" i="3"/>
  <c r="F71" i="3"/>
  <c r="G71" i="3"/>
  <c r="F72" i="3"/>
  <c r="G72" i="3"/>
  <c r="F77" i="3"/>
  <c r="G77" i="3"/>
  <c r="F76" i="3"/>
  <c r="G76" i="3"/>
  <c r="F79" i="3"/>
  <c r="G79" i="3"/>
  <c r="F90" i="3"/>
  <c r="G90" i="3"/>
  <c r="F81" i="3"/>
  <c r="G81" i="3"/>
  <c r="F87" i="3"/>
  <c r="G87" i="3"/>
  <c r="F86" i="3"/>
  <c r="G86" i="3"/>
  <c r="F84" i="3"/>
  <c r="G84" i="3"/>
  <c r="F75" i="3"/>
  <c r="G75" i="3"/>
  <c r="F85" i="3"/>
  <c r="G85" i="3"/>
  <c r="F83" i="3"/>
  <c r="G83" i="3"/>
  <c r="F70" i="3"/>
  <c r="G70" i="3"/>
  <c r="F82" i="3"/>
  <c r="G82" i="3"/>
  <c r="F66" i="3"/>
  <c r="G66" i="3"/>
  <c r="F375" i="2"/>
  <c r="G375" i="2"/>
  <c r="F377" i="2"/>
  <c r="G377" i="2"/>
  <c r="F379" i="2"/>
  <c r="G379" i="2"/>
  <c r="F378" i="2"/>
  <c r="G378" i="2"/>
  <c r="F382" i="2"/>
  <c r="G382" i="2"/>
  <c r="F376" i="2"/>
  <c r="G376" i="2"/>
  <c r="F342" i="2"/>
  <c r="G342" i="2"/>
  <c r="F381" i="2"/>
  <c r="G381" i="2"/>
  <c r="F380" i="2"/>
  <c r="G380" i="2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E43" i="3"/>
  <c r="G43" i="3" s="1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D33" i="3"/>
  <c r="G33" i="3" s="1"/>
  <c r="B33" i="3"/>
  <c r="F33" i="3" s="1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368" i="1"/>
  <c r="G366" i="1"/>
  <c r="G367" i="1"/>
  <c r="E367" i="1" s="1"/>
  <c r="F367" i="1" s="1"/>
  <c r="G346" i="1"/>
  <c r="G344" i="1"/>
  <c r="G345" i="1"/>
  <c r="E345" i="1"/>
  <c r="F345" i="1"/>
  <c r="G314" i="1"/>
  <c r="G312" i="1"/>
  <c r="G313" i="1"/>
  <c r="E313" i="1"/>
  <c r="F313" i="1"/>
  <c r="G94" i="1"/>
  <c r="G96" i="1"/>
  <c r="G95" i="1" s="1"/>
  <c r="E95" i="1" s="1"/>
  <c r="F95" i="1" s="1"/>
  <c r="G23" i="1"/>
  <c r="G25" i="1"/>
  <c r="G24" i="1"/>
  <c r="E24" i="1"/>
  <c r="F24" i="1"/>
  <c r="G3" i="1"/>
  <c r="G2" i="1" s="1"/>
  <c r="E2" i="1" s="1"/>
  <c r="F2" i="1" s="1"/>
  <c r="G4" i="1"/>
  <c r="G167" i="2"/>
  <c r="G169" i="2"/>
  <c r="G168" i="2"/>
  <c r="E168" i="2" s="1"/>
  <c r="F168" i="2" s="1"/>
  <c r="G152" i="2"/>
  <c r="G151" i="2"/>
  <c r="G155" i="2"/>
  <c r="G153" i="2"/>
  <c r="E153" i="2" s="1"/>
  <c r="E149" i="2"/>
  <c r="F149" i="2" s="1"/>
  <c r="G374" i="2"/>
  <c r="F374" i="2"/>
  <c r="G383" i="2"/>
  <c r="F383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B256" i="2"/>
  <c r="F256" i="2" s="1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79" i="2"/>
  <c r="F279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C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F169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F155" i="2"/>
  <c r="F152" i="2"/>
  <c r="F151" i="2"/>
  <c r="G150" i="2"/>
  <c r="F150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55" i="2"/>
  <c r="F55" i="2"/>
  <c r="G84" i="2"/>
  <c r="F84" i="2"/>
  <c r="G83" i="2"/>
  <c r="F83" i="2"/>
  <c r="G82" i="2"/>
  <c r="F82" i="2"/>
  <c r="G81" i="2"/>
  <c r="F81" i="2"/>
  <c r="E80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4" i="2"/>
  <c r="F54" i="2"/>
  <c r="G53" i="2"/>
  <c r="F53" i="2"/>
  <c r="G52" i="2"/>
  <c r="F52" i="2"/>
  <c r="D51" i="2"/>
  <c r="G51" i="2"/>
  <c r="B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E15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74" i="1"/>
  <c r="F374" i="1"/>
  <c r="G373" i="1"/>
  <c r="F373" i="1"/>
  <c r="G372" i="1"/>
  <c r="F372" i="1"/>
  <c r="G371" i="1"/>
  <c r="F371" i="1"/>
  <c r="G370" i="1"/>
  <c r="F370" i="1"/>
  <c r="G369" i="1"/>
  <c r="F369" i="1"/>
  <c r="F368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F346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F314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E201" i="1"/>
  <c r="G201" i="1"/>
  <c r="F201" i="1"/>
  <c r="G200" i="1"/>
  <c r="F200" i="1"/>
  <c r="D199" i="1"/>
  <c r="G199" i="1" s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E135" i="1"/>
  <c r="G135" i="1" s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F96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E64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F25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F4" i="1"/>
  <c r="F3" i="1"/>
  <c r="F153" i="2" l="1"/>
  <c r="E154" i="2"/>
  <c r="F135" i="1"/>
  <c r="G154" i="2" l="1"/>
  <c r="F154" i="2"/>
</calcChain>
</file>

<file path=xl/sharedStrings.xml><?xml version="1.0" encoding="utf-8"?>
<sst xmlns="http://schemas.openxmlformats.org/spreadsheetml/2006/main" count="34" uniqueCount="12">
  <si>
    <t>Date</t>
  </si>
  <si>
    <t>gal.</t>
  </si>
  <si>
    <t>miles</t>
  </si>
  <si>
    <t>mileage</t>
  </si>
  <si>
    <t>est</t>
  </si>
  <si>
    <t>two receipts: somebody added $10 randomly</t>
  </si>
  <si>
    <t>Miles estimated; cleared by Toyota</t>
  </si>
  <si>
    <t>cost</t>
  </si>
  <si>
    <t>rate</t>
  </si>
  <si>
    <t>perMile</t>
  </si>
  <si>
    <t>comment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</si>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</sst>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8" formatCode="yyyy\-mm\-dd;@"/>
  </numFmts>
  <fonts count="4">
    <font>
      <sz val="12"/>
      <color theme="1"/>
      <name val="Calibri"/>
      <family val="2"/>
      <charset val="129"/>
      <scheme val="minor"/>
    </font>
    <font>
      <sz val="10"/>
      <name val="Luxi Sans"/>
      <family val="2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0" fillId="0" borderId="0" xfId="0" applyNumberFormat="1" applyFont="1"/>
    <xf numFmtId="2" fontId="1" fillId="0" borderId="0" xfId="0" applyNumberFormat="1" applyFont="1"/>
    <xf numFmtId="165" fontId="0" fillId="0" borderId="0" xfId="0" applyNumberFormat="1" applyFont="1"/>
    <xf numFmtId="165" fontId="1" fillId="0" borderId="0" xfId="0" applyNumberFormat="1" applyFont="1"/>
    <xf numFmtId="0" fontId="0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168" fontId="0" fillId="0" borderId="0" xfId="0" applyNumberFormat="1"/>
    <xf numFmtId="168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4"/>
  <sheetViews>
    <sheetView showRuler="0" workbookViewId="0">
      <selection activeCell="C25" sqref="C25"/>
    </sheetView>
  </sheetViews>
  <sheetFormatPr baseColWidth="10" defaultRowHeight="16"/>
  <cols>
    <col min="1" max="1" width="12" style="13" bestFit="1" customWidth="1"/>
  </cols>
  <sheetData>
    <row r="1" spans="1:8">
      <c r="A1" s="1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10</v>
      </c>
    </row>
    <row r="2" spans="1:8">
      <c r="A2" s="11">
        <v>38447</v>
      </c>
      <c r="B2" s="1">
        <v>21.16</v>
      </c>
      <c r="C2" s="3">
        <v>2.2589999999999999</v>
      </c>
      <c r="D2" s="3">
        <v>9.3650000000000002</v>
      </c>
      <c r="E2" s="1">
        <f>G2*D2</f>
        <v>292.54624283109791</v>
      </c>
      <c r="F2" s="4">
        <f t="shared" ref="F2:F8" si="0">B2/E2</f>
        <v>7.2330445249357597E-2</v>
      </c>
      <c r="G2" s="5">
        <f>AVERAGE(G3,G4)</f>
        <v>31.238253372247506</v>
      </c>
      <c r="H2" t="s">
        <v>4</v>
      </c>
    </row>
    <row r="3" spans="1:8">
      <c r="A3" s="11">
        <v>38448</v>
      </c>
      <c r="B3" s="4">
        <v>27</v>
      </c>
      <c r="C3" s="3">
        <v>2.3290000000000002</v>
      </c>
      <c r="D3" s="3">
        <v>11.595000000000001</v>
      </c>
      <c r="E3" s="1">
        <v>369.6</v>
      </c>
      <c r="F3" s="4">
        <f t="shared" si="0"/>
        <v>7.3051948051948049E-2</v>
      </c>
      <c r="G3" s="5">
        <f t="shared" ref="G3:G8" si="1">E3/D3</f>
        <v>31.875808538163003</v>
      </c>
    </row>
    <row r="4" spans="1:8">
      <c r="A4" s="11">
        <v>38455</v>
      </c>
      <c r="B4" s="1">
        <v>18.18</v>
      </c>
      <c r="C4" s="3">
        <v>2.1890000000000001</v>
      </c>
      <c r="D4" s="3">
        <v>8.3070000000000004</v>
      </c>
      <c r="E4" s="1">
        <v>254.2</v>
      </c>
      <c r="F4" s="4">
        <f t="shared" si="0"/>
        <v>7.1518489378442171E-2</v>
      </c>
      <c r="G4" s="5">
        <f t="shared" si="1"/>
        <v>30.600698206332005</v>
      </c>
    </row>
    <row r="5" spans="1:8">
      <c r="A5" s="11">
        <v>38461</v>
      </c>
      <c r="B5" s="1">
        <v>28.47</v>
      </c>
      <c r="C5" s="3">
        <v>2.319</v>
      </c>
      <c r="D5" s="3">
        <v>12.276999999999999</v>
      </c>
      <c r="E5" s="1">
        <v>358.3</v>
      </c>
      <c r="F5" s="4">
        <f t="shared" si="0"/>
        <v>7.9458554284119451E-2</v>
      </c>
      <c r="G5" s="5">
        <f t="shared" si="1"/>
        <v>29.18465423148978</v>
      </c>
    </row>
    <row r="6" spans="1:8">
      <c r="A6" s="11">
        <v>38465</v>
      </c>
      <c r="B6" s="1">
        <v>16.95</v>
      </c>
      <c r="C6" s="3">
        <v>2.359</v>
      </c>
      <c r="D6" s="3">
        <v>7.1849999999999996</v>
      </c>
      <c r="E6" s="1">
        <v>184.8</v>
      </c>
      <c r="F6" s="4">
        <f t="shared" si="0"/>
        <v>9.1720779220779217E-2</v>
      </c>
      <c r="G6" s="5">
        <f t="shared" si="1"/>
        <v>25.720250521920672</v>
      </c>
    </row>
    <row r="7" spans="1:8">
      <c r="A7" s="11">
        <v>38465</v>
      </c>
      <c r="B7" s="1">
        <v>26.66</v>
      </c>
      <c r="C7" s="3">
        <v>2.149</v>
      </c>
      <c r="D7" s="3">
        <v>12.404999999999999</v>
      </c>
      <c r="E7" s="1">
        <v>379.4</v>
      </c>
      <c r="F7" s="4">
        <f t="shared" si="0"/>
        <v>7.0268845545598313E-2</v>
      </c>
      <c r="G7" s="5">
        <f t="shared" si="1"/>
        <v>30.584441757355904</v>
      </c>
    </row>
    <row r="8" spans="1:8">
      <c r="A8" s="11">
        <v>38468</v>
      </c>
      <c r="B8" s="1">
        <v>27.33</v>
      </c>
      <c r="C8" s="3">
        <v>2.2789999999999999</v>
      </c>
      <c r="D8" s="3">
        <v>11.992000000000001</v>
      </c>
      <c r="E8" s="1">
        <v>381.2</v>
      </c>
      <c r="F8" s="4">
        <f t="shared" si="0"/>
        <v>7.1694648478488984E-2</v>
      </c>
      <c r="G8" s="5">
        <f t="shared" si="1"/>
        <v>31.787858572381584</v>
      </c>
    </row>
    <row r="9" spans="1:8">
      <c r="A9" s="11">
        <v>38478</v>
      </c>
      <c r="B9" s="1">
        <v>31.64</v>
      </c>
      <c r="C9" s="3">
        <v>2.5390000000000001</v>
      </c>
      <c r="D9" s="3">
        <v>12.462999999999999</v>
      </c>
      <c r="E9" s="1">
        <v>356.9</v>
      </c>
      <c r="F9" s="4">
        <f t="shared" ref="F9:F24" si="2">B9/E9</f>
        <v>8.8652283552815916E-2</v>
      </c>
      <c r="G9" s="5">
        <f t="shared" ref="G9:G23" si="3">E9/D9</f>
        <v>28.636764823878682</v>
      </c>
    </row>
    <row r="10" spans="1:8">
      <c r="A10" s="11">
        <v>38480</v>
      </c>
      <c r="B10" s="1">
        <v>15.21</v>
      </c>
      <c r="C10" s="3">
        <v>2.0590000000000002</v>
      </c>
      <c r="D10" s="3">
        <v>7.3879999999999999</v>
      </c>
      <c r="E10" s="5">
        <v>242</v>
      </c>
      <c r="F10" s="4">
        <f t="shared" si="2"/>
        <v>6.2851239669421494E-2</v>
      </c>
      <c r="G10" s="5">
        <f t="shared" si="3"/>
        <v>32.755820249052519</v>
      </c>
    </row>
    <row r="11" spans="1:8">
      <c r="A11" s="11">
        <v>38488</v>
      </c>
      <c r="B11" s="1">
        <v>29.47</v>
      </c>
      <c r="C11" s="3">
        <v>2.2989999999999999</v>
      </c>
      <c r="D11" s="3">
        <v>12.82</v>
      </c>
      <c r="E11" s="1">
        <v>387.5</v>
      </c>
      <c r="F11" s="4">
        <f t="shared" si="2"/>
        <v>7.6051612903225804E-2</v>
      </c>
      <c r="G11" s="5">
        <f t="shared" si="3"/>
        <v>30.226209048361934</v>
      </c>
    </row>
    <row r="12" spans="1:8">
      <c r="A12" s="11">
        <v>38495</v>
      </c>
      <c r="B12" s="1">
        <v>21.42</v>
      </c>
      <c r="C12" s="3">
        <v>2.1989999999999998</v>
      </c>
      <c r="D12" s="3">
        <v>9.7420000000000009</v>
      </c>
      <c r="E12" s="1">
        <v>305.10000000000002</v>
      </c>
      <c r="F12" s="4">
        <f t="shared" si="2"/>
        <v>7.0206489675516223E-2</v>
      </c>
      <c r="G12" s="5">
        <f t="shared" si="3"/>
        <v>31.318004516526379</v>
      </c>
    </row>
    <row r="13" spans="1:8">
      <c r="A13" s="11">
        <v>38509</v>
      </c>
      <c r="B13" s="1">
        <v>26.48</v>
      </c>
      <c r="C13" s="3">
        <v>2.2589999999999999</v>
      </c>
      <c r="D13" s="3">
        <v>11.721</v>
      </c>
      <c r="E13" s="1">
        <v>351.1</v>
      </c>
      <c r="F13" s="4">
        <f t="shared" si="2"/>
        <v>7.5420108231273139E-2</v>
      </c>
      <c r="G13" s="5">
        <f t="shared" si="3"/>
        <v>29.954782015186421</v>
      </c>
    </row>
    <row r="14" spans="1:8">
      <c r="A14" s="11">
        <v>38539</v>
      </c>
      <c r="B14" s="1">
        <v>26.17</v>
      </c>
      <c r="C14" s="3">
        <v>2.319</v>
      </c>
      <c r="D14" s="3">
        <v>11.282999999999999</v>
      </c>
      <c r="E14" s="1">
        <v>352.8</v>
      </c>
      <c r="F14" s="4">
        <f t="shared" si="2"/>
        <v>7.417800453514739E-2</v>
      </c>
      <c r="G14" s="5">
        <f t="shared" si="3"/>
        <v>31.268279712842332</v>
      </c>
    </row>
    <row r="15" spans="1:8">
      <c r="A15" s="11">
        <v>38544</v>
      </c>
      <c r="B15" s="1">
        <v>29.21</v>
      </c>
      <c r="C15" s="3">
        <v>2.4990000000000001</v>
      </c>
      <c r="D15" s="3">
        <v>11.689</v>
      </c>
      <c r="E15" s="1">
        <v>390.1</v>
      </c>
      <c r="F15" s="4">
        <f t="shared" si="2"/>
        <v>7.4878236349653932E-2</v>
      </c>
      <c r="G15" s="5">
        <f t="shared" si="3"/>
        <v>33.373256908204297</v>
      </c>
    </row>
    <row r="16" spans="1:8">
      <c r="A16" s="11">
        <v>38581</v>
      </c>
      <c r="B16" s="1">
        <v>31.32</v>
      </c>
      <c r="C16" s="3">
        <v>2.7989999999999999</v>
      </c>
      <c r="D16" s="3">
        <v>11.19</v>
      </c>
      <c r="E16" s="1">
        <v>330.4</v>
      </c>
      <c r="F16" s="4">
        <f t="shared" si="2"/>
        <v>9.4794188861985484E-2</v>
      </c>
      <c r="G16" s="5">
        <f t="shared" si="3"/>
        <v>29.526362823949956</v>
      </c>
    </row>
    <row r="17" spans="1:8">
      <c r="A17" s="11">
        <v>38592</v>
      </c>
      <c r="B17" s="1">
        <v>26.15</v>
      </c>
      <c r="C17" s="3">
        <v>2.7989999999999999</v>
      </c>
      <c r="D17" s="3">
        <v>9.343</v>
      </c>
      <c r="E17" s="1">
        <v>305.10000000000002</v>
      </c>
      <c r="F17" s="4">
        <f t="shared" si="2"/>
        <v>8.5709603408718443E-2</v>
      </c>
      <c r="G17" s="5">
        <f t="shared" si="3"/>
        <v>32.655463983731138</v>
      </c>
    </row>
    <row r="18" spans="1:8">
      <c r="A18" s="11">
        <v>38592</v>
      </c>
      <c r="B18" s="1">
        <v>16.02</v>
      </c>
      <c r="C18" s="3">
        <v>2.669</v>
      </c>
      <c r="D18" s="3">
        <v>6.0039999999999996</v>
      </c>
      <c r="E18" s="1">
        <v>206.2</v>
      </c>
      <c r="F18" s="4">
        <f t="shared" si="2"/>
        <v>7.7691561590688657E-2</v>
      </c>
      <c r="G18" s="5">
        <f t="shared" si="3"/>
        <v>34.343770819453695</v>
      </c>
    </row>
    <row r="19" spans="1:8">
      <c r="A19" s="11">
        <v>38601</v>
      </c>
      <c r="B19" s="1">
        <v>37.54</v>
      </c>
      <c r="C19" s="3">
        <v>3.0990000000000002</v>
      </c>
      <c r="D19" s="3">
        <v>12.114000000000001</v>
      </c>
      <c r="E19" s="1">
        <v>379.6</v>
      </c>
      <c r="F19" s="4">
        <f t="shared" si="2"/>
        <v>9.8893572181243408E-2</v>
      </c>
      <c r="G19" s="5">
        <f t="shared" si="3"/>
        <v>31.335644708601617</v>
      </c>
    </row>
    <row r="20" spans="1:8">
      <c r="A20" s="11">
        <v>38608</v>
      </c>
      <c r="B20" s="1">
        <v>33.17</v>
      </c>
      <c r="C20" s="3">
        <v>2.9990000000000001</v>
      </c>
      <c r="D20" s="3">
        <v>11.061999999999999</v>
      </c>
      <c r="E20" s="1">
        <v>342.9</v>
      </c>
      <c r="F20" s="4">
        <f t="shared" si="2"/>
        <v>9.6733741615631391E-2</v>
      </c>
      <c r="G20" s="5">
        <f t="shared" si="3"/>
        <v>30.998011209546195</v>
      </c>
    </row>
    <row r="21" spans="1:8">
      <c r="A21" s="11">
        <v>38616</v>
      </c>
      <c r="B21" s="1">
        <v>32.75</v>
      </c>
      <c r="C21" s="3">
        <v>2.819</v>
      </c>
      <c r="D21" s="3">
        <v>11.618</v>
      </c>
      <c r="E21" s="1">
        <v>354.9</v>
      </c>
      <c r="F21" s="4">
        <f t="shared" si="2"/>
        <v>9.2279515356438441E-2</v>
      </c>
      <c r="G21" s="5">
        <f t="shared" si="3"/>
        <v>30.547426407299017</v>
      </c>
    </row>
    <row r="22" spans="1:8">
      <c r="A22" s="11">
        <v>38618</v>
      </c>
      <c r="B22" s="1">
        <v>12.19</v>
      </c>
      <c r="C22" s="3">
        <v>2.7890000000000001</v>
      </c>
      <c r="D22" s="3">
        <v>4.7320000000000002</v>
      </c>
      <c r="E22" s="1">
        <v>122.3</v>
      </c>
      <c r="F22" s="4">
        <f t="shared" si="2"/>
        <v>9.9672935404742438E-2</v>
      </c>
      <c r="G22" s="5">
        <f t="shared" si="3"/>
        <v>25.84530853761623</v>
      </c>
    </row>
    <row r="23" spans="1:8">
      <c r="A23" s="11">
        <v>38628</v>
      </c>
      <c r="B23" s="1">
        <v>34.479999999999997</v>
      </c>
      <c r="C23" s="3">
        <v>2.9590000000000001</v>
      </c>
      <c r="D23" s="3">
        <v>11.651999999999999</v>
      </c>
      <c r="E23" s="1">
        <v>352.9</v>
      </c>
      <c r="F23" s="4">
        <f t="shared" si="2"/>
        <v>9.7704732218758847E-2</v>
      </c>
      <c r="G23" s="5">
        <f t="shared" si="3"/>
        <v>30.286646069344318</v>
      </c>
    </row>
    <row r="24" spans="1:8">
      <c r="A24" s="11">
        <v>38644</v>
      </c>
      <c r="B24" s="1">
        <v>34.89</v>
      </c>
      <c r="C24" s="3">
        <v>2.9390000000000001</v>
      </c>
      <c r="D24" s="3">
        <v>11.87</v>
      </c>
      <c r="E24" s="1">
        <f>G24*D24</f>
        <v>343.22315614411514</v>
      </c>
      <c r="F24" s="4">
        <f t="shared" si="2"/>
        <v>0.10165398043641939</v>
      </c>
      <c r="G24" s="5">
        <f>AVERAGE(G23,G25)</f>
        <v>28.915177434213575</v>
      </c>
      <c r="H24" t="s">
        <v>4</v>
      </c>
    </row>
    <row r="25" spans="1:8">
      <c r="A25" s="11">
        <v>38653</v>
      </c>
      <c r="B25" s="4">
        <v>27.2</v>
      </c>
      <c r="C25" s="3">
        <v>2.5990000000000002</v>
      </c>
      <c r="D25" s="3">
        <v>10.467000000000001</v>
      </c>
      <c r="E25" s="1">
        <v>288.3</v>
      </c>
      <c r="F25" s="4">
        <f t="shared" ref="F25:F64" si="4">B25/E25</f>
        <v>9.4346167186958027E-2</v>
      </c>
      <c r="G25" s="5">
        <f t="shared" ref="G25:G64" si="5">E25/D25</f>
        <v>27.543708799082832</v>
      </c>
    </row>
    <row r="26" spans="1:8">
      <c r="A26" s="11">
        <v>38659</v>
      </c>
      <c r="B26" s="1">
        <v>27.09</v>
      </c>
      <c r="C26" s="3">
        <v>2.5390000000000001</v>
      </c>
      <c r="D26" s="3">
        <v>10.67</v>
      </c>
      <c r="E26" s="1">
        <v>321.7</v>
      </c>
      <c r="F26" s="4">
        <f t="shared" si="4"/>
        <v>8.4208890270438305E-2</v>
      </c>
      <c r="G26" s="5">
        <f t="shared" si="5"/>
        <v>30.149953139643859</v>
      </c>
    </row>
    <row r="27" spans="1:8">
      <c r="A27" s="11">
        <v>38667</v>
      </c>
      <c r="B27" s="1">
        <v>27.97</v>
      </c>
      <c r="C27" s="3">
        <v>2.399</v>
      </c>
      <c r="D27" s="3">
        <v>11.659000000000001</v>
      </c>
      <c r="E27" s="1">
        <v>367.4</v>
      </c>
      <c r="F27" s="4">
        <f t="shared" si="4"/>
        <v>7.6129559063690802E-2</v>
      </c>
      <c r="G27" s="5">
        <f t="shared" si="5"/>
        <v>31.512136546873656</v>
      </c>
    </row>
    <row r="28" spans="1:8">
      <c r="A28" s="11">
        <v>38673</v>
      </c>
      <c r="B28" s="1">
        <v>28.62</v>
      </c>
      <c r="C28" s="3">
        <v>2.359</v>
      </c>
      <c r="D28" s="3">
        <v>12.131</v>
      </c>
      <c r="E28" s="1">
        <v>368.4</v>
      </c>
      <c r="F28" s="4">
        <f t="shared" si="4"/>
        <v>7.7687296416938112E-2</v>
      </c>
      <c r="G28" s="5">
        <f t="shared" si="5"/>
        <v>30.368477454455526</v>
      </c>
    </row>
    <row r="29" spans="1:8">
      <c r="A29" s="11">
        <v>38679</v>
      </c>
      <c r="B29" s="1">
        <v>25.46</v>
      </c>
      <c r="C29" s="3">
        <v>2.1989999999999998</v>
      </c>
      <c r="D29" s="3">
        <v>11.577999999999999</v>
      </c>
      <c r="E29" s="1">
        <v>331.1</v>
      </c>
      <c r="F29" s="4">
        <f t="shared" si="4"/>
        <v>7.6895197825430375E-2</v>
      </c>
      <c r="G29" s="5">
        <f t="shared" si="5"/>
        <v>28.597339782345831</v>
      </c>
    </row>
    <row r="30" spans="1:8">
      <c r="A30" s="11">
        <v>38683</v>
      </c>
      <c r="B30" s="1">
        <v>11.27</v>
      </c>
      <c r="C30" s="3">
        <v>1.9990000000000001</v>
      </c>
      <c r="D30" s="3">
        <v>5.64</v>
      </c>
      <c r="E30" s="5">
        <v>168</v>
      </c>
      <c r="F30" s="4">
        <f t="shared" si="4"/>
        <v>6.7083333333333328E-2</v>
      </c>
      <c r="G30" s="5">
        <f t="shared" si="5"/>
        <v>29.787234042553195</v>
      </c>
    </row>
    <row r="31" spans="1:8">
      <c r="A31" s="11">
        <v>38689</v>
      </c>
      <c r="B31" s="1">
        <v>26.19</v>
      </c>
      <c r="C31" s="3">
        <v>2.169</v>
      </c>
      <c r="D31" s="3">
        <v>12.076000000000001</v>
      </c>
      <c r="E31" s="5">
        <v>376.5</v>
      </c>
      <c r="F31" s="4">
        <f t="shared" si="4"/>
        <v>6.9561752988047815E-2</v>
      </c>
      <c r="G31" s="5">
        <f t="shared" si="5"/>
        <v>31.177542232527326</v>
      </c>
    </row>
    <row r="32" spans="1:8">
      <c r="A32" s="11">
        <v>38692</v>
      </c>
      <c r="B32" s="4">
        <v>25.6</v>
      </c>
      <c r="C32" s="3">
        <v>2.1989999999999998</v>
      </c>
      <c r="D32" s="3">
        <v>11.641999999999999</v>
      </c>
      <c r="E32" s="5">
        <v>334.5</v>
      </c>
      <c r="F32" s="4">
        <f t="shared" si="4"/>
        <v>7.6532137518684609E-2</v>
      </c>
      <c r="G32" s="5">
        <f t="shared" si="5"/>
        <v>28.732176601958429</v>
      </c>
    </row>
    <row r="33" spans="1:7">
      <c r="A33" s="11">
        <v>38699</v>
      </c>
      <c r="B33" s="1">
        <v>25.26</v>
      </c>
      <c r="C33" s="3">
        <v>2.169</v>
      </c>
      <c r="D33" s="3">
        <v>11.648</v>
      </c>
      <c r="E33" s="5">
        <v>289.60000000000002</v>
      </c>
      <c r="F33" s="4">
        <f t="shared" si="4"/>
        <v>8.7223756906077352E-2</v>
      </c>
      <c r="G33" s="5">
        <f t="shared" si="5"/>
        <v>24.862637362637365</v>
      </c>
    </row>
    <row r="34" spans="1:7">
      <c r="A34" s="11">
        <v>38705</v>
      </c>
      <c r="B34" s="1">
        <v>27.97</v>
      </c>
      <c r="C34" s="3">
        <v>2.339</v>
      </c>
      <c r="D34" s="3">
        <v>11.957000000000001</v>
      </c>
      <c r="E34" s="5">
        <v>326.89999999999998</v>
      </c>
      <c r="F34" s="4">
        <f t="shared" si="4"/>
        <v>8.5561333741205267E-2</v>
      </c>
      <c r="G34" s="5">
        <f t="shared" si="5"/>
        <v>27.339633687379774</v>
      </c>
    </row>
    <row r="35" spans="1:7">
      <c r="A35" s="11">
        <v>38707</v>
      </c>
      <c r="B35" s="4">
        <v>15</v>
      </c>
      <c r="C35" s="3">
        <v>2.2589999999999999</v>
      </c>
      <c r="D35" s="3">
        <v>6.6379999999999999</v>
      </c>
      <c r="E35" s="5">
        <v>181.5</v>
      </c>
      <c r="F35" s="4">
        <f t="shared" si="4"/>
        <v>8.2644628099173556E-2</v>
      </c>
      <c r="G35" s="5">
        <f t="shared" si="5"/>
        <v>27.342573064175959</v>
      </c>
    </row>
    <row r="36" spans="1:7">
      <c r="A36" s="11">
        <v>38707</v>
      </c>
      <c r="B36" s="1">
        <v>14.16</v>
      </c>
      <c r="C36" s="3">
        <v>2.1779999999999999</v>
      </c>
      <c r="D36" s="3">
        <v>6.4969999999999999</v>
      </c>
      <c r="E36" s="5">
        <v>201.1</v>
      </c>
      <c r="F36" s="4">
        <f t="shared" si="4"/>
        <v>7.0412729985082051E-2</v>
      </c>
      <c r="G36" s="5">
        <f t="shared" si="5"/>
        <v>30.952747421887025</v>
      </c>
    </row>
    <row r="37" spans="1:7">
      <c r="A37" s="11">
        <v>38707</v>
      </c>
      <c r="B37" s="1">
        <v>29.31</v>
      </c>
      <c r="C37" s="3">
        <v>2.3490000000000002</v>
      </c>
      <c r="D37" s="3">
        <v>12.478999999999999</v>
      </c>
      <c r="E37" s="5">
        <v>379.2</v>
      </c>
      <c r="F37" s="4">
        <f t="shared" si="4"/>
        <v>7.729430379746835E-2</v>
      </c>
      <c r="G37" s="5">
        <f t="shared" si="5"/>
        <v>30.387050244410609</v>
      </c>
    </row>
    <row r="38" spans="1:7">
      <c r="A38" s="11">
        <v>38711</v>
      </c>
      <c r="B38" s="1">
        <v>28.85</v>
      </c>
      <c r="C38" s="3">
        <v>2.379</v>
      </c>
      <c r="D38" s="3">
        <v>12.128</v>
      </c>
      <c r="E38" s="5">
        <v>370.1</v>
      </c>
      <c r="F38" s="4">
        <f t="shared" si="4"/>
        <v>7.795190489057012E-2</v>
      </c>
      <c r="G38" s="5">
        <f t="shared" si="5"/>
        <v>30.516160949868077</v>
      </c>
    </row>
    <row r="39" spans="1:7">
      <c r="A39" s="11">
        <v>38716</v>
      </c>
      <c r="B39" s="1">
        <v>21.15</v>
      </c>
      <c r="C39" s="3">
        <v>2.359</v>
      </c>
      <c r="D39" s="3">
        <v>8.9670000000000005</v>
      </c>
      <c r="E39" s="5">
        <v>259</v>
      </c>
      <c r="F39" s="4">
        <f t="shared" si="4"/>
        <v>8.1660231660231661E-2</v>
      </c>
      <c r="G39" s="5">
        <f t="shared" si="5"/>
        <v>28.883684621389538</v>
      </c>
    </row>
    <row r="40" spans="1:7">
      <c r="A40" s="11">
        <v>38716</v>
      </c>
      <c r="B40" s="1">
        <v>27.59</v>
      </c>
      <c r="C40" s="3">
        <v>2.2589999999999999</v>
      </c>
      <c r="D40" s="3">
        <v>12.212999999999999</v>
      </c>
      <c r="E40" s="5">
        <v>364.7</v>
      </c>
      <c r="F40" s="4">
        <f t="shared" si="4"/>
        <v>7.565122018097066E-2</v>
      </c>
      <c r="G40" s="5">
        <f t="shared" si="5"/>
        <v>29.861622860885941</v>
      </c>
    </row>
    <row r="41" spans="1:7">
      <c r="A41" s="11">
        <v>38716</v>
      </c>
      <c r="B41" s="1">
        <v>23.93</v>
      </c>
      <c r="C41" s="3">
        <v>2.2989999999999999</v>
      </c>
      <c r="D41" s="3">
        <v>10.409000000000001</v>
      </c>
      <c r="E41" s="5">
        <v>322.39999999999998</v>
      </c>
      <c r="F41" s="4">
        <f t="shared" si="4"/>
        <v>7.4224565756823832E-2</v>
      </c>
      <c r="G41" s="5">
        <f t="shared" si="5"/>
        <v>30.973196272456523</v>
      </c>
    </row>
    <row r="42" spans="1:7">
      <c r="A42" s="11">
        <v>38726</v>
      </c>
      <c r="B42" s="1">
        <v>32.26</v>
      </c>
      <c r="C42" s="3">
        <v>2.5590000000000002</v>
      </c>
      <c r="D42" s="3">
        <v>12.606</v>
      </c>
      <c r="E42" s="5">
        <v>399.8</v>
      </c>
      <c r="F42" s="4">
        <f t="shared" si="4"/>
        <v>8.0690345172586289E-2</v>
      </c>
      <c r="G42" s="5">
        <f t="shared" si="5"/>
        <v>31.715056322386168</v>
      </c>
    </row>
    <row r="43" spans="1:7">
      <c r="A43" s="11">
        <v>38733</v>
      </c>
      <c r="B43" s="1">
        <v>28.14</v>
      </c>
      <c r="C43" s="3">
        <v>2.359</v>
      </c>
      <c r="D43" s="3">
        <v>11.929</v>
      </c>
      <c r="E43" s="5">
        <v>357.6</v>
      </c>
      <c r="F43" s="4">
        <f t="shared" si="4"/>
        <v>7.8691275167785235E-2</v>
      </c>
      <c r="G43" s="5">
        <f t="shared" si="5"/>
        <v>29.977366082655713</v>
      </c>
    </row>
    <row r="44" spans="1:7">
      <c r="A44" s="11">
        <v>38738</v>
      </c>
      <c r="B44" s="1">
        <v>28.15</v>
      </c>
      <c r="C44" s="3">
        <v>2.399</v>
      </c>
      <c r="D44" s="3">
        <v>11.731999999999999</v>
      </c>
      <c r="E44" s="5">
        <v>326.8</v>
      </c>
      <c r="F44" s="4">
        <f t="shared" si="4"/>
        <v>8.6138310893512843E-2</v>
      </c>
      <c r="G44" s="5">
        <f t="shared" si="5"/>
        <v>27.855438117967953</v>
      </c>
    </row>
    <row r="45" spans="1:7">
      <c r="A45" s="11">
        <v>38744</v>
      </c>
      <c r="B45" s="1">
        <v>25.29</v>
      </c>
      <c r="C45" s="3">
        <v>2.3090000000000002</v>
      </c>
      <c r="D45" s="3">
        <v>10.954000000000001</v>
      </c>
      <c r="E45" s="5">
        <v>330.1</v>
      </c>
      <c r="F45" s="4">
        <f t="shared" si="4"/>
        <v>7.6613147531051196E-2</v>
      </c>
      <c r="G45" s="5">
        <f t="shared" si="5"/>
        <v>30.135110461931713</v>
      </c>
    </row>
    <row r="46" spans="1:7">
      <c r="A46" s="11">
        <v>38750</v>
      </c>
      <c r="B46" s="1">
        <v>26.78</v>
      </c>
      <c r="C46" s="3">
        <v>2.379</v>
      </c>
      <c r="D46" s="3">
        <v>11.255000000000001</v>
      </c>
      <c r="E46" s="5">
        <v>321.89999999999998</v>
      </c>
      <c r="F46" s="4">
        <f t="shared" si="4"/>
        <v>8.3193538365952169E-2</v>
      </c>
      <c r="G46" s="5">
        <f t="shared" si="5"/>
        <v>28.600621945801862</v>
      </c>
    </row>
    <row r="47" spans="1:7">
      <c r="A47" s="11">
        <v>38754</v>
      </c>
      <c r="B47" s="1">
        <v>26.13</v>
      </c>
      <c r="C47" s="3">
        <v>2.319</v>
      </c>
      <c r="D47" s="3">
        <v>11.268000000000001</v>
      </c>
      <c r="E47" s="5">
        <v>302.39999999999998</v>
      </c>
      <c r="F47" s="4">
        <f t="shared" si="4"/>
        <v>8.6408730158730157E-2</v>
      </c>
      <c r="G47" s="5">
        <f t="shared" si="5"/>
        <v>26.837060702875394</v>
      </c>
    </row>
    <row r="48" spans="1:7">
      <c r="A48" s="11">
        <v>38760</v>
      </c>
      <c r="B48" s="4">
        <v>26</v>
      </c>
      <c r="C48" s="3">
        <v>2.1989999999999998</v>
      </c>
      <c r="D48" s="3">
        <v>11.824</v>
      </c>
      <c r="E48" s="5">
        <v>327.8</v>
      </c>
      <c r="F48" s="4">
        <f t="shared" si="4"/>
        <v>7.9316656497864554E-2</v>
      </c>
      <c r="G48" s="5">
        <f t="shared" si="5"/>
        <v>27.723274695534506</v>
      </c>
    </row>
    <row r="49" spans="1:7">
      <c r="A49" s="11">
        <v>38765</v>
      </c>
      <c r="B49" s="4">
        <v>17.260000000000002</v>
      </c>
      <c r="C49" s="3">
        <v>2.1989999999999998</v>
      </c>
      <c r="D49" s="3">
        <v>7.8479999999999999</v>
      </c>
      <c r="E49" s="5">
        <v>220.3</v>
      </c>
      <c r="F49" s="4">
        <f t="shared" si="4"/>
        <v>7.834770767135725E-2</v>
      </c>
      <c r="G49" s="5">
        <f t="shared" si="5"/>
        <v>28.070846075433234</v>
      </c>
    </row>
    <row r="50" spans="1:7">
      <c r="A50" s="11">
        <v>38769</v>
      </c>
      <c r="B50" s="4">
        <v>29.06</v>
      </c>
      <c r="C50" s="3">
        <v>2.2789999999999999</v>
      </c>
      <c r="D50" s="3">
        <v>12.75</v>
      </c>
      <c r="E50" s="5">
        <v>342.3</v>
      </c>
      <c r="F50" s="4">
        <f t="shared" si="4"/>
        <v>8.4896289804265251E-2</v>
      </c>
      <c r="G50" s="5">
        <f t="shared" si="5"/>
        <v>26.847058823529412</v>
      </c>
    </row>
    <row r="51" spans="1:7">
      <c r="A51" s="11">
        <v>38776</v>
      </c>
      <c r="B51" s="4">
        <v>26.03</v>
      </c>
      <c r="C51" s="3">
        <v>2.359</v>
      </c>
      <c r="D51" s="3">
        <v>11.034000000000001</v>
      </c>
      <c r="E51" s="5">
        <v>310.39999999999998</v>
      </c>
      <c r="F51" s="4">
        <f t="shared" si="4"/>
        <v>8.3859536082474234E-2</v>
      </c>
      <c r="G51" s="5">
        <f t="shared" si="5"/>
        <v>28.131230741344929</v>
      </c>
    </row>
    <row r="52" spans="1:7">
      <c r="A52" s="11">
        <v>38783</v>
      </c>
      <c r="B52" s="4">
        <v>27.86</v>
      </c>
      <c r="C52" s="3">
        <v>2.4990000000000001</v>
      </c>
      <c r="D52" s="3">
        <v>11.15</v>
      </c>
      <c r="E52" s="5">
        <v>327.39999999999998</v>
      </c>
      <c r="F52" s="4">
        <f t="shared" si="4"/>
        <v>8.5094685400122175E-2</v>
      </c>
      <c r="G52" s="5">
        <f t="shared" si="5"/>
        <v>29.363228699551566</v>
      </c>
    </row>
    <row r="53" spans="1:7">
      <c r="A53" s="11">
        <v>38790</v>
      </c>
      <c r="B53" s="4">
        <v>29.8</v>
      </c>
      <c r="C53" s="3">
        <v>2.5790000000000002</v>
      </c>
      <c r="D53" s="3">
        <v>11.555999999999999</v>
      </c>
      <c r="E53" s="5">
        <v>320.10000000000002</v>
      </c>
      <c r="F53" s="4">
        <f t="shared" si="4"/>
        <v>9.3095907528897209E-2</v>
      </c>
      <c r="G53" s="5">
        <f t="shared" si="5"/>
        <v>27.699896157840087</v>
      </c>
    </row>
    <row r="54" spans="1:7">
      <c r="A54" s="11">
        <v>38795</v>
      </c>
      <c r="B54" s="4">
        <v>24.7</v>
      </c>
      <c r="C54" s="3">
        <v>2.5590000000000002</v>
      </c>
      <c r="D54" s="3">
        <v>9.6530000000000005</v>
      </c>
      <c r="E54" s="5">
        <v>288.60000000000002</v>
      </c>
      <c r="F54" s="4">
        <f t="shared" si="4"/>
        <v>8.5585585585585572E-2</v>
      </c>
      <c r="G54" s="5">
        <f t="shared" si="5"/>
        <v>29.897441209986532</v>
      </c>
    </row>
    <row r="55" spans="1:7">
      <c r="A55" s="11">
        <v>38800</v>
      </c>
      <c r="B55" s="4">
        <v>27.01</v>
      </c>
      <c r="C55" s="3">
        <v>2.4990000000000001</v>
      </c>
      <c r="D55" s="3">
        <v>10.81</v>
      </c>
      <c r="E55" s="5">
        <v>307.7</v>
      </c>
      <c r="F55" s="4">
        <f t="shared" si="4"/>
        <v>8.7780305492362695E-2</v>
      </c>
      <c r="G55" s="5">
        <f t="shared" si="5"/>
        <v>28.464384828862162</v>
      </c>
    </row>
    <row r="56" spans="1:7">
      <c r="A56" s="11">
        <v>38813</v>
      </c>
      <c r="B56" s="4">
        <v>31.2</v>
      </c>
      <c r="C56" s="3">
        <v>2.7589999999999999</v>
      </c>
      <c r="D56" s="3">
        <v>11.31</v>
      </c>
      <c r="E56" s="5">
        <v>341.7</v>
      </c>
      <c r="F56" s="4">
        <f t="shared" si="4"/>
        <v>9.1308165057067597E-2</v>
      </c>
      <c r="G56" s="5">
        <f t="shared" si="5"/>
        <v>30.212201591511935</v>
      </c>
    </row>
    <row r="57" spans="1:7">
      <c r="A57" s="11">
        <v>38818</v>
      </c>
      <c r="B57" s="4">
        <v>31.32</v>
      </c>
      <c r="C57" s="3">
        <v>2.7890000000000001</v>
      </c>
      <c r="D57" s="3">
        <v>11.231</v>
      </c>
      <c r="E57" s="5">
        <v>356.3</v>
      </c>
      <c r="F57" s="4">
        <f t="shared" si="4"/>
        <v>8.7903452147067074E-2</v>
      </c>
      <c r="G57" s="5">
        <f t="shared" si="5"/>
        <v>31.724690588549553</v>
      </c>
    </row>
    <row r="58" spans="1:7">
      <c r="A58" s="11">
        <v>38835</v>
      </c>
      <c r="B58" s="4">
        <v>29.48</v>
      </c>
      <c r="C58" s="3">
        <v>2.9889999999999999</v>
      </c>
      <c r="D58" s="3">
        <v>9.8640000000000008</v>
      </c>
      <c r="E58" s="5">
        <v>303.10000000000002</v>
      </c>
      <c r="F58" s="4">
        <f t="shared" si="4"/>
        <v>9.7261629825140208E-2</v>
      </c>
      <c r="G58" s="5">
        <f t="shared" si="5"/>
        <v>30.727899432278996</v>
      </c>
    </row>
    <row r="59" spans="1:7">
      <c r="A59" s="11">
        <v>38842</v>
      </c>
      <c r="B59" s="4">
        <v>32.32</v>
      </c>
      <c r="C59" s="3">
        <v>2.9390000000000001</v>
      </c>
      <c r="D59" s="3">
        <v>10.997</v>
      </c>
      <c r="E59" s="5">
        <v>339.9</v>
      </c>
      <c r="F59" s="4">
        <f t="shared" si="4"/>
        <v>9.5086790232421309E-2</v>
      </c>
      <c r="G59" s="5">
        <f t="shared" si="5"/>
        <v>30.908429571701372</v>
      </c>
    </row>
    <row r="60" spans="1:7">
      <c r="A60" s="11">
        <v>38848</v>
      </c>
      <c r="B60" s="4">
        <v>31.26</v>
      </c>
      <c r="C60" s="3">
        <v>2.919</v>
      </c>
      <c r="D60" s="3">
        <v>10.709</v>
      </c>
      <c r="E60" s="5">
        <v>340.3</v>
      </c>
      <c r="F60" s="4">
        <f t="shared" si="4"/>
        <v>9.1860123420511308E-2</v>
      </c>
      <c r="G60" s="5">
        <f t="shared" si="5"/>
        <v>31.777009991595857</v>
      </c>
    </row>
    <row r="61" spans="1:7">
      <c r="A61" s="11">
        <v>38869</v>
      </c>
      <c r="B61" s="4">
        <v>29.61</v>
      </c>
      <c r="C61" s="3">
        <v>2.9489999999999998</v>
      </c>
      <c r="D61" s="3">
        <v>10.039</v>
      </c>
      <c r="E61" s="5">
        <v>301.89999999999998</v>
      </c>
      <c r="F61" s="4">
        <f t="shared" si="4"/>
        <v>9.8078834051010269E-2</v>
      </c>
      <c r="G61" s="5">
        <f t="shared" si="5"/>
        <v>30.072716406016536</v>
      </c>
    </row>
    <row r="62" spans="1:7">
      <c r="A62" s="11">
        <v>38877</v>
      </c>
      <c r="B62" s="4">
        <v>36.54</v>
      </c>
      <c r="C62" s="3">
        <v>2.9590000000000001</v>
      </c>
      <c r="D62" s="3">
        <v>12.349</v>
      </c>
      <c r="E62" s="5">
        <v>350.6</v>
      </c>
      <c r="F62" s="4">
        <f t="shared" si="4"/>
        <v>0.10422133485453508</v>
      </c>
      <c r="G62" s="5">
        <f t="shared" si="5"/>
        <v>28.390962830998461</v>
      </c>
    </row>
    <row r="63" spans="1:7">
      <c r="A63" s="11">
        <v>38888</v>
      </c>
      <c r="B63" s="4">
        <v>36.72</v>
      </c>
      <c r="C63" s="3">
        <v>2.9990000000000001</v>
      </c>
      <c r="D63" s="3">
        <v>12.244999999999999</v>
      </c>
      <c r="E63" s="5">
        <v>367</v>
      </c>
      <c r="F63" s="4">
        <f t="shared" si="4"/>
        <v>0.10005449591280653</v>
      </c>
      <c r="G63" s="5">
        <f t="shared" si="5"/>
        <v>29.971416904859129</v>
      </c>
    </row>
    <row r="64" spans="1:7">
      <c r="A64" s="11">
        <v>38950</v>
      </c>
      <c r="B64" s="4">
        <v>38.020000000000003</v>
      </c>
      <c r="C64" s="3">
        <v>3.129</v>
      </c>
      <c r="D64" s="3">
        <v>12.15</v>
      </c>
      <c r="E64" s="5">
        <f>265+120</f>
        <v>385</v>
      </c>
      <c r="F64" s="4">
        <f t="shared" si="4"/>
        <v>9.8753246753246759E-2</v>
      </c>
      <c r="G64" s="5">
        <f t="shared" si="5"/>
        <v>31.687242798353907</v>
      </c>
    </row>
    <row r="65" spans="1:7">
      <c r="A65" s="11">
        <v>38959</v>
      </c>
      <c r="B65" s="4">
        <v>37.74</v>
      </c>
      <c r="C65" s="3">
        <v>3.0990000000000002</v>
      </c>
      <c r="D65" s="3">
        <v>12.178000000000001</v>
      </c>
      <c r="E65" s="5">
        <v>367.7</v>
      </c>
      <c r="F65" s="4">
        <f>B65/E65</f>
        <v>0.10263802012510199</v>
      </c>
      <c r="G65" s="5">
        <f>E65/D65</f>
        <v>30.193792084086052</v>
      </c>
    </row>
    <row r="66" spans="1:7">
      <c r="A66" s="11">
        <v>38962</v>
      </c>
      <c r="B66" s="4">
        <v>19.600000000000001</v>
      </c>
      <c r="C66" s="3">
        <v>2.7690000000000001</v>
      </c>
      <c r="D66" s="3">
        <v>7.0780000000000003</v>
      </c>
      <c r="E66" s="5">
        <v>218.3</v>
      </c>
      <c r="F66" s="4">
        <f>B66/E66</f>
        <v>8.9784699954191485E-2</v>
      </c>
      <c r="G66" s="5">
        <f>E66/D66</f>
        <v>30.842045775642838</v>
      </c>
    </row>
    <row r="67" spans="1:7">
      <c r="A67" s="11">
        <v>38974</v>
      </c>
      <c r="B67" s="4">
        <v>35.17</v>
      </c>
      <c r="C67" s="3">
        <v>2.8490000000000002</v>
      </c>
      <c r="D67" s="3">
        <v>12.346</v>
      </c>
      <c r="E67" s="5">
        <v>338.5</v>
      </c>
      <c r="F67" s="4">
        <f>B67/E67</f>
        <v>0.10389955686853768</v>
      </c>
      <c r="G67" s="5">
        <f>E67/D67</f>
        <v>27.417787137534425</v>
      </c>
    </row>
    <row r="68" spans="1:7">
      <c r="A68" s="11">
        <v>38981</v>
      </c>
      <c r="B68" s="4">
        <v>32.81</v>
      </c>
      <c r="C68" s="3">
        <v>2.5489999999999999</v>
      </c>
      <c r="D68" s="3">
        <v>12.87</v>
      </c>
      <c r="E68" s="5">
        <v>377.9</v>
      </c>
      <c r="F68" s="4">
        <f>B68/E68</f>
        <v>8.6821910558348786E-2</v>
      </c>
      <c r="G68" s="5">
        <f>E68/D68</f>
        <v>29.362859362859364</v>
      </c>
    </row>
    <row r="69" spans="1:7">
      <c r="A69" s="11">
        <v>38985</v>
      </c>
      <c r="B69" s="4">
        <v>21.62</v>
      </c>
      <c r="C69" s="3">
        <v>2.2989999999999999</v>
      </c>
      <c r="D69" s="3">
        <v>9.4019999999999992</v>
      </c>
      <c r="E69" s="5">
        <v>283.60000000000002</v>
      </c>
      <c r="F69" s="4">
        <f>B69/E69</f>
        <v>7.6234132581100136E-2</v>
      </c>
      <c r="G69" s="5">
        <f>E69/D69</f>
        <v>30.163794937247399</v>
      </c>
    </row>
    <row r="70" spans="1:7">
      <c r="A70" s="11">
        <v>38993</v>
      </c>
      <c r="B70" s="4">
        <v>29.07</v>
      </c>
      <c r="C70" s="3">
        <v>2.4590000000000001</v>
      </c>
      <c r="D70" s="3">
        <v>11.821999999999999</v>
      </c>
      <c r="E70" s="5">
        <v>347.7</v>
      </c>
      <c r="F70" s="4">
        <f t="shared" ref="F70:F95" si="6">B70/E70</f>
        <v>8.3606557377049182E-2</v>
      </c>
      <c r="G70" s="5">
        <f t="shared" ref="G70:G94" si="7">E70/D70</f>
        <v>29.411267129081374</v>
      </c>
    </row>
    <row r="71" spans="1:7">
      <c r="A71" s="11">
        <v>38999</v>
      </c>
      <c r="B71" s="4">
        <v>24.49</v>
      </c>
      <c r="C71" s="3">
        <v>2.339</v>
      </c>
      <c r="D71" s="3">
        <v>10.472</v>
      </c>
      <c r="E71" s="5">
        <v>316.8</v>
      </c>
      <c r="F71" s="4">
        <f t="shared" si="6"/>
        <v>7.7304292929292917E-2</v>
      </c>
      <c r="G71" s="5">
        <f t="shared" si="7"/>
        <v>30.252100840336137</v>
      </c>
    </row>
    <row r="72" spans="1:7">
      <c r="A72" s="11">
        <v>39016</v>
      </c>
      <c r="B72" s="4">
        <v>28.94</v>
      </c>
      <c r="C72" s="3">
        <v>2.2789999999999999</v>
      </c>
      <c r="D72" s="3">
        <v>12.696999999999999</v>
      </c>
      <c r="E72" s="5">
        <v>358.3</v>
      </c>
      <c r="F72" s="4">
        <f t="shared" si="6"/>
        <v>8.0770304214345515E-2</v>
      </c>
      <c r="G72" s="5">
        <f t="shared" si="7"/>
        <v>28.219264393163741</v>
      </c>
    </row>
    <row r="73" spans="1:7">
      <c r="A73" s="11">
        <v>39020</v>
      </c>
      <c r="B73" s="4">
        <v>25.19</v>
      </c>
      <c r="C73" s="3">
        <v>2.2789999999999999</v>
      </c>
      <c r="D73" s="3">
        <v>11.051</v>
      </c>
      <c r="E73" s="5">
        <v>349.7</v>
      </c>
      <c r="F73" s="4">
        <f t="shared" si="6"/>
        <v>7.2033171289676873E-2</v>
      </c>
      <c r="G73" s="5">
        <f t="shared" si="7"/>
        <v>31.644195095466472</v>
      </c>
    </row>
    <row r="74" spans="1:7">
      <c r="A74" s="11">
        <v>39026</v>
      </c>
      <c r="B74" s="4">
        <v>25.31</v>
      </c>
      <c r="C74" s="3">
        <v>2.2789999999999999</v>
      </c>
      <c r="D74" s="3">
        <v>11.106999999999999</v>
      </c>
      <c r="E74" s="5">
        <v>330.2</v>
      </c>
      <c r="F74" s="4">
        <f t="shared" si="6"/>
        <v>7.6650514839491216E-2</v>
      </c>
      <c r="G74" s="5">
        <f t="shared" si="7"/>
        <v>29.728999729900064</v>
      </c>
    </row>
    <row r="75" spans="1:7">
      <c r="A75" s="11">
        <v>39035</v>
      </c>
      <c r="B75" s="4">
        <v>27.06</v>
      </c>
      <c r="C75" s="3">
        <v>2.2789999999999999</v>
      </c>
      <c r="D75" s="3">
        <v>11.874000000000001</v>
      </c>
      <c r="E75" s="5">
        <v>364.5</v>
      </c>
      <c r="F75" s="4">
        <f t="shared" si="6"/>
        <v>7.4238683127572008E-2</v>
      </c>
      <c r="G75" s="5">
        <f t="shared" si="7"/>
        <v>30.697321879737238</v>
      </c>
    </row>
    <row r="76" spans="1:7">
      <c r="A76" s="11">
        <v>39040</v>
      </c>
      <c r="B76" s="4">
        <v>25.07</v>
      </c>
      <c r="C76" s="3">
        <v>2.1989999999999998</v>
      </c>
      <c r="D76" s="3">
        <v>11.398999999999999</v>
      </c>
      <c r="E76" s="5">
        <v>351.6</v>
      </c>
      <c r="F76" s="4">
        <f t="shared" si="6"/>
        <v>7.1302616609783848E-2</v>
      </c>
      <c r="G76" s="5">
        <f t="shared" si="7"/>
        <v>30.844810948328806</v>
      </c>
    </row>
    <row r="77" spans="1:7">
      <c r="A77" s="11">
        <v>39046</v>
      </c>
      <c r="B77" s="4">
        <v>27.75</v>
      </c>
      <c r="C77" s="3">
        <v>2.2589999999999999</v>
      </c>
      <c r="D77" s="3">
        <v>12.285</v>
      </c>
      <c r="E77" s="5">
        <v>384.1</v>
      </c>
      <c r="F77" s="4">
        <f t="shared" si="6"/>
        <v>7.2246810726373331E-2</v>
      </c>
      <c r="G77" s="5">
        <f t="shared" si="7"/>
        <v>31.265771265771267</v>
      </c>
    </row>
    <row r="78" spans="1:7">
      <c r="A78" s="11">
        <v>39049</v>
      </c>
      <c r="B78" s="4">
        <v>25.62</v>
      </c>
      <c r="C78" s="3">
        <v>2.319</v>
      </c>
      <c r="D78" s="3">
        <v>11.048999999999999</v>
      </c>
      <c r="E78" s="5">
        <v>339.5</v>
      </c>
      <c r="F78" s="4">
        <f t="shared" si="6"/>
        <v>7.5463917525773194E-2</v>
      </c>
      <c r="G78" s="5">
        <f t="shared" si="7"/>
        <v>30.726762602950494</v>
      </c>
    </row>
    <row r="79" spans="1:7">
      <c r="A79" s="11">
        <v>39058</v>
      </c>
      <c r="B79" s="4">
        <v>29.67</v>
      </c>
      <c r="C79" s="3">
        <v>2.339</v>
      </c>
      <c r="D79" s="3">
        <v>12.686999999999999</v>
      </c>
      <c r="E79" s="5">
        <v>368.2</v>
      </c>
      <c r="F79" s="4">
        <f t="shared" si="6"/>
        <v>8.0581205866376973E-2</v>
      </c>
      <c r="G79" s="5">
        <f t="shared" si="7"/>
        <v>29.021833372743753</v>
      </c>
    </row>
    <row r="80" spans="1:7">
      <c r="A80" s="11">
        <v>39065</v>
      </c>
      <c r="B80" s="4">
        <v>26.77</v>
      </c>
      <c r="C80" s="3">
        <v>2.319</v>
      </c>
      <c r="D80" s="3">
        <v>11.545</v>
      </c>
      <c r="E80" s="5">
        <v>325.2</v>
      </c>
      <c r="F80" s="4">
        <f t="shared" si="6"/>
        <v>8.2318573185731853E-2</v>
      </c>
      <c r="G80" s="5">
        <f t="shared" si="7"/>
        <v>28.168038111736681</v>
      </c>
    </row>
    <row r="81" spans="1:7">
      <c r="A81" s="11">
        <v>39071</v>
      </c>
      <c r="B81" s="4">
        <v>27.8</v>
      </c>
      <c r="C81" s="3">
        <v>2.399</v>
      </c>
      <c r="D81" s="3">
        <v>11.587999999999999</v>
      </c>
      <c r="E81" s="5">
        <v>331.6</v>
      </c>
      <c r="F81" s="4">
        <f t="shared" si="6"/>
        <v>8.3835946924004826E-2</v>
      </c>
      <c r="G81" s="5">
        <f t="shared" si="7"/>
        <v>28.615809458060067</v>
      </c>
    </row>
    <row r="82" spans="1:7">
      <c r="A82" s="11">
        <v>39072</v>
      </c>
      <c r="B82" s="4">
        <v>29.84</v>
      </c>
      <c r="C82" s="3">
        <v>2.3490000000000002</v>
      </c>
      <c r="D82" s="3">
        <v>12.704000000000001</v>
      </c>
      <c r="E82" s="5">
        <v>382.3</v>
      </c>
      <c r="F82" s="4">
        <f t="shared" si="6"/>
        <v>7.805388438399162E-2</v>
      </c>
      <c r="G82" s="5">
        <f t="shared" si="7"/>
        <v>30.092884130982366</v>
      </c>
    </row>
    <row r="83" spans="1:7">
      <c r="A83" s="11">
        <v>39072</v>
      </c>
      <c r="B83" s="4">
        <v>29.35</v>
      </c>
      <c r="C83" s="3">
        <v>2.5990000000000002</v>
      </c>
      <c r="D83" s="3">
        <v>11.294</v>
      </c>
      <c r="E83" s="5">
        <v>378.5</v>
      </c>
      <c r="F83" s="4">
        <f t="shared" si="6"/>
        <v>7.7542932628797884E-2</v>
      </c>
      <c r="G83" s="5">
        <f t="shared" si="7"/>
        <v>33.513369930936776</v>
      </c>
    </row>
    <row r="84" spans="1:7">
      <c r="A84" s="11">
        <v>39076</v>
      </c>
      <c r="B84" s="4">
        <v>29.21</v>
      </c>
      <c r="C84" s="3">
        <v>2.4990000000000001</v>
      </c>
      <c r="D84" s="3">
        <v>11.69</v>
      </c>
      <c r="E84" s="5">
        <v>335.7</v>
      </c>
      <c r="F84" s="4">
        <f t="shared" si="6"/>
        <v>8.7012213285671741E-2</v>
      </c>
      <c r="G84" s="5">
        <f t="shared" si="7"/>
        <v>28.716852010265185</v>
      </c>
    </row>
    <row r="85" spans="1:7">
      <c r="A85" s="11">
        <v>39078</v>
      </c>
      <c r="B85" s="4">
        <v>28.62</v>
      </c>
      <c r="C85" s="3">
        <v>2.5289999999999999</v>
      </c>
      <c r="D85" s="3">
        <v>11.316000000000001</v>
      </c>
      <c r="E85" s="5">
        <v>343.9</v>
      </c>
      <c r="F85" s="4">
        <f t="shared" si="6"/>
        <v>8.322186682175052E-2</v>
      </c>
      <c r="G85" s="5">
        <f t="shared" si="7"/>
        <v>30.390597384234709</v>
      </c>
    </row>
    <row r="86" spans="1:7">
      <c r="A86" s="11">
        <v>39081</v>
      </c>
      <c r="B86" s="4">
        <v>7.65</v>
      </c>
      <c r="C86" s="3">
        <v>2.5289999999999999</v>
      </c>
      <c r="D86" s="3">
        <v>3.024</v>
      </c>
      <c r="E86" s="5">
        <v>86.5</v>
      </c>
      <c r="F86" s="4">
        <f t="shared" si="6"/>
        <v>8.84393063583815E-2</v>
      </c>
      <c r="G86" s="5">
        <f t="shared" si="7"/>
        <v>28.604497354497354</v>
      </c>
    </row>
    <row r="87" spans="1:7">
      <c r="A87" s="11">
        <v>39081</v>
      </c>
      <c r="B87" s="4">
        <v>16.97</v>
      </c>
      <c r="C87" s="3">
        <v>2.2589999999999999</v>
      </c>
      <c r="D87" s="3">
        <v>7.5119999999999996</v>
      </c>
      <c r="E87" s="5">
        <v>260.5</v>
      </c>
      <c r="F87" s="4">
        <f t="shared" si="6"/>
        <v>6.5143953934740872E-2</v>
      </c>
      <c r="G87" s="5">
        <f t="shared" si="7"/>
        <v>34.677848775292865</v>
      </c>
    </row>
    <row r="88" spans="1:7">
      <c r="A88" s="11">
        <v>39081</v>
      </c>
      <c r="B88" s="1">
        <v>28.79</v>
      </c>
      <c r="C88" s="3">
        <v>2.359</v>
      </c>
      <c r="D88" s="3">
        <v>12.206</v>
      </c>
      <c r="E88" s="1">
        <v>358.3</v>
      </c>
      <c r="F88" s="4">
        <f t="shared" si="6"/>
        <v>8.0351660619592521E-2</v>
      </c>
      <c r="G88" s="5">
        <f t="shared" si="7"/>
        <v>29.354415861051944</v>
      </c>
    </row>
    <row r="89" spans="1:7">
      <c r="A89" s="11">
        <v>39087</v>
      </c>
      <c r="B89" s="1">
        <v>27.21</v>
      </c>
      <c r="C89" s="3">
        <v>2.359</v>
      </c>
      <c r="D89" s="3">
        <v>11.536</v>
      </c>
      <c r="E89" s="5">
        <v>342</v>
      </c>
      <c r="F89" s="4">
        <f t="shared" si="6"/>
        <v>7.956140350877193E-2</v>
      </c>
      <c r="G89" s="5">
        <f t="shared" si="7"/>
        <v>29.646324549237171</v>
      </c>
    </row>
    <row r="90" spans="1:7">
      <c r="A90" s="11">
        <v>39094</v>
      </c>
      <c r="B90" s="1">
        <v>24.25</v>
      </c>
      <c r="C90" s="3">
        <v>2.319</v>
      </c>
      <c r="D90" s="3">
        <v>10.459</v>
      </c>
      <c r="E90" s="1">
        <v>302.8</v>
      </c>
      <c r="F90" s="4">
        <f t="shared" si="6"/>
        <v>8.008586525759577E-2</v>
      </c>
      <c r="G90" s="5">
        <f t="shared" si="7"/>
        <v>28.951142556649778</v>
      </c>
    </row>
    <row r="91" spans="1:7">
      <c r="A91" s="11">
        <v>39102</v>
      </c>
      <c r="B91" s="1">
        <v>24.06</v>
      </c>
      <c r="C91" s="3">
        <v>2.2389999999999999</v>
      </c>
      <c r="D91" s="3">
        <v>10.747</v>
      </c>
      <c r="E91" s="1">
        <v>310.60000000000002</v>
      </c>
      <c r="F91" s="4">
        <f t="shared" si="6"/>
        <v>7.7462974887314864E-2</v>
      </c>
      <c r="G91" s="5">
        <f t="shared" si="7"/>
        <v>28.901088675909559</v>
      </c>
    </row>
    <row r="92" spans="1:7">
      <c r="A92" s="11">
        <v>39108</v>
      </c>
      <c r="B92" s="1">
        <v>25.37</v>
      </c>
      <c r="C92" s="3">
        <v>2.2189999999999999</v>
      </c>
      <c r="D92" s="3">
        <v>11.432</v>
      </c>
      <c r="E92" s="1">
        <v>313.5</v>
      </c>
      <c r="F92" s="4">
        <f t="shared" si="6"/>
        <v>8.0925039872408303E-2</v>
      </c>
      <c r="G92" s="5">
        <f t="shared" si="7"/>
        <v>27.423023093072079</v>
      </c>
    </row>
    <row r="93" spans="1:7">
      <c r="A93" s="11">
        <v>39113</v>
      </c>
      <c r="B93" s="4">
        <v>27.1</v>
      </c>
      <c r="C93" s="3">
        <v>2.1989999999999998</v>
      </c>
      <c r="D93" s="3">
        <v>13.324999999999999</v>
      </c>
      <c r="E93" s="1">
        <v>338.8</v>
      </c>
      <c r="F93" s="4">
        <f t="shared" si="6"/>
        <v>7.9988193624557266E-2</v>
      </c>
      <c r="G93" s="5">
        <f t="shared" si="7"/>
        <v>25.425891181988746</v>
      </c>
    </row>
    <row r="94" spans="1:7">
      <c r="A94" s="11">
        <v>39120</v>
      </c>
      <c r="B94" s="4">
        <v>25.79</v>
      </c>
      <c r="C94" s="3">
        <v>2.2789999999999999</v>
      </c>
      <c r="D94" s="3">
        <v>11.315</v>
      </c>
      <c r="E94" s="1">
        <v>308.7</v>
      </c>
      <c r="F94" s="4">
        <f t="shared" si="6"/>
        <v>8.3543893747975384E-2</v>
      </c>
      <c r="G94" s="5">
        <f t="shared" si="7"/>
        <v>27.282368537339813</v>
      </c>
    </row>
    <row r="95" spans="1:7">
      <c r="A95" s="11">
        <v>39131</v>
      </c>
      <c r="B95" s="4">
        <v>10</v>
      </c>
      <c r="C95" s="3">
        <v>2.319</v>
      </c>
      <c r="D95" s="3">
        <v>4.3109999999999999</v>
      </c>
      <c r="E95" s="1">
        <f>G95*D95</f>
        <v>119.74516208751579</v>
      </c>
      <c r="F95" s="4">
        <f t="shared" si="6"/>
        <v>8.3510680729560471E-2</v>
      </c>
      <c r="G95" s="5">
        <f>AVERAGE(G94,G96)</f>
        <v>27.776655552659662</v>
      </c>
    </row>
    <row r="96" spans="1:7">
      <c r="A96" s="11">
        <v>39134</v>
      </c>
      <c r="B96" s="1">
        <v>29.25</v>
      </c>
      <c r="C96" s="3">
        <v>2.419</v>
      </c>
      <c r="D96" s="3">
        <v>12.090999999999999</v>
      </c>
      <c r="E96" s="1">
        <v>463.7</v>
      </c>
      <c r="F96" s="4">
        <f>(B96+B95)/E96</f>
        <v>8.4645244770325645E-2</v>
      </c>
      <c r="G96" s="5">
        <f>E96/(D96+D95)</f>
        <v>28.270942567979514</v>
      </c>
    </row>
    <row r="97" spans="1:7">
      <c r="A97" s="11">
        <v>39139</v>
      </c>
      <c r="B97" s="1">
        <v>26.97</v>
      </c>
      <c r="C97" s="3">
        <v>2.4790000000000001</v>
      </c>
      <c r="D97" s="3">
        <v>10.88</v>
      </c>
      <c r="E97" s="1">
        <v>293.2</v>
      </c>
      <c r="F97" s="4">
        <f t="shared" ref="F97:F160" si="8">B97/E97</f>
        <v>9.1984993178717597E-2</v>
      </c>
      <c r="G97" s="5">
        <f t="shared" ref="G97:G160" si="9">E97/D97</f>
        <v>26.948529411764703</v>
      </c>
    </row>
    <row r="98" spans="1:7">
      <c r="A98" s="11">
        <v>39147</v>
      </c>
      <c r="B98" s="1">
        <v>28.57</v>
      </c>
      <c r="C98" s="3">
        <v>2.5190000000000001</v>
      </c>
      <c r="D98" s="3">
        <v>11.343</v>
      </c>
      <c r="E98" s="5">
        <v>345</v>
      </c>
      <c r="F98" s="4">
        <f t="shared" si="8"/>
        <v>8.2811594202898547E-2</v>
      </c>
      <c r="G98" s="5">
        <f t="shared" si="9"/>
        <v>30.415234065062155</v>
      </c>
    </row>
    <row r="99" spans="1:7">
      <c r="A99" s="11">
        <v>39149</v>
      </c>
      <c r="B99" s="1">
        <v>19.45</v>
      </c>
      <c r="C99" s="3">
        <v>2.4990000000000001</v>
      </c>
      <c r="D99" s="3">
        <v>7.7850000000000001</v>
      </c>
      <c r="E99" s="5">
        <v>234</v>
      </c>
      <c r="F99" s="4">
        <f t="shared" si="8"/>
        <v>8.3119658119658116E-2</v>
      </c>
      <c r="G99" s="5">
        <f t="shared" si="9"/>
        <v>30.057803468208093</v>
      </c>
    </row>
    <row r="100" spans="1:7">
      <c r="A100" s="11">
        <v>39150</v>
      </c>
      <c r="B100" s="1">
        <v>25.02</v>
      </c>
      <c r="C100" s="3">
        <v>2.4390000000000001</v>
      </c>
      <c r="D100" s="3">
        <v>10.257999999999999</v>
      </c>
      <c r="E100" s="1">
        <v>305.60000000000002</v>
      </c>
      <c r="F100" s="4">
        <f t="shared" si="8"/>
        <v>8.1871727748691087E-2</v>
      </c>
      <c r="G100" s="5">
        <f t="shared" si="9"/>
        <v>29.791382335737964</v>
      </c>
    </row>
    <row r="101" spans="1:7">
      <c r="A101" s="11">
        <v>39157</v>
      </c>
      <c r="B101" s="1">
        <v>32.17</v>
      </c>
      <c r="C101" s="3">
        <v>2.4790000000000001</v>
      </c>
      <c r="D101" s="3">
        <v>12.978999999999999</v>
      </c>
      <c r="E101" s="1">
        <v>344.8</v>
      </c>
      <c r="F101" s="4">
        <f t="shared" si="8"/>
        <v>9.3300464037122971E-2</v>
      </c>
      <c r="G101" s="5">
        <f t="shared" si="9"/>
        <v>26.565991216580631</v>
      </c>
    </row>
    <row r="102" spans="1:7">
      <c r="A102" s="11">
        <v>39164</v>
      </c>
      <c r="B102" s="1">
        <v>31.25</v>
      </c>
      <c r="C102" s="3">
        <v>2.589</v>
      </c>
      <c r="D102" s="3">
        <v>12.07</v>
      </c>
      <c r="E102" s="1">
        <v>333.1</v>
      </c>
      <c r="F102" s="4">
        <f t="shared" si="8"/>
        <v>9.3815670969678772E-2</v>
      </c>
      <c r="G102" s="5">
        <f t="shared" si="9"/>
        <v>27.5973487986744</v>
      </c>
    </row>
    <row r="103" spans="1:7">
      <c r="A103" s="11">
        <v>39171</v>
      </c>
      <c r="B103" s="1">
        <v>29.78</v>
      </c>
      <c r="C103" s="3">
        <v>2.7589999999999999</v>
      </c>
      <c r="D103" s="3">
        <v>10.795</v>
      </c>
      <c r="E103" s="1">
        <v>310.8</v>
      </c>
      <c r="F103" s="4">
        <f t="shared" si="8"/>
        <v>9.5817245817245822E-2</v>
      </c>
      <c r="G103" s="5">
        <f t="shared" si="9"/>
        <v>28.791106993978694</v>
      </c>
    </row>
    <row r="104" spans="1:7">
      <c r="A104" s="11">
        <v>39178</v>
      </c>
      <c r="B104" s="1">
        <v>37.659999999999997</v>
      </c>
      <c r="C104" s="3">
        <v>2.859</v>
      </c>
      <c r="D104" s="3">
        <v>13.170999999999999</v>
      </c>
      <c r="E104" s="1">
        <v>375.4</v>
      </c>
      <c r="F104" s="4">
        <f t="shared" si="8"/>
        <v>0.1003196590303676</v>
      </c>
      <c r="G104" s="5">
        <f t="shared" si="9"/>
        <v>28.50201199605193</v>
      </c>
    </row>
    <row r="105" spans="1:7">
      <c r="A105" s="11">
        <v>39181</v>
      </c>
      <c r="B105" s="1">
        <v>30.04</v>
      </c>
      <c r="C105" s="3">
        <v>2.879</v>
      </c>
      <c r="D105" s="3">
        <v>10.433999999999999</v>
      </c>
      <c r="E105" s="1">
        <v>313.10000000000002</v>
      </c>
      <c r="F105" s="4">
        <f t="shared" si="8"/>
        <v>9.5943787927179808E-2</v>
      </c>
      <c r="G105" s="5">
        <f t="shared" si="9"/>
        <v>30.0076672417098</v>
      </c>
    </row>
    <row r="106" spans="1:7">
      <c r="A106" s="11">
        <v>39185</v>
      </c>
      <c r="B106" s="1">
        <v>26.57</v>
      </c>
      <c r="C106" s="3">
        <v>2.9790000000000001</v>
      </c>
      <c r="D106" s="3">
        <v>8.92</v>
      </c>
      <c r="E106" s="1">
        <v>252.9</v>
      </c>
      <c r="F106" s="4">
        <f t="shared" si="8"/>
        <v>0.10506128904705417</v>
      </c>
      <c r="G106" s="5">
        <f t="shared" si="9"/>
        <v>28.352017937219731</v>
      </c>
    </row>
    <row r="107" spans="1:7">
      <c r="A107" s="11">
        <v>39191</v>
      </c>
      <c r="B107" s="1">
        <v>36.04</v>
      </c>
      <c r="C107" s="3">
        <v>2.9790000000000001</v>
      </c>
      <c r="D107" s="3">
        <v>12.098000000000001</v>
      </c>
      <c r="E107" s="1">
        <v>363.4</v>
      </c>
      <c r="F107" s="4">
        <f t="shared" si="8"/>
        <v>9.9174463401210791E-2</v>
      </c>
      <c r="G107" s="5">
        <f t="shared" si="9"/>
        <v>30.038022813688208</v>
      </c>
    </row>
    <row r="108" spans="1:7">
      <c r="A108" s="11">
        <v>39198</v>
      </c>
      <c r="B108" s="1">
        <v>35.92</v>
      </c>
      <c r="C108" s="3">
        <v>3.0590000000000002</v>
      </c>
      <c r="D108" s="3">
        <v>11.741</v>
      </c>
      <c r="E108" s="1">
        <v>318.10000000000002</v>
      </c>
      <c r="F108" s="4">
        <f t="shared" si="8"/>
        <v>0.11292046526249606</v>
      </c>
      <c r="G108" s="5">
        <f t="shared" si="9"/>
        <v>27.093092581551829</v>
      </c>
    </row>
    <row r="109" spans="1:7">
      <c r="A109" s="11">
        <v>39205</v>
      </c>
      <c r="B109" s="1">
        <v>37.06</v>
      </c>
      <c r="C109" s="3">
        <v>3.2789999999999999</v>
      </c>
      <c r="D109" s="3">
        <v>11.301</v>
      </c>
      <c r="E109" s="1">
        <v>321.3</v>
      </c>
      <c r="F109" s="4">
        <f t="shared" si="8"/>
        <v>0.11534391534391535</v>
      </c>
      <c r="G109" s="5">
        <f t="shared" si="9"/>
        <v>28.431112290947706</v>
      </c>
    </row>
    <row r="110" spans="1:7">
      <c r="A110" s="11">
        <v>39211</v>
      </c>
      <c r="B110" s="1">
        <v>38.81</v>
      </c>
      <c r="C110" s="3">
        <v>3.2789999999999999</v>
      </c>
      <c r="D110" s="3">
        <v>11.837</v>
      </c>
      <c r="E110" s="1">
        <v>356.1</v>
      </c>
      <c r="F110" s="4">
        <f t="shared" si="8"/>
        <v>0.10898623982027521</v>
      </c>
      <c r="G110" s="5">
        <f t="shared" si="9"/>
        <v>30.083636056433221</v>
      </c>
    </row>
    <row r="111" spans="1:7">
      <c r="A111" s="11">
        <v>39212</v>
      </c>
      <c r="B111" s="1">
        <v>28.61</v>
      </c>
      <c r="C111" s="3">
        <v>3.2989999999999999</v>
      </c>
      <c r="D111" s="3">
        <v>8.673</v>
      </c>
      <c r="E111" s="1">
        <v>314.3</v>
      </c>
      <c r="F111" s="4">
        <f t="shared" si="8"/>
        <v>9.1027680559974539E-2</v>
      </c>
      <c r="G111" s="5">
        <f t="shared" si="9"/>
        <v>36.238902340597257</v>
      </c>
    </row>
    <row r="112" spans="1:7">
      <c r="A112" s="11">
        <v>39215</v>
      </c>
      <c r="B112" s="1">
        <v>43.99</v>
      </c>
      <c r="C112" s="3">
        <v>3.6989999999999998</v>
      </c>
      <c r="D112" s="3">
        <v>11.893000000000001</v>
      </c>
      <c r="E112" s="1">
        <v>371.1</v>
      </c>
      <c r="F112" s="4">
        <f t="shared" si="8"/>
        <v>0.11853947722985718</v>
      </c>
      <c r="G112" s="5">
        <f t="shared" si="9"/>
        <v>31.203228790044562</v>
      </c>
    </row>
    <row r="113" spans="1:7">
      <c r="A113" s="11">
        <v>39224</v>
      </c>
      <c r="B113" s="1">
        <v>43.36</v>
      </c>
      <c r="C113" s="3">
        <v>3.6589999999999998</v>
      </c>
      <c r="D113" s="3">
        <v>11.85</v>
      </c>
      <c r="E113" s="1">
        <v>327.8</v>
      </c>
      <c r="F113" s="4">
        <f t="shared" si="8"/>
        <v>0.13227577791336179</v>
      </c>
      <c r="G113" s="5">
        <f t="shared" si="9"/>
        <v>27.662447257383967</v>
      </c>
    </row>
    <row r="114" spans="1:7">
      <c r="A114" s="11">
        <v>39232</v>
      </c>
      <c r="B114" s="1">
        <v>43.39</v>
      </c>
      <c r="C114" s="3">
        <v>3.6190000000000002</v>
      </c>
      <c r="D114" s="3">
        <v>11.99</v>
      </c>
      <c r="E114" s="1">
        <v>357.2</v>
      </c>
      <c r="F114" s="4">
        <f t="shared" si="8"/>
        <v>0.12147256438969765</v>
      </c>
      <c r="G114" s="5">
        <f t="shared" si="9"/>
        <v>29.791492910758965</v>
      </c>
    </row>
    <row r="115" spans="1:7">
      <c r="A115" s="11">
        <v>39246</v>
      </c>
      <c r="B115" s="1">
        <v>38.56</v>
      </c>
      <c r="C115" s="3">
        <v>3.4990000000000001</v>
      </c>
      <c r="D115" s="3">
        <v>11.021000000000001</v>
      </c>
      <c r="E115" s="5">
        <v>325</v>
      </c>
      <c r="F115" s="4">
        <f t="shared" si="8"/>
        <v>0.11864615384615386</v>
      </c>
      <c r="G115" s="5">
        <f t="shared" si="9"/>
        <v>29.489157063787314</v>
      </c>
    </row>
    <row r="116" spans="1:7">
      <c r="A116" s="11">
        <v>39253</v>
      </c>
      <c r="B116" s="1">
        <v>43.79</v>
      </c>
      <c r="C116" s="3">
        <v>3.399</v>
      </c>
      <c r="D116" s="3">
        <v>12.882</v>
      </c>
      <c r="E116" s="1">
        <v>405.1</v>
      </c>
      <c r="F116" s="4">
        <f t="shared" si="8"/>
        <v>0.10809676623056035</v>
      </c>
      <c r="G116" s="5">
        <f t="shared" si="9"/>
        <v>31.446980282564823</v>
      </c>
    </row>
    <row r="117" spans="1:7">
      <c r="A117" s="11">
        <v>39260</v>
      </c>
      <c r="B117" s="1">
        <v>41.37</v>
      </c>
      <c r="C117" s="3">
        <v>3.2389999999999999</v>
      </c>
      <c r="D117" s="3">
        <v>12.773999999999999</v>
      </c>
      <c r="E117" s="1">
        <v>383.5</v>
      </c>
      <c r="F117" s="4">
        <f t="shared" si="8"/>
        <v>0.10787483702737939</v>
      </c>
      <c r="G117" s="5">
        <f t="shared" si="9"/>
        <v>30.021919524033194</v>
      </c>
    </row>
    <row r="118" spans="1:7">
      <c r="A118" s="11">
        <v>39266</v>
      </c>
      <c r="B118" s="1">
        <v>37.36</v>
      </c>
      <c r="C118" s="3">
        <v>3.1389999999999998</v>
      </c>
      <c r="D118" s="3">
        <v>11.903</v>
      </c>
      <c r="E118" s="1">
        <v>344.4</v>
      </c>
      <c r="F118" s="4">
        <f t="shared" si="8"/>
        <v>0.10847851335656214</v>
      </c>
      <c r="G118" s="5">
        <f t="shared" si="9"/>
        <v>28.933882214567753</v>
      </c>
    </row>
    <row r="119" spans="1:7">
      <c r="A119" s="11">
        <v>39275</v>
      </c>
      <c r="B119" s="1">
        <v>46.12</v>
      </c>
      <c r="C119" s="3">
        <v>3.4590000000000001</v>
      </c>
      <c r="D119" s="3">
        <v>13.333</v>
      </c>
      <c r="E119" s="1">
        <v>398.2</v>
      </c>
      <c r="F119" s="4">
        <f t="shared" si="8"/>
        <v>0.11582119537920643</v>
      </c>
      <c r="G119" s="5">
        <f t="shared" si="9"/>
        <v>29.865746643666089</v>
      </c>
    </row>
    <row r="120" spans="1:7">
      <c r="A120" s="11">
        <v>39282</v>
      </c>
      <c r="B120" s="1">
        <v>42.36</v>
      </c>
      <c r="C120" s="3">
        <v>3.419</v>
      </c>
      <c r="D120" s="3">
        <v>12.388999999999999</v>
      </c>
      <c r="E120" s="1">
        <v>402.5</v>
      </c>
      <c r="F120" s="4">
        <f t="shared" si="8"/>
        <v>0.10524223602484471</v>
      </c>
      <c r="G120" s="5">
        <f t="shared" si="9"/>
        <v>32.488497861005733</v>
      </c>
    </row>
    <row r="121" spans="1:7">
      <c r="A121" s="11">
        <v>39284</v>
      </c>
      <c r="B121" s="1">
        <v>28.85</v>
      </c>
      <c r="C121" s="3">
        <v>3.0990000000000002</v>
      </c>
      <c r="D121" s="3">
        <v>9.3079999999999998</v>
      </c>
      <c r="E121" s="1">
        <v>292.10000000000002</v>
      </c>
      <c r="F121" s="4">
        <f t="shared" si="8"/>
        <v>9.8767545361177669E-2</v>
      </c>
      <c r="G121" s="5">
        <f t="shared" si="9"/>
        <v>31.381607219596049</v>
      </c>
    </row>
    <row r="122" spans="1:7">
      <c r="A122" s="11">
        <v>39284</v>
      </c>
      <c r="B122" s="1">
        <v>29.26</v>
      </c>
      <c r="C122" s="3">
        <v>3.1890000000000001</v>
      </c>
      <c r="D122" s="3">
        <v>9.1760000000000002</v>
      </c>
      <c r="E122" s="1">
        <v>314.5</v>
      </c>
      <c r="F122" s="4">
        <f t="shared" si="8"/>
        <v>9.3036565977742458E-2</v>
      </c>
      <c r="G122" s="5">
        <f t="shared" si="9"/>
        <v>34.274193548387096</v>
      </c>
    </row>
    <row r="123" spans="1:7">
      <c r="A123" s="11">
        <v>39291</v>
      </c>
      <c r="B123" s="1">
        <v>17.04</v>
      </c>
      <c r="C123" s="3">
        <v>2.879</v>
      </c>
      <c r="D123" s="3">
        <v>5.9180000000000001</v>
      </c>
      <c r="E123" s="5">
        <v>194</v>
      </c>
      <c r="F123" s="4">
        <f t="shared" si="8"/>
        <v>8.7835051546391749E-2</v>
      </c>
      <c r="G123" s="5">
        <f t="shared" si="9"/>
        <v>32.781345049003043</v>
      </c>
    </row>
    <row r="124" spans="1:7">
      <c r="A124" s="11">
        <v>39291</v>
      </c>
      <c r="B124" s="1">
        <v>23.38</v>
      </c>
      <c r="C124" s="3">
        <v>3.0990000000000002</v>
      </c>
      <c r="D124" s="3">
        <v>7.5449999999999999</v>
      </c>
      <c r="E124" s="1">
        <v>265.2</v>
      </c>
      <c r="F124" s="4">
        <f t="shared" si="8"/>
        <v>8.8159879336349931E-2</v>
      </c>
      <c r="G124" s="5">
        <f t="shared" si="9"/>
        <v>35.14910536779324</v>
      </c>
    </row>
    <row r="125" spans="1:7">
      <c r="A125" s="11">
        <v>39291</v>
      </c>
      <c r="B125" s="1">
        <v>19.850000000000001</v>
      </c>
      <c r="C125" s="3">
        <v>3.3490000000000002</v>
      </c>
      <c r="D125" s="3">
        <v>5.9260000000000002</v>
      </c>
      <c r="E125" s="1">
        <v>248.6</v>
      </c>
      <c r="F125" s="4">
        <f t="shared" si="8"/>
        <v>7.9847144006436055E-2</v>
      </c>
      <c r="G125" s="5">
        <f t="shared" si="9"/>
        <v>41.950725615929798</v>
      </c>
    </row>
    <row r="126" spans="1:7">
      <c r="A126" s="11">
        <v>39296</v>
      </c>
      <c r="B126" s="1">
        <v>39.53</v>
      </c>
      <c r="C126" s="3">
        <v>3.1789999999999998</v>
      </c>
      <c r="D126" s="3">
        <v>12.433999999999999</v>
      </c>
      <c r="E126" s="1">
        <v>359.9</v>
      </c>
      <c r="F126" s="4">
        <f t="shared" si="8"/>
        <v>0.1098360655737705</v>
      </c>
      <c r="G126" s="5">
        <f t="shared" si="9"/>
        <v>28.944828695512303</v>
      </c>
    </row>
    <row r="127" spans="1:7">
      <c r="A127" s="11">
        <v>39304</v>
      </c>
      <c r="B127" s="1">
        <v>31.87</v>
      </c>
      <c r="C127" s="3">
        <v>3.1190000000000002</v>
      </c>
      <c r="D127" s="3">
        <v>10.217000000000001</v>
      </c>
      <c r="E127" s="1">
        <v>364.8</v>
      </c>
      <c r="F127" s="4">
        <f t="shared" si="8"/>
        <v>8.7362938596491233E-2</v>
      </c>
      <c r="G127" s="5">
        <f t="shared" si="9"/>
        <v>35.705197220319079</v>
      </c>
    </row>
    <row r="128" spans="1:7">
      <c r="A128" s="11">
        <v>39311</v>
      </c>
      <c r="B128" s="1">
        <v>34.01</v>
      </c>
      <c r="C128" s="3">
        <v>2.9990000000000001</v>
      </c>
      <c r="D128" s="3">
        <v>11.340999999999999</v>
      </c>
      <c r="E128" s="1">
        <v>325.3</v>
      </c>
      <c r="F128" s="4">
        <f t="shared" si="8"/>
        <v>0.10454964648017213</v>
      </c>
      <c r="G128" s="5">
        <f t="shared" si="9"/>
        <v>28.683537606912974</v>
      </c>
    </row>
    <row r="129" spans="1:7">
      <c r="A129" s="11">
        <v>39331</v>
      </c>
      <c r="B129" s="1">
        <v>41.61</v>
      </c>
      <c r="C129" s="3">
        <v>3.2589999999999999</v>
      </c>
      <c r="D129" s="3">
        <v>12.766999999999999</v>
      </c>
      <c r="E129" s="1">
        <v>369.3</v>
      </c>
      <c r="F129" s="4">
        <f t="shared" si="8"/>
        <v>0.11267262388302193</v>
      </c>
      <c r="G129" s="5">
        <f t="shared" si="9"/>
        <v>28.926137698754605</v>
      </c>
    </row>
    <row r="130" spans="1:7">
      <c r="A130" s="11">
        <v>39339</v>
      </c>
      <c r="B130" s="1">
        <v>41.07</v>
      </c>
      <c r="C130" s="3">
        <v>3.1589999999999998</v>
      </c>
      <c r="D130" s="3">
        <v>13</v>
      </c>
      <c r="E130" s="5">
        <v>394</v>
      </c>
      <c r="F130" s="4">
        <f t="shared" si="8"/>
        <v>0.10423857868020305</v>
      </c>
      <c r="G130" s="5">
        <f t="shared" si="9"/>
        <v>30.307692307692307</v>
      </c>
    </row>
    <row r="131" spans="1:7">
      <c r="A131" s="11">
        <v>39348</v>
      </c>
      <c r="B131" s="1">
        <v>37.26</v>
      </c>
      <c r="C131" s="3">
        <v>2.879</v>
      </c>
      <c r="D131" s="3">
        <v>12.941000000000001</v>
      </c>
      <c r="E131" s="5">
        <v>387.8</v>
      </c>
      <c r="F131" s="4">
        <f t="shared" si="8"/>
        <v>9.6080453842186692E-2</v>
      </c>
      <c r="G131" s="5">
        <f t="shared" si="9"/>
        <v>29.966772274167376</v>
      </c>
    </row>
    <row r="132" spans="1:7">
      <c r="A132" s="11">
        <v>39353</v>
      </c>
      <c r="B132" s="1">
        <v>34.43</v>
      </c>
      <c r="C132" s="3">
        <v>3.0590000000000002</v>
      </c>
      <c r="D132" s="3">
        <v>11.256</v>
      </c>
      <c r="E132" s="5">
        <v>369.9</v>
      </c>
      <c r="F132" s="4">
        <f t="shared" si="8"/>
        <v>9.3079210597458772E-2</v>
      </c>
      <c r="G132" s="5">
        <f t="shared" si="9"/>
        <v>32.862473347547969</v>
      </c>
    </row>
    <row r="133" spans="1:7">
      <c r="A133" s="11">
        <v>39359</v>
      </c>
      <c r="B133" s="1">
        <v>37.57</v>
      </c>
      <c r="C133" s="3">
        <v>2.9790000000000001</v>
      </c>
      <c r="D133" s="3">
        <v>12.611000000000001</v>
      </c>
      <c r="E133" s="5">
        <v>372.2</v>
      </c>
      <c r="F133" s="4">
        <f t="shared" si="8"/>
        <v>0.10094035464803869</v>
      </c>
      <c r="G133" s="5">
        <f t="shared" si="9"/>
        <v>29.513916422171118</v>
      </c>
    </row>
    <row r="134" spans="1:7">
      <c r="A134" s="11">
        <v>39362</v>
      </c>
      <c r="B134" s="1">
        <v>21.76</v>
      </c>
      <c r="C134" s="3">
        <v>2.7890000000000001</v>
      </c>
      <c r="D134" s="3">
        <v>7.8029999999999999</v>
      </c>
      <c r="E134" s="5">
        <v>251</v>
      </c>
      <c r="F134" s="4">
        <f t="shared" si="8"/>
        <v>8.6693227091633476E-2</v>
      </c>
      <c r="G134" s="5">
        <f t="shared" si="9"/>
        <v>32.167115212097912</v>
      </c>
    </row>
    <row r="135" spans="1:7">
      <c r="A135" s="11">
        <v>39369</v>
      </c>
      <c r="B135" s="1">
        <v>31.11</v>
      </c>
      <c r="C135" s="3">
        <v>2.859</v>
      </c>
      <c r="D135" s="3">
        <v>10.882</v>
      </c>
      <c r="E135" s="5">
        <f>323.5+0.3</f>
        <v>323.8</v>
      </c>
      <c r="F135" s="4">
        <f t="shared" si="8"/>
        <v>9.6077825818406418E-2</v>
      </c>
      <c r="G135" s="5">
        <f t="shared" si="9"/>
        <v>29.755559639772102</v>
      </c>
    </row>
    <row r="136" spans="1:7">
      <c r="A136" s="11">
        <v>39374</v>
      </c>
      <c r="B136" s="1">
        <v>30.99</v>
      </c>
      <c r="C136" s="3">
        <v>2.899</v>
      </c>
      <c r="D136" s="3">
        <v>10.691000000000001</v>
      </c>
      <c r="E136" s="5">
        <v>333.5</v>
      </c>
      <c r="F136" s="4">
        <f t="shared" si="8"/>
        <v>9.2923538230884548E-2</v>
      </c>
      <c r="G136" s="5">
        <f t="shared" si="9"/>
        <v>31.194462632120473</v>
      </c>
    </row>
    <row r="137" spans="1:7">
      <c r="A137" s="11">
        <v>39379</v>
      </c>
      <c r="B137" s="1">
        <v>36.380000000000003</v>
      </c>
      <c r="C137" s="3">
        <v>2.859</v>
      </c>
      <c r="D137" s="3">
        <v>12.725</v>
      </c>
      <c r="E137" s="5">
        <v>359.6</v>
      </c>
      <c r="F137" s="4">
        <f t="shared" si="8"/>
        <v>0.10116796440489433</v>
      </c>
      <c r="G137" s="5">
        <f t="shared" si="9"/>
        <v>28.259332023575642</v>
      </c>
    </row>
    <row r="138" spans="1:7">
      <c r="A138" s="11">
        <v>39385</v>
      </c>
      <c r="B138" s="1">
        <v>31.64</v>
      </c>
      <c r="C138" s="3">
        <v>2.9990000000000001</v>
      </c>
      <c r="D138" s="3">
        <v>10.55</v>
      </c>
      <c r="E138" s="5">
        <v>291.3</v>
      </c>
      <c r="F138" s="4">
        <f t="shared" si="8"/>
        <v>0.10861654651561964</v>
      </c>
      <c r="G138" s="5">
        <f t="shared" si="9"/>
        <v>27.611374407582936</v>
      </c>
    </row>
    <row r="139" spans="1:7">
      <c r="A139" s="11">
        <v>39391</v>
      </c>
      <c r="B139" s="1">
        <v>36.36</v>
      </c>
      <c r="C139" s="3">
        <v>3.0990000000000002</v>
      </c>
      <c r="D139" s="3">
        <v>11.733000000000001</v>
      </c>
      <c r="E139" s="5">
        <v>335.1</v>
      </c>
      <c r="F139" s="4">
        <f t="shared" si="8"/>
        <v>0.10850492390331244</v>
      </c>
      <c r="G139" s="5">
        <f t="shared" si="9"/>
        <v>28.560470467911021</v>
      </c>
    </row>
    <row r="140" spans="1:7">
      <c r="A140" s="11">
        <v>39405</v>
      </c>
      <c r="B140" s="1">
        <v>45.75</v>
      </c>
      <c r="C140" s="3">
        <v>3.5990000000000002</v>
      </c>
      <c r="D140" s="3">
        <v>12.712</v>
      </c>
      <c r="E140" s="5">
        <v>350.1</v>
      </c>
      <c r="F140" s="4">
        <f t="shared" si="8"/>
        <v>0.13067694944301628</v>
      </c>
      <c r="G140" s="5">
        <f t="shared" si="9"/>
        <v>27.540906230333544</v>
      </c>
    </row>
    <row r="141" spans="1:7">
      <c r="A141" s="11">
        <v>39410</v>
      </c>
      <c r="B141" s="1">
        <v>32.89</v>
      </c>
      <c r="C141" s="3">
        <v>2.9590000000000001</v>
      </c>
      <c r="D141" s="3">
        <v>11.116</v>
      </c>
      <c r="E141" s="5">
        <v>308.39999999999998</v>
      </c>
      <c r="F141" s="4">
        <f t="shared" si="8"/>
        <v>0.10664721141374839</v>
      </c>
      <c r="G141" s="5">
        <f t="shared" si="9"/>
        <v>27.743792731198273</v>
      </c>
    </row>
    <row r="142" spans="1:7">
      <c r="A142" s="11">
        <v>39419</v>
      </c>
      <c r="B142" s="1">
        <v>39.65</v>
      </c>
      <c r="C142" s="3">
        <v>3.1190000000000002</v>
      </c>
      <c r="D142" s="3">
        <v>12.711</v>
      </c>
      <c r="E142" s="5">
        <v>359.6</v>
      </c>
      <c r="F142" s="4">
        <f t="shared" si="8"/>
        <v>0.11026140155728587</v>
      </c>
      <c r="G142" s="5">
        <f t="shared" si="9"/>
        <v>28.290457084415074</v>
      </c>
    </row>
    <row r="143" spans="1:7">
      <c r="A143" s="11">
        <v>39427</v>
      </c>
      <c r="B143" s="1">
        <v>36.07</v>
      </c>
      <c r="C143" s="3">
        <v>3.0790000000000002</v>
      </c>
      <c r="D143" s="3">
        <v>11.715</v>
      </c>
      <c r="E143" s="5">
        <v>308.5</v>
      </c>
      <c r="F143" s="4">
        <f t="shared" si="8"/>
        <v>0.11692058346839546</v>
      </c>
      <c r="G143" s="5">
        <f t="shared" si="9"/>
        <v>26.333760136577038</v>
      </c>
    </row>
    <row r="144" spans="1:7">
      <c r="A144" s="11">
        <v>39433</v>
      </c>
      <c r="B144" s="1">
        <v>34.22</v>
      </c>
      <c r="C144" s="3">
        <v>3.0790000000000002</v>
      </c>
      <c r="D144" s="3">
        <v>11.113</v>
      </c>
      <c r="E144" s="5">
        <v>295</v>
      </c>
      <c r="F144" s="4">
        <f t="shared" si="8"/>
        <v>0.11599999999999999</v>
      </c>
      <c r="G144" s="5">
        <f t="shared" si="9"/>
        <v>26.545487267164582</v>
      </c>
    </row>
    <row r="145" spans="1:7">
      <c r="A145" s="11">
        <v>39436</v>
      </c>
      <c r="B145" s="4">
        <v>21.1</v>
      </c>
      <c r="C145" s="3">
        <v>3.0590000000000002</v>
      </c>
      <c r="D145" s="3">
        <v>6.899</v>
      </c>
      <c r="E145" s="5">
        <v>190.3</v>
      </c>
      <c r="F145" s="4">
        <f t="shared" si="8"/>
        <v>0.11087756174461377</v>
      </c>
      <c r="G145" s="5">
        <f t="shared" si="9"/>
        <v>27.583707783736774</v>
      </c>
    </row>
    <row r="146" spans="1:7">
      <c r="A146" s="11">
        <v>39437</v>
      </c>
      <c r="B146" s="4">
        <v>27.33</v>
      </c>
      <c r="C146" s="3">
        <v>2.9289999999999998</v>
      </c>
      <c r="D146" s="3">
        <v>9.3320000000000007</v>
      </c>
      <c r="E146" s="5">
        <v>256.60000000000002</v>
      </c>
      <c r="F146" s="4">
        <f t="shared" si="8"/>
        <v>0.10650818394388151</v>
      </c>
      <c r="G146" s="5">
        <f t="shared" si="9"/>
        <v>27.496785255036436</v>
      </c>
    </row>
    <row r="147" spans="1:7">
      <c r="A147" s="11">
        <v>39437</v>
      </c>
      <c r="B147" s="4">
        <v>21.16</v>
      </c>
      <c r="C147" s="3">
        <v>3.0390000000000001</v>
      </c>
      <c r="D147" s="3">
        <v>6.9619999999999997</v>
      </c>
      <c r="E147" s="5">
        <v>214.7</v>
      </c>
      <c r="F147" s="4">
        <f t="shared" si="8"/>
        <v>9.8556124825337682E-2</v>
      </c>
      <c r="G147" s="5">
        <f t="shared" si="9"/>
        <v>30.838839413961505</v>
      </c>
    </row>
    <row r="148" spans="1:7">
      <c r="A148" s="11">
        <v>39438</v>
      </c>
      <c r="B148" s="4">
        <v>36.25</v>
      </c>
      <c r="C148" s="3">
        <v>3.169</v>
      </c>
      <c r="D148" s="3">
        <v>11.438000000000001</v>
      </c>
      <c r="E148" s="5">
        <v>325.3</v>
      </c>
      <c r="F148" s="4">
        <f t="shared" si="8"/>
        <v>0.11143559790962189</v>
      </c>
      <c r="G148" s="5">
        <f t="shared" si="9"/>
        <v>28.440286763420179</v>
      </c>
    </row>
    <row r="149" spans="1:7">
      <c r="A149" s="11">
        <v>39442</v>
      </c>
      <c r="B149" s="4">
        <v>35.82</v>
      </c>
      <c r="C149" s="3">
        <v>3.1989999999999998</v>
      </c>
      <c r="D149" s="3">
        <v>11.198</v>
      </c>
      <c r="E149" s="5">
        <v>295.8</v>
      </c>
      <c r="F149" s="4">
        <f t="shared" si="8"/>
        <v>0.12109533468559837</v>
      </c>
      <c r="G149" s="5">
        <f t="shared" si="9"/>
        <v>26.415431327022684</v>
      </c>
    </row>
    <row r="150" spans="1:7">
      <c r="A150" s="11">
        <v>39445</v>
      </c>
      <c r="B150" s="4">
        <v>37.54</v>
      </c>
      <c r="C150" s="3">
        <v>3.2989999999999999</v>
      </c>
      <c r="D150" s="3">
        <v>11.379</v>
      </c>
      <c r="E150" s="5">
        <v>303.3</v>
      </c>
      <c r="F150" s="4">
        <f t="shared" si="8"/>
        <v>0.12377184305967688</v>
      </c>
      <c r="G150" s="5">
        <f t="shared" si="9"/>
        <v>26.654363300817298</v>
      </c>
    </row>
    <row r="151" spans="1:7">
      <c r="A151" s="11">
        <v>39446</v>
      </c>
      <c r="B151" s="4">
        <v>19.18</v>
      </c>
      <c r="C151" s="3">
        <v>3.359</v>
      </c>
      <c r="D151" s="3">
        <v>5.7106000000000003</v>
      </c>
      <c r="E151" s="5">
        <v>159.4</v>
      </c>
      <c r="F151" s="4">
        <f t="shared" si="8"/>
        <v>0.12032622333751568</v>
      </c>
      <c r="G151" s="5">
        <f t="shared" si="9"/>
        <v>27.913003887507443</v>
      </c>
    </row>
    <row r="152" spans="1:7">
      <c r="A152" s="11">
        <v>39446</v>
      </c>
      <c r="B152" s="4">
        <v>21</v>
      </c>
      <c r="C152" s="3">
        <v>3.2989999999999999</v>
      </c>
      <c r="D152" s="3">
        <v>6.3659999999999997</v>
      </c>
      <c r="E152" s="5">
        <v>172.4</v>
      </c>
      <c r="F152" s="4">
        <f t="shared" si="8"/>
        <v>0.12180974477958237</v>
      </c>
      <c r="G152" s="5">
        <f t="shared" si="9"/>
        <v>27.081369776939997</v>
      </c>
    </row>
    <row r="153" spans="1:7">
      <c r="A153" s="11">
        <v>39446</v>
      </c>
      <c r="B153" s="4">
        <v>23.35</v>
      </c>
      <c r="C153" s="3">
        <v>3.0990000000000002</v>
      </c>
      <c r="D153" s="3">
        <v>7.5359999999999996</v>
      </c>
      <c r="E153" s="5">
        <v>210.8</v>
      </c>
      <c r="F153" s="4">
        <f t="shared" si="8"/>
        <v>0.1107685009487666</v>
      </c>
      <c r="G153" s="5">
        <f t="shared" si="9"/>
        <v>27.972399150743104</v>
      </c>
    </row>
    <row r="154" spans="1:7">
      <c r="A154" s="11">
        <v>39446</v>
      </c>
      <c r="B154" s="4">
        <v>18.97</v>
      </c>
      <c r="C154" s="3">
        <v>2.9590000000000001</v>
      </c>
      <c r="D154" s="3">
        <v>6.4119999999999999</v>
      </c>
      <c r="E154" s="5">
        <v>215.5</v>
      </c>
      <c r="F154" s="4">
        <f t="shared" si="8"/>
        <v>8.8027842227378181E-2</v>
      </c>
      <c r="G154" s="5">
        <f t="shared" si="9"/>
        <v>33.608858390517781</v>
      </c>
    </row>
    <row r="155" spans="1:7">
      <c r="A155" s="11">
        <v>39451</v>
      </c>
      <c r="B155" s="4">
        <v>36.71</v>
      </c>
      <c r="C155" s="3">
        <v>3.2589999999999999</v>
      </c>
      <c r="D155" s="3">
        <v>11.263</v>
      </c>
      <c r="E155" s="5">
        <v>285.89999999999998</v>
      </c>
      <c r="F155" s="4">
        <f t="shared" si="8"/>
        <v>0.12840153899965023</v>
      </c>
      <c r="G155" s="5">
        <f t="shared" si="9"/>
        <v>25.38400071029033</v>
      </c>
    </row>
    <row r="156" spans="1:7">
      <c r="A156" s="11">
        <v>39458</v>
      </c>
      <c r="B156" s="4">
        <v>37.119999999999997</v>
      </c>
      <c r="C156" s="3">
        <v>3.2189999999999999</v>
      </c>
      <c r="D156" s="3">
        <v>11.53</v>
      </c>
      <c r="E156" s="5">
        <v>326.60000000000002</v>
      </c>
      <c r="F156" s="4">
        <f t="shared" si="8"/>
        <v>0.11365584813227188</v>
      </c>
      <c r="G156" s="5">
        <f t="shared" si="9"/>
        <v>28.326105810928016</v>
      </c>
    </row>
    <row r="157" spans="1:7">
      <c r="A157" s="11">
        <v>39468</v>
      </c>
      <c r="B157" s="4">
        <v>36.58</v>
      </c>
      <c r="C157" s="3">
        <v>3.1389999999999998</v>
      </c>
      <c r="D157" s="3">
        <v>11.653</v>
      </c>
      <c r="E157" s="5">
        <v>306.39999999999998</v>
      </c>
      <c r="F157" s="4">
        <f t="shared" si="8"/>
        <v>0.1193864229765013</v>
      </c>
      <c r="G157" s="5">
        <f t="shared" si="9"/>
        <v>26.293658285420062</v>
      </c>
    </row>
    <row r="158" spans="1:7">
      <c r="A158" s="11">
        <v>39475</v>
      </c>
      <c r="B158" s="4">
        <v>44.03</v>
      </c>
      <c r="C158" s="3">
        <v>3.4990000000000001</v>
      </c>
      <c r="D158" s="3">
        <v>12.585000000000001</v>
      </c>
      <c r="E158" s="5">
        <v>311</v>
      </c>
      <c r="F158" s="4">
        <f t="shared" si="8"/>
        <v>0.14157556270096464</v>
      </c>
      <c r="G158" s="5">
        <f t="shared" si="9"/>
        <v>24.711958680969406</v>
      </c>
    </row>
    <row r="159" spans="1:7">
      <c r="A159" s="11">
        <v>39479</v>
      </c>
      <c r="B159" s="4">
        <v>33.65</v>
      </c>
      <c r="C159" s="3">
        <v>3.0790000000000002</v>
      </c>
      <c r="D159" s="3">
        <v>10.928000000000001</v>
      </c>
      <c r="E159" s="5">
        <v>276.60000000000002</v>
      </c>
      <c r="F159" s="4">
        <f t="shared" si="8"/>
        <v>0.12165582067968184</v>
      </c>
      <c r="G159" s="5">
        <f t="shared" si="9"/>
        <v>25.311127379209371</v>
      </c>
    </row>
    <row r="160" spans="1:7">
      <c r="A160" s="11">
        <v>39486</v>
      </c>
      <c r="B160" s="4">
        <v>38.32</v>
      </c>
      <c r="C160" s="3">
        <v>3.0790000000000002</v>
      </c>
      <c r="D160" s="3">
        <v>12.444000000000001</v>
      </c>
      <c r="E160" s="5">
        <v>320.5</v>
      </c>
      <c r="F160" s="4">
        <f t="shared" si="8"/>
        <v>0.1195631825273011</v>
      </c>
      <c r="G160" s="5">
        <f t="shared" si="9"/>
        <v>25.755384120861457</v>
      </c>
    </row>
    <row r="161" spans="1:7">
      <c r="A161" s="11">
        <v>39492</v>
      </c>
      <c r="B161" s="4">
        <v>37.71</v>
      </c>
      <c r="C161" s="3">
        <v>3.0990000000000002</v>
      </c>
      <c r="D161" s="3">
        <v>12.167999999999999</v>
      </c>
      <c r="E161" s="5">
        <v>303.60000000000002</v>
      </c>
      <c r="F161" s="4">
        <f t="shared" ref="F161:F225" si="10">B161/E161</f>
        <v>0.1242094861660079</v>
      </c>
      <c r="G161" s="5">
        <f t="shared" ref="G161:G225" si="11">E161/D161</f>
        <v>24.950690335305723</v>
      </c>
    </row>
    <row r="162" spans="1:7">
      <c r="A162" s="11">
        <v>39499</v>
      </c>
      <c r="B162" s="4">
        <v>40.65</v>
      </c>
      <c r="C162" s="3">
        <v>3.2189999999999999</v>
      </c>
      <c r="D162" s="3">
        <v>12.629</v>
      </c>
      <c r="E162" s="5">
        <v>326.5</v>
      </c>
      <c r="F162" s="4">
        <f t="shared" si="10"/>
        <v>0.12450229709035221</v>
      </c>
      <c r="G162" s="5">
        <f t="shared" si="11"/>
        <v>25.85319502731808</v>
      </c>
    </row>
    <row r="163" spans="1:7">
      <c r="A163" s="11">
        <v>39504</v>
      </c>
      <c r="B163" s="4">
        <v>32.64</v>
      </c>
      <c r="C163" s="3">
        <v>3.1789999999999998</v>
      </c>
      <c r="D163" s="3">
        <v>10.266</v>
      </c>
      <c r="E163" s="5">
        <v>269.5</v>
      </c>
      <c r="F163" s="4">
        <f t="shared" si="10"/>
        <v>0.12111317254174397</v>
      </c>
      <c r="G163" s="5">
        <f t="shared" si="11"/>
        <v>26.251704656146504</v>
      </c>
    </row>
    <row r="164" spans="1:7">
      <c r="A164" s="11">
        <v>39508</v>
      </c>
      <c r="B164" s="4">
        <v>30.53</v>
      </c>
      <c r="C164" s="3">
        <v>3.0289999999999999</v>
      </c>
      <c r="D164" s="3">
        <v>10.079000000000001</v>
      </c>
      <c r="E164" s="5">
        <v>270.8</v>
      </c>
      <c r="F164" s="4">
        <f t="shared" si="10"/>
        <v>0.11274002954209748</v>
      </c>
      <c r="G164" s="5">
        <f t="shared" si="11"/>
        <v>26.867744815953962</v>
      </c>
    </row>
    <row r="165" spans="1:7">
      <c r="A165" s="11">
        <v>39514</v>
      </c>
      <c r="B165" s="4">
        <v>38.65</v>
      </c>
      <c r="C165" s="3">
        <v>3.2589999999999999</v>
      </c>
      <c r="D165" s="3">
        <v>11.858000000000001</v>
      </c>
      <c r="E165" s="5">
        <v>327</v>
      </c>
      <c r="F165" s="4">
        <f t="shared" si="10"/>
        <v>0.11819571865443425</v>
      </c>
      <c r="G165" s="5">
        <f t="shared" si="11"/>
        <v>27.576319784111991</v>
      </c>
    </row>
    <row r="166" spans="1:7">
      <c r="A166" s="11">
        <v>39524</v>
      </c>
      <c r="B166" s="4">
        <v>42.49</v>
      </c>
      <c r="C166" s="3">
        <v>3.399</v>
      </c>
      <c r="D166" s="3">
        <v>12.5</v>
      </c>
      <c r="E166" s="5">
        <v>306.89999999999998</v>
      </c>
      <c r="F166" s="4">
        <f t="shared" si="10"/>
        <v>0.13844900619094169</v>
      </c>
      <c r="G166" s="5">
        <f t="shared" si="11"/>
        <v>24.552</v>
      </c>
    </row>
    <row r="167" spans="1:7">
      <c r="A167" s="11">
        <v>39528</v>
      </c>
      <c r="B167" s="4">
        <v>31.76</v>
      </c>
      <c r="C167" s="3">
        <v>3.399</v>
      </c>
      <c r="D167" s="3">
        <v>9.3439999999999994</v>
      </c>
      <c r="E167" s="5">
        <v>261.3</v>
      </c>
      <c r="F167" s="4">
        <f t="shared" si="10"/>
        <v>0.12154611557596633</v>
      </c>
      <c r="G167" s="5">
        <f t="shared" si="11"/>
        <v>27.964469178082194</v>
      </c>
    </row>
    <row r="168" spans="1:7">
      <c r="A168" s="11">
        <v>39534</v>
      </c>
      <c r="B168" s="4">
        <v>40.69</v>
      </c>
      <c r="C168" s="3">
        <v>3.4990000000000001</v>
      </c>
      <c r="D168" s="3">
        <v>11.63</v>
      </c>
      <c r="E168" s="5">
        <v>329.8</v>
      </c>
      <c r="F168" s="4">
        <f t="shared" si="10"/>
        <v>0.12337780473013947</v>
      </c>
      <c r="G168" s="5">
        <f t="shared" si="11"/>
        <v>28.357695614789336</v>
      </c>
    </row>
    <row r="169" spans="1:7">
      <c r="A169" s="11">
        <v>39556</v>
      </c>
      <c r="B169" s="4">
        <v>42.42</v>
      </c>
      <c r="C169" s="3">
        <v>3.6989999999999998</v>
      </c>
      <c r="D169" s="3">
        <v>11.468999999999999</v>
      </c>
      <c r="E169" s="5">
        <v>320.60000000000002</v>
      </c>
      <c r="F169" s="4">
        <f t="shared" si="10"/>
        <v>0.13231441048034934</v>
      </c>
      <c r="G169" s="5">
        <f t="shared" si="11"/>
        <v>27.953614090156076</v>
      </c>
    </row>
    <row r="170" spans="1:7">
      <c r="A170" s="11">
        <v>39563</v>
      </c>
      <c r="B170" s="4">
        <v>44.09</v>
      </c>
      <c r="C170" s="3">
        <v>3.7589999999999999</v>
      </c>
      <c r="D170" s="3">
        <v>11.728</v>
      </c>
      <c r="E170" s="5">
        <v>319.39999999999998</v>
      </c>
      <c r="F170" s="4">
        <f t="shared" si="10"/>
        <v>0.1380400751408892</v>
      </c>
      <c r="G170" s="5">
        <f t="shared" si="11"/>
        <v>27.233969986357433</v>
      </c>
    </row>
    <row r="171" spans="1:7">
      <c r="A171" s="11">
        <v>39570</v>
      </c>
      <c r="B171" s="4">
        <v>47.23</v>
      </c>
      <c r="C171" s="3">
        <v>3.819</v>
      </c>
      <c r="D171" s="3">
        <v>12.367000000000001</v>
      </c>
      <c r="E171" s="5">
        <v>366.4</v>
      </c>
      <c r="F171" s="4">
        <f t="shared" si="10"/>
        <v>0.12890283842794759</v>
      </c>
      <c r="G171" s="5">
        <f t="shared" si="11"/>
        <v>29.627233767283897</v>
      </c>
    </row>
    <row r="172" spans="1:7">
      <c r="A172" s="11">
        <v>39584</v>
      </c>
      <c r="B172" s="4">
        <v>42.44</v>
      </c>
      <c r="C172" s="3">
        <v>4.0389999999999997</v>
      </c>
      <c r="D172" s="3">
        <v>10.507</v>
      </c>
      <c r="E172" s="5">
        <v>292</v>
      </c>
      <c r="F172" s="4">
        <f t="shared" si="10"/>
        <v>0.14534246575342466</v>
      </c>
      <c r="G172" s="5">
        <f t="shared" si="11"/>
        <v>27.790996478538119</v>
      </c>
    </row>
    <row r="173" spans="1:7">
      <c r="A173" s="11">
        <v>39591</v>
      </c>
      <c r="B173" s="4">
        <v>42.28</v>
      </c>
      <c r="C173" s="3">
        <v>4.1589999999999998</v>
      </c>
      <c r="D173" s="3">
        <v>10.167</v>
      </c>
      <c r="E173" s="5">
        <v>316.10000000000002</v>
      </c>
      <c r="F173" s="4">
        <f t="shared" si="10"/>
        <v>0.13375514077823472</v>
      </c>
      <c r="G173" s="5">
        <f t="shared" si="11"/>
        <v>31.090783908724308</v>
      </c>
    </row>
    <row r="174" spans="1:7">
      <c r="A174" s="11">
        <v>39601</v>
      </c>
      <c r="B174" s="4">
        <v>50.4</v>
      </c>
      <c r="C174" s="3">
        <v>4.1289999999999996</v>
      </c>
      <c r="D174" s="3">
        <v>12.207000000000001</v>
      </c>
      <c r="E174" s="5">
        <v>327.39999999999998</v>
      </c>
      <c r="F174" s="4">
        <f t="shared" si="10"/>
        <v>0.15394013439218082</v>
      </c>
      <c r="G174" s="5">
        <f t="shared" si="11"/>
        <v>26.82067666093225</v>
      </c>
    </row>
    <row r="175" spans="1:7">
      <c r="A175" s="11">
        <v>39605</v>
      </c>
      <c r="B175" s="4">
        <v>41.43</v>
      </c>
      <c r="C175" s="3">
        <v>4.0990000000000002</v>
      </c>
      <c r="D175" s="3">
        <v>10.106999999999999</v>
      </c>
      <c r="E175" s="5">
        <v>347.9</v>
      </c>
      <c r="F175" s="4">
        <f t="shared" si="10"/>
        <v>0.11908594423684968</v>
      </c>
      <c r="G175" s="5">
        <f t="shared" si="11"/>
        <v>34.421687939052141</v>
      </c>
    </row>
    <row r="176" spans="1:7">
      <c r="A176" s="11">
        <v>39607</v>
      </c>
      <c r="B176" s="4">
        <v>29.3</v>
      </c>
      <c r="C176" s="3">
        <v>4.1189999999999998</v>
      </c>
      <c r="D176" s="3">
        <v>7.1130000000000004</v>
      </c>
      <c r="E176" s="5">
        <v>196.6</v>
      </c>
      <c r="F176" s="4">
        <f t="shared" si="10"/>
        <v>0.14903357070193288</v>
      </c>
      <c r="G176" s="5">
        <f t="shared" si="11"/>
        <v>27.639533248980737</v>
      </c>
    </row>
    <row r="177" spans="1:7">
      <c r="A177" s="11">
        <v>39615</v>
      </c>
      <c r="B177" s="4">
        <v>46.73</v>
      </c>
      <c r="C177" s="3">
        <v>4.1790000000000003</v>
      </c>
      <c r="D177" s="3">
        <v>11.180999999999999</v>
      </c>
      <c r="E177" s="5">
        <v>369.9</v>
      </c>
      <c r="F177" s="4">
        <f t="shared" si="10"/>
        <v>0.12633144092998108</v>
      </c>
      <c r="G177" s="5">
        <f t="shared" si="11"/>
        <v>33.082908505500406</v>
      </c>
    </row>
    <row r="178" spans="1:7">
      <c r="A178" s="11">
        <v>39624</v>
      </c>
      <c r="B178" s="4">
        <v>48.87</v>
      </c>
      <c r="C178" s="3">
        <v>4.2190000000000003</v>
      </c>
      <c r="D178" s="3">
        <v>11.584</v>
      </c>
      <c r="E178" s="5">
        <v>358.6</v>
      </c>
      <c r="F178" s="4">
        <f t="shared" si="10"/>
        <v>0.13627997769102063</v>
      </c>
      <c r="G178" s="5">
        <f t="shared" si="11"/>
        <v>30.956491712707184</v>
      </c>
    </row>
    <row r="179" spans="1:7">
      <c r="A179" s="11">
        <v>39633</v>
      </c>
      <c r="B179" s="4">
        <v>42.53</v>
      </c>
      <c r="C179" s="3">
        <v>4.1989999999999998</v>
      </c>
      <c r="D179" s="3">
        <v>10.129</v>
      </c>
      <c r="E179" s="5">
        <v>339.1</v>
      </c>
      <c r="F179" s="4">
        <f t="shared" si="10"/>
        <v>0.12542023002064287</v>
      </c>
      <c r="G179" s="5">
        <f t="shared" si="11"/>
        <v>33.478132095962096</v>
      </c>
    </row>
    <row r="180" spans="1:7">
      <c r="A180" s="11">
        <v>39637</v>
      </c>
      <c r="B180" s="4">
        <v>50.61</v>
      </c>
      <c r="C180" s="3">
        <v>4.359</v>
      </c>
      <c r="D180" s="3">
        <v>11.61</v>
      </c>
      <c r="E180" s="5">
        <v>343.3</v>
      </c>
      <c r="F180" s="4">
        <f t="shared" si="10"/>
        <v>0.14742207981357414</v>
      </c>
      <c r="G180" s="5">
        <f t="shared" si="11"/>
        <v>29.569336778639105</v>
      </c>
    </row>
    <row r="181" spans="1:7">
      <c r="A181" s="11">
        <v>39645</v>
      </c>
      <c r="B181" s="4">
        <v>52.98</v>
      </c>
      <c r="C181" s="3">
        <v>4.2789999999999999</v>
      </c>
      <c r="D181" s="3">
        <v>12.381</v>
      </c>
      <c r="E181" s="5">
        <v>369</v>
      </c>
      <c r="F181" s="4">
        <f t="shared" si="10"/>
        <v>0.1435772357723577</v>
      </c>
      <c r="G181" s="5">
        <f t="shared" si="11"/>
        <v>29.803731524109523</v>
      </c>
    </row>
    <row r="182" spans="1:7">
      <c r="A182" s="11">
        <v>39652</v>
      </c>
      <c r="B182" s="4">
        <v>49.62</v>
      </c>
      <c r="C182" s="3">
        <v>4.1790000000000003</v>
      </c>
      <c r="D182" s="3">
        <v>11.872999999999999</v>
      </c>
      <c r="E182" s="5">
        <v>345</v>
      </c>
      <c r="F182" s="4">
        <f t="shared" si="10"/>
        <v>0.14382608695652174</v>
      </c>
      <c r="G182" s="5">
        <f t="shared" si="11"/>
        <v>29.05752547797524</v>
      </c>
    </row>
    <row r="183" spans="1:7">
      <c r="A183" s="11">
        <v>39677</v>
      </c>
      <c r="B183" s="4">
        <v>39.130000000000003</v>
      </c>
      <c r="C183" s="3">
        <v>3.9590000000000001</v>
      </c>
      <c r="D183" s="3">
        <v>9.8849999999999998</v>
      </c>
      <c r="E183" s="5">
        <v>312.2</v>
      </c>
      <c r="F183" s="4">
        <f t="shared" si="10"/>
        <v>0.12533632286995516</v>
      </c>
      <c r="G183" s="5">
        <f t="shared" si="11"/>
        <v>31.583206879109763</v>
      </c>
    </row>
    <row r="184" spans="1:7">
      <c r="A184" s="11">
        <v>39677</v>
      </c>
      <c r="B184" s="4">
        <v>38.909999999999997</v>
      </c>
      <c r="C184" s="3">
        <v>3.7589999999999999</v>
      </c>
      <c r="D184" s="3">
        <v>10.352</v>
      </c>
      <c r="E184" s="5">
        <v>328.9</v>
      </c>
      <c r="F184" s="4">
        <f t="shared" si="10"/>
        <v>0.11830343569474004</v>
      </c>
      <c r="G184" s="5">
        <f t="shared" si="11"/>
        <v>31.771638330757337</v>
      </c>
    </row>
    <row r="185" spans="1:7">
      <c r="A185" s="11">
        <v>39686</v>
      </c>
      <c r="B185" s="4">
        <v>20.47</v>
      </c>
      <c r="C185" s="3">
        <v>3.6389999999999998</v>
      </c>
      <c r="D185" s="3">
        <v>5.62</v>
      </c>
      <c r="E185" s="5">
        <v>178.6</v>
      </c>
      <c r="F185" s="4">
        <f t="shared" si="10"/>
        <v>0.11461366181410974</v>
      </c>
      <c r="G185" s="5">
        <f t="shared" si="11"/>
        <v>31.77935943060498</v>
      </c>
    </row>
    <row r="186" spans="1:7">
      <c r="A186" s="11">
        <v>39688</v>
      </c>
      <c r="B186" s="4">
        <v>40.11</v>
      </c>
      <c r="C186" s="3">
        <v>3.9590000000000001</v>
      </c>
      <c r="D186" s="3">
        <v>10.131</v>
      </c>
      <c r="E186" s="5">
        <v>309.5</v>
      </c>
      <c r="F186" s="4">
        <f t="shared" si="10"/>
        <v>0.12959612277867527</v>
      </c>
      <c r="G186" s="5">
        <f t="shared" si="11"/>
        <v>30.549797650774849</v>
      </c>
    </row>
    <row r="187" spans="1:7">
      <c r="A187" s="11">
        <v>39688</v>
      </c>
      <c r="B187" s="4">
        <v>41.63</v>
      </c>
      <c r="C187" s="3">
        <v>3.9990000000000001</v>
      </c>
      <c r="D187" s="3">
        <v>10.409000000000001</v>
      </c>
      <c r="E187" s="5">
        <v>333.3</v>
      </c>
      <c r="F187" s="4">
        <f t="shared" si="10"/>
        <v>0.1249024902490249</v>
      </c>
      <c r="G187" s="5">
        <f t="shared" si="11"/>
        <v>32.020366990104719</v>
      </c>
    </row>
    <row r="188" spans="1:7">
      <c r="A188" s="11">
        <v>39691</v>
      </c>
      <c r="B188" s="4">
        <v>41.24</v>
      </c>
      <c r="C188" s="3">
        <v>3.7989999999999999</v>
      </c>
      <c r="D188" s="3">
        <v>10.855</v>
      </c>
      <c r="E188" s="5">
        <v>350.2</v>
      </c>
      <c r="F188" s="4">
        <f t="shared" si="10"/>
        <v>0.11776127926898916</v>
      </c>
      <c r="G188" s="5">
        <f t="shared" si="11"/>
        <v>32.261630584983877</v>
      </c>
    </row>
    <row r="189" spans="1:7">
      <c r="A189" s="11">
        <v>39692</v>
      </c>
      <c r="B189" s="4">
        <v>35.31</v>
      </c>
      <c r="C189" s="3">
        <v>3.4390000000000001</v>
      </c>
      <c r="D189" s="3">
        <v>10.268000000000001</v>
      </c>
      <c r="E189" s="5">
        <v>285.89999999999998</v>
      </c>
      <c r="F189" s="4">
        <f t="shared" si="10"/>
        <v>0.12350472193074503</v>
      </c>
      <c r="G189" s="5">
        <f t="shared" si="11"/>
        <v>27.843786521231007</v>
      </c>
    </row>
    <row r="190" spans="1:7">
      <c r="A190" s="11">
        <v>39692</v>
      </c>
      <c r="B190" s="4">
        <v>17.04</v>
      </c>
      <c r="C190" s="3">
        <v>3.4990000000000001</v>
      </c>
      <c r="D190" s="3">
        <v>4.8710000000000004</v>
      </c>
      <c r="E190" s="5">
        <v>147.9</v>
      </c>
      <c r="F190" s="4">
        <f t="shared" si="10"/>
        <v>0.11521298174442189</v>
      </c>
      <c r="G190" s="5">
        <f t="shared" si="11"/>
        <v>30.363375076986244</v>
      </c>
    </row>
    <row r="191" spans="1:7">
      <c r="A191" s="11">
        <v>39692</v>
      </c>
      <c r="B191" s="4">
        <v>45</v>
      </c>
      <c r="C191" s="3">
        <v>3.6989999999999998</v>
      </c>
      <c r="D191" s="3">
        <v>12.166</v>
      </c>
      <c r="E191" s="5">
        <v>334</v>
      </c>
      <c r="F191" s="4">
        <f t="shared" si="10"/>
        <v>0.1347305389221557</v>
      </c>
      <c r="G191" s="5">
        <f t="shared" si="11"/>
        <v>27.453559099128718</v>
      </c>
    </row>
    <row r="192" spans="1:7">
      <c r="A192" s="11">
        <v>39693</v>
      </c>
      <c r="B192" s="4">
        <v>45.75</v>
      </c>
      <c r="C192" s="3">
        <v>3.899</v>
      </c>
      <c r="D192" s="3">
        <v>11.734</v>
      </c>
      <c r="E192" s="5">
        <v>356.8</v>
      </c>
      <c r="F192" s="4">
        <f t="shared" si="10"/>
        <v>0.12822309417040359</v>
      </c>
      <c r="G192" s="5">
        <f t="shared" si="11"/>
        <v>30.407363217998977</v>
      </c>
    </row>
    <row r="193" spans="1:7">
      <c r="A193" s="11">
        <v>39700</v>
      </c>
      <c r="B193" s="4">
        <v>40.89</v>
      </c>
      <c r="C193" s="3">
        <v>3.589</v>
      </c>
      <c r="D193" s="3">
        <v>11.393000000000001</v>
      </c>
      <c r="E193" s="5">
        <v>341.7</v>
      </c>
      <c r="F193" s="4">
        <f t="shared" si="10"/>
        <v>0.11966637401229149</v>
      </c>
      <c r="G193" s="5">
        <f t="shared" si="11"/>
        <v>29.992100412534008</v>
      </c>
    </row>
    <row r="194" spans="1:7">
      <c r="A194" s="11">
        <v>39704</v>
      </c>
      <c r="B194" s="4">
        <v>43.51</v>
      </c>
      <c r="C194" s="3">
        <v>3.5990000000000002</v>
      </c>
      <c r="D194" s="3">
        <v>12.09</v>
      </c>
      <c r="E194" s="5">
        <v>372.9</v>
      </c>
      <c r="F194" s="4">
        <f t="shared" si="10"/>
        <v>0.11668007508715474</v>
      </c>
      <c r="G194" s="5">
        <f t="shared" si="11"/>
        <v>30.843672456575682</v>
      </c>
    </row>
    <row r="195" spans="1:7">
      <c r="A195" s="11">
        <v>39708</v>
      </c>
      <c r="B195" s="4">
        <v>41.45</v>
      </c>
      <c r="C195" s="3">
        <v>3.6789999999999998</v>
      </c>
      <c r="D195" s="3">
        <v>11.268000000000001</v>
      </c>
      <c r="E195" s="5">
        <v>366.3</v>
      </c>
      <c r="F195" s="4">
        <f t="shared" si="10"/>
        <v>0.11315861315861317</v>
      </c>
      <c r="G195" s="5">
        <f t="shared" si="11"/>
        <v>32.507987220447284</v>
      </c>
    </row>
    <row r="196" spans="1:7">
      <c r="A196" s="11">
        <v>39714</v>
      </c>
      <c r="B196" s="4">
        <v>44.4</v>
      </c>
      <c r="C196" s="3">
        <v>3.4990000000000001</v>
      </c>
      <c r="D196" s="3">
        <v>12.688000000000001</v>
      </c>
      <c r="E196" s="5">
        <v>406.2</v>
      </c>
      <c r="F196" s="4">
        <f t="shared" si="10"/>
        <v>0.10930576070901034</v>
      </c>
      <c r="G196" s="5">
        <f t="shared" si="11"/>
        <v>32.01450189155107</v>
      </c>
    </row>
    <row r="197" spans="1:7">
      <c r="A197" s="11">
        <v>39720</v>
      </c>
      <c r="B197" s="4">
        <v>41.38</v>
      </c>
      <c r="C197" s="3">
        <v>3.5790000000000002</v>
      </c>
      <c r="D197" s="3">
        <v>11.563000000000001</v>
      </c>
      <c r="E197" s="5">
        <v>359.4</v>
      </c>
      <c r="F197" s="4">
        <f t="shared" si="10"/>
        <v>0.11513633834168059</v>
      </c>
      <c r="G197" s="5">
        <f t="shared" si="11"/>
        <v>31.081899161117352</v>
      </c>
    </row>
    <row r="198" spans="1:7">
      <c r="A198" s="11">
        <v>39727</v>
      </c>
      <c r="B198" s="4">
        <v>37.71</v>
      </c>
      <c r="C198" s="3">
        <v>3.4489999999999998</v>
      </c>
      <c r="D198" s="3">
        <v>10.933</v>
      </c>
      <c r="E198" s="5">
        <v>332.5</v>
      </c>
      <c r="F198" s="4">
        <f t="shared" si="10"/>
        <v>0.11341353383458647</v>
      </c>
      <c r="G198" s="5">
        <f t="shared" si="11"/>
        <v>30.412512576602946</v>
      </c>
    </row>
    <row r="199" spans="1:7">
      <c r="A199" s="11">
        <v>39731</v>
      </c>
      <c r="B199" s="4">
        <v>35.81</v>
      </c>
      <c r="C199" s="3">
        <v>3.0190000000000001</v>
      </c>
      <c r="D199" s="3">
        <f>B199/C199</f>
        <v>11.861543557469361</v>
      </c>
      <c r="E199" s="5">
        <v>353.7</v>
      </c>
      <c r="F199" s="4">
        <f t="shared" si="10"/>
        <v>0.10124399208368674</v>
      </c>
      <c r="G199" s="5">
        <f t="shared" si="11"/>
        <v>29.819053337056687</v>
      </c>
    </row>
    <row r="200" spans="1:7">
      <c r="A200" s="11">
        <v>39736</v>
      </c>
      <c r="B200" s="4">
        <v>32.25</v>
      </c>
      <c r="C200" s="3">
        <v>2.9990000000000001</v>
      </c>
      <c r="D200" s="3">
        <v>10.752000000000001</v>
      </c>
      <c r="E200" s="5">
        <v>324.3</v>
      </c>
      <c r="F200" s="4">
        <f t="shared" si="10"/>
        <v>9.944495837187789E-2</v>
      </c>
      <c r="G200" s="5">
        <f t="shared" si="11"/>
        <v>30.161830357142858</v>
      </c>
    </row>
    <row r="201" spans="1:7">
      <c r="A201" s="11">
        <v>39739</v>
      </c>
      <c r="B201" s="4">
        <v>28.02</v>
      </c>
      <c r="C201" s="3">
        <v>2.839</v>
      </c>
      <c r="D201" s="3">
        <v>9.8680000000000003</v>
      </c>
      <c r="E201" s="5">
        <f>609-324.3</f>
        <v>284.7</v>
      </c>
      <c r="F201" s="4">
        <f t="shared" si="10"/>
        <v>9.8419388830347732E-2</v>
      </c>
      <c r="G201" s="5">
        <f t="shared" si="11"/>
        <v>28.850830968787999</v>
      </c>
    </row>
    <row r="202" spans="1:7">
      <c r="A202" s="11">
        <v>39744</v>
      </c>
      <c r="B202" s="4">
        <v>32.65</v>
      </c>
      <c r="C202" s="3">
        <v>2.6989999999999998</v>
      </c>
      <c r="D202" s="3">
        <v>12.097</v>
      </c>
      <c r="E202" s="5">
        <v>377.8</v>
      </c>
      <c r="F202" s="4">
        <f t="shared" si="10"/>
        <v>8.6421386977236628E-2</v>
      </c>
      <c r="G202" s="5">
        <f t="shared" si="11"/>
        <v>31.230883690171119</v>
      </c>
    </row>
    <row r="203" spans="1:7">
      <c r="A203" s="11">
        <v>39750</v>
      </c>
      <c r="B203" s="4">
        <v>34.67</v>
      </c>
      <c r="C203" s="3">
        <v>2.819</v>
      </c>
      <c r="D203" s="3">
        <v>12.297000000000001</v>
      </c>
      <c r="E203" s="5">
        <v>361.5</v>
      </c>
      <c r="F203" s="4">
        <f t="shared" si="10"/>
        <v>9.5905947441217151E-2</v>
      </c>
      <c r="G203" s="5">
        <f t="shared" si="11"/>
        <v>29.397414003415467</v>
      </c>
    </row>
    <row r="204" spans="1:7">
      <c r="A204" s="11">
        <v>39757</v>
      </c>
      <c r="B204" s="4">
        <v>29.5</v>
      </c>
      <c r="C204" s="3">
        <v>2.5390000000000001</v>
      </c>
      <c r="D204" s="3">
        <v>11.62</v>
      </c>
      <c r="E204" s="5">
        <v>340.7</v>
      </c>
      <c r="F204" s="4">
        <f t="shared" si="10"/>
        <v>8.6586439683005584E-2</v>
      </c>
      <c r="G204" s="5">
        <f t="shared" si="11"/>
        <v>29.320137693631672</v>
      </c>
    </row>
    <row r="205" spans="1:7">
      <c r="A205" s="11">
        <v>39765</v>
      </c>
      <c r="B205" s="4">
        <v>30.01</v>
      </c>
      <c r="C205" s="3">
        <v>2.4489999999999998</v>
      </c>
      <c r="D205" s="3">
        <v>12.253</v>
      </c>
      <c r="E205" s="5">
        <v>318.89999999999998</v>
      </c>
      <c r="F205" s="4">
        <f t="shared" si="10"/>
        <v>9.4104735026654132E-2</v>
      </c>
      <c r="G205" s="5">
        <f t="shared" si="11"/>
        <v>26.026279278544028</v>
      </c>
    </row>
    <row r="206" spans="1:7">
      <c r="A206" s="11">
        <v>39776</v>
      </c>
      <c r="B206" s="4">
        <v>19.38</v>
      </c>
      <c r="C206" s="3">
        <v>1.9390000000000001</v>
      </c>
      <c r="D206" s="3">
        <v>9.9939999999999998</v>
      </c>
      <c r="E206" s="5">
        <v>283.2</v>
      </c>
      <c r="F206" s="4">
        <f t="shared" si="10"/>
        <v>6.8432203389830512E-2</v>
      </c>
      <c r="G206" s="5">
        <f t="shared" si="11"/>
        <v>28.337002201320793</v>
      </c>
    </row>
    <row r="207" spans="1:7">
      <c r="A207" s="11">
        <v>39822</v>
      </c>
      <c r="B207" s="4">
        <v>19.79</v>
      </c>
      <c r="C207" s="3">
        <v>1.7390000000000001</v>
      </c>
      <c r="D207" s="3">
        <v>11.382</v>
      </c>
      <c r="E207" s="5">
        <v>278.10000000000002</v>
      </c>
      <c r="F207" s="4">
        <f t="shared" si="10"/>
        <v>7.1161452714850762E-2</v>
      </c>
      <c r="G207" s="5">
        <f t="shared" si="11"/>
        <v>24.433315761729048</v>
      </c>
    </row>
    <row r="208" spans="1:7">
      <c r="A208" s="11">
        <v>39833</v>
      </c>
      <c r="B208" s="4">
        <v>10.167999999999999</v>
      </c>
      <c r="C208" s="3">
        <v>1.7390000000000001</v>
      </c>
      <c r="D208" s="3">
        <v>10.167999999999999</v>
      </c>
      <c r="E208" s="5">
        <v>268.60000000000002</v>
      </c>
      <c r="F208" s="4">
        <f t="shared" si="10"/>
        <v>3.7855547282204013E-2</v>
      </c>
      <c r="G208" s="5">
        <f t="shared" si="11"/>
        <v>26.416207710464207</v>
      </c>
    </row>
    <row r="209" spans="1:7">
      <c r="A209" s="11">
        <v>39837</v>
      </c>
      <c r="B209" s="4">
        <v>17.05</v>
      </c>
      <c r="C209" s="3">
        <v>1.7789999999999999</v>
      </c>
      <c r="D209" s="3">
        <v>9.5860000000000003</v>
      </c>
      <c r="E209" s="5">
        <v>267.89999999999998</v>
      </c>
      <c r="F209" s="4">
        <f t="shared" si="10"/>
        <v>6.3643150429264661E-2</v>
      </c>
      <c r="G209" s="5">
        <f t="shared" si="11"/>
        <v>27.947006050490295</v>
      </c>
    </row>
    <row r="210" spans="1:7">
      <c r="A210" s="11">
        <v>39854</v>
      </c>
      <c r="B210" s="4">
        <v>23.43</v>
      </c>
      <c r="C210" s="3">
        <v>1.9590000000000001</v>
      </c>
      <c r="D210" s="3">
        <v>11.961</v>
      </c>
      <c r="E210" s="5">
        <v>349.1</v>
      </c>
      <c r="F210" s="4">
        <f t="shared" si="10"/>
        <v>6.7115439702091093E-2</v>
      </c>
      <c r="G210" s="5">
        <f t="shared" si="11"/>
        <v>29.186522865981107</v>
      </c>
    </row>
    <row r="211" spans="1:7">
      <c r="A211" s="11">
        <v>39868</v>
      </c>
      <c r="B211" s="4">
        <v>21.48</v>
      </c>
      <c r="C211" s="3">
        <v>1.899</v>
      </c>
      <c r="D211" s="3">
        <v>11.308999999999999</v>
      </c>
      <c r="E211" s="5">
        <v>310.3</v>
      </c>
      <c r="F211" s="4">
        <f t="shared" si="10"/>
        <v>6.9223332259104098E-2</v>
      </c>
      <c r="G211" s="5">
        <f t="shared" si="11"/>
        <v>27.438323459191796</v>
      </c>
    </row>
    <row r="212" spans="1:7">
      <c r="A212" s="11">
        <v>39883</v>
      </c>
      <c r="B212" s="4">
        <v>17.420000000000002</v>
      </c>
      <c r="C212" s="3">
        <v>1.9590000000000001</v>
      </c>
      <c r="D212" s="3">
        <v>8.891</v>
      </c>
      <c r="E212" s="5">
        <v>270.8</v>
      </c>
      <c r="F212" s="4">
        <f t="shared" si="10"/>
        <v>6.4327917282127028E-2</v>
      </c>
      <c r="G212" s="5">
        <f t="shared" si="11"/>
        <v>30.45776628050838</v>
      </c>
    </row>
    <row r="213" spans="1:7">
      <c r="A213" s="11">
        <v>39889</v>
      </c>
      <c r="B213" s="4">
        <v>16.45</v>
      </c>
      <c r="C213" s="3">
        <v>1.909</v>
      </c>
      <c r="D213" s="3">
        <v>8.6159999999999997</v>
      </c>
      <c r="E213" s="5">
        <v>271.7</v>
      </c>
      <c r="F213" s="4">
        <f t="shared" si="10"/>
        <v>6.0544718439455282E-2</v>
      </c>
      <c r="G213" s="5">
        <f t="shared" si="11"/>
        <v>31.534354688950788</v>
      </c>
    </row>
    <row r="214" spans="1:7">
      <c r="A214" s="11">
        <v>39899</v>
      </c>
      <c r="B214" s="4">
        <v>25.04</v>
      </c>
      <c r="C214" s="3">
        <v>2.0489999999999999</v>
      </c>
      <c r="D214" s="3">
        <v>12.221</v>
      </c>
      <c r="E214" s="5">
        <v>365.7</v>
      </c>
      <c r="F214" s="4">
        <f t="shared" si="10"/>
        <v>6.8471424665025982E-2</v>
      </c>
      <c r="G214" s="5">
        <f t="shared" si="11"/>
        <v>29.923901481057197</v>
      </c>
    </row>
    <row r="215" spans="1:7">
      <c r="A215" s="11">
        <v>39917</v>
      </c>
      <c r="B215" s="4">
        <v>21.9</v>
      </c>
      <c r="C215" s="3">
        <v>2.0390000000000001</v>
      </c>
      <c r="D215" s="3">
        <v>10.742000000000001</v>
      </c>
      <c r="E215" s="5">
        <v>352.9</v>
      </c>
      <c r="F215" s="4">
        <f t="shared" si="10"/>
        <v>6.2057240011334655E-2</v>
      </c>
      <c r="G215" s="5">
        <f t="shared" si="11"/>
        <v>32.852355241109656</v>
      </c>
    </row>
    <row r="216" spans="1:7">
      <c r="A216" s="11">
        <v>39919</v>
      </c>
      <c r="B216" s="4">
        <v>24.49</v>
      </c>
      <c r="C216" s="3">
        <v>2.0390000000000001</v>
      </c>
      <c r="D216" s="3">
        <v>12.009</v>
      </c>
      <c r="E216" s="5">
        <v>370.7</v>
      </c>
      <c r="F216" s="4">
        <f t="shared" si="10"/>
        <v>6.6064202859455079E-2</v>
      </c>
      <c r="G216" s="5">
        <f t="shared" si="11"/>
        <v>30.868515280206509</v>
      </c>
    </row>
    <row r="217" spans="1:7">
      <c r="A217" s="11">
        <v>39927</v>
      </c>
      <c r="B217" s="4">
        <v>24.29</v>
      </c>
      <c r="C217" s="3">
        <v>2.0289999999999999</v>
      </c>
      <c r="D217" s="3">
        <v>11.968999999999999</v>
      </c>
      <c r="E217" s="5">
        <v>340.4</v>
      </c>
      <c r="F217" s="4">
        <f t="shared" si="10"/>
        <v>7.1357226792009398E-2</v>
      </c>
      <c r="G217" s="5">
        <f t="shared" si="11"/>
        <v>28.440137020636644</v>
      </c>
    </row>
    <row r="218" spans="1:7">
      <c r="A218" s="11">
        <v>39940</v>
      </c>
      <c r="B218" s="4">
        <v>22.66</v>
      </c>
      <c r="C218" s="3">
        <v>1.9990000000000001</v>
      </c>
      <c r="D218" s="3">
        <v>11.335000000000001</v>
      </c>
      <c r="E218" s="5">
        <v>317.5</v>
      </c>
      <c r="F218" s="4">
        <f t="shared" si="10"/>
        <v>7.137007874015748E-2</v>
      </c>
      <c r="G218" s="5">
        <f t="shared" si="11"/>
        <v>28.01058667842964</v>
      </c>
    </row>
    <row r="219" spans="1:7">
      <c r="A219" s="11">
        <v>39953</v>
      </c>
      <c r="B219" s="4">
        <v>27.3</v>
      </c>
      <c r="C219" s="3">
        <v>2.2389999999999999</v>
      </c>
      <c r="D219" s="3">
        <v>12.193</v>
      </c>
      <c r="E219" s="5">
        <v>347.5</v>
      </c>
      <c r="F219" s="4">
        <f t="shared" si="10"/>
        <v>7.8561151079136693E-2</v>
      </c>
      <c r="G219" s="5">
        <f t="shared" si="11"/>
        <v>28.499958992864759</v>
      </c>
    </row>
    <row r="220" spans="1:7">
      <c r="A220" s="11">
        <v>39961</v>
      </c>
      <c r="B220" s="4">
        <v>28.8</v>
      </c>
      <c r="C220" s="3">
        <v>2.419</v>
      </c>
      <c r="D220" s="3">
        <v>11.904999999999999</v>
      </c>
      <c r="E220" s="5">
        <v>358.7</v>
      </c>
      <c r="F220" s="4">
        <f t="shared" si="10"/>
        <v>8.0289935879565094E-2</v>
      </c>
      <c r="G220" s="5">
        <f t="shared" si="11"/>
        <v>30.130197396052079</v>
      </c>
    </row>
    <row r="221" spans="1:7">
      <c r="A221" s="11">
        <v>39972</v>
      </c>
      <c r="B221" s="4">
        <v>32.68</v>
      </c>
      <c r="C221" s="3">
        <v>2.629</v>
      </c>
      <c r="D221" s="3">
        <v>12.430999999999999</v>
      </c>
      <c r="E221" s="5">
        <v>370.4</v>
      </c>
      <c r="F221" s="4">
        <f t="shared" si="10"/>
        <v>8.8228941684665232E-2</v>
      </c>
      <c r="G221" s="5">
        <f t="shared" si="11"/>
        <v>29.796476550559085</v>
      </c>
    </row>
    <row r="222" spans="1:7">
      <c r="A222" s="11">
        <v>39987</v>
      </c>
      <c r="B222" s="4">
        <v>28.84</v>
      </c>
      <c r="C222" s="3">
        <v>2.6589999999999998</v>
      </c>
      <c r="D222" s="3">
        <v>10.848000000000001</v>
      </c>
      <c r="E222" s="5">
        <v>342.7</v>
      </c>
      <c r="F222" s="4">
        <f t="shared" si="10"/>
        <v>8.4155237817332945E-2</v>
      </c>
      <c r="G222" s="5">
        <f t="shared" si="11"/>
        <v>31.591076696165189</v>
      </c>
    </row>
    <row r="223" spans="1:7">
      <c r="A223" s="11">
        <v>39995</v>
      </c>
      <c r="B223" s="4">
        <v>31.63</v>
      </c>
      <c r="C223" s="3">
        <v>2.5990000000000002</v>
      </c>
      <c r="D223" s="3">
        <v>12.17</v>
      </c>
      <c r="E223" s="5">
        <v>376.5</v>
      </c>
      <c r="F223" s="4">
        <f t="shared" si="10"/>
        <v>8.4010624169986711E-2</v>
      </c>
      <c r="G223" s="5">
        <f t="shared" si="11"/>
        <v>30.936729663106</v>
      </c>
    </row>
    <row r="224" spans="1:7">
      <c r="A224" s="11">
        <v>40004</v>
      </c>
      <c r="B224" s="4">
        <v>27.86</v>
      </c>
      <c r="C224" s="3">
        <v>2.4990000000000001</v>
      </c>
      <c r="D224" s="3">
        <v>11.15</v>
      </c>
      <c r="E224" s="5">
        <v>329.5</v>
      </c>
      <c r="F224" s="4">
        <f t="shared" si="10"/>
        <v>8.4552352048558418E-2</v>
      </c>
      <c r="G224" s="5">
        <f t="shared" si="11"/>
        <v>29.551569506726455</v>
      </c>
    </row>
    <row r="225" spans="1:7">
      <c r="A225" s="11">
        <v>40042</v>
      </c>
      <c r="B225" s="4">
        <v>28.07</v>
      </c>
      <c r="C225" s="3">
        <v>2.5990000000000002</v>
      </c>
      <c r="D225" s="3">
        <v>10.801</v>
      </c>
      <c r="E225" s="5">
        <v>313.60000000000002</v>
      </c>
      <c r="F225" s="4">
        <f t="shared" si="10"/>
        <v>8.9508928571428573E-2</v>
      </c>
      <c r="G225" s="5">
        <f t="shared" si="11"/>
        <v>29.034348671419316</v>
      </c>
    </row>
    <row r="226" spans="1:7">
      <c r="A226" s="11">
        <v>40052</v>
      </c>
      <c r="B226" s="4">
        <v>29.46</v>
      </c>
      <c r="C226" s="3">
        <v>2.609</v>
      </c>
      <c r="D226" s="3">
        <v>11.291</v>
      </c>
      <c r="E226" s="5">
        <v>360</v>
      </c>
      <c r="F226" s="4">
        <f t="shared" ref="F226:F311" si="12">B226/E226</f>
        <v>8.1833333333333341E-2</v>
      </c>
      <c r="G226" s="5">
        <f t="shared" ref="G226:G311" si="13">E226/D226</f>
        <v>31.883801257638826</v>
      </c>
    </row>
    <row r="227" spans="1:7">
      <c r="A227" s="11">
        <v>40064</v>
      </c>
      <c r="B227" s="4">
        <v>28.09</v>
      </c>
      <c r="C227" s="3">
        <v>2.5489999999999999</v>
      </c>
      <c r="D227" s="3">
        <v>11.02</v>
      </c>
      <c r="E227" s="5">
        <v>316.5</v>
      </c>
      <c r="F227" s="4">
        <f t="shared" si="12"/>
        <v>8.8751974723538699E-2</v>
      </c>
      <c r="G227" s="5">
        <f t="shared" si="13"/>
        <v>28.720508166969147</v>
      </c>
    </row>
    <row r="228" spans="1:7">
      <c r="A228" s="11">
        <v>40083</v>
      </c>
      <c r="B228" s="4">
        <v>29.9</v>
      </c>
      <c r="C228" s="3">
        <v>2.4590000000000001</v>
      </c>
      <c r="D228" s="3">
        <v>12.159000000000001</v>
      </c>
      <c r="E228" s="5">
        <v>365.3</v>
      </c>
      <c r="F228" s="4">
        <f t="shared" si="12"/>
        <v>8.1850533807829182E-2</v>
      </c>
      <c r="G228" s="5">
        <f t="shared" si="13"/>
        <v>30.043589110946623</v>
      </c>
    </row>
    <row r="229" spans="1:7">
      <c r="A229" s="11">
        <v>40073</v>
      </c>
      <c r="B229" s="4">
        <v>28.42</v>
      </c>
      <c r="C229" s="3">
        <v>2.5489999999999999</v>
      </c>
      <c r="D229" s="3">
        <v>11.148</v>
      </c>
      <c r="E229" s="5">
        <v>350.9</v>
      </c>
      <c r="F229" s="4">
        <f t="shared" si="12"/>
        <v>8.0991735537190093E-2</v>
      </c>
      <c r="G229" s="5">
        <f t="shared" si="13"/>
        <v>31.476498026551848</v>
      </c>
    </row>
    <row r="230" spans="1:7">
      <c r="A230" s="11">
        <v>40092</v>
      </c>
      <c r="B230" s="4">
        <v>22.69</v>
      </c>
      <c r="C230" s="3">
        <v>2.399</v>
      </c>
      <c r="D230" s="3">
        <v>9.4589999999999996</v>
      </c>
      <c r="E230" s="5">
        <v>282.3</v>
      </c>
      <c r="F230" s="4">
        <f t="shared" si="12"/>
        <v>8.0375487070492385E-2</v>
      </c>
      <c r="G230" s="5">
        <f t="shared" si="13"/>
        <v>29.844592451633368</v>
      </c>
    </row>
    <row r="231" spans="1:7">
      <c r="A231" s="11">
        <v>40106</v>
      </c>
      <c r="B231" s="4">
        <v>31.17</v>
      </c>
      <c r="C231" s="3">
        <v>2.5489999999999999</v>
      </c>
      <c r="D231" s="3">
        <v>12.227</v>
      </c>
      <c r="E231" s="5">
        <v>368.4</v>
      </c>
      <c r="F231" s="4">
        <f t="shared" si="12"/>
        <v>8.4609120521172643E-2</v>
      </c>
      <c r="G231" s="5">
        <f t="shared" si="13"/>
        <v>30.130040075243311</v>
      </c>
    </row>
    <row r="232" spans="1:7">
      <c r="A232" s="11">
        <v>40116</v>
      </c>
      <c r="B232" s="4">
        <v>29.83</v>
      </c>
      <c r="C232" s="3">
        <v>2.6589999999999998</v>
      </c>
      <c r="D232" s="3">
        <v>11.22</v>
      </c>
      <c r="E232" s="5">
        <v>298.7</v>
      </c>
      <c r="F232" s="4">
        <f t="shared" si="12"/>
        <v>9.9866086374288579E-2</v>
      </c>
      <c r="G232" s="5">
        <f t="shared" si="13"/>
        <v>26.622103386809268</v>
      </c>
    </row>
    <row r="233" spans="1:7">
      <c r="A233" s="11">
        <v>40129</v>
      </c>
      <c r="B233" s="4">
        <v>32.549999999999997</v>
      </c>
      <c r="C233" s="3">
        <v>2.5790000000000002</v>
      </c>
      <c r="D233" s="3">
        <v>12.62</v>
      </c>
      <c r="E233" s="5">
        <v>369.7</v>
      </c>
      <c r="F233" s="4">
        <f t="shared" si="12"/>
        <v>8.8044360292128754E-2</v>
      </c>
      <c r="G233" s="5">
        <f t="shared" si="13"/>
        <v>29.294770206022189</v>
      </c>
    </row>
    <row r="234" spans="1:7">
      <c r="A234" s="11">
        <v>40137</v>
      </c>
      <c r="B234" s="4">
        <v>30.28</v>
      </c>
      <c r="C234" s="3">
        <v>2.6589999999999998</v>
      </c>
      <c r="D234" s="3">
        <v>11.385999999999999</v>
      </c>
      <c r="E234" s="5">
        <v>319.5</v>
      </c>
      <c r="F234" s="4">
        <f t="shared" si="12"/>
        <v>9.4773082942097034E-2</v>
      </c>
      <c r="G234" s="5">
        <f t="shared" si="13"/>
        <v>28.060776392060426</v>
      </c>
    </row>
    <row r="235" spans="1:7">
      <c r="A235" s="11">
        <v>40141</v>
      </c>
      <c r="B235" s="4">
        <v>23.43</v>
      </c>
      <c r="C235" s="3">
        <v>2.6989999999999998</v>
      </c>
      <c r="D235" s="3">
        <v>8.68</v>
      </c>
      <c r="E235" s="5">
        <v>220.3</v>
      </c>
      <c r="F235" s="4">
        <f t="shared" si="12"/>
        <v>0.10635497049477984</v>
      </c>
      <c r="G235" s="5">
        <f t="shared" si="13"/>
        <v>25.380184331797238</v>
      </c>
    </row>
    <row r="236" spans="1:7">
      <c r="A236" s="11">
        <v>40151</v>
      </c>
      <c r="B236" s="4">
        <v>29.38</v>
      </c>
      <c r="C236" s="3">
        <v>2.6589999999999998</v>
      </c>
      <c r="D236" s="3">
        <v>11.048</v>
      </c>
      <c r="E236" s="5">
        <v>321.7</v>
      </c>
      <c r="F236" s="4">
        <f t="shared" si="12"/>
        <v>9.1327323593410004E-2</v>
      </c>
      <c r="G236" s="5">
        <f t="shared" si="13"/>
        <v>29.118392469225199</v>
      </c>
    </row>
    <row r="237" spans="1:7">
      <c r="A237" s="11">
        <v>40161</v>
      </c>
      <c r="B237" s="4">
        <v>28.58</v>
      </c>
      <c r="C237" s="3">
        <v>2.5590000000000002</v>
      </c>
      <c r="D237" s="3">
        <v>11.167999999999999</v>
      </c>
      <c r="E237" s="5">
        <v>282.39999999999998</v>
      </c>
      <c r="F237" s="4">
        <f t="shared" si="12"/>
        <v>0.10120396600566572</v>
      </c>
      <c r="G237" s="5">
        <f t="shared" si="13"/>
        <v>25.286532951289399</v>
      </c>
    </row>
    <row r="238" spans="1:7">
      <c r="A238" s="11">
        <v>40168</v>
      </c>
      <c r="B238" s="4">
        <v>28.94</v>
      </c>
      <c r="C238" s="3">
        <v>2.4990000000000001</v>
      </c>
      <c r="D238" s="3">
        <v>11.579000000000001</v>
      </c>
      <c r="E238" s="5">
        <v>329</v>
      </c>
      <c r="F238" s="4">
        <f t="shared" si="12"/>
        <v>8.7963525835866266E-2</v>
      </c>
      <c r="G238" s="5">
        <f t="shared" si="13"/>
        <v>28.413507211330856</v>
      </c>
    </row>
    <row r="239" spans="1:7">
      <c r="A239" s="11">
        <v>40182</v>
      </c>
      <c r="B239" s="4">
        <v>30.13</v>
      </c>
      <c r="C239" s="3">
        <v>2.5990000000000002</v>
      </c>
      <c r="D239" s="3">
        <v>11.592000000000001</v>
      </c>
      <c r="E239" s="5">
        <v>337</v>
      </c>
      <c r="F239" s="4">
        <f t="shared" si="12"/>
        <v>8.9406528189910975E-2</v>
      </c>
      <c r="G239" s="5">
        <f t="shared" si="13"/>
        <v>29.071773636991026</v>
      </c>
    </row>
    <row r="240" spans="1:7">
      <c r="A240" s="11">
        <v>40191</v>
      </c>
      <c r="B240" s="4">
        <v>31.75</v>
      </c>
      <c r="C240" s="3">
        <v>2.6989999999999998</v>
      </c>
      <c r="D240" s="3">
        <v>11.763999999999999</v>
      </c>
      <c r="E240" s="5">
        <v>339.9</v>
      </c>
      <c r="F240" s="4">
        <f t="shared" si="12"/>
        <v>9.3409826419535158E-2</v>
      </c>
      <c r="G240" s="5">
        <f t="shared" si="13"/>
        <v>28.893233594015641</v>
      </c>
    </row>
    <row r="241" spans="1:7">
      <c r="A241" s="11">
        <v>40198</v>
      </c>
      <c r="B241" s="4">
        <v>30.87</v>
      </c>
      <c r="C241" s="3">
        <v>2.6389999999999998</v>
      </c>
      <c r="D241" s="3">
        <v>11.698</v>
      </c>
      <c r="E241" s="5">
        <v>323.2</v>
      </c>
      <c r="F241" s="4">
        <f t="shared" si="12"/>
        <v>9.551361386138614E-2</v>
      </c>
      <c r="G241" s="5">
        <f t="shared" si="13"/>
        <v>27.628654470849717</v>
      </c>
    </row>
    <row r="242" spans="1:7">
      <c r="A242" s="11">
        <v>40206</v>
      </c>
      <c r="B242" s="4">
        <v>29.04</v>
      </c>
      <c r="C242" s="3">
        <v>2.6389999999999998</v>
      </c>
      <c r="D242" s="3">
        <v>11.005000000000001</v>
      </c>
      <c r="E242" s="5">
        <v>312.10000000000002</v>
      </c>
      <c r="F242" s="4">
        <f t="shared" si="12"/>
        <v>9.30471002883691E-2</v>
      </c>
      <c r="G242" s="5">
        <f t="shared" si="13"/>
        <v>28.359836437982736</v>
      </c>
    </row>
    <row r="243" spans="1:7">
      <c r="A243" s="11">
        <v>40211</v>
      </c>
      <c r="B243" s="4">
        <v>26.01</v>
      </c>
      <c r="C243" s="3">
        <v>2.5390000000000001</v>
      </c>
      <c r="D243" s="3">
        <v>10.243</v>
      </c>
      <c r="E243" s="5">
        <v>293.7</v>
      </c>
      <c r="F243" s="4">
        <f t="shared" si="12"/>
        <v>8.8559754851889688E-2</v>
      </c>
      <c r="G243" s="5">
        <f t="shared" si="13"/>
        <v>28.673240261642096</v>
      </c>
    </row>
    <row r="244" spans="1:7">
      <c r="A244" s="11">
        <v>40226</v>
      </c>
      <c r="B244" s="4">
        <v>28.71</v>
      </c>
      <c r="C244" s="3">
        <v>2.5190000000000001</v>
      </c>
      <c r="D244" s="3">
        <v>11.397</v>
      </c>
      <c r="E244" s="5">
        <v>303.3</v>
      </c>
      <c r="F244" s="4">
        <f t="shared" si="12"/>
        <v>9.4658753709198809E-2</v>
      </c>
      <c r="G244" s="5">
        <f t="shared" si="13"/>
        <v>26.612266385891026</v>
      </c>
    </row>
    <row r="245" spans="1:7">
      <c r="A245" s="11">
        <v>40218</v>
      </c>
      <c r="B245" s="4">
        <v>30.37</v>
      </c>
      <c r="C245" s="3">
        <v>2.5390000000000001</v>
      </c>
      <c r="D245" s="3">
        <v>11.962999999999999</v>
      </c>
      <c r="E245" s="5">
        <v>295.5</v>
      </c>
      <c r="F245" s="4">
        <f t="shared" si="12"/>
        <v>0.10277495769881557</v>
      </c>
      <c r="G245" s="5">
        <f t="shared" si="13"/>
        <v>24.701161915907385</v>
      </c>
    </row>
    <row r="246" spans="1:7">
      <c r="A246" s="11">
        <v>40237</v>
      </c>
      <c r="B246" s="4">
        <v>32</v>
      </c>
      <c r="C246" s="3">
        <v>2.5990000000000002</v>
      </c>
      <c r="D246" s="3">
        <v>12.314</v>
      </c>
      <c r="E246" s="5">
        <v>341.2</v>
      </c>
      <c r="F246" s="4">
        <f t="shared" si="12"/>
        <v>9.3786635404454866E-2</v>
      </c>
      <c r="G246" s="5">
        <f t="shared" si="13"/>
        <v>27.70829949650804</v>
      </c>
    </row>
    <row r="247" spans="1:7">
      <c r="A247" s="11">
        <v>40246</v>
      </c>
      <c r="B247" s="4">
        <v>30.97</v>
      </c>
      <c r="C247" s="3">
        <v>2.6989999999999998</v>
      </c>
      <c r="D247" s="3">
        <v>11.475</v>
      </c>
      <c r="E247" s="5">
        <v>338</v>
      </c>
      <c r="F247" s="4">
        <f t="shared" si="12"/>
        <v>9.1627218934911242E-2</v>
      </c>
      <c r="G247" s="5">
        <f t="shared" si="13"/>
        <v>29.455337690631808</v>
      </c>
    </row>
    <row r="248" spans="1:7">
      <c r="A248" s="11">
        <v>40253</v>
      </c>
      <c r="B248" s="4">
        <v>33.270000000000003</v>
      </c>
      <c r="C248" s="3">
        <v>2.7490000000000001</v>
      </c>
      <c r="D248" s="3">
        <v>12.103999999999999</v>
      </c>
      <c r="E248" s="5">
        <v>341.7</v>
      </c>
      <c r="F248" s="4">
        <f t="shared" si="12"/>
        <v>9.7366110623353833E-2</v>
      </c>
      <c r="G248" s="5">
        <f t="shared" si="13"/>
        <v>28.230337078651687</v>
      </c>
    </row>
    <row r="249" spans="1:7">
      <c r="A249" s="11">
        <v>40261</v>
      </c>
      <c r="B249" s="4">
        <v>27.65</v>
      </c>
      <c r="C249" s="3">
        <v>2.6989999999999998</v>
      </c>
      <c r="D249" s="3">
        <v>10.243</v>
      </c>
      <c r="E249" s="5">
        <v>290.8</v>
      </c>
      <c r="F249" s="4">
        <f t="shared" si="12"/>
        <v>9.5082530949105903E-2</v>
      </c>
      <c r="G249" s="5">
        <f t="shared" si="13"/>
        <v>28.390120082007225</v>
      </c>
    </row>
    <row r="250" spans="1:7">
      <c r="A250" s="11">
        <v>40281</v>
      </c>
      <c r="B250" s="4">
        <v>31.58</v>
      </c>
      <c r="C250" s="3">
        <v>2.7989999999999999</v>
      </c>
      <c r="D250" s="3">
        <v>11.282</v>
      </c>
      <c r="E250" s="5">
        <v>330.3</v>
      </c>
      <c r="F250" s="4">
        <f t="shared" si="12"/>
        <v>9.5610051468362087E-2</v>
      </c>
      <c r="G250" s="5">
        <f t="shared" si="13"/>
        <v>29.276723985109022</v>
      </c>
    </row>
    <row r="251" spans="1:7">
      <c r="A251" s="11">
        <v>40297</v>
      </c>
      <c r="B251" s="4">
        <v>34.630000000000003</v>
      </c>
      <c r="C251" s="3">
        <v>2.6989999999999998</v>
      </c>
      <c r="D251" s="3">
        <v>12.829000000000001</v>
      </c>
      <c r="E251" s="5">
        <v>351.4</v>
      </c>
      <c r="F251" s="4">
        <f t="shared" si="12"/>
        <v>9.8548662492885616E-2</v>
      </c>
      <c r="G251" s="5">
        <f t="shared" si="13"/>
        <v>27.391067113570813</v>
      </c>
    </row>
    <row r="252" spans="1:7">
      <c r="A252" s="11">
        <v>40304</v>
      </c>
      <c r="B252" s="4">
        <v>31.23</v>
      </c>
      <c r="C252" s="3">
        <v>2.7290000000000001</v>
      </c>
      <c r="D252" s="3">
        <v>11.442</v>
      </c>
      <c r="E252" s="5">
        <v>349.4</v>
      </c>
      <c r="F252" s="4">
        <f t="shared" si="12"/>
        <v>8.938179736691472E-2</v>
      </c>
      <c r="G252" s="5">
        <f t="shared" si="13"/>
        <v>30.536619472120258</v>
      </c>
    </row>
    <row r="253" spans="1:7">
      <c r="A253" s="11">
        <v>40315</v>
      </c>
      <c r="B253" s="4">
        <v>30.56</v>
      </c>
      <c r="C253" s="3">
        <v>2.7789999999999999</v>
      </c>
      <c r="D253" s="3">
        <v>10.996</v>
      </c>
      <c r="E253" s="5">
        <v>343.2</v>
      </c>
      <c r="F253" s="4">
        <f t="shared" si="12"/>
        <v>8.9044289044289043E-2</v>
      </c>
      <c r="G253" s="5">
        <f t="shared" si="13"/>
        <v>31.21134958166606</v>
      </c>
    </row>
    <row r="254" spans="1:7">
      <c r="A254" s="11">
        <v>40330</v>
      </c>
      <c r="B254" s="4">
        <v>27.54</v>
      </c>
      <c r="C254" s="3">
        <v>2.589</v>
      </c>
      <c r="D254" s="3">
        <v>10.638</v>
      </c>
      <c r="E254" s="5">
        <v>332.8</v>
      </c>
      <c r="F254" s="4">
        <f t="shared" si="12"/>
        <v>8.2752403846153844E-2</v>
      </c>
      <c r="G254" s="5">
        <f t="shared" si="13"/>
        <v>31.284075954126717</v>
      </c>
    </row>
    <row r="255" spans="1:7">
      <c r="A255" s="11">
        <v>40338</v>
      </c>
      <c r="B255" s="4">
        <v>31.25</v>
      </c>
      <c r="C255" s="3">
        <v>2.5790000000000002</v>
      </c>
      <c r="D255" s="3">
        <v>12.119</v>
      </c>
      <c r="E255" s="5">
        <v>381.9</v>
      </c>
      <c r="F255" s="4">
        <f t="shared" si="12"/>
        <v>8.1827703587326536E-2</v>
      </c>
      <c r="G255" s="5">
        <f t="shared" si="13"/>
        <v>31.512501031438237</v>
      </c>
    </row>
    <row r="256" spans="1:7">
      <c r="A256" s="11">
        <v>40347</v>
      </c>
      <c r="B256" s="4">
        <v>32.31</v>
      </c>
      <c r="C256" s="3">
        <v>2.6989999999999998</v>
      </c>
      <c r="D256" s="3">
        <v>11.97</v>
      </c>
      <c r="E256" s="5">
        <v>387.4</v>
      </c>
      <c r="F256" s="4">
        <f t="shared" si="12"/>
        <v>8.3402168301497173E-2</v>
      </c>
      <c r="G256" s="5">
        <f t="shared" si="13"/>
        <v>32.364243943191305</v>
      </c>
    </row>
    <row r="257" spans="1:7">
      <c r="A257" s="11">
        <v>40356</v>
      </c>
      <c r="B257" s="4">
        <v>26.18</v>
      </c>
      <c r="C257" s="3">
        <v>2.6989999999999998</v>
      </c>
      <c r="D257" s="3">
        <v>9.6989999999999998</v>
      </c>
      <c r="E257" s="5">
        <v>312.39999999999998</v>
      </c>
      <c r="F257" s="4">
        <f t="shared" si="12"/>
        <v>8.380281690140845E-2</v>
      </c>
      <c r="G257" s="5">
        <f t="shared" si="13"/>
        <v>32.209506134653054</v>
      </c>
    </row>
    <row r="258" spans="1:7">
      <c r="A258" s="11">
        <v>40365</v>
      </c>
      <c r="B258" s="4">
        <v>32.29</v>
      </c>
      <c r="C258" s="3">
        <v>2.6589999999999998</v>
      </c>
      <c r="D258" s="3">
        <v>12.143000000000001</v>
      </c>
      <c r="E258" s="5">
        <v>370.4</v>
      </c>
      <c r="F258" s="4">
        <f t="shared" si="12"/>
        <v>8.7176025917926572E-2</v>
      </c>
      <c r="G258" s="5">
        <f t="shared" si="13"/>
        <v>30.503170550934691</v>
      </c>
    </row>
    <row r="259" spans="1:7">
      <c r="A259" s="11">
        <v>40380</v>
      </c>
      <c r="B259" s="4">
        <v>31.05</v>
      </c>
      <c r="C259" s="3">
        <v>2.6389999999999998</v>
      </c>
      <c r="D259" s="3">
        <v>11.766999999999999</v>
      </c>
      <c r="E259" s="5">
        <v>359.4</v>
      </c>
      <c r="F259" s="4">
        <f t="shared" si="12"/>
        <v>8.6393989983305511E-2</v>
      </c>
      <c r="G259" s="5">
        <f t="shared" si="13"/>
        <v>30.54304410639925</v>
      </c>
    </row>
    <row r="260" spans="1:7">
      <c r="A260" s="11">
        <v>40382</v>
      </c>
      <c r="B260" s="4">
        <v>31.5</v>
      </c>
      <c r="C260" s="3">
        <v>2.6989999999999998</v>
      </c>
      <c r="D260" s="3">
        <v>11.672000000000001</v>
      </c>
      <c r="E260" s="5">
        <v>344.9</v>
      </c>
      <c r="F260" s="4">
        <f t="shared" si="12"/>
        <v>9.1330820527689191E-2</v>
      </c>
      <c r="G260" s="5">
        <f t="shared" si="13"/>
        <v>29.549348869088412</v>
      </c>
    </row>
    <row r="261" spans="1:7">
      <c r="A261" s="11">
        <v>40382</v>
      </c>
      <c r="B261" s="4">
        <v>19.47</v>
      </c>
      <c r="C261" s="3">
        <v>2.669</v>
      </c>
      <c r="D261" s="3">
        <v>7.2960000000000003</v>
      </c>
      <c r="E261" s="5">
        <v>229.9</v>
      </c>
      <c r="F261" s="4">
        <f t="shared" si="12"/>
        <v>8.4688995215310994E-2</v>
      </c>
      <c r="G261" s="5">
        <f t="shared" si="13"/>
        <v>31.510416666666668</v>
      </c>
    </row>
    <row r="262" spans="1:7">
      <c r="A262" s="11">
        <v>40384</v>
      </c>
      <c r="B262" s="4">
        <v>25.42</v>
      </c>
      <c r="C262" s="3">
        <v>2.8690000000000002</v>
      </c>
      <c r="D262" s="3">
        <v>8.86</v>
      </c>
      <c r="E262" s="5">
        <v>289.3</v>
      </c>
      <c r="F262" s="4">
        <f t="shared" si="12"/>
        <v>8.7867265814033882E-2</v>
      </c>
      <c r="G262" s="5">
        <f t="shared" si="13"/>
        <v>32.652370203160274</v>
      </c>
    </row>
    <row r="263" spans="1:7">
      <c r="A263" s="11">
        <v>40391</v>
      </c>
      <c r="B263" s="4">
        <v>26.33</v>
      </c>
      <c r="C263" s="3">
        <v>2.6989999999999998</v>
      </c>
      <c r="D263" s="3">
        <v>9.7569999999999997</v>
      </c>
      <c r="E263" s="5">
        <v>305.8</v>
      </c>
      <c r="F263" s="4">
        <f t="shared" si="12"/>
        <v>8.6102027468933931E-2</v>
      </c>
      <c r="G263" s="5">
        <f t="shared" si="13"/>
        <v>31.341600901916575</v>
      </c>
    </row>
    <row r="264" spans="1:7">
      <c r="A264" s="11">
        <v>40405</v>
      </c>
      <c r="B264" s="4">
        <v>28.09</v>
      </c>
      <c r="C264" s="3">
        <v>2.7589999999999999</v>
      </c>
      <c r="D264" s="3">
        <v>10.180999999999999</v>
      </c>
      <c r="E264" s="5">
        <v>309.8</v>
      </c>
      <c r="F264" s="4">
        <f t="shared" si="12"/>
        <v>9.0671400903808902E-2</v>
      </c>
      <c r="G264" s="5">
        <f t="shared" si="13"/>
        <v>30.429230920341816</v>
      </c>
    </row>
    <row r="265" spans="1:7">
      <c r="A265" s="11">
        <v>40415</v>
      </c>
      <c r="B265" s="4">
        <v>31.04</v>
      </c>
      <c r="C265" s="3">
        <v>2.7589999999999999</v>
      </c>
      <c r="D265" s="3">
        <v>11.25</v>
      </c>
      <c r="E265" s="5">
        <v>365.3</v>
      </c>
      <c r="F265" s="4">
        <f t="shared" si="12"/>
        <v>8.497125650150561E-2</v>
      </c>
      <c r="G265" s="5">
        <f t="shared" si="13"/>
        <v>32.471111111111114</v>
      </c>
    </row>
    <row r="266" spans="1:7">
      <c r="A266" s="11">
        <v>40423</v>
      </c>
      <c r="B266" s="4">
        <v>30.84</v>
      </c>
      <c r="C266" s="3">
        <v>2.7090000000000001</v>
      </c>
      <c r="D266" s="3">
        <v>11.382999999999999</v>
      </c>
      <c r="E266" s="5">
        <v>358.6</v>
      </c>
      <c r="F266" s="4">
        <f t="shared" si="12"/>
        <v>8.6001115448968199E-2</v>
      </c>
      <c r="G266" s="5">
        <f t="shared" si="13"/>
        <v>31.503118685759471</v>
      </c>
    </row>
    <row r="267" spans="1:7">
      <c r="A267" s="11">
        <v>40434</v>
      </c>
      <c r="B267" s="4">
        <v>31.73</v>
      </c>
      <c r="C267" s="3">
        <v>2.7090000000000001</v>
      </c>
      <c r="D267" s="3">
        <v>11.712</v>
      </c>
      <c r="E267" s="5">
        <v>356.8</v>
      </c>
      <c r="F267" s="4">
        <f t="shared" si="12"/>
        <v>8.8929372197309411E-2</v>
      </c>
      <c r="G267" s="5">
        <f t="shared" si="13"/>
        <v>30.464480874316941</v>
      </c>
    </row>
    <row r="268" spans="1:7">
      <c r="A268" s="11">
        <v>40437</v>
      </c>
      <c r="B268" s="4">
        <v>11.54</v>
      </c>
      <c r="C268" s="3">
        <v>2.839</v>
      </c>
      <c r="D268" s="3">
        <v>4.0640000000000001</v>
      </c>
      <c r="E268" s="5">
        <v>131.4</v>
      </c>
      <c r="F268" s="4">
        <f t="shared" si="12"/>
        <v>8.7823439878234391E-2</v>
      </c>
      <c r="G268" s="5">
        <f t="shared" si="13"/>
        <v>32.332677165354333</v>
      </c>
    </row>
    <row r="269" spans="1:7">
      <c r="A269" s="11">
        <v>40437</v>
      </c>
      <c r="B269" s="4">
        <v>20.3</v>
      </c>
      <c r="C269" s="3">
        <v>2.6989999999999998</v>
      </c>
      <c r="D269" s="3">
        <v>7.52</v>
      </c>
      <c r="E269" s="5">
        <v>227.5</v>
      </c>
      <c r="F269" s="4">
        <f t="shared" si="12"/>
        <v>8.9230769230769238E-2</v>
      </c>
      <c r="G269" s="5">
        <f t="shared" si="13"/>
        <v>30.252659574468087</v>
      </c>
    </row>
    <row r="270" spans="1:7">
      <c r="A270" s="11">
        <v>40438</v>
      </c>
      <c r="B270" s="4">
        <v>26.99</v>
      </c>
      <c r="C270" s="3">
        <v>2.8490000000000002</v>
      </c>
      <c r="D270" s="3">
        <v>9.7430000000000003</v>
      </c>
      <c r="E270" s="5">
        <v>282</v>
      </c>
      <c r="F270" s="4">
        <f t="shared" si="12"/>
        <v>9.5709219858156017E-2</v>
      </c>
      <c r="G270" s="5">
        <f t="shared" si="13"/>
        <v>28.943857128194601</v>
      </c>
    </row>
    <row r="271" spans="1:7">
      <c r="A271" s="11">
        <v>40448</v>
      </c>
      <c r="B271" s="4">
        <v>27.21</v>
      </c>
      <c r="C271" s="3">
        <v>2.6190000000000002</v>
      </c>
      <c r="D271" s="3">
        <v>10.391</v>
      </c>
      <c r="E271" s="5">
        <v>330.2</v>
      </c>
      <c r="F271" s="4">
        <f t="shared" si="12"/>
        <v>8.2404603270745003E-2</v>
      </c>
      <c r="G271" s="5">
        <f t="shared" si="13"/>
        <v>31.777499759407178</v>
      </c>
    </row>
    <row r="272" spans="1:7">
      <c r="A272" s="11">
        <v>40457</v>
      </c>
      <c r="B272" s="4">
        <v>29.44</v>
      </c>
      <c r="C272" s="3">
        <v>2.7490000000000001</v>
      </c>
      <c r="D272" s="3">
        <v>10.708</v>
      </c>
      <c r="E272" s="5">
        <v>341.3</v>
      </c>
      <c r="F272" s="4">
        <f t="shared" si="12"/>
        <v>8.6258423674186929E-2</v>
      </c>
      <c r="G272" s="5">
        <f t="shared" si="13"/>
        <v>31.873365707881959</v>
      </c>
    </row>
    <row r="273" spans="1:7">
      <c r="A273" s="11">
        <v>40466</v>
      </c>
      <c r="B273" s="4">
        <v>29.66</v>
      </c>
      <c r="C273" s="3">
        <v>2.7090000000000001</v>
      </c>
      <c r="D273" s="3">
        <v>10.949</v>
      </c>
      <c r="E273" s="5">
        <v>358.6</v>
      </c>
      <c r="F273" s="4">
        <f t="shared" si="12"/>
        <v>8.2710540992749576E-2</v>
      </c>
      <c r="G273" s="5">
        <f t="shared" si="13"/>
        <v>32.751849483971142</v>
      </c>
    </row>
    <row r="274" spans="1:7">
      <c r="A274" s="11">
        <v>40473</v>
      </c>
      <c r="B274" s="4">
        <v>28.17</v>
      </c>
      <c r="C274" s="3">
        <v>2.7090000000000001</v>
      </c>
      <c r="D274" s="3">
        <v>10.4</v>
      </c>
      <c r="E274" s="5">
        <v>323.10000000000002</v>
      </c>
      <c r="F274" s="4">
        <f t="shared" si="12"/>
        <v>8.7186629526462389E-2</v>
      </c>
      <c r="G274" s="5">
        <f t="shared" si="13"/>
        <v>31.067307692307693</v>
      </c>
    </row>
    <row r="275" spans="1:7">
      <c r="A275" s="11">
        <v>40482</v>
      </c>
      <c r="B275" s="4">
        <v>32.04</v>
      </c>
      <c r="C275" s="3">
        <v>2.6789999999999998</v>
      </c>
      <c r="D275" s="3">
        <v>11.958</v>
      </c>
      <c r="E275" s="5">
        <v>370.1</v>
      </c>
      <c r="F275" s="4">
        <f t="shared" si="12"/>
        <v>8.6571196973790857E-2</v>
      </c>
      <c r="G275" s="5">
        <f t="shared" si="13"/>
        <v>30.949991637397559</v>
      </c>
    </row>
    <row r="276" spans="1:7">
      <c r="A276" s="11">
        <v>40497</v>
      </c>
      <c r="B276" s="4">
        <v>27.38</v>
      </c>
      <c r="C276" s="3">
        <v>2.6789999999999998</v>
      </c>
      <c r="D276" s="3">
        <v>10.218999999999999</v>
      </c>
      <c r="E276" s="5">
        <v>319.5</v>
      </c>
      <c r="F276" s="4">
        <f t="shared" si="12"/>
        <v>8.5696400625978081E-2</v>
      </c>
      <c r="G276" s="5">
        <f t="shared" si="13"/>
        <v>31.265290145806834</v>
      </c>
    </row>
    <row r="277" spans="1:7">
      <c r="A277" s="11">
        <v>40510</v>
      </c>
      <c r="B277" s="4">
        <v>30.5</v>
      </c>
      <c r="C277" s="3">
        <v>2.6589999999999998</v>
      </c>
      <c r="D277" s="3">
        <v>11.472</v>
      </c>
      <c r="E277" s="5">
        <v>334.3</v>
      </c>
      <c r="F277" s="4">
        <f t="shared" si="12"/>
        <v>9.12354172898594E-2</v>
      </c>
      <c r="G277" s="5">
        <f t="shared" si="13"/>
        <v>29.140516039051604</v>
      </c>
    </row>
    <row r="278" spans="1:7">
      <c r="A278" s="11">
        <v>40519</v>
      </c>
      <c r="B278" s="4">
        <v>25.88</v>
      </c>
      <c r="C278" s="3">
        <v>2.7989999999999999</v>
      </c>
      <c r="D278" s="3">
        <v>9.2460000000000004</v>
      </c>
      <c r="E278" s="5">
        <v>315.8</v>
      </c>
      <c r="F278" s="4">
        <f t="shared" si="12"/>
        <v>8.1950601646611776E-2</v>
      </c>
      <c r="G278" s="5">
        <f t="shared" si="13"/>
        <v>34.155310404499239</v>
      </c>
    </row>
    <row r="279" spans="1:7">
      <c r="A279" s="11">
        <v>40527</v>
      </c>
      <c r="B279" s="4">
        <v>29.4</v>
      </c>
      <c r="C279" s="3">
        <v>2.7389999999999999</v>
      </c>
      <c r="D279" s="3">
        <v>10.733000000000001</v>
      </c>
      <c r="E279" s="5">
        <v>324.2</v>
      </c>
      <c r="F279" s="4">
        <f t="shared" si="12"/>
        <v>9.0684762492288712E-2</v>
      </c>
      <c r="G279" s="5">
        <f t="shared" si="13"/>
        <v>30.205907015745829</v>
      </c>
    </row>
    <row r="280" spans="1:7">
      <c r="A280" s="11">
        <v>40548</v>
      </c>
      <c r="B280" s="4">
        <v>34.06</v>
      </c>
      <c r="C280" s="3">
        <v>2.9089999999999998</v>
      </c>
      <c r="D280" s="3">
        <v>11.71</v>
      </c>
      <c r="E280" s="5">
        <v>340.6</v>
      </c>
      <c r="F280" s="4">
        <f t="shared" si="12"/>
        <v>0.1</v>
      </c>
      <c r="G280" s="5">
        <f t="shared" si="13"/>
        <v>29.086251067463706</v>
      </c>
    </row>
    <row r="281" spans="1:7">
      <c r="A281" s="11">
        <v>40555</v>
      </c>
      <c r="B281" s="4">
        <v>32.229999999999997</v>
      </c>
      <c r="C281" s="3">
        <v>2.9289999999999998</v>
      </c>
      <c r="D281" s="3">
        <v>11.003</v>
      </c>
      <c r="E281" s="5">
        <v>329.4</v>
      </c>
      <c r="F281" s="4">
        <f t="shared" si="12"/>
        <v>9.7844565877352754E-2</v>
      </c>
      <c r="G281" s="5">
        <f t="shared" si="13"/>
        <v>29.93728983004635</v>
      </c>
    </row>
    <row r="282" spans="1:7">
      <c r="A282" s="11">
        <v>40563</v>
      </c>
      <c r="B282" s="4">
        <v>33.75</v>
      </c>
      <c r="C282" s="3">
        <v>2.8889999999999998</v>
      </c>
      <c r="D282" s="3">
        <v>11.682</v>
      </c>
      <c r="E282" s="5">
        <v>344.6</v>
      </c>
      <c r="F282" s="4">
        <f t="shared" si="12"/>
        <v>9.7939640162507252E-2</v>
      </c>
      <c r="G282" s="5">
        <f t="shared" si="13"/>
        <v>29.498373566170176</v>
      </c>
    </row>
    <row r="283" spans="1:7">
      <c r="A283" s="11">
        <v>40571</v>
      </c>
      <c r="B283" s="4">
        <v>32.76</v>
      </c>
      <c r="C283" s="3">
        <v>2.9889999999999999</v>
      </c>
      <c r="D283" s="3">
        <v>10.96</v>
      </c>
      <c r="E283" s="5">
        <v>327.7</v>
      </c>
      <c r="F283" s="4">
        <f>B283/E283</f>
        <v>9.9969484284406468E-2</v>
      </c>
      <c r="G283" s="5">
        <f>E283/D283</f>
        <v>29.899635036496345</v>
      </c>
    </row>
    <row r="284" spans="1:7">
      <c r="A284" s="11">
        <v>40576</v>
      </c>
      <c r="B284" s="4">
        <v>21.32</v>
      </c>
      <c r="C284" s="3">
        <v>2.9289999999999998</v>
      </c>
      <c r="D284" s="3">
        <v>7.2789999999999999</v>
      </c>
      <c r="E284" s="5">
        <v>202.2</v>
      </c>
      <c r="F284" s="4">
        <f t="shared" si="12"/>
        <v>0.10544015825914936</v>
      </c>
      <c r="G284" s="5">
        <f t="shared" si="13"/>
        <v>27.77854100838027</v>
      </c>
    </row>
    <row r="285" spans="1:7">
      <c r="A285" s="11">
        <v>40583</v>
      </c>
      <c r="B285" s="4">
        <v>18.100000000000001</v>
      </c>
      <c r="C285" s="3">
        <v>3.4889999999999999</v>
      </c>
      <c r="D285" s="3">
        <v>10.5</v>
      </c>
      <c r="E285" s="5">
        <v>314.89999999999998</v>
      </c>
      <c r="F285" s="4">
        <f t="shared" si="12"/>
        <v>5.7478564623690068E-2</v>
      </c>
      <c r="G285" s="5">
        <f t="shared" si="13"/>
        <v>29.990476190476187</v>
      </c>
    </row>
    <row r="286" spans="1:7">
      <c r="A286" s="11">
        <v>40591</v>
      </c>
      <c r="B286" s="4">
        <v>33.44</v>
      </c>
      <c r="C286" s="3">
        <v>3.1190000000000002</v>
      </c>
      <c r="D286" s="3">
        <v>10.72</v>
      </c>
      <c r="E286" s="5">
        <v>336.2</v>
      </c>
      <c r="F286" s="4">
        <f t="shared" si="12"/>
        <v>9.9464604402141582E-2</v>
      </c>
      <c r="G286" s="5">
        <f t="shared" si="13"/>
        <v>31.361940298507459</v>
      </c>
    </row>
    <row r="287" spans="1:7">
      <c r="A287" s="11">
        <v>40592</v>
      </c>
      <c r="B287" s="4">
        <v>29.54</v>
      </c>
      <c r="C287" s="3">
        <v>3.0990000000000002</v>
      </c>
      <c r="D287" s="3">
        <v>9.5310000000000006</v>
      </c>
      <c r="E287" s="5">
        <v>276.7</v>
      </c>
      <c r="F287" s="4">
        <f t="shared" si="12"/>
        <v>0.10675822190097578</v>
      </c>
      <c r="G287" s="5">
        <f t="shared" si="13"/>
        <v>29.031581156227045</v>
      </c>
    </row>
    <row r="288" spans="1:7">
      <c r="A288" s="11">
        <v>40593</v>
      </c>
      <c r="B288" s="4">
        <v>25.87</v>
      </c>
      <c r="C288" s="3">
        <v>3.2989999999999999</v>
      </c>
      <c r="D288" s="3">
        <v>7.8419999999999996</v>
      </c>
      <c r="E288" s="5">
        <v>213.2</v>
      </c>
      <c r="F288" s="4">
        <f t="shared" si="12"/>
        <v>0.12134146341463416</v>
      </c>
      <c r="G288" s="5">
        <f t="shared" si="13"/>
        <v>27.186942106605457</v>
      </c>
    </row>
    <row r="289" spans="1:7">
      <c r="A289" s="11">
        <v>40599</v>
      </c>
      <c r="B289" s="4">
        <v>38.51</v>
      </c>
      <c r="C289" s="3">
        <v>3.2989999999999999</v>
      </c>
      <c r="D289" s="3">
        <v>11.673999999999999</v>
      </c>
      <c r="E289" s="5">
        <v>353.9</v>
      </c>
      <c r="F289" s="4">
        <f t="shared" si="12"/>
        <v>0.10881604973156259</v>
      </c>
      <c r="G289" s="5">
        <f t="shared" si="13"/>
        <v>30.315230426589</v>
      </c>
    </row>
    <row r="290" spans="1:7">
      <c r="A290" s="11">
        <v>40609</v>
      </c>
      <c r="B290" s="4">
        <v>35.65</v>
      </c>
      <c r="C290" s="3">
        <v>3.2989999999999999</v>
      </c>
      <c r="D290" s="3">
        <v>10.807</v>
      </c>
      <c r="E290" s="5">
        <v>326.5</v>
      </c>
      <c r="F290" s="4">
        <f t="shared" si="12"/>
        <v>0.10918836140888208</v>
      </c>
      <c r="G290" s="5">
        <f t="shared" si="13"/>
        <v>30.211899694642362</v>
      </c>
    </row>
    <row r="291" spans="1:7">
      <c r="A291" s="11">
        <v>40618</v>
      </c>
      <c r="B291" s="4">
        <v>38.35</v>
      </c>
      <c r="C291" s="3">
        <v>3.359</v>
      </c>
      <c r="D291" s="3">
        <v>11.417</v>
      </c>
      <c r="E291" s="5">
        <v>358.4</v>
      </c>
      <c r="F291" s="4">
        <f t="shared" si="12"/>
        <v>0.10700334821428573</v>
      </c>
      <c r="G291" s="5">
        <f t="shared" si="13"/>
        <v>31.39178418148375</v>
      </c>
    </row>
    <row r="292" spans="1:7">
      <c r="A292" s="11">
        <v>40629</v>
      </c>
      <c r="B292" s="4">
        <v>39.43</v>
      </c>
      <c r="C292" s="3">
        <v>3.419</v>
      </c>
      <c r="D292" s="3">
        <v>11.532999999999999</v>
      </c>
      <c r="E292" s="5">
        <v>363.2</v>
      </c>
      <c r="F292" s="4">
        <f t="shared" si="12"/>
        <v>0.10856277533039647</v>
      </c>
      <c r="G292" s="5">
        <f t="shared" si="13"/>
        <v>31.492239660105785</v>
      </c>
    </row>
    <row r="293" spans="1:7">
      <c r="A293" s="11">
        <v>40639</v>
      </c>
      <c r="B293" s="4">
        <v>41.46</v>
      </c>
      <c r="C293" s="3">
        <v>3.5790000000000002</v>
      </c>
      <c r="D293" s="3">
        <v>11.583</v>
      </c>
      <c r="E293" s="5">
        <v>353.2</v>
      </c>
      <c r="F293" s="4">
        <f t="shared" si="12"/>
        <v>0.11738391845979615</v>
      </c>
      <c r="G293" s="5">
        <f t="shared" si="13"/>
        <v>30.492963826297157</v>
      </c>
    </row>
    <row r="294" spans="1:7">
      <c r="A294" s="11">
        <v>40645</v>
      </c>
      <c r="B294" s="4">
        <v>39.53</v>
      </c>
      <c r="C294" s="3">
        <v>3.6789999999999998</v>
      </c>
      <c r="D294" s="3">
        <v>10.744</v>
      </c>
      <c r="E294" s="5">
        <v>341.7</v>
      </c>
      <c r="F294" s="4">
        <f t="shared" si="12"/>
        <v>0.11568627450980393</v>
      </c>
      <c r="G294" s="5">
        <f t="shared" si="13"/>
        <v>31.803797468354428</v>
      </c>
    </row>
    <row r="295" spans="1:7">
      <c r="A295" s="11">
        <v>40653</v>
      </c>
      <c r="B295" s="4">
        <v>43.24</v>
      </c>
      <c r="C295" s="3">
        <v>3.7290000000000001</v>
      </c>
      <c r="D295" s="3">
        <v>11.596</v>
      </c>
      <c r="E295" s="5">
        <v>384.5</v>
      </c>
      <c r="F295" s="4">
        <f t="shared" si="12"/>
        <v>0.11245773732119636</v>
      </c>
      <c r="G295" s="5">
        <f t="shared" si="13"/>
        <v>33.157985512245602</v>
      </c>
    </row>
    <row r="296" spans="1:7">
      <c r="A296" s="11">
        <v>40660</v>
      </c>
      <c r="B296" s="4">
        <v>30.76</v>
      </c>
      <c r="C296" s="3">
        <v>3.6890000000000001</v>
      </c>
      <c r="D296" s="3">
        <v>8.3369999999999997</v>
      </c>
      <c r="E296" s="5">
        <v>263.10000000000002</v>
      </c>
      <c r="F296" s="4">
        <f t="shared" si="12"/>
        <v>0.11691372101862409</v>
      </c>
      <c r="G296" s="5">
        <f t="shared" si="13"/>
        <v>31.558114429650956</v>
      </c>
    </row>
    <row r="297" spans="1:7">
      <c r="A297" s="11">
        <v>40669</v>
      </c>
      <c r="B297" s="4">
        <v>45</v>
      </c>
      <c r="C297" s="3">
        <v>3.839</v>
      </c>
      <c r="D297" s="3">
        <v>11.722</v>
      </c>
      <c r="E297" s="5">
        <v>356.5</v>
      </c>
      <c r="F297" s="4">
        <f t="shared" si="12"/>
        <v>0.12622720897615708</v>
      </c>
      <c r="G297" s="5">
        <f t="shared" si="13"/>
        <v>30.412898822726497</v>
      </c>
    </row>
    <row r="298" spans="1:7">
      <c r="A298" s="11">
        <v>40678</v>
      </c>
      <c r="B298" s="4">
        <v>43.09</v>
      </c>
      <c r="C298" s="3">
        <v>3.6989999999999998</v>
      </c>
      <c r="D298" s="3">
        <v>11.648999999999999</v>
      </c>
      <c r="E298" s="5">
        <v>399.4</v>
      </c>
      <c r="F298" s="4">
        <f t="shared" si="12"/>
        <v>0.10788683024536806</v>
      </c>
      <c r="G298" s="5">
        <f t="shared" si="13"/>
        <v>34.286204824448454</v>
      </c>
    </row>
    <row r="299" spans="1:7">
      <c r="A299" s="11">
        <v>40693</v>
      </c>
      <c r="B299" s="4">
        <v>41.13</v>
      </c>
      <c r="C299" s="3">
        <v>3.5790000000000002</v>
      </c>
      <c r="D299" s="3">
        <v>11.493</v>
      </c>
      <c r="E299" s="5">
        <v>336.5</v>
      </c>
      <c r="F299" s="4">
        <f t="shared" si="12"/>
        <v>0.12222882615156018</v>
      </c>
      <c r="G299" s="5">
        <f t="shared" si="13"/>
        <v>29.278691377360133</v>
      </c>
    </row>
    <row r="300" spans="1:7">
      <c r="A300" s="11">
        <v>40701</v>
      </c>
      <c r="B300" s="4">
        <v>40.18</v>
      </c>
      <c r="C300" s="3">
        <v>3.4990000000000001</v>
      </c>
      <c r="D300" s="3">
        <v>11.484</v>
      </c>
      <c r="E300" s="5">
        <v>374.1</v>
      </c>
      <c r="F300" s="4">
        <f t="shared" si="12"/>
        <v>0.10740443731622561</v>
      </c>
      <c r="G300" s="5">
        <f t="shared" si="13"/>
        <v>32.575757575757578</v>
      </c>
    </row>
    <row r="301" spans="1:7">
      <c r="A301" s="11">
        <v>40710</v>
      </c>
      <c r="B301" s="4">
        <v>42.5</v>
      </c>
      <c r="C301" s="3">
        <v>3.4489999999999998</v>
      </c>
      <c r="D301" s="3">
        <v>12.321999999999999</v>
      </c>
      <c r="E301" s="5">
        <v>389.9</v>
      </c>
      <c r="F301" s="4">
        <f t="shared" si="12"/>
        <v>0.10900230828417544</v>
      </c>
      <c r="G301" s="5">
        <f t="shared" si="13"/>
        <v>31.642590488557051</v>
      </c>
    </row>
    <row r="302" spans="1:7">
      <c r="A302" s="11">
        <v>40718</v>
      </c>
      <c r="B302" s="4">
        <v>38.130000000000003</v>
      </c>
      <c r="C302" s="3">
        <v>3.2989999999999999</v>
      </c>
      <c r="D302" s="3">
        <v>11.557</v>
      </c>
      <c r="E302" s="5">
        <v>394.3</v>
      </c>
      <c r="F302" s="4">
        <f t="shared" si="12"/>
        <v>9.6703018006593963E-2</v>
      </c>
      <c r="G302" s="5">
        <f t="shared" si="13"/>
        <v>34.117850653283725</v>
      </c>
    </row>
    <row r="303" spans="1:7">
      <c r="A303" s="11">
        <v>40743</v>
      </c>
      <c r="B303" s="4">
        <v>47.78</v>
      </c>
      <c r="C303" s="3">
        <v>3.839</v>
      </c>
      <c r="D303" s="3">
        <v>12.445</v>
      </c>
      <c r="E303" s="5">
        <v>274.3</v>
      </c>
      <c r="F303" s="4">
        <f t="shared" si="12"/>
        <v>0.17418884433102441</v>
      </c>
      <c r="G303" s="5">
        <f t="shared" si="13"/>
        <v>22.040980313378867</v>
      </c>
    </row>
    <row r="304" spans="1:7">
      <c r="A304" s="11">
        <v>40764</v>
      </c>
      <c r="B304" s="4">
        <v>51.04</v>
      </c>
      <c r="C304" s="3">
        <v>3.859</v>
      </c>
      <c r="D304" s="3">
        <v>13.227</v>
      </c>
      <c r="E304" s="5">
        <v>343.5</v>
      </c>
      <c r="F304" s="4">
        <f t="shared" si="12"/>
        <v>0.14858806404657932</v>
      </c>
      <c r="G304" s="5">
        <f t="shared" si="13"/>
        <v>25.969607620775687</v>
      </c>
    </row>
    <row r="305" spans="1:7">
      <c r="A305" s="11">
        <v>40785</v>
      </c>
      <c r="B305" s="4">
        <v>45.92</v>
      </c>
      <c r="C305" s="3">
        <v>3.5990000000000002</v>
      </c>
      <c r="D305" s="3">
        <v>12.76</v>
      </c>
      <c r="E305" s="5">
        <v>361.4</v>
      </c>
      <c r="F305" s="4">
        <f t="shared" si="12"/>
        <v>0.12706142778085225</v>
      </c>
      <c r="G305" s="5">
        <f t="shared" si="13"/>
        <v>28.322884012539184</v>
      </c>
    </row>
    <row r="306" spans="1:7">
      <c r="A306" s="11">
        <v>40808</v>
      </c>
      <c r="B306" s="4">
        <v>46.9</v>
      </c>
      <c r="C306" s="3">
        <v>3.5790000000000002</v>
      </c>
      <c r="D306" s="3">
        <v>13.103</v>
      </c>
      <c r="E306" s="5">
        <v>341.8</v>
      </c>
      <c r="F306" s="4">
        <f t="shared" si="12"/>
        <v>0.13721474546518431</v>
      </c>
      <c r="G306" s="5">
        <f t="shared" si="13"/>
        <v>26.08562924521102</v>
      </c>
    </row>
    <row r="307" spans="1:7">
      <c r="A307" s="11">
        <v>40825</v>
      </c>
      <c r="B307" s="4">
        <v>41.95</v>
      </c>
      <c r="C307" s="3">
        <v>3.3490000000000002</v>
      </c>
      <c r="D307" s="3">
        <v>12.526</v>
      </c>
      <c r="E307" s="5">
        <v>324.3</v>
      </c>
      <c r="F307" s="4">
        <f t="shared" si="12"/>
        <v>0.12935553499845823</v>
      </c>
      <c r="G307" s="5">
        <f t="shared" si="13"/>
        <v>25.890148491138433</v>
      </c>
    </row>
    <row r="308" spans="1:7">
      <c r="A308" s="11">
        <v>40842</v>
      </c>
      <c r="B308" s="4">
        <v>42.69</v>
      </c>
      <c r="C308" s="3">
        <v>3.399</v>
      </c>
      <c r="D308" s="3">
        <v>12.558999999999999</v>
      </c>
      <c r="E308" s="5">
        <v>311</v>
      </c>
      <c r="F308" s="4">
        <f t="shared" si="12"/>
        <v>0.13726688102893889</v>
      </c>
      <c r="G308" s="5">
        <f t="shared" si="13"/>
        <v>24.763118082649893</v>
      </c>
    </row>
    <row r="309" spans="1:7">
      <c r="A309" s="11">
        <v>40863</v>
      </c>
      <c r="B309" s="4">
        <v>42.48</v>
      </c>
      <c r="C309" s="3">
        <v>3.4489999999999998</v>
      </c>
      <c r="D309" s="3">
        <v>12.318</v>
      </c>
      <c r="E309" s="5">
        <v>305.3</v>
      </c>
      <c r="F309" s="4">
        <f t="shared" si="12"/>
        <v>0.13914182771044872</v>
      </c>
      <c r="G309" s="5">
        <f t="shared" si="13"/>
        <v>24.784867673323593</v>
      </c>
    </row>
    <row r="310" spans="1:7">
      <c r="A310" s="11">
        <v>40884</v>
      </c>
      <c r="B310" s="4">
        <v>39.19</v>
      </c>
      <c r="C310" s="3">
        <v>3.419</v>
      </c>
      <c r="D310" s="3">
        <v>11.461</v>
      </c>
      <c r="E310" s="5">
        <v>285.5</v>
      </c>
      <c r="F310" s="4">
        <f t="shared" si="12"/>
        <v>0.13726795096322242</v>
      </c>
      <c r="G310" s="5">
        <f t="shared" si="13"/>
        <v>24.910566268213941</v>
      </c>
    </row>
    <row r="311" spans="1:7">
      <c r="A311" s="11">
        <v>40905</v>
      </c>
      <c r="B311" s="4">
        <v>39.82</v>
      </c>
      <c r="C311" s="3">
        <v>3.399</v>
      </c>
      <c r="D311" s="3">
        <v>11.715999999999999</v>
      </c>
      <c r="E311" s="5">
        <v>288.60000000000002</v>
      </c>
      <c r="F311" s="4">
        <f t="shared" si="12"/>
        <v>0.13797643797643797</v>
      </c>
      <c r="G311" s="5">
        <f t="shared" si="13"/>
        <v>24.632980539433259</v>
      </c>
    </row>
    <row r="312" spans="1:7">
      <c r="A312" s="11">
        <v>41141</v>
      </c>
      <c r="B312" s="4">
        <v>49.23</v>
      </c>
      <c r="C312" s="3">
        <v>3.9990000000000001</v>
      </c>
      <c r="D312" s="3">
        <v>12.31</v>
      </c>
      <c r="E312" s="5">
        <v>304.3</v>
      </c>
      <c r="F312" s="4">
        <f t="shared" ref="F312:F345" si="14">B312/E312</f>
        <v>0.16178113703581989</v>
      </c>
      <c r="G312" s="5">
        <f t="shared" ref="G312:G344" si="15">E312/D312</f>
        <v>24.71974004874086</v>
      </c>
    </row>
    <row r="313" spans="1:7">
      <c r="A313" s="11">
        <v>41165</v>
      </c>
      <c r="B313" s="4">
        <v>45.86</v>
      </c>
      <c r="C313" s="3">
        <v>3.899</v>
      </c>
      <c r="D313" s="3">
        <v>11.762</v>
      </c>
      <c r="E313" s="5">
        <f>G313*D313</f>
        <v>284.60984943689698</v>
      </c>
      <c r="F313" s="4">
        <f t="shared" si="14"/>
        <v>0.16113286342947863</v>
      </c>
      <c r="G313" s="5">
        <f>AVERAGE(G314,G312)</f>
        <v>24.197402604735331</v>
      </c>
    </row>
    <row r="314" spans="1:7">
      <c r="A314" s="11">
        <v>41194</v>
      </c>
      <c r="B314" s="4">
        <v>44.42</v>
      </c>
      <c r="C314" s="3">
        <v>3.859</v>
      </c>
      <c r="D314" s="3">
        <v>11.51</v>
      </c>
      <c r="E314" s="5">
        <v>272.5</v>
      </c>
      <c r="F314" s="4">
        <f t="shared" si="14"/>
        <v>0.1630091743119266</v>
      </c>
      <c r="G314" s="5">
        <f t="shared" si="15"/>
        <v>23.675065160729801</v>
      </c>
    </row>
    <row r="315" spans="1:7">
      <c r="A315" s="11">
        <v>41213</v>
      </c>
      <c r="B315" s="4">
        <v>45.65</v>
      </c>
      <c r="C315" s="3">
        <v>3.649</v>
      </c>
      <c r="D315" s="3">
        <v>12.51</v>
      </c>
      <c r="E315" s="5">
        <v>297.60000000000002</v>
      </c>
      <c r="F315" s="4">
        <f t="shared" si="14"/>
        <v>0.15339381720430106</v>
      </c>
      <c r="G315" s="5">
        <f t="shared" si="15"/>
        <v>23.788968824940049</v>
      </c>
    </row>
    <row r="316" spans="1:7">
      <c r="A316" s="11">
        <v>41241</v>
      </c>
      <c r="B316" s="4">
        <v>43.17</v>
      </c>
      <c r="C316" s="3">
        <v>3.379</v>
      </c>
      <c r="D316" s="3">
        <v>12.775</v>
      </c>
      <c r="E316" s="5">
        <v>290.10000000000002</v>
      </c>
      <c r="F316" s="4">
        <f t="shared" si="14"/>
        <v>0.14881075491209927</v>
      </c>
      <c r="G316" s="5">
        <f t="shared" si="15"/>
        <v>22.708414872798436</v>
      </c>
    </row>
    <row r="317" spans="1:7">
      <c r="A317" s="11">
        <v>41271</v>
      </c>
      <c r="B317" s="4">
        <v>42.29</v>
      </c>
      <c r="C317" s="3">
        <v>3.4390000000000001</v>
      </c>
      <c r="D317" s="3">
        <v>12.297000000000001</v>
      </c>
      <c r="E317" s="5">
        <v>297.2</v>
      </c>
      <c r="F317" s="4">
        <f t="shared" si="14"/>
        <v>0.14229475100942127</v>
      </c>
      <c r="G317" s="5">
        <f t="shared" si="15"/>
        <v>24.168496381231193</v>
      </c>
    </row>
    <row r="318" spans="1:7">
      <c r="A318" s="11">
        <v>41293</v>
      </c>
      <c r="B318" s="4">
        <v>43.12</v>
      </c>
      <c r="C318" s="3">
        <v>3.4489999999999998</v>
      </c>
      <c r="D318" s="3">
        <v>12.502000000000001</v>
      </c>
      <c r="E318" s="5">
        <v>296.10000000000002</v>
      </c>
      <c r="F318" s="4">
        <f t="shared" si="14"/>
        <v>0.14562647754137115</v>
      </c>
      <c r="G318" s="5">
        <f t="shared" si="15"/>
        <v>23.684210526315791</v>
      </c>
    </row>
    <row r="319" spans="1:7">
      <c r="A319" s="11">
        <v>41306</v>
      </c>
      <c r="B319" s="4">
        <v>39.14</v>
      </c>
      <c r="C319" s="3">
        <v>3.5489999999999999</v>
      </c>
      <c r="D319" s="3">
        <v>11.029</v>
      </c>
      <c r="E319" s="5">
        <v>261.2</v>
      </c>
      <c r="F319" s="4">
        <f t="shared" si="14"/>
        <v>0.14984686064318531</v>
      </c>
      <c r="G319" s="5">
        <f t="shared" si="15"/>
        <v>23.683017499319973</v>
      </c>
    </row>
    <row r="320" spans="1:7">
      <c r="A320" s="11">
        <v>41317</v>
      </c>
      <c r="B320" s="4">
        <v>42.13</v>
      </c>
      <c r="C320" s="3">
        <v>3.669</v>
      </c>
      <c r="D320" s="3">
        <v>11.484</v>
      </c>
      <c r="E320" s="5">
        <v>298.8</v>
      </c>
      <c r="F320" s="4">
        <f t="shared" si="14"/>
        <v>0.14099732262382866</v>
      </c>
      <c r="G320" s="5">
        <f t="shared" si="15"/>
        <v>26.018808777429467</v>
      </c>
    </row>
    <row r="321" spans="1:7">
      <c r="A321" s="11">
        <v>41346</v>
      </c>
      <c r="B321" s="4">
        <v>48.09</v>
      </c>
      <c r="C321" s="3">
        <v>3.819</v>
      </c>
      <c r="D321" s="3">
        <v>12.592000000000001</v>
      </c>
      <c r="E321" s="5">
        <v>278.3</v>
      </c>
      <c r="F321" s="4">
        <f t="shared" si="14"/>
        <v>0.17279913762127203</v>
      </c>
      <c r="G321" s="5">
        <f t="shared" si="15"/>
        <v>22.101334180432019</v>
      </c>
    </row>
    <row r="322" spans="1:7">
      <c r="A322" s="11">
        <v>41361</v>
      </c>
      <c r="B322" s="4">
        <v>47.83</v>
      </c>
      <c r="C322" s="3">
        <v>3.7989999999999999</v>
      </c>
      <c r="D322" s="3">
        <v>12.59</v>
      </c>
      <c r="E322" s="5">
        <v>297.3</v>
      </c>
      <c r="F322" s="4">
        <f t="shared" si="14"/>
        <v>0.1608812647157753</v>
      </c>
      <c r="G322" s="5">
        <f t="shared" si="15"/>
        <v>23.613979348689437</v>
      </c>
    </row>
    <row r="323" spans="1:7">
      <c r="A323" s="12">
        <v>41392</v>
      </c>
      <c r="B323" s="4">
        <v>46.32</v>
      </c>
      <c r="C323" s="3">
        <v>3.6989999999999998</v>
      </c>
      <c r="D323" s="3">
        <v>12.523</v>
      </c>
      <c r="E323" s="5">
        <v>303.39999999999998</v>
      </c>
      <c r="F323" s="4">
        <f t="shared" si="14"/>
        <v>0.15266974291364538</v>
      </c>
      <c r="G323" s="5">
        <f t="shared" si="15"/>
        <v>24.227421544358378</v>
      </c>
    </row>
    <row r="324" spans="1:7">
      <c r="A324" s="11">
        <v>41411</v>
      </c>
      <c r="B324" s="4">
        <v>44.95</v>
      </c>
      <c r="C324" s="3">
        <v>3.6890000000000001</v>
      </c>
      <c r="D324" s="3">
        <v>12.186</v>
      </c>
      <c r="E324" s="5">
        <v>296.60000000000002</v>
      </c>
      <c r="F324" s="4">
        <f t="shared" si="14"/>
        <v>0.15155091031692514</v>
      </c>
      <c r="G324" s="5">
        <f t="shared" si="15"/>
        <v>24.339405875594949</v>
      </c>
    </row>
    <row r="325" spans="1:7">
      <c r="A325" s="11">
        <v>41430</v>
      </c>
      <c r="B325" s="4">
        <v>46.28</v>
      </c>
      <c r="C325" s="3">
        <v>3.6890000000000001</v>
      </c>
      <c r="D325" s="3">
        <v>12.545999999999999</v>
      </c>
      <c r="E325" s="5">
        <v>318.89999999999998</v>
      </c>
      <c r="F325" s="4">
        <f t="shared" si="14"/>
        <v>0.14512386328002511</v>
      </c>
      <c r="G325" s="5">
        <f t="shared" si="15"/>
        <v>25.41846006695361</v>
      </c>
    </row>
    <row r="326" spans="1:7">
      <c r="A326" s="11">
        <v>41443</v>
      </c>
      <c r="B326" s="4">
        <v>42.31</v>
      </c>
      <c r="C326" s="3">
        <v>3.5390000000000001</v>
      </c>
      <c r="D326" s="3">
        <v>11.956</v>
      </c>
      <c r="E326" s="5">
        <v>312</v>
      </c>
      <c r="F326" s="4">
        <f t="shared" si="14"/>
        <v>0.13560897435897437</v>
      </c>
      <c r="G326" s="5">
        <f t="shared" si="15"/>
        <v>26.095684175309469</v>
      </c>
    </row>
    <row r="327" spans="1:7">
      <c r="A327" s="11">
        <v>41473</v>
      </c>
      <c r="B327" s="4">
        <v>45.71</v>
      </c>
      <c r="C327" s="3">
        <v>3.6989999999999998</v>
      </c>
      <c r="D327" s="3">
        <v>12.358000000000001</v>
      </c>
      <c r="E327" s="5">
        <v>342.6</v>
      </c>
      <c r="F327" s="4">
        <f t="shared" si="14"/>
        <v>0.13342089900758902</v>
      </c>
      <c r="G327" s="5">
        <f t="shared" si="15"/>
        <v>27.722932513351676</v>
      </c>
    </row>
    <row r="328" spans="1:7">
      <c r="A328" s="11">
        <v>41495</v>
      </c>
      <c r="B328" s="4">
        <v>47.09</v>
      </c>
      <c r="C328" s="3">
        <v>3.5990000000000002</v>
      </c>
      <c r="D328" s="3">
        <v>13.083</v>
      </c>
      <c r="E328" s="5">
        <v>349.1</v>
      </c>
      <c r="F328" s="4">
        <f t="shared" si="14"/>
        <v>0.13488971641363506</v>
      </c>
      <c r="G328" s="5">
        <f t="shared" si="15"/>
        <v>26.683482381716733</v>
      </c>
    </row>
    <row r="329" spans="1:7">
      <c r="A329" s="11">
        <v>41521</v>
      </c>
      <c r="B329" s="4">
        <v>43.39</v>
      </c>
      <c r="C329" s="3">
        <v>3.5190000000000001</v>
      </c>
      <c r="D329" s="3">
        <v>12.33</v>
      </c>
      <c r="E329" s="5">
        <v>335.1</v>
      </c>
      <c r="F329" s="4">
        <f t="shared" si="14"/>
        <v>0.12948373619814979</v>
      </c>
      <c r="G329" s="5">
        <f t="shared" si="15"/>
        <v>27.177615571776158</v>
      </c>
    </row>
    <row r="330" spans="1:7">
      <c r="A330" s="11">
        <v>41548</v>
      </c>
      <c r="B330" s="4">
        <v>42.79</v>
      </c>
      <c r="C330" s="3">
        <v>3.399</v>
      </c>
      <c r="D330" s="3">
        <v>12.59</v>
      </c>
      <c r="E330" s="5">
        <v>318.2</v>
      </c>
      <c r="F330" s="4">
        <f t="shared" si="14"/>
        <v>0.13447517284726587</v>
      </c>
      <c r="G330" s="5">
        <f t="shared" si="15"/>
        <v>25.274027005559969</v>
      </c>
    </row>
    <row r="331" spans="1:7">
      <c r="A331" s="11">
        <v>41561</v>
      </c>
      <c r="B331" s="4">
        <v>42.41</v>
      </c>
      <c r="C331" s="3">
        <v>3.399</v>
      </c>
      <c r="D331" s="3">
        <v>12.478</v>
      </c>
      <c r="E331" s="5">
        <v>319</v>
      </c>
      <c r="F331" s="4">
        <f t="shared" si="14"/>
        <v>0.13294670846394982</v>
      </c>
      <c r="G331" s="5">
        <f t="shared" si="15"/>
        <v>25.564994390126625</v>
      </c>
    </row>
    <row r="332" spans="1:7">
      <c r="A332" s="11">
        <v>41941</v>
      </c>
      <c r="B332" s="4">
        <v>41.21</v>
      </c>
      <c r="C332" s="3">
        <v>3.2589999999999999</v>
      </c>
      <c r="D332" s="3">
        <v>12.645</v>
      </c>
      <c r="E332" s="5">
        <v>308.7</v>
      </c>
      <c r="F332" s="4">
        <f t="shared" si="14"/>
        <v>0.133495302883058</v>
      </c>
      <c r="G332" s="5">
        <f t="shared" si="15"/>
        <v>24.412811387900355</v>
      </c>
    </row>
    <row r="333" spans="1:7">
      <c r="A333" s="11">
        <v>41623</v>
      </c>
      <c r="B333" s="4">
        <v>40.79</v>
      </c>
      <c r="C333" s="3">
        <v>3.3290000000000002</v>
      </c>
      <c r="D333" s="3">
        <v>12.254</v>
      </c>
      <c r="E333" s="5">
        <v>274.3</v>
      </c>
      <c r="F333" s="4">
        <f t="shared" si="14"/>
        <v>0.14870579657309516</v>
      </c>
      <c r="G333" s="5">
        <f t="shared" si="15"/>
        <v>22.384527501224092</v>
      </c>
    </row>
    <row r="334" spans="1:7">
      <c r="A334" s="11">
        <v>41599</v>
      </c>
      <c r="B334" s="4">
        <v>39.22</v>
      </c>
      <c r="C334" s="3">
        <v>3.1989999999999998</v>
      </c>
      <c r="D334" s="3">
        <v>12.26</v>
      </c>
      <c r="E334" s="5">
        <v>295.10000000000002</v>
      </c>
      <c r="F334" s="4">
        <f t="shared" si="14"/>
        <v>0.13290410030498134</v>
      </c>
      <c r="G334" s="5">
        <f t="shared" si="15"/>
        <v>24.07014681892333</v>
      </c>
    </row>
    <row r="335" spans="1:7">
      <c r="A335" s="11">
        <v>41646</v>
      </c>
      <c r="B335" s="4">
        <v>43.63</v>
      </c>
      <c r="C335" s="3">
        <v>3.399</v>
      </c>
      <c r="D335" s="3">
        <v>12.837</v>
      </c>
      <c r="E335" s="5">
        <v>300.8</v>
      </c>
      <c r="F335" s="4">
        <f t="shared" si="14"/>
        <v>0.14504654255319149</v>
      </c>
      <c r="G335" s="5">
        <f t="shared" si="15"/>
        <v>23.432266105787956</v>
      </c>
    </row>
    <row r="336" spans="1:7">
      <c r="A336" s="11">
        <v>41662</v>
      </c>
      <c r="B336" s="4">
        <v>39.840000000000003</v>
      </c>
      <c r="C336" s="3">
        <v>3.3090000000000002</v>
      </c>
      <c r="D336" s="3">
        <v>12.041</v>
      </c>
      <c r="E336" s="5">
        <v>266</v>
      </c>
      <c r="F336" s="4">
        <f t="shared" si="14"/>
        <v>0.14977443609022559</v>
      </c>
      <c r="G336" s="5">
        <f t="shared" si="15"/>
        <v>22.091188439498382</v>
      </c>
    </row>
    <row r="337" spans="1:8">
      <c r="A337" s="11">
        <v>41688</v>
      </c>
      <c r="B337" s="4">
        <v>39.950000000000003</v>
      </c>
      <c r="C337" s="3">
        <v>3.3290000000000002</v>
      </c>
      <c r="D337" s="3">
        <v>12.002000000000001</v>
      </c>
      <c r="E337" s="5">
        <v>273.3</v>
      </c>
      <c r="F337" s="4">
        <f t="shared" si="14"/>
        <v>0.14617636297109404</v>
      </c>
      <c r="G337" s="5">
        <f t="shared" si="15"/>
        <v>22.771204799200135</v>
      </c>
    </row>
    <row r="338" spans="1:8">
      <c r="A338" s="11">
        <v>41697</v>
      </c>
      <c r="B338" s="4">
        <v>41.7</v>
      </c>
      <c r="C338" s="3">
        <v>3.2989999999999999</v>
      </c>
      <c r="D338" s="3">
        <v>12.638999999999999</v>
      </c>
      <c r="E338" s="5">
        <v>321.39999999999998</v>
      </c>
      <c r="F338" s="4">
        <f t="shared" si="14"/>
        <v>0.12974486621032982</v>
      </c>
      <c r="G338" s="5">
        <f t="shared" si="15"/>
        <v>25.42922699580663</v>
      </c>
    </row>
    <row r="339" spans="1:8">
      <c r="A339" s="11">
        <v>41716</v>
      </c>
      <c r="B339" s="4">
        <v>44.27</v>
      </c>
      <c r="C339" s="3">
        <v>3.4790000000000001</v>
      </c>
      <c r="D339" s="3">
        <v>12.726000000000001</v>
      </c>
      <c r="E339" s="5">
        <v>293.10000000000002</v>
      </c>
      <c r="F339" s="4">
        <f t="shared" si="14"/>
        <v>0.15104060047765266</v>
      </c>
      <c r="G339" s="5">
        <f t="shared" si="15"/>
        <v>23.031588873173032</v>
      </c>
    </row>
    <row r="340" spans="1:8">
      <c r="A340" s="11">
        <v>41734</v>
      </c>
      <c r="B340" s="4">
        <v>44.88</v>
      </c>
      <c r="C340" s="3">
        <v>3.5990000000000002</v>
      </c>
      <c r="D340" s="3">
        <v>12.47</v>
      </c>
      <c r="E340" s="5">
        <v>295.60000000000002</v>
      </c>
      <c r="F340" s="4">
        <f t="shared" si="14"/>
        <v>0.15182679296346413</v>
      </c>
      <c r="G340" s="5">
        <f t="shared" si="15"/>
        <v>23.704891740176425</v>
      </c>
    </row>
    <row r="341" spans="1:8">
      <c r="A341" s="11">
        <v>41771</v>
      </c>
      <c r="B341" s="4">
        <v>43.27</v>
      </c>
      <c r="C341" s="3">
        <v>3.6989999999999998</v>
      </c>
      <c r="D341" s="3">
        <v>11.696999999999999</v>
      </c>
      <c r="E341" s="5">
        <v>297</v>
      </c>
      <c r="F341" s="4">
        <f t="shared" si="14"/>
        <v>0.1456902356902357</v>
      </c>
      <c r="G341" s="5">
        <f t="shared" si="15"/>
        <v>25.391125929725572</v>
      </c>
    </row>
    <row r="342" spans="1:8">
      <c r="A342" s="11">
        <v>41783</v>
      </c>
      <c r="B342" s="4">
        <v>48.86</v>
      </c>
      <c r="C342" s="3">
        <v>3.879</v>
      </c>
      <c r="D342" s="3">
        <v>12.596</v>
      </c>
      <c r="E342" s="5">
        <v>343.9</v>
      </c>
      <c r="F342" s="4">
        <f t="shared" si="14"/>
        <v>0.14207618493748184</v>
      </c>
      <c r="G342" s="5">
        <f t="shared" si="15"/>
        <v>27.302318196252777</v>
      </c>
    </row>
    <row r="343" spans="1:8">
      <c r="A343" s="11">
        <v>41796</v>
      </c>
      <c r="B343" s="4">
        <v>44.92</v>
      </c>
      <c r="C343" s="3">
        <v>3.6190000000000002</v>
      </c>
      <c r="D343" s="3">
        <v>12.413</v>
      </c>
      <c r="E343" s="5">
        <v>362.7</v>
      </c>
      <c r="F343" s="4">
        <f t="shared" si="14"/>
        <v>0.12384891094568515</v>
      </c>
      <c r="G343" s="5">
        <f t="shared" si="15"/>
        <v>29.219366792878432</v>
      </c>
    </row>
    <row r="344" spans="1:8">
      <c r="A344" s="11">
        <v>41809</v>
      </c>
      <c r="B344" s="4">
        <v>44.2</v>
      </c>
      <c r="C344" s="3">
        <v>3.6989999999999998</v>
      </c>
      <c r="D344" s="3">
        <v>11.95</v>
      </c>
      <c r="E344" s="5">
        <v>283.2</v>
      </c>
      <c r="F344" s="4">
        <f t="shared" si="14"/>
        <v>0.15607344632768363</v>
      </c>
      <c r="G344" s="5">
        <f t="shared" si="15"/>
        <v>23.698744769874477</v>
      </c>
    </row>
    <row r="345" spans="1:8">
      <c r="A345" s="11">
        <v>41825</v>
      </c>
      <c r="B345" s="4">
        <v>47.15</v>
      </c>
      <c r="C345" s="3">
        <v>3.6989999999999998</v>
      </c>
      <c r="D345" s="3">
        <v>12.747999999999999</v>
      </c>
      <c r="E345" s="5">
        <f>G345*D345</f>
        <v>309.24586888963762</v>
      </c>
      <c r="F345" s="4">
        <f t="shared" si="14"/>
        <v>0.1524676794205671</v>
      </c>
      <c r="G345" s="5">
        <f>AVERAGE(G346,G344)</f>
        <v>24.258383188707064</v>
      </c>
      <c r="H345" t="s">
        <v>4</v>
      </c>
    </row>
    <row r="346" spans="1:8">
      <c r="A346" s="11">
        <v>41843</v>
      </c>
      <c r="B346" s="4">
        <v>46.97</v>
      </c>
      <c r="C346" s="3">
        <v>3.5990000000000002</v>
      </c>
      <c r="D346" s="3">
        <v>13.051</v>
      </c>
      <c r="E346" s="5">
        <v>323.89999999999998</v>
      </c>
      <c r="F346" s="4">
        <f t="shared" ref="F346:F367" si="16">B346/E346</f>
        <v>0.14501389317690647</v>
      </c>
      <c r="G346" s="5">
        <f t="shared" ref="G346:G366" si="17">E346/D346</f>
        <v>24.818021607539649</v>
      </c>
    </row>
    <row r="347" spans="1:8">
      <c r="A347" s="11">
        <v>41852</v>
      </c>
      <c r="B347" s="4">
        <v>34.26</v>
      </c>
      <c r="C347" s="3">
        <v>3.5990000000000002</v>
      </c>
      <c r="D347" s="3">
        <v>9.52</v>
      </c>
      <c r="E347" s="5">
        <v>167.7</v>
      </c>
      <c r="F347" s="4">
        <f t="shared" si="16"/>
        <v>0.20429338103756708</v>
      </c>
      <c r="G347" s="5">
        <f t="shared" si="17"/>
        <v>17.615546218487395</v>
      </c>
    </row>
    <row r="348" spans="1:8">
      <c r="A348" s="11">
        <v>41853</v>
      </c>
      <c r="B348" s="4">
        <v>41.41</v>
      </c>
      <c r="C348" s="3">
        <v>3.6589999999999998</v>
      </c>
      <c r="D348" s="3">
        <v>11.316000000000001</v>
      </c>
      <c r="E348" s="5">
        <v>328.5</v>
      </c>
      <c r="F348" s="4">
        <f t="shared" si="16"/>
        <v>0.12605783866057838</v>
      </c>
      <c r="G348" s="5">
        <f t="shared" si="17"/>
        <v>29.029692470837752</v>
      </c>
    </row>
    <row r="349" spans="1:8">
      <c r="A349" s="11">
        <v>41855</v>
      </c>
      <c r="B349" s="4">
        <v>42.19</v>
      </c>
      <c r="C349" s="3">
        <v>3.5990000000000002</v>
      </c>
      <c r="D349" s="3">
        <v>11.723000000000001</v>
      </c>
      <c r="E349" s="5">
        <v>401.4</v>
      </c>
      <c r="F349" s="4">
        <f t="shared" si="16"/>
        <v>0.10510712506228201</v>
      </c>
      <c r="G349" s="5">
        <f t="shared" si="17"/>
        <v>34.240382154738541</v>
      </c>
    </row>
    <row r="350" spans="1:8">
      <c r="A350" s="11">
        <v>41887</v>
      </c>
      <c r="B350" s="4">
        <v>44.61</v>
      </c>
      <c r="C350" s="3">
        <v>3.379</v>
      </c>
      <c r="D350" s="3">
        <v>13.201000000000001</v>
      </c>
      <c r="E350" s="5">
        <v>335.8</v>
      </c>
      <c r="F350" s="4">
        <f t="shared" si="16"/>
        <v>0.13284693269803455</v>
      </c>
      <c r="G350" s="5">
        <f t="shared" si="17"/>
        <v>25.43746685857132</v>
      </c>
    </row>
    <row r="351" spans="1:8">
      <c r="A351" s="11">
        <v>41908</v>
      </c>
      <c r="B351" s="4">
        <v>42.83</v>
      </c>
      <c r="C351" s="3">
        <v>3.3490000000000002</v>
      </c>
      <c r="D351" s="3">
        <v>12.791</v>
      </c>
      <c r="E351" s="5">
        <v>344.7</v>
      </c>
      <c r="F351" s="4">
        <f t="shared" si="16"/>
        <v>0.12425297360023209</v>
      </c>
      <c r="G351" s="5">
        <f t="shared" si="17"/>
        <v>26.94863575951841</v>
      </c>
    </row>
    <row r="352" spans="1:8">
      <c r="A352" s="11">
        <v>41935</v>
      </c>
      <c r="B352" s="4">
        <v>39.409999999999997</v>
      </c>
      <c r="C352" s="3">
        <v>3.0289999999999999</v>
      </c>
      <c r="D352" s="3">
        <v>13.01</v>
      </c>
      <c r="E352" s="5">
        <v>327.3</v>
      </c>
      <c r="F352" s="4">
        <f t="shared" si="16"/>
        <v>0.12040941032691718</v>
      </c>
      <c r="G352" s="5">
        <f t="shared" si="17"/>
        <v>25.157571099154499</v>
      </c>
    </row>
    <row r="353" spans="1:8">
      <c r="A353" s="11">
        <v>41953</v>
      </c>
      <c r="B353" s="4">
        <v>35.39</v>
      </c>
      <c r="C353" s="3">
        <v>2.899</v>
      </c>
      <c r="D353" s="3">
        <v>12.207000000000001</v>
      </c>
      <c r="E353" s="5">
        <v>304</v>
      </c>
      <c r="F353" s="4">
        <f t="shared" si="16"/>
        <v>0.11641447368421053</v>
      </c>
      <c r="G353" s="5">
        <f t="shared" si="17"/>
        <v>24.903743753584006</v>
      </c>
    </row>
    <row r="354" spans="1:8">
      <c r="A354" s="11">
        <v>41969</v>
      </c>
      <c r="B354" s="4">
        <v>34.270000000000003</v>
      </c>
      <c r="C354" s="3">
        <v>2.7589999999999999</v>
      </c>
      <c r="D354" s="3">
        <v>12.420999999999999</v>
      </c>
      <c r="E354" s="5">
        <v>324</v>
      </c>
      <c r="F354" s="4">
        <f t="shared" si="16"/>
        <v>0.10577160493827162</v>
      </c>
      <c r="G354" s="5">
        <f t="shared" si="17"/>
        <v>26.084856291763948</v>
      </c>
    </row>
    <row r="355" spans="1:8">
      <c r="A355" s="11">
        <v>41983</v>
      </c>
      <c r="B355" s="4">
        <v>31.85</v>
      </c>
      <c r="C355" s="3">
        <v>2.5990000000000002</v>
      </c>
      <c r="D355" s="3">
        <v>12.253</v>
      </c>
      <c r="E355" s="5">
        <v>298.3</v>
      </c>
      <c r="F355" s="4">
        <f t="shared" si="16"/>
        <v>0.10677170633590345</v>
      </c>
      <c r="G355" s="5">
        <f t="shared" si="17"/>
        <v>24.345058353056395</v>
      </c>
    </row>
    <row r="356" spans="1:8">
      <c r="A356" s="11">
        <v>41996</v>
      </c>
      <c r="B356" s="4">
        <v>27.97</v>
      </c>
      <c r="C356" s="3">
        <v>2.399</v>
      </c>
      <c r="D356" s="3">
        <v>11.657</v>
      </c>
      <c r="E356" s="5">
        <v>294.89999999999998</v>
      </c>
      <c r="F356" s="4">
        <f t="shared" si="16"/>
        <v>9.4845710410308579E-2</v>
      </c>
      <c r="G356" s="5">
        <f t="shared" si="17"/>
        <v>25.298104143433129</v>
      </c>
    </row>
    <row r="357" spans="1:8">
      <c r="A357" s="11">
        <v>42017</v>
      </c>
      <c r="B357" s="4">
        <v>27.71</v>
      </c>
      <c r="C357" s="3">
        <v>2.1589999999999998</v>
      </c>
      <c r="D357" s="3">
        <v>12.836</v>
      </c>
      <c r="E357" s="5">
        <v>303.2</v>
      </c>
      <c r="F357" s="4">
        <f t="shared" si="16"/>
        <v>9.1391820580474945E-2</v>
      </c>
      <c r="G357" s="5">
        <f t="shared" si="17"/>
        <v>23.621065752570892</v>
      </c>
    </row>
    <row r="358" spans="1:8">
      <c r="A358" s="11">
        <v>42031</v>
      </c>
      <c r="B358" s="4">
        <v>24.57</v>
      </c>
      <c r="C358" s="3">
        <v>2.0990000000000002</v>
      </c>
      <c r="D358" s="3">
        <v>11.705</v>
      </c>
      <c r="E358" s="5">
        <v>271.7</v>
      </c>
      <c r="F358" s="4">
        <f t="shared" si="16"/>
        <v>9.0430622009569389E-2</v>
      </c>
      <c r="G358" s="5">
        <f t="shared" si="17"/>
        <v>23.212302434856898</v>
      </c>
    </row>
    <row r="359" spans="1:8">
      <c r="A359" s="11">
        <v>42072</v>
      </c>
      <c r="B359" s="4">
        <v>27.47</v>
      </c>
      <c r="C359" s="3">
        <v>2.2989999999999999</v>
      </c>
      <c r="D359" s="3">
        <v>11.95</v>
      </c>
      <c r="E359" s="5">
        <v>255.5</v>
      </c>
      <c r="F359" s="4">
        <f t="shared" si="16"/>
        <v>0.10751467710371819</v>
      </c>
      <c r="G359" s="5">
        <f t="shared" si="17"/>
        <v>21.380753138075313</v>
      </c>
    </row>
    <row r="360" spans="1:8">
      <c r="A360" s="11">
        <v>42086</v>
      </c>
      <c r="B360" s="4">
        <v>25.86</v>
      </c>
      <c r="C360" s="3">
        <v>2.2589999999999999</v>
      </c>
      <c r="D360" s="3">
        <v>11.449</v>
      </c>
      <c r="E360" s="5">
        <v>286.7</v>
      </c>
      <c r="F360" s="4">
        <f t="shared" si="16"/>
        <v>9.0198814091384721E-2</v>
      </c>
      <c r="G360" s="5">
        <f t="shared" si="17"/>
        <v>25.041488339592977</v>
      </c>
    </row>
    <row r="361" spans="1:8">
      <c r="A361" s="11">
        <v>42100</v>
      </c>
      <c r="B361" s="4">
        <v>28.19</v>
      </c>
      <c r="C361" s="3">
        <v>2.359</v>
      </c>
      <c r="D361" s="3">
        <v>11.948</v>
      </c>
      <c r="E361" s="5">
        <v>289.2</v>
      </c>
      <c r="F361" s="4">
        <f t="shared" si="16"/>
        <v>9.7475795297372075E-2</v>
      </c>
      <c r="G361" s="5">
        <f t="shared" si="17"/>
        <v>24.204887847338465</v>
      </c>
    </row>
    <row r="362" spans="1:8">
      <c r="A362" s="11">
        <v>42123</v>
      </c>
      <c r="B362" s="4">
        <v>30.7</v>
      </c>
      <c r="C362" s="3">
        <v>2.4990000000000001</v>
      </c>
      <c r="D362" s="3">
        <v>12.285</v>
      </c>
      <c r="E362" s="5">
        <v>302.60000000000002</v>
      </c>
      <c r="F362" s="4">
        <f t="shared" si="16"/>
        <v>0.1014540647719762</v>
      </c>
      <c r="G362" s="5">
        <f t="shared" si="17"/>
        <v>24.631664631664634</v>
      </c>
    </row>
    <row r="363" spans="1:8">
      <c r="A363" s="11">
        <v>42150</v>
      </c>
      <c r="B363" s="4">
        <v>32.54</v>
      </c>
      <c r="C363" s="3">
        <v>2.6589999999999998</v>
      </c>
      <c r="D363" s="3">
        <v>12.239000000000001</v>
      </c>
      <c r="E363" s="5">
        <v>349.2</v>
      </c>
      <c r="F363" s="4">
        <f t="shared" si="16"/>
        <v>9.3184421534937001E-2</v>
      </c>
      <c r="G363" s="5">
        <f t="shared" si="17"/>
        <v>28.53174278944358</v>
      </c>
    </row>
    <row r="364" spans="1:8">
      <c r="A364" s="11">
        <v>42178</v>
      </c>
      <c r="B364" s="4">
        <v>32.729999999999997</v>
      </c>
      <c r="C364" s="3">
        <v>2.6989999999999998</v>
      </c>
      <c r="D364" s="3">
        <v>12.127000000000001</v>
      </c>
      <c r="E364" s="5">
        <v>265.5</v>
      </c>
      <c r="F364" s="4">
        <f t="shared" si="16"/>
        <v>0.12327683615819209</v>
      </c>
      <c r="G364" s="5">
        <f t="shared" si="17"/>
        <v>21.893295951183308</v>
      </c>
    </row>
    <row r="365" spans="1:8">
      <c r="A365" s="11">
        <v>42196</v>
      </c>
      <c r="B365" s="4">
        <v>34.840000000000003</v>
      </c>
      <c r="C365" s="3">
        <v>2.6989999999999998</v>
      </c>
      <c r="D365" s="3">
        <v>12.907999999999999</v>
      </c>
      <c r="E365" s="5">
        <v>306.8</v>
      </c>
      <c r="F365" s="4">
        <f t="shared" si="16"/>
        <v>0.11355932203389832</v>
      </c>
      <c r="G365" s="5">
        <f t="shared" si="17"/>
        <v>23.768205763867371</v>
      </c>
    </row>
    <row r="366" spans="1:8">
      <c r="A366" s="11">
        <v>42231</v>
      </c>
      <c r="B366" s="4">
        <v>32.36</v>
      </c>
      <c r="C366" s="3">
        <v>2.4990000000000001</v>
      </c>
      <c r="D366" s="3">
        <v>12.949</v>
      </c>
      <c r="E366" s="5">
        <v>313.8</v>
      </c>
      <c r="F366" s="4">
        <f t="shared" si="16"/>
        <v>0.10312300828553218</v>
      </c>
      <c r="G366" s="5">
        <f t="shared" si="17"/>
        <v>24.233531546837593</v>
      </c>
    </row>
    <row r="367" spans="1:8">
      <c r="A367" s="11">
        <v>42269</v>
      </c>
      <c r="B367" s="4">
        <v>26.96</v>
      </c>
      <c r="C367" s="3">
        <v>2.2589999999999999</v>
      </c>
      <c r="D367" s="3">
        <v>11.933999999999999</v>
      </c>
      <c r="E367" s="5">
        <f>G367*D367</f>
        <v>275.03042223466076</v>
      </c>
      <c r="F367" s="4">
        <f t="shared" si="16"/>
        <v>9.8025519435072747E-2</v>
      </c>
      <c r="G367" s="5">
        <f>AVERAGE(G368,G366)</f>
        <v>23.045954603206031</v>
      </c>
      <c r="H367" t="s">
        <v>4</v>
      </c>
    </row>
    <row r="368" spans="1:8">
      <c r="A368" s="11">
        <v>42302</v>
      </c>
      <c r="B368" s="4">
        <v>24.77</v>
      </c>
      <c r="C368" s="3">
        <v>2.0590000000000002</v>
      </c>
      <c r="D368" s="3">
        <v>12.032</v>
      </c>
      <c r="E368" s="5">
        <v>263</v>
      </c>
      <c r="F368" s="4">
        <f t="shared" ref="F368:F374" si="18">B368/E368</f>
        <v>9.4182509505703421E-2</v>
      </c>
      <c r="G368" s="5">
        <f t="shared" ref="G368:G374" si="19">E368/D368</f>
        <v>21.858377659574469</v>
      </c>
    </row>
    <row r="369" spans="1:7">
      <c r="A369" s="11">
        <v>42359</v>
      </c>
      <c r="B369" s="4">
        <v>23.55</v>
      </c>
      <c r="C369" s="3">
        <v>1.9590000000000001</v>
      </c>
      <c r="D369" s="3">
        <v>12.02</v>
      </c>
      <c r="E369" s="5">
        <v>233.9</v>
      </c>
      <c r="F369" s="4">
        <f t="shared" si="18"/>
        <v>0.1006840530141086</v>
      </c>
      <c r="G369" s="5">
        <f t="shared" si="19"/>
        <v>19.459234608985025</v>
      </c>
    </row>
    <row r="370" spans="1:7">
      <c r="A370" s="11">
        <v>42414</v>
      </c>
      <c r="B370" s="4">
        <v>20.48</v>
      </c>
      <c r="C370" s="3">
        <v>1.669</v>
      </c>
      <c r="D370" s="3">
        <v>12.269</v>
      </c>
      <c r="E370" s="5">
        <v>227.4</v>
      </c>
      <c r="F370" s="4">
        <f t="shared" si="18"/>
        <v>9.006156552330695E-2</v>
      </c>
      <c r="G370" s="5">
        <f t="shared" si="19"/>
        <v>18.534517890618634</v>
      </c>
    </row>
    <row r="371" spans="1:7">
      <c r="A371" s="11">
        <v>42447</v>
      </c>
      <c r="B371" s="4">
        <v>21.72</v>
      </c>
      <c r="C371" s="3">
        <v>1.889</v>
      </c>
      <c r="D371" s="3">
        <v>11.499000000000001</v>
      </c>
      <c r="E371" s="5">
        <v>212.4</v>
      </c>
      <c r="F371" s="4">
        <f t="shared" si="18"/>
        <v>0.10225988700564971</v>
      </c>
      <c r="G371" s="5">
        <f t="shared" si="19"/>
        <v>18.471171406209237</v>
      </c>
    </row>
    <row r="372" spans="1:7">
      <c r="A372" s="11">
        <v>42498</v>
      </c>
      <c r="B372" s="4">
        <v>26.2</v>
      </c>
      <c r="C372" s="3">
        <v>2.1589999999999998</v>
      </c>
      <c r="D372" s="3">
        <v>12.132999999999999</v>
      </c>
      <c r="E372" s="5">
        <v>256.89999999999998</v>
      </c>
      <c r="F372" s="4">
        <f t="shared" si="18"/>
        <v>0.10198520825223824</v>
      </c>
      <c r="G372" s="5">
        <f t="shared" si="19"/>
        <v>21.17365861699497</v>
      </c>
    </row>
    <row r="373" spans="1:7">
      <c r="A373" s="11">
        <v>42585</v>
      </c>
      <c r="B373" s="4">
        <v>25.4</v>
      </c>
      <c r="C373" s="3">
        <v>1.9490000000000001</v>
      </c>
      <c r="D373" s="3">
        <v>13.032</v>
      </c>
      <c r="E373" s="5">
        <v>240</v>
      </c>
      <c r="F373" s="4">
        <f t="shared" si="18"/>
        <v>0.10583333333333332</v>
      </c>
      <c r="G373" s="5">
        <f t="shared" si="19"/>
        <v>18.41620626151013</v>
      </c>
    </row>
    <row r="374" spans="1:7">
      <c r="A374" s="11">
        <v>42643</v>
      </c>
      <c r="B374" s="4">
        <v>26.24</v>
      </c>
      <c r="C374" s="3">
        <v>2.089</v>
      </c>
      <c r="D374" s="3">
        <v>12.563000000000001</v>
      </c>
      <c r="E374" s="5">
        <v>266.3</v>
      </c>
      <c r="F374" s="4">
        <f t="shared" si="18"/>
        <v>9.853548629365376E-2</v>
      </c>
      <c r="G374" s="5">
        <f t="shared" si="19"/>
        <v>21.197166281939026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3"/>
  <sheetViews>
    <sheetView showRuler="0" topLeftCell="A371" workbookViewId="0">
      <selection activeCell="A371" sqref="A1:A1048576"/>
    </sheetView>
  </sheetViews>
  <sheetFormatPr baseColWidth="10" defaultRowHeight="16"/>
  <cols>
    <col min="1" max="1" width="12" style="13" bestFit="1" customWidth="1"/>
  </cols>
  <sheetData>
    <row r="1" spans="1:8">
      <c r="A1" s="1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10</v>
      </c>
    </row>
    <row r="2" spans="1:8">
      <c r="A2" s="11">
        <v>39772</v>
      </c>
      <c r="B2" s="4">
        <v>17.09</v>
      </c>
      <c r="C2" s="3">
        <v>2.089</v>
      </c>
      <c r="D2" s="3">
        <v>8.1829999999999998</v>
      </c>
      <c r="E2" s="5">
        <v>308</v>
      </c>
      <c r="F2" s="4">
        <f t="shared" ref="F2:F65" si="0">B2/E2</f>
        <v>5.5487012987012987E-2</v>
      </c>
      <c r="G2" s="5">
        <f t="shared" ref="G2:G33" si="1">E2/D2</f>
        <v>37.639007698887937</v>
      </c>
    </row>
    <row r="3" spans="1:8">
      <c r="A3" s="11">
        <v>39777</v>
      </c>
      <c r="B3" s="4">
        <v>19.010000000000002</v>
      </c>
      <c r="C3" s="3">
        <v>1.9690000000000001</v>
      </c>
      <c r="D3" s="3">
        <v>9.6560000000000006</v>
      </c>
      <c r="E3" s="5">
        <v>344.4</v>
      </c>
      <c r="F3" s="4">
        <f t="shared" si="0"/>
        <v>5.5197444831591183E-2</v>
      </c>
      <c r="G3" s="5">
        <f t="shared" si="1"/>
        <v>35.66694283347141</v>
      </c>
    </row>
    <row r="4" spans="1:8">
      <c r="A4" s="11">
        <v>39784</v>
      </c>
      <c r="B4" s="4">
        <v>12.07</v>
      </c>
      <c r="C4" s="3">
        <v>1.7789999999999999</v>
      </c>
      <c r="D4" s="3">
        <v>6.7869999999999999</v>
      </c>
      <c r="E4" s="5">
        <v>231.2</v>
      </c>
      <c r="F4" s="4">
        <f t="shared" si="0"/>
        <v>5.2205882352941178E-2</v>
      </c>
      <c r="G4" s="5">
        <f t="shared" si="1"/>
        <v>34.065124502725801</v>
      </c>
    </row>
    <row r="5" spans="1:8">
      <c r="A5" s="11">
        <v>39820</v>
      </c>
      <c r="B5" s="4">
        <v>15.28</v>
      </c>
      <c r="C5" s="3">
        <v>1.5489999999999999</v>
      </c>
      <c r="D5" s="3">
        <v>9.8640000000000008</v>
      </c>
      <c r="E5" s="5">
        <v>340.1</v>
      </c>
      <c r="F5" s="4">
        <f t="shared" si="0"/>
        <v>4.492796236401058E-2</v>
      </c>
      <c r="G5" s="5">
        <f t="shared" si="1"/>
        <v>34.478913219789135</v>
      </c>
    </row>
    <row r="6" spans="1:8">
      <c r="A6" s="11">
        <v>39829</v>
      </c>
      <c r="B6" s="4">
        <v>18.07</v>
      </c>
      <c r="C6" s="3">
        <v>1.7390000000000001</v>
      </c>
      <c r="D6" s="3">
        <v>10.393000000000001</v>
      </c>
      <c r="E6" s="5">
        <v>360.6</v>
      </c>
      <c r="F6" s="4">
        <f t="shared" si="0"/>
        <v>5.0110926234054352E-2</v>
      </c>
      <c r="G6" s="5">
        <f t="shared" si="1"/>
        <v>34.696430289618014</v>
      </c>
    </row>
    <row r="7" spans="1:8">
      <c r="A7" s="11">
        <v>39837</v>
      </c>
      <c r="B7" s="4">
        <v>10.37</v>
      </c>
      <c r="C7" s="3">
        <v>1.7090000000000001</v>
      </c>
      <c r="D7" s="3">
        <v>10.37</v>
      </c>
      <c r="E7" s="5">
        <v>352</v>
      </c>
      <c r="F7" s="4">
        <f t="shared" si="0"/>
        <v>2.946022727272727E-2</v>
      </c>
      <c r="G7" s="5">
        <f t="shared" si="1"/>
        <v>33.944069431051112</v>
      </c>
    </row>
    <row r="8" spans="1:8">
      <c r="A8" s="11">
        <v>39846</v>
      </c>
      <c r="B8" s="4">
        <v>9.9819999999999993</v>
      </c>
      <c r="C8" s="3">
        <v>1.7789999999999999</v>
      </c>
      <c r="D8" s="3">
        <v>9.9819999999999993</v>
      </c>
      <c r="E8" s="5">
        <v>346.5</v>
      </c>
      <c r="F8" s="4">
        <f t="shared" si="0"/>
        <v>2.8808080808080807E-2</v>
      </c>
      <c r="G8" s="5">
        <f t="shared" si="1"/>
        <v>34.712482468443199</v>
      </c>
    </row>
    <row r="9" spans="1:8">
      <c r="A9" s="11">
        <v>39855</v>
      </c>
      <c r="B9" s="4">
        <v>20.100000000000001</v>
      </c>
      <c r="C9" s="3">
        <v>1.9590000000000001</v>
      </c>
      <c r="D9" s="3">
        <v>10.257999999999999</v>
      </c>
      <c r="E9" s="5">
        <v>355.3</v>
      </c>
      <c r="F9" s="4">
        <f t="shared" si="0"/>
        <v>5.6571911061075147E-2</v>
      </c>
      <c r="G9" s="5">
        <f t="shared" si="1"/>
        <v>34.636381360889068</v>
      </c>
    </row>
    <row r="10" spans="1:8">
      <c r="A10" s="11">
        <v>39864</v>
      </c>
      <c r="B10" s="4">
        <v>19.29</v>
      </c>
      <c r="C10" s="3">
        <v>1.929</v>
      </c>
      <c r="D10" s="3">
        <v>10</v>
      </c>
      <c r="E10" s="5">
        <v>227.4</v>
      </c>
      <c r="F10" s="4">
        <f t="shared" si="0"/>
        <v>8.4828496042216359E-2</v>
      </c>
      <c r="G10" s="5">
        <f t="shared" si="1"/>
        <v>22.740000000000002</v>
      </c>
    </row>
    <row r="11" spans="1:8">
      <c r="A11" s="11">
        <v>39874</v>
      </c>
      <c r="B11" s="4">
        <v>20.07</v>
      </c>
      <c r="C11" s="3">
        <v>1.9590000000000001</v>
      </c>
      <c r="D11" s="3">
        <v>10.246</v>
      </c>
      <c r="E11" s="5">
        <v>375.1</v>
      </c>
      <c r="F11" s="4">
        <f t="shared" si="0"/>
        <v>5.350573180485204E-2</v>
      </c>
      <c r="G11" s="5">
        <f t="shared" si="1"/>
        <v>36.609408549677923</v>
      </c>
    </row>
    <row r="12" spans="1:8">
      <c r="A12" s="11">
        <v>39881</v>
      </c>
      <c r="B12" s="4">
        <v>20.5</v>
      </c>
      <c r="C12" s="3">
        <v>1.9790000000000001</v>
      </c>
      <c r="D12" s="3">
        <v>10.358000000000001</v>
      </c>
      <c r="E12" s="5">
        <v>362.9</v>
      </c>
      <c r="F12" s="4">
        <f t="shared" si="0"/>
        <v>5.648939101680904E-2</v>
      </c>
      <c r="G12" s="5">
        <f t="shared" si="1"/>
        <v>35.035721181695301</v>
      </c>
    </row>
    <row r="13" spans="1:8">
      <c r="A13" s="11">
        <v>39890</v>
      </c>
      <c r="B13" s="4">
        <v>19.13</v>
      </c>
      <c r="C13" s="3">
        <v>1.909</v>
      </c>
      <c r="D13" s="3">
        <v>10.02</v>
      </c>
      <c r="E13" s="5">
        <v>331.1</v>
      </c>
      <c r="F13" s="4">
        <f t="shared" si="0"/>
        <v>5.7777106614315912E-2</v>
      </c>
      <c r="G13" s="5">
        <f t="shared" si="1"/>
        <v>33.043912175648707</v>
      </c>
    </row>
    <row r="14" spans="1:8">
      <c r="A14" s="11">
        <v>39897</v>
      </c>
      <c r="B14" s="4">
        <v>17.07</v>
      </c>
      <c r="C14" s="3">
        <v>1.9690000000000001</v>
      </c>
      <c r="D14" s="3">
        <v>8.6679999999999993</v>
      </c>
      <c r="E14" s="5">
        <v>306.89999999999998</v>
      </c>
      <c r="F14" s="4">
        <f t="shared" si="0"/>
        <v>5.5620723362658851E-2</v>
      </c>
      <c r="G14" s="5">
        <f t="shared" si="1"/>
        <v>35.406091370558379</v>
      </c>
    </row>
    <row r="15" spans="1:8">
      <c r="A15" s="11">
        <v>39902</v>
      </c>
      <c r="B15" s="4">
        <v>19.399999999999999</v>
      </c>
      <c r="C15" s="3">
        <v>2.0590000000000002</v>
      </c>
      <c r="D15" s="3">
        <v>9.4239999999999995</v>
      </c>
      <c r="E15" s="5">
        <f>221+59</f>
        <v>280</v>
      </c>
      <c r="F15" s="4">
        <f t="shared" si="0"/>
        <v>6.9285714285714284E-2</v>
      </c>
      <c r="G15" s="5">
        <f t="shared" si="1"/>
        <v>29.711375212224109</v>
      </c>
    </row>
    <row r="16" spans="1:8">
      <c r="A16" s="11">
        <v>39925</v>
      </c>
      <c r="B16" s="4">
        <v>19.68</v>
      </c>
      <c r="C16" s="3">
        <v>2.0289999999999999</v>
      </c>
      <c r="D16" s="3">
        <v>9.6989999999999998</v>
      </c>
      <c r="E16" s="5">
        <v>324.39999999999998</v>
      </c>
      <c r="F16" s="4">
        <f t="shared" si="0"/>
        <v>6.0665844636251548E-2</v>
      </c>
      <c r="G16" s="5">
        <f t="shared" si="1"/>
        <v>33.446747087328589</v>
      </c>
    </row>
    <row r="17" spans="1:7">
      <c r="A17" s="11">
        <v>39933</v>
      </c>
      <c r="B17" s="4">
        <v>21.77</v>
      </c>
      <c r="C17" s="3">
        <v>2.0390000000000001</v>
      </c>
      <c r="D17" s="3">
        <v>10.675000000000001</v>
      </c>
      <c r="E17" s="5">
        <v>391.2</v>
      </c>
      <c r="F17" s="4">
        <f t="shared" si="0"/>
        <v>5.5649284253578735E-2</v>
      </c>
      <c r="G17" s="5">
        <f t="shared" si="1"/>
        <v>36.646370023419202</v>
      </c>
    </row>
    <row r="18" spans="1:7">
      <c r="A18" s="11">
        <v>39934</v>
      </c>
      <c r="B18" s="4">
        <v>19.989999999999998</v>
      </c>
      <c r="C18" s="3">
        <v>2.0790000000000002</v>
      </c>
      <c r="D18" s="3">
        <v>9.6159999999999997</v>
      </c>
      <c r="E18" s="5">
        <v>316</v>
      </c>
      <c r="F18" s="4">
        <f t="shared" si="0"/>
        <v>6.3259493670886069E-2</v>
      </c>
      <c r="G18" s="5">
        <f t="shared" si="1"/>
        <v>32.861896838602334</v>
      </c>
    </row>
    <row r="19" spans="1:7">
      <c r="A19" s="11">
        <v>39934</v>
      </c>
      <c r="B19" s="4">
        <v>14.06</v>
      </c>
      <c r="C19" s="3">
        <v>1.9990000000000001</v>
      </c>
      <c r="D19" s="3">
        <v>7.0330000000000004</v>
      </c>
      <c r="E19" s="5">
        <v>255.8</v>
      </c>
      <c r="F19" s="4">
        <f t="shared" si="0"/>
        <v>5.4964816262705239E-2</v>
      </c>
      <c r="G19" s="5">
        <f t="shared" si="1"/>
        <v>36.371392009099957</v>
      </c>
    </row>
    <row r="20" spans="1:7">
      <c r="A20" s="11">
        <v>39937</v>
      </c>
      <c r="B20" s="4">
        <v>14.44</v>
      </c>
      <c r="C20" s="3">
        <v>2.1589999999999998</v>
      </c>
      <c r="D20" s="3">
        <v>6.6859999999999999</v>
      </c>
      <c r="E20" s="5">
        <v>240</v>
      </c>
      <c r="F20" s="4">
        <f t="shared" si="0"/>
        <v>6.0166666666666667E-2</v>
      </c>
      <c r="G20" s="5">
        <f t="shared" si="1"/>
        <v>35.895901884534851</v>
      </c>
    </row>
    <row r="21" spans="1:7">
      <c r="A21" s="11">
        <v>39937</v>
      </c>
      <c r="B21" s="4">
        <v>20.95</v>
      </c>
      <c r="C21" s="3">
        <v>2.2989999999999999</v>
      </c>
      <c r="D21" s="3">
        <v>9.1120000000000001</v>
      </c>
      <c r="E21" s="5">
        <v>314.7</v>
      </c>
      <c r="F21" s="4">
        <f t="shared" si="0"/>
        <v>6.6571337782014614E-2</v>
      </c>
      <c r="G21" s="5">
        <f t="shared" si="1"/>
        <v>34.536874451273043</v>
      </c>
    </row>
    <row r="22" spans="1:7">
      <c r="A22" s="11">
        <v>39939</v>
      </c>
      <c r="B22" s="4">
        <v>20.39</v>
      </c>
      <c r="C22" s="3">
        <v>2.0390000000000001</v>
      </c>
      <c r="D22" s="3">
        <v>9.9979999999999993</v>
      </c>
      <c r="E22" s="5">
        <v>402.4</v>
      </c>
      <c r="F22" s="4">
        <f t="shared" si="0"/>
        <v>5.067097415506959E-2</v>
      </c>
      <c r="G22" s="5">
        <f t="shared" si="1"/>
        <v>40.248049609921985</v>
      </c>
    </row>
    <row r="23" spans="1:7">
      <c r="A23" s="11">
        <v>39943</v>
      </c>
      <c r="B23" s="4">
        <v>22.18</v>
      </c>
      <c r="C23" s="3">
        <v>2.109</v>
      </c>
      <c r="D23" s="3">
        <v>10.519</v>
      </c>
      <c r="E23" s="5">
        <v>342.3</v>
      </c>
      <c r="F23" s="4">
        <f t="shared" si="0"/>
        <v>6.4796961729477062E-2</v>
      </c>
      <c r="G23" s="5">
        <f t="shared" si="1"/>
        <v>32.541116075672591</v>
      </c>
    </row>
    <row r="24" spans="1:7">
      <c r="A24" s="11">
        <v>39948</v>
      </c>
      <c r="B24" s="4">
        <v>24.84</v>
      </c>
      <c r="C24" s="3">
        <v>2.2490000000000001</v>
      </c>
      <c r="D24" s="3">
        <v>11.044</v>
      </c>
      <c r="E24" s="5">
        <v>366.8</v>
      </c>
      <c r="F24" s="4">
        <f t="shared" si="0"/>
        <v>6.7720828789531076E-2</v>
      </c>
      <c r="G24" s="5">
        <f t="shared" si="1"/>
        <v>33.212604128938793</v>
      </c>
    </row>
    <row r="25" spans="1:7">
      <c r="A25" s="11">
        <v>39960</v>
      </c>
      <c r="B25" s="4">
        <v>25.72</v>
      </c>
      <c r="C25" s="3">
        <v>2.359</v>
      </c>
      <c r="D25" s="3">
        <v>10.904999999999999</v>
      </c>
      <c r="E25" s="5">
        <v>377.6</v>
      </c>
      <c r="F25" s="4">
        <f t="shared" si="0"/>
        <v>6.8114406779661005E-2</v>
      </c>
      <c r="G25" s="5">
        <f t="shared" si="1"/>
        <v>34.626318202659334</v>
      </c>
    </row>
    <row r="26" spans="1:7">
      <c r="A26" s="11">
        <v>39962</v>
      </c>
      <c r="B26" s="4">
        <v>24.64</v>
      </c>
      <c r="C26" s="3">
        <v>2.5990000000000002</v>
      </c>
      <c r="D26" s="3">
        <v>9.4809999999999999</v>
      </c>
      <c r="E26" s="5">
        <v>306.89999999999998</v>
      </c>
      <c r="F26" s="4">
        <f t="shared" si="0"/>
        <v>8.0286738351254494E-2</v>
      </c>
      <c r="G26" s="5">
        <f t="shared" si="1"/>
        <v>32.370003164223178</v>
      </c>
    </row>
    <row r="27" spans="1:7">
      <c r="A27" s="11">
        <v>39963</v>
      </c>
      <c r="B27" s="4">
        <v>18.86</v>
      </c>
      <c r="C27" s="3">
        <v>2.5990000000000002</v>
      </c>
      <c r="D27" s="3">
        <v>7.2560000000000002</v>
      </c>
      <c r="E27" s="5">
        <v>251</v>
      </c>
      <c r="F27" s="4">
        <f t="shared" si="0"/>
        <v>7.5139442231075701E-2</v>
      </c>
      <c r="G27" s="5">
        <f t="shared" si="1"/>
        <v>34.592061742006614</v>
      </c>
    </row>
    <row r="28" spans="1:7">
      <c r="A28" s="11">
        <v>39968</v>
      </c>
      <c r="B28" s="4">
        <v>25.96</v>
      </c>
      <c r="C28" s="3">
        <v>2.4790000000000001</v>
      </c>
      <c r="D28" s="3">
        <v>10.473000000000001</v>
      </c>
      <c r="E28" s="5">
        <v>375.4</v>
      </c>
      <c r="F28" s="4">
        <f t="shared" si="0"/>
        <v>6.9152903569525845E-2</v>
      </c>
      <c r="G28" s="5">
        <f t="shared" si="1"/>
        <v>35.844552659218941</v>
      </c>
    </row>
    <row r="29" spans="1:7">
      <c r="A29" s="11">
        <v>39974</v>
      </c>
      <c r="B29" s="4">
        <v>22.4</v>
      </c>
      <c r="C29" s="3">
        <v>2.5790000000000002</v>
      </c>
      <c r="D29" s="3">
        <v>8.6839999999999993</v>
      </c>
      <c r="E29" s="5">
        <v>311.10000000000002</v>
      </c>
      <c r="F29" s="4">
        <f t="shared" si="0"/>
        <v>7.2002571520411437E-2</v>
      </c>
      <c r="G29" s="5">
        <f t="shared" si="1"/>
        <v>35.824504836480891</v>
      </c>
    </row>
    <row r="30" spans="1:7">
      <c r="A30" s="11">
        <v>39979</v>
      </c>
      <c r="B30" s="4">
        <v>18.239999999999998</v>
      </c>
      <c r="C30" s="3">
        <v>2.6589999999999998</v>
      </c>
      <c r="D30" s="3">
        <v>6.8579999999999997</v>
      </c>
      <c r="E30" s="5">
        <v>244.4</v>
      </c>
      <c r="F30" s="4">
        <f t="shared" si="0"/>
        <v>7.4631751227495893E-2</v>
      </c>
      <c r="G30" s="5">
        <f t="shared" si="1"/>
        <v>35.637212015164771</v>
      </c>
    </row>
    <row r="31" spans="1:7">
      <c r="A31" s="11">
        <v>39983</v>
      </c>
      <c r="B31" s="4">
        <v>21.34</v>
      </c>
      <c r="C31" s="3">
        <v>2.5289999999999999</v>
      </c>
      <c r="D31" s="3">
        <v>8.4369999999999994</v>
      </c>
      <c r="E31" s="5">
        <v>312.7</v>
      </c>
      <c r="F31" s="4">
        <f t="shared" si="0"/>
        <v>6.8244323632874956E-2</v>
      </c>
      <c r="G31" s="5">
        <f t="shared" si="1"/>
        <v>37.062937062937067</v>
      </c>
    </row>
    <row r="32" spans="1:7">
      <c r="A32" s="11">
        <v>39992</v>
      </c>
      <c r="B32" s="4">
        <v>28.24</v>
      </c>
      <c r="C32" s="3">
        <v>2.569</v>
      </c>
      <c r="D32" s="3">
        <v>10.994</v>
      </c>
      <c r="E32" s="5">
        <v>373.5</v>
      </c>
      <c r="F32" s="4">
        <f t="shared" si="0"/>
        <v>7.5609103078982595E-2</v>
      </c>
      <c r="G32" s="5">
        <f t="shared" si="1"/>
        <v>33.973076223394578</v>
      </c>
    </row>
    <row r="33" spans="1:7">
      <c r="A33" s="11">
        <v>40002</v>
      </c>
      <c r="B33" s="4">
        <v>26.75</v>
      </c>
      <c r="C33" s="3">
        <v>2.5390000000000001</v>
      </c>
      <c r="D33" s="3">
        <v>10.534000000000001</v>
      </c>
      <c r="E33" s="5">
        <v>343.6</v>
      </c>
      <c r="F33" s="4">
        <f t="shared" si="0"/>
        <v>7.785215366705471E-2</v>
      </c>
      <c r="G33" s="5">
        <f t="shared" si="1"/>
        <v>32.618188722232773</v>
      </c>
    </row>
    <row r="34" spans="1:7">
      <c r="A34" s="11">
        <v>40011</v>
      </c>
      <c r="B34" s="4">
        <v>25.98</v>
      </c>
      <c r="C34" s="3">
        <v>2.4689999999999999</v>
      </c>
      <c r="D34" s="3">
        <v>10.521000000000001</v>
      </c>
      <c r="E34" s="5">
        <v>349.9</v>
      </c>
      <c r="F34" s="4">
        <f t="shared" si="0"/>
        <v>7.4249785653043729E-2</v>
      </c>
      <c r="G34" s="5">
        <f t="shared" ref="G34:G65" si="2">E34/D34</f>
        <v>33.257294933941637</v>
      </c>
    </row>
    <row r="35" spans="1:7">
      <c r="A35" s="11">
        <v>40024</v>
      </c>
      <c r="B35" s="4">
        <v>27.19</v>
      </c>
      <c r="C35" s="3">
        <v>2.5190000000000001</v>
      </c>
      <c r="D35" s="3">
        <v>10.792</v>
      </c>
      <c r="E35" s="5">
        <v>343.3</v>
      </c>
      <c r="F35" s="4">
        <f t="shared" si="0"/>
        <v>7.9201864258665891E-2</v>
      </c>
      <c r="G35" s="5">
        <f t="shared" si="2"/>
        <v>31.810600444773907</v>
      </c>
    </row>
    <row r="36" spans="1:7">
      <c r="A36" s="11">
        <v>40036</v>
      </c>
      <c r="B36" s="4">
        <v>25.14</v>
      </c>
      <c r="C36" s="3">
        <v>2.5990000000000002</v>
      </c>
      <c r="D36" s="3">
        <v>9.673</v>
      </c>
      <c r="E36" s="5">
        <v>280.89999999999998</v>
      </c>
      <c r="F36" s="4">
        <f t="shared" si="0"/>
        <v>8.9498042007831971E-2</v>
      </c>
      <c r="G36" s="5">
        <f t="shared" si="2"/>
        <v>29.039594748268375</v>
      </c>
    </row>
    <row r="37" spans="1:7">
      <c r="A37" s="11">
        <v>40043</v>
      </c>
      <c r="B37" s="4">
        <v>27.27</v>
      </c>
      <c r="C37" s="3">
        <v>2.6389999999999998</v>
      </c>
      <c r="D37" s="3">
        <v>10.333</v>
      </c>
      <c r="E37" s="5">
        <v>376.7</v>
      </c>
      <c r="F37" s="4">
        <f t="shared" si="0"/>
        <v>7.2391823732413069E-2</v>
      </c>
      <c r="G37" s="5">
        <f t="shared" si="2"/>
        <v>36.456014710151941</v>
      </c>
    </row>
    <row r="38" spans="1:7">
      <c r="A38" s="11">
        <v>40051</v>
      </c>
      <c r="B38" s="4">
        <v>22.15</v>
      </c>
      <c r="C38" s="3">
        <v>2.609</v>
      </c>
      <c r="D38" s="3">
        <v>8.4890000000000008</v>
      </c>
      <c r="E38" s="5">
        <v>270.8</v>
      </c>
      <c r="F38" s="4">
        <f t="shared" si="0"/>
        <v>8.1794682422451984E-2</v>
      </c>
      <c r="G38" s="5">
        <f t="shared" si="2"/>
        <v>31.900106019554716</v>
      </c>
    </row>
    <row r="39" spans="1:7">
      <c r="A39" s="11">
        <v>40056</v>
      </c>
      <c r="B39" s="4">
        <v>23.29</v>
      </c>
      <c r="C39" s="3">
        <v>2.5790000000000002</v>
      </c>
      <c r="D39" s="3">
        <v>9.0299999999999994</v>
      </c>
      <c r="E39" s="5">
        <v>313.10000000000002</v>
      </c>
      <c r="F39" s="4">
        <f t="shared" si="0"/>
        <v>7.4385180453529209E-2</v>
      </c>
      <c r="G39" s="5">
        <f t="shared" si="2"/>
        <v>34.673311184939095</v>
      </c>
    </row>
    <row r="40" spans="1:7">
      <c r="A40" s="11">
        <v>40065</v>
      </c>
      <c r="B40" s="4">
        <v>22.48</v>
      </c>
      <c r="C40" s="3">
        <v>2.5489999999999999</v>
      </c>
      <c r="D40" s="3">
        <v>8.82</v>
      </c>
      <c r="E40" s="5">
        <v>309.89999999999998</v>
      </c>
      <c r="F40" s="4">
        <f t="shared" si="0"/>
        <v>7.2539528880283963E-2</v>
      </c>
      <c r="G40" s="5">
        <f t="shared" si="2"/>
        <v>35.136054421768705</v>
      </c>
    </row>
    <row r="41" spans="1:7">
      <c r="A41" s="11">
        <v>40074</v>
      </c>
      <c r="B41" s="4">
        <v>25.69</v>
      </c>
      <c r="C41" s="3">
        <v>2.5489999999999999</v>
      </c>
      <c r="D41" s="3">
        <v>10.079000000000001</v>
      </c>
      <c r="E41" s="5">
        <v>338.2</v>
      </c>
      <c r="F41" s="4">
        <f t="shared" si="0"/>
        <v>7.5960969840331169E-2</v>
      </c>
      <c r="G41" s="5">
        <f t="shared" si="2"/>
        <v>33.554916162317689</v>
      </c>
    </row>
    <row r="42" spans="1:7">
      <c r="A42" s="11">
        <v>40085</v>
      </c>
      <c r="B42" s="4">
        <v>27.04</v>
      </c>
      <c r="C42" s="3">
        <v>2.4990000000000001</v>
      </c>
      <c r="D42" s="3">
        <v>10.821</v>
      </c>
      <c r="E42" s="5">
        <v>355.8</v>
      </c>
      <c r="F42" s="4">
        <f t="shared" si="0"/>
        <v>7.5997751545812245E-2</v>
      </c>
      <c r="G42" s="5">
        <f t="shared" si="2"/>
        <v>32.880510119212644</v>
      </c>
    </row>
    <row r="43" spans="1:7">
      <c r="A43" s="11">
        <v>40094</v>
      </c>
      <c r="B43" s="4">
        <v>24.55</v>
      </c>
      <c r="C43" s="3">
        <v>2.399</v>
      </c>
      <c r="D43" s="3">
        <v>10.233000000000001</v>
      </c>
      <c r="E43" s="5">
        <v>341.1</v>
      </c>
      <c r="F43" s="4">
        <f t="shared" si="0"/>
        <v>7.1973028437408382E-2</v>
      </c>
      <c r="G43" s="5">
        <f t="shared" si="2"/>
        <v>33.333333333333336</v>
      </c>
    </row>
    <row r="44" spans="1:7">
      <c r="A44" s="11">
        <v>40096</v>
      </c>
      <c r="B44" s="4">
        <v>6.8</v>
      </c>
      <c r="C44" s="3">
        <v>2.3889999999999998</v>
      </c>
      <c r="D44" s="3">
        <v>2.847</v>
      </c>
      <c r="E44" s="5">
        <v>84.2</v>
      </c>
      <c r="F44" s="4">
        <f t="shared" si="0"/>
        <v>8.0760095011876476E-2</v>
      </c>
      <c r="G44" s="5">
        <f t="shared" si="2"/>
        <v>29.574991218826838</v>
      </c>
    </row>
    <row r="45" spans="1:7">
      <c r="A45" s="11">
        <v>40098</v>
      </c>
      <c r="B45" s="4">
        <v>15.37</v>
      </c>
      <c r="C45" s="3">
        <v>2.6190000000000002</v>
      </c>
      <c r="D45" s="3">
        <v>5.8689999999999998</v>
      </c>
      <c r="E45" s="5">
        <v>209.8</v>
      </c>
      <c r="F45" s="4">
        <f t="shared" si="0"/>
        <v>7.3260247855100089E-2</v>
      </c>
      <c r="G45" s="5">
        <f t="shared" si="2"/>
        <v>35.747146021468737</v>
      </c>
    </row>
    <row r="46" spans="1:7">
      <c r="A46" s="11">
        <v>40100</v>
      </c>
      <c r="B46" s="4">
        <v>25.67</v>
      </c>
      <c r="C46" s="3">
        <v>2.4590000000000001</v>
      </c>
      <c r="D46" s="3">
        <v>10.438000000000001</v>
      </c>
      <c r="E46" s="5">
        <v>393.1</v>
      </c>
      <c r="F46" s="4">
        <f t="shared" si="0"/>
        <v>6.5301450012719406E-2</v>
      </c>
      <c r="G46" s="5">
        <f t="shared" si="2"/>
        <v>37.660471354665646</v>
      </c>
    </row>
    <row r="47" spans="1:7">
      <c r="A47" s="11">
        <v>40105</v>
      </c>
      <c r="B47" s="4">
        <v>20.63</v>
      </c>
      <c r="C47" s="3">
        <v>2.5489999999999999</v>
      </c>
      <c r="D47" s="3">
        <v>8.0920000000000005</v>
      </c>
      <c r="E47" s="5">
        <v>263.2</v>
      </c>
      <c r="F47" s="4">
        <f t="shared" si="0"/>
        <v>7.8381458966565343E-2</v>
      </c>
      <c r="G47" s="5">
        <f t="shared" si="2"/>
        <v>32.525951557093421</v>
      </c>
    </row>
    <row r="48" spans="1:7">
      <c r="A48" s="11">
        <v>40113</v>
      </c>
      <c r="B48" s="4">
        <v>28.62</v>
      </c>
      <c r="C48" s="3">
        <v>2.6589999999999998</v>
      </c>
      <c r="D48" s="3">
        <v>10.763</v>
      </c>
      <c r="E48" s="5">
        <v>354.9</v>
      </c>
      <c r="F48" s="4">
        <f t="shared" si="0"/>
        <v>8.0642434488588349E-2</v>
      </c>
      <c r="G48" s="5">
        <f t="shared" si="2"/>
        <v>32.974077859332901</v>
      </c>
    </row>
    <row r="49" spans="1:7">
      <c r="A49" s="11">
        <v>40124</v>
      </c>
      <c r="B49" s="4">
        <v>28.16</v>
      </c>
      <c r="C49" s="3">
        <v>2.589</v>
      </c>
      <c r="D49" s="3">
        <v>10.875999999999999</v>
      </c>
      <c r="E49" s="5">
        <v>347.6</v>
      </c>
      <c r="F49" s="4">
        <f t="shared" si="0"/>
        <v>8.1012658227848103E-2</v>
      </c>
      <c r="G49" s="5">
        <f t="shared" si="2"/>
        <v>31.960279514527404</v>
      </c>
    </row>
    <row r="50" spans="1:7">
      <c r="A50" s="11">
        <v>40133</v>
      </c>
      <c r="B50" s="4">
        <v>27.63</v>
      </c>
      <c r="C50" s="3">
        <v>2.5590000000000002</v>
      </c>
      <c r="D50" s="3">
        <v>10.795999999999999</v>
      </c>
      <c r="E50" s="5">
        <v>352.7</v>
      </c>
      <c r="F50" s="4">
        <f t="shared" si="0"/>
        <v>7.8338531329741987E-2</v>
      </c>
      <c r="G50" s="5">
        <f t="shared" si="2"/>
        <v>32.669507224898112</v>
      </c>
    </row>
    <row r="51" spans="1:7">
      <c r="A51" s="11">
        <v>40144</v>
      </c>
      <c r="B51" s="4">
        <f>25.71+5</f>
        <v>30.71</v>
      </c>
      <c r="C51" s="3">
        <v>2.5990000000000002</v>
      </c>
      <c r="D51" s="3">
        <f>9.892+1.924</f>
        <v>11.815999999999999</v>
      </c>
      <c r="E51" s="5">
        <v>370.4</v>
      </c>
      <c r="F51" s="4">
        <f t="shared" si="0"/>
        <v>8.2910367170626359E-2</v>
      </c>
      <c r="G51" s="5">
        <f t="shared" si="2"/>
        <v>31.347325660121868</v>
      </c>
    </row>
    <row r="52" spans="1:7">
      <c r="A52" s="11">
        <v>40158</v>
      </c>
      <c r="B52" s="4">
        <v>25.77</v>
      </c>
      <c r="C52" s="3">
        <v>2.5190000000000001</v>
      </c>
      <c r="D52" s="3">
        <v>10.231999999999999</v>
      </c>
      <c r="E52" s="5">
        <v>300.2</v>
      </c>
      <c r="F52" s="4">
        <f t="shared" si="0"/>
        <v>8.584277148567622E-2</v>
      </c>
      <c r="G52" s="5">
        <f t="shared" si="2"/>
        <v>29.339327599687255</v>
      </c>
    </row>
    <row r="53" spans="1:7">
      <c r="A53" s="11">
        <v>40181</v>
      </c>
      <c r="B53" s="4">
        <v>27.35</v>
      </c>
      <c r="C53" s="3">
        <v>2.5390000000000001</v>
      </c>
      <c r="D53" s="3">
        <v>10.772</v>
      </c>
      <c r="E53" s="5">
        <v>267</v>
      </c>
      <c r="F53" s="4">
        <f t="shared" si="0"/>
        <v>0.10243445692883896</v>
      </c>
      <c r="G53" s="5">
        <f t="shared" si="2"/>
        <v>24.786483475677681</v>
      </c>
    </row>
    <row r="54" spans="1:7">
      <c r="A54" s="11">
        <v>40188</v>
      </c>
      <c r="B54" s="4">
        <v>27.48</v>
      </c>
      <c r="C54" s="3">
        <v>2.6989999999999998</v>
      </c>
      <c r="D54" s="3">
        <v>10.182</v>
      </c>
      <c r="E54" s="5">
        <v>323.39999999999998</v>
      </c>
      <c r="F54" s="4">
        <f t="shared" si="0"/>
        <v>8.4972170686456405E-2</v>
      </c>
      <c r="G54" s="5">
        <f t="shared" si="2"/>
        <v>31.761932822628165</v>
      </c>
    </row>
    <row r="55" spans="1:7">
      <c r="A55" s="11">
        <v>40189</v>
      </c>
      <c r="B55" s="4">
        <v>27.77</v>
      </c>
      <c r="C55" s="3">
        <v>2.919</v>
      </c>
      <c r="D55" s="3">
        <v>9.5139999999999993</v>
      </c>
      <c r="E55" s="5">
        <v>311.2</v>
      </c>
      <c r="F55" s="4">
        <f t="shared" si="0"/>
        <v>8.9235218508997433E-2</v>
      </c>
      <c r="G55" s="5">
        <f t="shared" si="2"/>
        <v>32.709690981711162</v>
      </c>
    </row>
    <row r="56" spans="1:7">
      <c r="A56" s="11">
        <v>40201</v>
      </c>
      <c r="B56" s="4">
        <v>26.63</v>
      </c>
      <c r="C56" s="3">
        <v>2.6389999999999998</v>
      </c>
      <c r="D56" s="3">
        <v>10.092000000000001</v>
      </c>
      <c r="E56" s="5">
        <v>279.10000000000002</v>
      </c>
      <c r="F56" s="4">
        <f t="shared" si="0"/>
        <v>9.5413830168398411E-2</v>
      </c>
      <c r="G56" s="5">
        <f t="shared" si="2"/>
        <v>27.655568767340469</v>
      </c>
    </row>
    <row r="57" spans="1:7">
      <c r="A57" s="11">
        <v>40210</v>
      </c>
      <c r="B57" s="4">
        <v>25.69</v>
      </c>
      <c r="C57" s="3">
        <v>2.6190000000000002</v>
      </c>
      <c r="D57" s="3">
        <v>9.8089999999999993</v>
      </c>
      <c r="E57" s="5">
        <v>302.10000000000002</v>
      </c>
      <c r="F57" s="4">
        <f t="shared" si="0"/>
        <v>8.5038066865276402E-2</v>
      </c>
      <c r="G57" s="5">
        <f t="shared" si="2"/>
        <v>30.798246508308701</v>
      </c>
    </row>
    <row r="58" spans="1:7">
      <c r="A58" s="11">
        <v>40233</v>
      </c>
      <c r="B58" s="4">
        <v>25.22</v>
      </c>
      <c r="C58" s="3">
        <v>2.7389999999999999</v>
      </c>
      <c r="D58" s="3">
        <v>9.2070000000000007</v>
      </c>
      <c r="E58" s="5">
        <v>324.2</v>
      </c>
      <c r="F58" s="4">
        <f t="shared" si="0"/>
        <v>7.7791486736582358E-2</v>
      </c>
      <c r="G58" s="5">
        <f t="shared" si="2"/>
        <v>35.212338438144883</v>
      </c>
    </row>
    <row r="59" spans="1:7">
      <c r="A59" s="11">
        <v>40243</v>
      </c>
      <c r="B59" s="4">
        <v>28.65</v>
      </c>
      <c r="C59" s="3">
        <v>2.6589999999999998</v>
      </c>
      <c r="D59" s="3">
        <v>10.773999999999999</v>
      </c>
      <c r="E59" s="5">
        <v>341.7</v>
      </c>
      <c r="F59" s="4">
        <f t="shared" si="0"/>
        <v>8.3845478489903424E-2</v>
      </c>
      <c r="G59" s="5">
        <f t="shared" si="2"/>
        <v>31.715240393540004</v>
      </c>
    </row>
    <row r="60" spans="1:7">
      <c r="A60" s="11">
        <v>40259</v>
      </c>
      <c r="B60" s="4">
        <v>28.02</v>
      </c>
      <c r="C60" s="3">
        <v>2.6989999999999998</v>
      </c>
      <c r="D60" s="3">
        <v>10.381</v>
      </c>
      <c r="E60" s="5">
        <v>331.4</v>
      </c>
      <c r="F60" s="4">
        <f t="shared" si="0"/>
        <v>8.4550392275196146E-2</v>
      </c>
      <c r="G60" s="5">
        <f t="shared" si="2"/>
        <v>31.92370677198728</v>
      </c>
    </row>
    <row r="61" spans="1:7">
      <c r="A61" s="11">
        <v>40273</v>
      </c>
      <c r="B61" s="4">
        <v>26.38</v>
      </c>
      <c r="C61" s="3">
        <v>2.7490000000000001</v>
      </c>
      <c r="D61" s="3">
        <v>9.5980000000000008</v>
      </c>
      <c r="E61" s="5">
        <v>306.5</v>
      </c>
      <c r="F61" s="4">
        <f t="shared" si="0"/>
        <v>8.6068515497553011E-2</v>
      </c>
      <c r="G61" s="5">
        <f t="shared" si="2"/>
        <v>31.93373619504063</v>
      </c>
    </row>
    <row r="62" spans="1:7">
      <c r="A62" s="11">
        <v>40296</v>
      </c>
      <c r="B62" s="4">
        <v>27.35</v>
      </c>
      <c r="C62" s="3">
        <v>2.8290000000000002</v>
      </c>
      <c r="D62" s="3">
        <v>9.6690000000000005</v>
      </c>
      <c r="E62" s="5">
        <v>293.2</v>
      </c>
      <c r="F62" s="4">
        <f t="shared" si="0"/>
        <v>9.3281036834924974E-2</v>
      </c>
      <c r="G62" s="5">
        <f t="shared" si="2"/>
        <v>30.323714965353187</v>
      </c>
    </row>
    <row r="63" spans="1:7">
      <c r="A63" s="11">
        <v>40302</v>
      </c>
      <c r="B63" s="4">
        <v>29.41</v>
      </c>
      <c r="C63" s="3">
        <v>2.8290000000000002</v>
      </c>
      <c r="D63" s="3">
        <v>10.395</v>
      </c>
      <c r="E63" s="5">
        <v>342.9</v>
      </c>
      <c r="F63" s="4">
        <f t="shared" si="0"/>
        <v>8.5768445610965305E-2</v>
      </c>
      <c r="G63" s="5">
        <f t="shared" si="2"/>
        <v>32.987012987012989</v>
      </c>
    </row>
    <row r="64" spans="1:7">
      <c r="A64" s="11">
        <v>40315</v>
      </c>
      <c r="B64" s="4">
        <v>25.78</v>
      </c>
      <c r="C64" s="3">
        <v>2.6789999999999998</v>
      </c>
      <c r="D64" s="3">
        <v>9.6219999999999999</v>
      </c>
      <c r="E64" s="5">
        <v>345.1</v>
      </c>
      <c r="F64" s="4">
        <f t="shared" si="0"/>
        <v>7.4702984642132708E-2</v>
      </c>
      <c r="G64" s="5">
        <f t="shared" si="2"/>
        <v>35.865724381625448</v>
      </c>
    </row>
    <row r="65" spans="1:7">
      <c r="A65" s="11">
        <v>40337</v>
      </c>
      <c r="B65" s="4">
        <v>29.27</v>
      </c>
      <c r="C65" s="3">
        <v>2.5790000000000002</v>
      </c>
      <c r="D65" s="3">
        <v>11.351000000000001</v>
      </c>
      <c r="E65" s="5">
        <v>356.2</v>
      </c>
      <c r="F65" s="4">
        <f t="shared" si="0"/>
        <v>8.2172936552498604E-2</v>
      </c>
      <c r="G65" s="5">
        <f t="shared" si="2"/>
        <v>31.380495110562943</v>
      </c>
    </row>
    <row r="66" spans="1:7">
      <c r="A66" s="11">
        <v>40342</v>
      </c>
      <c r="B66" s="4">
        <v>25.97</v>
      </c>
      <c r="C66" s="3">
        <v>2.6890000000000001</v>
      </c>
      <c r="D66" s="3">
        <v>9.6590000000000007</v>
      </c>
      <c r="E66" s="5">
        <v>344.7</v>
      </c>
      <c r="F66" s="4">
        <f t="shared" ref="F66:F129" si="3">B66/E66</f>
        <v>7.5340876124165942E-2</v>
      </c>
      <c r="G66" s="5">
        <f t="shared" ref="G66:G97" si="4">E66/D66</f>
        <v>35.686924112226933</v>
      </c>
    </row>
    <row r="67" spans="1:7">
      <c r="A67" s="11">
        <v>40351</v>
      </c>
      <c r="B67" s="4">
        <v>28.45</v>
      </c>
      <c r="C67" s="3">
        <v>2.6989999999999998</v>
      </c>
      <c r="D67" s="3">
        <v>10.541</v>
      </c>
      <c r="E67" s="5">
        <v>348.3</v>
      </c>
      <c r="F67" s="4">
        <f t="shared" si="3"/>
        <v>8.1682457651449894E-2</v>
      </c>
      <c r="G67" s="5">
        <f t="shared" si="4"/>
        <v>33.042405843847831</v>
      </c>
    </row>
    <row r="68" spans="1:7">
      <c r="A68" s="11">
        <v>40362</v>
      </c>
      <c r="B68" s="4">
        <v>28.82</v>
      </c>
      <c r="C68" s="3">
        <v>2.6589999999999998</v>
      </c>
      <c r="D68" s="3">
        <v>10.839</v>
      </c>
      <c r="E68" s="5">
        <v>378.7</v>
      </c>
      <c r="F68" s="4">
        <f t="shared" si="3"/>
        <v>7.6102455769738578E-2</v>
      </c>
      <c r="G68" s="5">
        <f t="shared" si="4"/>
        <v>34.938647476704489</v>
      </c>
    </row>
    <row r="69" spans="1:7">
      <c r="A69" s="11">
        <v>40368</v>
      </c>
      <c r="B69" s="4">
        <v>22.67</v>
      </c>
      <c r="C69" s="3">
        <v>2.569</v>
      </c>
      <c r="D69" s="3">
        <v>8.8249999999999993</v>
      </c>
      <c r="E69" s="5">
        <v>272</v>
      </c>
      <c r="F69" s="4">
        <f t="shared" si="3"/>
        <v>8.334558823529413E-2</v>
      </c>
      <c r="G69" s="5">
        <f t="shared" si="4"/>
        <v>30.821529745042497</v>
      </c>
    </row>
    <row r="70" spans="1:7">
      <c r="A70" s="11">
        <v>40390</v>
      </c>
      <c r="B70" s="4">
        <v>27.55</v>
      </c>
      <c r="C70" s="3">
        <v>2.6989999999999998</v>
      </c>
      <c r="D70" s="3">
        <v>10.209</v>
      </c>
      <c r="E70" s="5">
        <v>360.5</v>
      </c>
      <c r="F70" s="4">
        <f t="shared" si="3"/>
        <v>7.6421636615811375E-2</v>
      </c>
      <c r="G70" s="5">
        <f t="shared" si="4"/>
        <v>35.311979625820356</v>
      </c>
    </row>
    <row r="71" spans="1:7">
      <c r="A71" s="11">
        <v>40406</v>
      </c>
      <c r="B71" s="4">
        <v>27.61</v>
      </c>
      <c r="C71" s="3">
        <v>2.7589999999999999</v>
      </c>
      <c r="D71" s="3">
        <v>10.007999999999999</v>
      </c>
      <c r="E71" s="5">
        <v>326.60000000000002</v>
      </c>
      <c r="F71" s="4">
        <f t="shared" si="3"/>
        <v>8.4537660747091237E-2</v>
      </c>
      <c r="G71" s="5">
        <f t="shared" si="4"/>
        <v>32.633892885691452</v>
      </c>
    </row>
    <row r="72" spans="1:7">
      <c r="A72" s="11">
        <v>40416</v>
      </c>
      <c r="B72" s="4">
        <v>25.71</v>
      </c>
      <c r="C72" s="3">
        <v>2.7589999999999999</v>
      </c>
      <c r="D72" s="3">
        <v>9.3190000000000008</v>
      </c>
      <c r="E72" s="5">
        <v>325.3</v>
      </c>
      <c r="F72" s="4">
        <f t="shared" si="3"/>
        <v>7.9034737165693203E-2</v>
      </c>
      <c r="G72" s="5">
        <f t="shared" si="4"/>
        <v>34.907178881854271</v>
      </c>
    </row>
    <row r="73" spans="1:7">
      <c r="A73" s="11">
        <v>40425</v>
      </c>
      <c r="B73" s="4">
        <v>27.72</v>
      </c>
      <c r="C73" s="3">
        <v>2.8490000000000002</v>
      </c>
      <c r="D73" s="3">
        <v>9.73</v>
      </c>
      <c r="E73" s="5">
        <v>297.3</v>
      </c>
      <c r="F73" s="4">
        <f t="shared" si="3"/>
        <v>9.3239152371342074E-2</v>
      </c>
      <c r="G73" s="5">
        <f t="shared" si="4"/>
        <v>30.554984583761563</v>
      </c>
    </row>
    <row r="74" spans="1:7">
      <c r="A74" s="11">
        <v>40426</v>
      </c>
      <c r="B74" s="4">
        <v>23.27</v>
      </c>
      <c r="C74" s="3">
        <v>2.7989999999999999</v>
      </c>
      <c r="D74" s="3">
        <v>8.3140000000000001</v>
      </c>
      <c r="E74" s="5">
        <v>306.3</v>
      </c>
      <c r="F74" s="4">
        <f t="shared" si="3"/>
        <v>7.5971269996735216E-2</v>
      </c>
      <c r="G74" s="5">
        <f t="shared" si="4"/>
        <v>36.841472215540051</v>
      </c>
    </row>
    <row r="75" spans="1:7">
      <c r="A75" s="11">
        <v>40428</v>
      </c>
      <c r="B75" s="4">
        <v>15.07</v>
      </c>
      <c r="C75" s="3">
        <v>2.6589999999999998</v>
      </c>
      <c r="D75" s="3">
        <v>5.6669999999999998</v>
      </c>
      <c r="E75" s="5">
        <v>179.3</v>
      </c>
      <c r="F75" s="4">
        <f t="shared" si="3"/>
        <v>8.4049079754601227E-2</v>
      </c>
      <c r="G75" s="5">
        <f t="shared" si="4"/>
        <v>31.639315334392098</v>
      </c>
    </row>
    <row r="76" spans="1:7">
      <c r="A76" s="11">
        <v>40430</v>
      </c>
      <c r="B76" s="4">
        <v>27.68</v>
      </c>
      <c r="C76" s="3">
        <v>2.6989999999999998</v>
      </c>
      <c r="D76" s="3">
        <v>10.257</v>
      </c>
      <c r="E76" s="5">
        <v>346.1</v>
      </c>
      <c r="F76" s="4">
        <f t="shared" si="3"/>
        <v>7.9976885293267838E-2</v>
      </c>
      <c r="G76" s="5">
        <f t="shared" si="4"/>
        <v>33.742809788437171</v>
      </c>
    </row>
    <row r="77" spans="1:7">
      <c r="A77" s="11">
        <v>40446</v>
      </c>
      <c r="B77" s="4">
        <v>26.32</v>
      </c>
      <c r="C77" s="3">
        <v>2.6190000000000002</v>
      </c>
      <c r="D77" s="3">
        <v>10.048999999999999</v>
      </c>
      <c r="E77" s="5">
        <v>341.4</v>
      </c>
      <c r="F77" s="4">
        <f t="shared" si="3"/>
        <v>7.7094317516110136E-2</v>
      </c>
      <c r="G77" s="5">
        <f t="shared" si="4"/>
        <v>33.973529704448204</v>
      </c>
    </row>
    <row r="78" spans="1:7">
      <c r="A78" s="11">
        <v>40457</v>
      </c>
      <c r="B78" s="4">
        <v>28.02</v>
      </c>
      <c r="C78" s="3">
        <v>2.6190000000000002</v>
      </c>
      <c r="D78" s="3">
        <v>10.698</v>
      </c>
      <c r="E78" s="5">
        <v>344.6</v>
      </c>
      <c r="F78" s="4">
        <f t="shared" si="3"/>
        <v>8.1311665699361574E-2</v>
      </c>
      <c r="G78" s="5">
        <f t="shared" si="4"/>
        <v>32.21162834174612</v>
      </c>
    </row>
    <row r="79" spans="1:7">
      <c r="A79" s="11">
        <v>40464</v>
      </c>
      <c r="B79" s="4">
        <v>24.49</v>
      </c>
      <c r="C79" s="3">
        <v>2.7090000000000001</v>
      </c>
      <c r="D79" s="3">
        <v>9.0410000000000004</v>
      </c>
      <c r="E79" s="5">
        <v>326.89999999999998</v>
      </c>
      <c r="F79" s="4">
        <f t="shared" si="3"/>
        <v>7.4915876414805752E-2</v>
      </c>
      <c r="G79" s="5">
        <f t="shared" si="4"/>
        <v>36.157504700807429</v>
      </c>
    </row>
    <row r="80" spans="1:7">
      <c r="A80" s="11">
        <v>40468</v>
      </c>
      <c r="B80" s="4">
        <v>22.53</v>
      </c>
      <c r="C80" s="3">
        <v>2.7690000000000001</v>
      </c>
      <c r="D80" s="3">
        <v>8.1379999999999999</v>
      </c>
      <c r="E80" s="5">
        <f>310.9</f>
        <v>310.89999999999998</v>
      </c>
      <c r="F80" s="4">
        <f t="shared" si="3"/>
        <v>7.2467031199742696E-2</v>
      </c>
      <c r="G80" s="5">
        <f t="shared" si="4"/>
        <v>38.203489800933887</v>
      </c>
    </row>
    <row r="81" spans="1:7">
      <c r="A81" s="11">
        <v>40485</v>
      </c>
      <c r="B81" s="4">
        <v>20.88</v>
      </c>
      <c r="C81" s="3">
        <v>2.6190000000000002</v>
      </c>
      <c r="D81" s="3">
        <v>7.9729999999999999</v>
      </c>
      <c r="E81" s="5">
        <v>239.8</v>
      </c>
      <c r="F81" s="4">
        <f t="shared" si="3"/>
        <v>8.7072560467055873E-2</v>
      </c>
      <c r="G81" s="5">
        <f t="shared" si="4"/>
        <v>30.07650821522639</v>
      </c>
    </row>
    <row r="82" spans="1:7">
      <c r="A82" s="11">
        <v>40504</v>
      </c>
      <c r="B82" s="4">
        <v>27.28</v>
      </c>
      <c r="C82" s="3">
        <v>2.6589999999999998</v>
      </c>
      <c r="D82" s="3">
        <v>10.260999999999999</v>
      </c>
      <c r="E82" s="5">
        <v>338.1</v>
      </c>
      <c r="F82" s="4">
        <f t="shared" si="3"/>
        <v>8.068618751848565E-2</v>
      </c>
      <c r="G82" s="5">
        <f t="shared" si="4"/>
        <v>32.95000487281942</v>
      </c>
    </row>
    <row r="83" spans="1:7">
      <c r="A83" s="11">
        <v>40518</v>
      </c>
      <c r="B83" s="4">
        <v>25.88</v>
      </c>
      <c r="C83" s="3">
        <v>2.629</v>
      </c>
      <c r="D83" s="3">
        <v>9.8450000000000006</v>
      </c>
      <c r="E83" s="5">
        <v>318.60000000000002</v>
      </c>
      <c r="F83" s="4">
        <f t="shared" si="3"/>
        <v>8.1230382925298175E-2</v>
      </c>
      <c r="G83" s="5">
        <f t="shared" si="4"/>
        <v>32.361604875571359</v>
      </c>
    </row>
    <row r="84" spans="1:7">
      <c r="A84" s="11">
        <v>40533</v>
      </c>
      <c r="B84" s="4">
        <v>23.9</v>
      </c>
      <c r="C84" s="3">
        <v>2.7389999999999999</v>
      </c>
      <c r="D84" s="3">
        <v>8.7260000000000009</v>
      </c>
      <c r="E84" s="5">
        <v>270.8</v>
      </c>
      <c r="F84" s="4">
        <f t="shared" si="3"/>
        <v>8.8257016248153616E-2</v>
      </c>
      <c r="G84" s="5">
        <f t="shared" si="4"/>
        <v>31.033692413476963</v>
      </c>
    </row>
    <row r="85" spans="1:7">
      <c r="A85" s="11">
        <v>40569</v>
      </c>
      <c r="B85" s="4">
        <v>30.54</v>
      </c>
      <c r="C85" s="3">
        <v>2.899</v>
      </c>
      <c r="D85" s="3">
        <v>10.532999999999999</v>
      </c>
      <c r="E85" s="5">
        <v>333.1</v>
      </c>
      <c r="F85" s="4">
        <f t="shared" si="3"/>
        <v>9.1684178925247661E-2</v>
      </c>
      <c r="G85" s="5">
        <f t="shared" si="4"/>
        <v>31.624418494256151</v>
      </c>
    </row>
    <row r="86" spans="1:7">
      <c r="A86" s="11">
        <v>40581</v>
      </c>
      <c r="B86" s="4">
        <v>30.04</v>
      </c>
      <c r="C86" s="3">
        <v>3.0289999999999999</v>
      </c>
      <c r="D86" s="3">
        <v>9.9179999999999993</v>
      </c>
      <c r="E86" s="5">
        <v>308.60000000000002</v>
      </c>
      <c r="F86" s="4">
        <f t="shared" si="3"/>
        <v>9.7342838626053127E-2</v>
      </c>
      <c r="G86" s="5">
        <f t="shared" si="4"/>
        <v>31.115144182294824</v>
      </c>
    </row>
    <row r="87" spans="1:7">
      <c r="A87" s="11">
        <v>40597</v>
      </c>
      <c r="B87" s="4">
        <v>30.94</v>
      </c>
      <c r="C87" s="3">
        <v>3.1989999999999998</v>
      </c>
      <c r="D87" s="3">
        <v>9.6709999999999994</v>
      </c>
      <c r="E87" s="5">
        <v>301</v>
      </c>
      <c r="F87" s="4">
        <f t="shared" si="3"/>
        <v>0.1027906976744186</v>
      </c>
      <c r="G87" s="5">
        <f t="shared" si="4"/>
        <v>31.123978906007654</v>
      </c>
    </row>
    <row r="88" spans="1:7">
      <c r="A88" s="11">
        <v>40610</v>
      </c>
      <c r="B88" s="4">
        <v>36.1</v>
      </c>
      <c r="C88" s="3">
        <v>3.4289999999999998</v>
      </c>
      <c r="D88" s="3">
        <v>10.528</v>
      </c>
      <c r="E88" s="5">
        <v>345.2</v>
      </c>
      <c r="F88" s="4">
        <f t="shared" si="3"/>
        <v>0.10457705677867904</v>
      </c>
      <c r="G88" s="5">
        <f t="shared" si="4"/>
        <v>32.788753799392097</v>
      </c>
    </row>
    <row r="89" spans="1:7">
      <c r="A89" s="11">
        <v>40623</v>
      </c>
      <c r="B89" s="4">
        <v>28.99</v>
      </c>
      <c r="C89" s="3">
        <v>3.359</v>
      </c>
      <c r="D89" s="3">
        <v>8.6319999999999997</v>
      </c>
      <c r="E89" s="5">
        <v>276.60000000000002</v>
      </c>
      <c r="F89" s="4">
        <f t="shared" si="3"/>
        <v>0.10480838756326824</v>
      </c>
      <c r="G89" s="5">
        <f t="shared" si="4"/>
        <v>32.043558850787768</v>
      </c>
    </row>
    <row r="90" spans="1:7">
      <c r="A90" s="11">
        <v>40632</v>
      </c>
      <c r="B90" s="4">
        <v>34.1</v>
      </c>
      <c r="C90" s="3">
        <v>3.5089999999999999</v>
      </c>
      <c r="D90" s="3">
        <v>9.7170000000000005</v>
      </c>
      <c r="E90" s="5">
        <v>343.3</v>
      </c>
      <c r="F90" s="4">
        <f t="shared" si="3"/>
        <v>9.933003204194582E-2</v>
      </c>
      <c r="G90" s="5">
        <f t="shared" si="4"/>
        <v>35.329834311001335</v>
      </c>
    </row>
    <row r="91" spans="1:7">
      <c r="A91" s="11">
        <v>40645</v>
      </c>
      <c r="B91" s="4">
        <v>37.21</v>
      </c>
      <c r="C91" s="3">
        <v>3.6989999999999998</v>
      </c>
      <c r="D91" s="3">
        <v>10.058999999999999</v>
      </c>
      <c r="E91" s="5">
        <v>337</v>
      </c>
      <c r="F91" s="4">
        <f t="shared" si="3"/>
        <v>0.11041543026706231</v>
      </c>
      <c r="G91" s="5">
        <f t="shared" si="4"/>
        <v>33.502336216323691</v>
      </c>
    </row>
    <row r="92" spans="1:7">
      <c r="A92" s="11">
        <v>40658</v>
      </c>
      <c r="B92" s="4">
        <v>36.29</v>
      </c>
      <c r="C92" s="3">
        <v>3.6890000000000001</v>
      </c>
      <c r="D92" s="3">
        <v>9.8379999999999992</v>
      </c>
      <c r="E92" s="5">
        <v>340</v>
      </c>
      <c r="F92" s="4">
        <f t="shared" si="3"/>
        <v>0.10673529411764705</v>
      </c>
      <c r="G92" s="5">
        <f t="shared" si="4"/>
        <v>34.559869892254525</v>
      </c>
    </row>
    <row r="93" spans="1:7">
      <c r="A93" s="11">
        <v>40672</v>
      </c>
      <c r="B93" s="4">
        <v>41.07</v>
      </c>
      <c r="C93" s="3">
        <v>3.7589999999999999</v>
      </c>
      <c r="D93" s="3">
        <v>10.927</v>
      </c>
      <c r="E93" s="5">
        <v>349.3</v>
      </c>
      <c r="F93" s="4">
        <f t="shared" si="3"/>
        <v>0.11757801316919553</v>
      </c>
      <c r="G93" s="5">
        <f t="shared" si="4"/>
        <v>31.966688020499681</v>
      </c>
    </row>
    <row r="94" spans="1:7">
      <c r="A94" s="11">
        <v>40690</v>
      </c>
      <c r="B94" s="4">
        <v>37.54</v>
      </c>
      <c r="C94" s="3">
        <v>3.5790000000000002</v>
      </c>
      <c r="D94" s="3">
        <v>10.488</v>
      </c>
      <c r="E94" s="5">
        <v>358.5</v>
      </c>
      <c r="F94" s="4">
        <f t="shared" si="3"/>
        <v>0.10471408647140865</v>
      </c>
      <c r="G94" s="5">
        <f t="shared" si="4"/>
        <v>34.181922196796343</v>
      </c>
    </row>
    <row r="95" spans="1:7">
      <c r="A95" s="11">
        <v>40698</v>
      </c>
      <c r="B95" s="4">
        <v>32.21</v>
      </c>
      <c r="C95" s="3">
        <v>3.5190000000000001</v>
      </c>
      <c r="D95" s="3">
        <v>9.1539999999999999</v>
      </c>
      <c r="E95" s="5">
        <v>330.4</v>
      </c>
      <c r="F95" s="4">
        <f t="shared" si="3"/>
        <v>9.7487893462469749E-2</v>
      </c>
      <c r="G95" s="5">
        <f t="shared" si="4"/>
        <v>36.093511033428008</v>
      </c>
    </row>
    <row r="96" spans="1:7">
      <c r="A96" s="11">
        <v>40703</v>
      </c>
      <c r="B96" s="4">
        <v>38.229999999999997</v>
      </c>
      <c r="C96" s="3">
        <v>3.5289999999999999</v>
      </c>
      <c r="D96" s="3">
        <v>10.832000000000001</v>
      </c>
      <c r="E96" s="5">
        <v>377.9</v>
      </c>
      <c r="F96" s="4">
        <f t="shared" si="3"/>
        <v>0.10116432918761577</v>
      </c>
      <c r="G96" s="5">
        <f t="shared" si="4"/>
        <v>34.887370753323481</v>
      </c>
    </row>
    <row r="97" spans="1:7">
      <c r="A97" s="11">
        <v>40711</v>
      </c>
      <c r="B97" s="4">
        <v>30.14</v>
      </c>
      <c r="C97" s="3">
        <v>3.399</v>
      </c>
      <c r="D97" s="3">
        <v>8.8659999999999997</v>
      </c>
      <c r="E97" s="5">
        <v>309.5</v>
      </c>
      <c r="F97" s="4">
        <f t="shared" si="3"/>
        <v>9.7382875605815836E-2</v>
      </c>
      <c r="G97" s="5">
        <f t="shared" si="4"/>
        <v>34.908639747349426</v>
      </c>
    </row>
    <row r="98" spans="1:7">
      <c r="A98" s="11">
        <v>40719</v>
      </c>
      <c r="B98" s="4">
        <v>31.12</v>
      </c>
      <c r="C98" s="3">
        <v>3.419</v>
      </c>
      <c r="D98" s="3">
        <v>9.1010000000000009</v>
      </c>
      <c r="E98" s="5">
        <v>283.60000000000002</v>
      </c>
      <c r="F98" s="4">
        <f t="shared" si="3"/>
        <v>0.10973201692524683</v>
      </c>
      <c r="G98" s="5">
        <f t="shared" ref="G98:G129" si="5">E98/D98</f>
        <v>31.161410833974287</v>
      </c>
    </row>
    <row r="99" spans="1:7">
      <c r="A99" s="11">
        <v>40723</v>
      </c>
      <c r="B99" s="4">
        <v>25.39</v>
      </c>
      <c r="C99" s="3">
        <v>3.4590000000000001</v>
      </c>
      <c r="D99" s="3">
        <v>7.3410000000000002</v>
      </c>
      <c r="E99" s="5">
        <v>223.7</v>
      </c>
      <c r="F99" s="4">
        <f t="shared" si="3"/>
        <v>0.11350022351363434</v>
      </c>
      <c r="G99" s="5">
        <f t="shared" si="5"/>
        <v>30.472687644735046</v>
      </c>
    </row>
    <row r="100" spans="1:7">
      <c r="A100" s="11">
        <v>40724</v>
      </c>
      <c r="B100" s="4">
        <v>29.78</v>
      </c>
      <c r="C100" s="3">
        <v>3.4489999999999998</v>
      </c>
      <c r="D100" s="3">
        <v>8.6349999999999998</v>
      </c>
      <c r="E100" s="5">
        <v>318.5</v>
      </c>
      <c r="F100" s="4">
        <f t="shared" si="3"/>
        <v>9.3500784929356359E-2</v>
      </c>
      <c r="G100" s="5">
        <f t="shared" si="5"/>
        <v>36.884771279675739</v>
      </c>
    </row>
    <row r="101" spans="1:7">
      <c r="A101" s="11">
        <v>40725</v>
      </c>
      <c r="B101" s="4">
        <v>29.06</v>
      </c>
      <c r="C101" s="3">
        <v>3.379</v>
      </c>
      <c r="D101" s="3">
        <v>8.5990000000000002</v>
      </c>
      <c r="E101" s="5">
        <v>290.8</v>
      </c>
      <c r="F101" s="4">
        <f t="shared" si="3"/>
        <v>9.9931224209078393E-2</v>
      </c>
      <c r="G101" s="5">
        <f t="shared" si="5"/>
        <v>33.817885800674496</v>
      </c>
    </row>
    <row r="102" spans="1:7">
      <c r="A102" s="11">
        <v>40726</v>
      </c>
      <c r="B102" s="4">
        <v>38.24</v>
      </c>
      <c r="C102" s="3">
        <v>3.5489999999999999</v>
      </c>
      <c r="D102" s="3">
        <v>10.775</v>
      </c>
      <c r="E102" s="5">
        <v>371</v>
      </c>
      <c r="F102" s="4">
        <f t="shared" si="3"/>
        <v>0.10307277628032345</v>
      </c>
      <c r="G102" s="5">
        <f t="shared" si="5"/>
        <v>34.43155452436195</v>
      </c>
    </row>
    <row r="103" spans="1:7">
      <c r="A103" s="11">
        <v>40727</v>
      </c>
      <c r="B103" s="4">
        <v>36.200000000000003</v>
      </c>
      <c r="C103" s="3">
        <v>3.3290000000000002</v>
      </c>
      <c r="D103" s="3">
        <v>10.875</v>
      </c>
      <c r="E103" s="5">
        <v>401.2</v>
      </c>
      <c r="F103" s="4">
        <f t="shared" si="3"/>
        <v>9.0229312063808589E-2</v>
      </c>
      <c r="G103" s="5">
        <f t="shared" si="5"/>
        <v>36.891954022988507</v>
      </c>
    </row>
    <row r="104" spans="1:7">
      <c r="A104" s="11">
        <v>40727</v>
      </c>
      <c r="B104" s="4">
        <v>35.6</v>
      </c>
      <c r="C104" s="3">
        <v>3.6589999999999998</v>
      </c>
      <c r="D104" s="3">
        <v>9.7289999999999992</v>
      </c>
      <c r="E104" s="5">
        <v>350.2</v>
      </c>
      <c r="F104" s="4">
        <f t="shared" si="3"/>
        <v>0.1016561964591662</v>
      </c>
      <c r="G104" s="5">
        <f t="shared" si="5"/>
        <v>35.995477438585674</v>
      </c>
    </row>
    <row r="105" spans="1:7">
      <c r="A105" s="11">
        <v>40734</v>
      </c>
      <c r="B105" s="4">
        <v>30.1</v>
      </c>
      <c r="C105" s="3">
        <v>3.9289999999999998</v>
      </c>
      <c r="D105" s="3">
        <v>7.6609999999999996</v>
      </c>
      <c r="E105" s="5">
        <v>197.9</v>
      </c>
      <c r="F105" s="4">
        <f t="shared" si="3"/>
        <v>0.15209701869631126</v>
      </c>
      <c r="G105" s="5">
        <f t="shared" si="5"/>
        <v>25.832136796762828</v>
      </c>
    </row>
    <row r="106" spans="1:7">
      <c r="A106" s="11">
        <v>40735</v>
      </c>
      <c r="B106" s="4">
        <v>35.11</v>
      </c>
      <c r="C106" s="3">
        <v>3.819</v>
      </c>
      <c r="D106" s="3">
        <v>9.1929999999999996</v>
      </c>
      <c r="E106" s="5">
        <v>334.6</v>
      </c>
      <c r="F106" s="4">
        <f t="shared" si="3"/>
        <v>0.10493126120741182</v>
      </c>
      <c r="G106" s="5">
        <f t="shared" si="5"/>
        <v>36.397258783857289</v>
      </c>
    </row>
    <row r="107" spans="1:7">
      <c r="A107" s="11">
        <v>40738</v>
      </c>
      <c r="B107" s="4">
        <v>21.02</v>
      </c>
      <c r="C107" s="3">
        <v>3.899</v>
      </c>
      <c r="D107" s="3">
        <v>5.3920000000000003</v>
      </c>
      <c r="E107" s="5">
        <v>117.9</v>
      </c>
      <c r="F107" s="4">
        <f t="shared" si="3"/>
        <v>0.17828668363019506</v>
      </c>
      <c r="G107" s="5">
        <f t="shared" si="5"/>
        <v>21.865727002967358</v>
      </c>
    </row>
    <row r="108" spans="1:7">
      <c r="A108" s="11">
        <v>40745</v>
      </c>
      <c r="B108" s="4">
        <v>38.770000000000003</v>
      </c>
      <c r="C108" s="3">
        <v>3.839</v>
      </c>
      <c r="D108" s="3">
        <v>10.099</v>
      </c>
      <c r="E108" s="5">
        <v>404</v>
      </c>
      <c r="F108" s="4">
        <f t="shared" si="3"/>
        <v>9.5965346534653467E-2</v>
      </c>
      <c r="G108" s="5">
        <f t="shared" si="5"/>
        <v>40.003960788196849</v>
      </c>
    </row>
    <row r="109" spans="1:7">
      <c r="A109" s="11">
        <v>40802</v>
      </c>
      <c r="B109" s="4">
        <v>33.83</v>
      </c>
      <c r="C109" s="3">
        <v>3.569</v>
      </c>
      <c r="D109" s="3">
        <v>9.4789999999999992</v>
      </c>
      <c r="E109" s="5">
        <v>250.6</v>
      </c>
      <c r="F109" s="4">
        <f t="shared" si="3"/>
        <v>0.13499600957701516</v>
      </c>
      <c r="G109" s="5">
        <f t="shared" si="5"/>
        <v>26.437387910117103</v>
      </c>
    </row>
    <row r="110" spans="1:7">
      <c r="A110" s="11">
        <v>40818</v>
      </c>
      <c r="B110" s="4">
        <v>37.450000000000003</v>
      </c>
      <c r="C110" s="3">
        <v>3.5190000000000001</v>
      </c>
      <c r="D110" s="3">
        <v>10.643000000000001</v>
      </c>
      <c r="E110" s="5">
        <v>282.89999999999998</v>
      </c>
      <c r="F110" s="4">
        <f t="shared" si="3"/>
        <v>0.13237893248497704</v>
      </c>
      <c r="G110" s="5">
        <f t="shared" si="5"/>
        <v>26.580851263741422</v>
      </c>
    </row>
    <row r="111" spans="1:7">
      <c r="A111" s="11">
        <v>40825</v>
      </c>
      <c r="B111" s="4">
        <v>33.89</v>
      </c>
      <c r="C111" s="3">
        <v>3.4790000000000001</v>
      </c>
      <c r="D111" s="3">
        <v>9.7170000000000005</v>
      </c>
      <c r="E111" s="5">
        <v>334.3</v>
      </c>
      <c r="F111" s="4">
        <f t="shared" si="3"/>
        <v>0.10137600957224049</v>
      </c>
      <c r="G111" s="5">
        <f t="shared" si="5"/>
        <v>34.403622517237828</v>
      </c>
    </row>
    <row r="112" spans="1:7">
      <c r="A112" s="11">
        <v>40845</v>
      </c>
      <c r="B112" s="4">
        <v>37.69</v>
      </c>
      <c r="C112" s="3">
        <v>3.419</v>
      </c>
      <c r="D112" s="3">
        <v>11.023999999999999</v>
      </c>
      <c r="E112" s="5">
        <v>254.9</v>
      </c>
      <c r="F112" s="4">
        <f t="shared" si="3"/>
        <v>0.147861906630051</v>
      </c>
      <c r="G112" s="5">
        <f t="shared" si="5"/>
        <v>23.122278664731496</v>
      </c>
    </row>
    <row r="113" spans="1:7">
      <c r="A113" s="11">
        <v>40856</v>
      </c>
      <c r="B113" s="4">
        <v>28.75</v>
      </c>
      <c r="C113" s="3">
        <v>3.4990000000000001</v>
      </c>
      <c r="D113" s="3">
        <v>8.2170000000000005</v>
      </c>
      <c r="E113" s="5">
        <v>233.9</v>
      </c>
      <c r="F113" s="4">
        <f t="shared" si="3"/>
        <v>0.12291577597263788</v>
      </c>
      <c r="G113" s="5">
        <f t="shared" si="5"/>
        <v>28.46537665814774</v>
      </c>
    </row>
    <row r="114" spans="1:7">
      <c r="A114" s="11">
        <v>40858</v>
      </c>
      <c r="B114" s="4">
        <v>39.520000000000003</v>
      </c>
      <c r="C114" s="3">
        <v>3.6989999999999998</v>
      </c>
      <c r="D114" s="3">
        <v>10.685</v>
      </c>
      <c r="E114" s="5">
        <v>354.5</v>
      </c>
      <c r="F114" s="4">
        <f t="shared" si="3"/>
        <v>0.11148095909732018</v>
      </c>
      <c r="G114" s="5">
        <f t="shared" si="5"/>
        <v>33.177351427234441</v>
      </c>
    </row>
    <row r="115" spans="1:7">
      <c r="A115" s="11">
        <v>40860</v>
      </c>
      <c r="B115" s="4">
        <v>23.84</v>
      </c>
      <c r="C115" s="3">
        <v>3.4990000000000001</v>
      </c>
      <c r="D115" s="3">
        <v>6.8129999999999997</v>
      </c>
      <c r="E115" s="5">
        <v>248.3</v>
      </c>
      <c r="F115" s="4">
        <f t="shared" si="3"/>
        <v>9.6012887635924277E-2</v>
      </c>
      <c r="G115" s="5">
        <f t="shared" si="5"/>
        <v>36.445031557316895</v>
      </c>
    </row>
    <row r="116" spans="1:7">
      <c r="A116" s="11">
        <v>40872</v>
      </c>
      <c r="B116" s="4">
        <v>38.39</v>
      </c>
      <c r="C116" s="3">
        <v>3.4990000000000001</v>
      </c>
      <c r="D116" s="3">
        <v>10.973000000000001</v>
      </c>
      <c r="E116" s="5">
        <v>309.5</v>
      </c>
      <c r="F116" s="4">
        <f t="shared" si="3"/>
        <v>0.12403877221324718</v>
      </c>
      <c r="G116" s="5">
        <f t="shared" si="5"/>
        <v>28.205595552720311</v>
      </c>
    </row>
    <row r="117" spans="1:7">
      <c r="A117" s="11">
        <v>40887</v>
      </c>
      <c r="B117" s="4">
        <v>34.89</v>
      </c>
      <c r="C117" s="3">
        <v>3.419</v>
      </c>
      <c r="D117" s="3">
        <v>10.206</v>
      </c>
      <c r="E117" s="5">
        <v>280.10000000000002</v>
      </c>
      <c r="F117" s="4">
        <f t="shared" si="3"/>
        <v>0.12456265619421635</v>
      </c>
      <c r="G117" s="5">
        <f t="shared" si="5"/>
        <v>27.444640407603373</v>
      </c>
    </row>
    <row r="118" spans="1:7">
      <c r="A118" s="11">
        <v>41116</v>
      </c>
      <c r="B118" s="4">
        <v>38.51</v>
      </c>
      <c r="C118" s="3">
        <v>3.7989999999999999</v>
      </c>
      <c r="D118" s="3">
        <v>10.137</v>
      </c>
      <c r="E118" s="5">
        <v>222.8</v>
      </c>
      <c r="F118" s="4">
        <f t="shared" si="3"/>
        <v>0.17284560143626568</v>
      </c>
      <c r="G118" s="5">
        <f t="shared" si="5"/>
        <v>21.978889217717274</v>
      </c>
    </row>
    <row r="119" spans="1:7">
      <c r="A119" s="11">
        <v>41118</v>
      </c>
      <c r="B119" s="4">
        <v>35.96</v>
      </c>
      <c r="C119" s="3">
        <v>3.5990000000000002</v>
      </c>
      <c r="D119" s="3">
        <v>9.9909999999999997</v>
      </c>
      <c r="E119" s="5">
        <v>337.8</v>
      </c>
      <c r="F119" s="4">
        <f t="shared" si="3"/>
        <v>0.10645352279455299</v>
      </c>
      <c r="G119" s="5">
        <f t="shared" si="5"/>
        <v>33.810429386447808</v>
      </c>
    </row>
    <row r="120" spans="1:7">
      <c r="A120" s="11">
        <v>41121</v>
      </c>
      <c r="B120" s="4">
        <v>38.549999999999997</v>
      </c>
      <c r="C120" s="3">
        <v>3.7389999999999999</v>
      </c>
      <c r="D120" s="3">
        <v>10.311</v>
      </c>
      <c r="E120" s="5">
        <v>340.1</v>
      </c>
      <c r="F120" s="4">
        <f t="shared" si="3"/>
        <v>0.11334901499558951</v>
      </c>
      <c r="G120" s="5">
        <f t="shared" si="5"/>
        <v>32.984191639996126</v>
      </c>
    </row>
    <row r="121" spans="1:7">
      <c r="A121" s="11">
        <v>41126</v>
      </c>
      <c r="B121" s="4">
        <v>29.72</v>
      </c>
      <c r="C121" s="3">
        <v>3.6989999999999998</v>
      </c>
      <c r="D121" s="3">
        <v>8.0340000000000007</v>
      </c>
      <c r="E121" s="5">
        <v>279.2</v>
      </c>
      <c r="F121" s="4">
        <f t="shared" si="3"/>
        <v>0.10644699140401147</v>
      </c>
      <c r="G121" s="5">
        <f t="shared" si="5"/>
        <v>34.752302713467756</v>
      </c>
    </row>
    <row r="122" spans="1:7">
      <c r="A122" s="11">
        <v>41131</v>
      </c>
      <c r="B122" s="4">
        <v>32.200000000000003</v>
      </c>
      <c r="C122" s="3">
        <v>3.919</v>
      </c>
      <c r="D122" s="3">
        <v>8.2159999999999993</v>
      </c>
      <c r="E122" s="5">
        <v>333.4</v>
      </c>
      <c r="F122" s="4">
        <f t="shared" si="3"/>
        <v>9.6580683863227365E-2</v>
      </c>
      <c r="G122" s="5">
        <f t="shared" si="5"/>
        <v>40.579357351509252</v>
      </c>
    </row>
    <row r="123" spans="1:7">
      <c r="A123" s="11">
        <v>41141</v>
      </c>
      <c r="B123" s="4">
        <v>37.15</v>
      </c>
      <c r="C123" s="3">
        <v>3.9990000000000001</v>
      </c>
      <c r="D123" s="3">
        <v>9.2899999999999991</v>
      </c>
      <c r="E123" s="5">
        <v>236</v>
      </c>
      <c r="F123" s="4">
        <f t="shared" si="3"/>
        <v>0.15741525423728814</v>
      </c>
      <c r="G123" s="5">
        <f t="shared" si="5"/>
        <v>25.403659849300325</v>
      </c>
    </row>
    <row r="124" spans="1:7">
      <c r="A124" s="12">
        <v>41161</v>
      </c>
      <c r="B124" s="4">
        <v>41.68</v>
      </c>
      <c r="C124" s="3">
        <v>3.899</v>
      </c>
      <c r="D124" s="3">
        <v>10.6905</v>
      </c>
      <c r="E124" s="5">
        <v>248.2</v>
      </c>
      <c r="F124" s="4">
        <f t="shared" si="3"/>
        <v>0.16792908944399679</v>
      </c>
      <c r="G124" s="5">
        <f t="shared" si="5"/>
        <v>23.216874795379074</v>
      </c>
    </row>
    <row r="125" spans="1:7">
      <c r="A125" s="11">
        <v>41168</v>
      </c>
      <c r="B125" s="4">
        <v>28.86</v>
      </c>
      <c r="C125" s="3">
        <v>3.839</v>
      </c>
      <c r="D125" s="3">
        <v>7.5179999999999998</v>
      </c>
      <c r="E125" s="5">
        <v>234.5</v>
      </c>
      <c r="F125" s="4">
        <f t="shared" si="3"/>
        <v>0.12307036247334754</v>
      </c>
      <c r="G125" s="5">
        <f t="shared" si="5"/>
        <v>31.191806331471138</v>
      </c>
    </row>
    <row r="126" spans="1:7">
      <c r="A126" s="11">
        <v>41180</v>
      </c>
      <c r="B126" s="4">
        <v>39.86</v>
      </c>
      <c r="C126" s="3">
        <v>3.7989999999999999</v>
      </c>
      <c r="D126" s="3">
        <v>10.491</v>
      </c>
      <c r="E126" s="5">
        <v>327</v>
      </c>
      <c r="F126" s="4">
        <f t="shared" si="3"/>
        <v>0.1218960244648318</v>
      </c>
      <c r="G126" s="5">
        <f t="shared" si="5"/>
        <v>31.169573920503289</v>
      </c>
    </row>
    <row r="127" spans="1:7">
      <c r="A127" s="11">
        <v>41190</v>
      </c>
      <c r="B127" s="4">
        <v>41.82</v>
      </c>
      <c r="C127" s="3">
        <v>3.879</v>
      </c>
      <c r="D127" s="3">
        <v>10.781000000000001</v>
      </c>
      <c r="E127" s="5">
        <v>297.60000000000002</v>
      </c>
      <c r="F127" s="4">
        <f t="shared" si="3"/>
        <v>0.14052419354838708</v>
      </c>
      <c r="G127" s="5">
        <f t="shared" si="5"/>
        <v>27.604118356367685</v>
      </c>
    </row>
    <row r="128" spans="1:7">
      <c r="A128" s="11">
        <v>41196</v>
      </c>
      <c r="B128" s="4">
        <v>41.36</v>
      </c>
      <c r="C128" s="3">
        <v>3.839</v>
      </c>
      <c r="D128" s="3">
        <v>10.773999999999999</v>
      </c>
      <c r="E128" s="5">
        <v>299</v>
      </c>
      <c r="F128" s="4">
        <f t="shared" si="3"/>
        <v>0.1383277591973244</v>
      </c>
      <c r="G128" s="5">
        <f t="shared" si="5"/>
        <v>27.751995544830148</v>
      </c>
    </row>
    <row r="129" spans="1:7">
      <c r="A129" s="11">
        <v>41209</v>
      </c>
      <c r="B129" s="4">
        <v>39.659999999999997</v>
      </c>
      <c r="C129" s="3">
        <v>3.6989999999999998</v>
      </c>
      <c r="D129" s="3">
        <v>10.722</v>
      </c>
      <c r="E129" s="5">
        <v>268.7</v>
      </c>
      <c r="F129" s="4">
        <f t="shared" si="3"/>
        <v>0.14759955340528469</v>
      </c>
      <c r="G129" s="5">
        <f t="shared" si="5"/>
        <v>25.06062301809364</v>
      </c>
    </row>
    <row r="130" spans="1:7">
      <c r="A130" s="11">
        <v>41231</v>
      </c>
      <c r="B130" s="4">
        <v>36.69</v>
      </c>
      <c r="C130" s="3">
        <v>3.3889999999999998</v>
      </c>
      <c r="D130" s="3">
        <v>10.824999999999999</v>
      </c>
      <c r="E130" s="5">
        <v>239.8</v>
      </c>
      <c r="F130" s="4">
        <f t="shared" ref="F130:F193" si="6">B130/E130</f>
        <v>0.15300250208507088</v>
      </c>
      <c r="G130" s="5">
        <f t="shared" ref="G130:G148" si="7">E130/D130</f>
        <v>22.152424942263281</v>
      </c>
    </row>
    <row r="131" spans="1:7">
      <c r="A131" s="11">
        <v>41246</v>
      </c>
      <c r="B131" s="4">
        <v>37.119999999999997</v>
      </c>
      <c r="C131" s="3">
        <v>3.339</v>
      </c>
      <c r="D131" s="3">
        <v>11.117000000000001</v>
      </c>
      <c r="E131" s="5">
        <v>265.2</v>
      </c>
      <c r="F131" s="4">
        <f t="shared" si="6"/>
        <v>0.13996983408748115</v>
      </c>
      <c r="G131" s="5">
        <f t="shared" si="7"/>
        <v>23.855356660969683</v>
      </c>
    </row>
    <row r="132" spans="1:7">
      <c r="A132" s="11">
        <v>41251</v>
      </c>
      <c r="B132" s="4">
        <v>8.64</v>
      </c>
      <c r="C132" s="3">
        <v>3.2989999999999999</v>
      </c>
      <c r="D132" s="3">
        <v>2.6179999999999999</v>
      </c>
      <c r="E132" s="5">
        <v>58.2</v>
      </c>
      <c r="F132" s="4">
        <f t="shared" si="6"/>
        <v>0.14845360824742268</v>
      </c>
      <c r="G132" s="5">
        <f t="shared" si="7"/>
        <v>22.230710466004584</v>
      </c>
    </row>
    <row r="133" spans="1:7">
      <c r="A133" s="11">
        <v>41253</v>
      </c>
      <c r="B133" s="4">
        <v>34.93</v>
      </c>
      <c r="C133" s="3">
        <v>3.6589999999999998</v>
      </c>
      <c r="D133" s="3">
        <v>9.5459999999999994</v>
      </c>
      <c r="E133" s="5">
        <v>327.7</v>
      </c>
      <c r="F133" s="4">
        <f t="shared" si="6"/>
        <v>0.10659139456820263</v>
      </c>
      <c r="G133" s="5">
        <f t="shared" si="7"/>
        <v>34.328514561072701</v>
      </c>
    </row>
    <row r="134" spans="1:7">
      <c r="A134" s="11">
        <v>41258</v>
      </c>
      <c r="B134" s="4">
        <v>12.61</v>
      </c>
      <c r="C134" s="3">
        <v>3.6989999999999998</v>
      </c>
      <c r="D134" s="3">
        <v>3.4089999999999998</v>
      </c>
      <c r="E134" s="5">
        <v>105.6</v>
      </c>
      <c r="F134" s="4">
        <f t="shared" si="6"/>
        <v>0.11941287878787879</v>
      </c>
      <c r="G134" s="5">
        <f t="shared" si="7"/>
        <v>30.976826048694633</v>
      </c>
    </row>
    <row r="135" spans="1:7">
      <c r="A135" s="11">
        <v>41259</v>
      </c>
      <c r="B135" s="4">
        <v>35.36</v>
      </c>
      <c r="C135" s="3">
        <v>3.2389999999999999</v>
      </c>
      <c r="D135" s="3">
        <v>10.917</v>
      </c>
      <c r="E135" s="5">
        <v>354</v>
      </c>
      <c r="F135" s="4">
        <f t="shared" si="6"/>
        <v>9.9887005649717517E-2</v>
      </c>
      <c r="G135" s="5">
        <f t="shared" si="7"/>
        <v>32.426490794174221</v>
      </c>
    </row>
    <row r="136" spans="1:7">
      <c r="A136" s="11">
        <v>41276</v>
      </c>
      <c r="B136" s="4">
        <v>35.36</v>
      </c>
      <c r="C136" s="3">
        <v>3.359</v>
      </c>
      <c r="D136" s="3">
        <v>10.528</v>
      </c>
      <c r="E136" s="5">
        <v>284.2</v>
      </c>
      <c r="F136" s="4">
        <f t="shared" si="6"/>
        <v>0.12441942294159043</v>
      </c>
      <c r="G136" s="5">
        <f t="shared" si="7"/>
        <v>26.994680851063826</v>
      </c>
    </row>
    <row r="137" spans="1:7">
      <c r="A137" s="11">
        <v>41290</v>
      </c>
      <c r="B137" s="4">
        <v>36.28</v>
      </c>
      <c r="C137" s="3">
        <v>3.4390000000000001</v>
      </c>
      <c r="D137" s="3">
        <v>10.548999999999999</v>
      </c>
      <c r="E137" s="5">
        <v>254.2</v>
      </c>
      <c r="F137" s="4">
        <f t="shared" si="6"/>
        <v>0.14272226593233675</v>
      </c>
      <c r="G137" s="5">
        <f t="shared" si="7"/>
        <v>24.097070812399281</v>
      </c>
    </row>
    <row r="138" spans="1:7">
      <c r="A138" s="11">
        <v>41304</v>
      </c>
      <c r="B138" s="4">
        <v>34.14</v>
      </c>
      <c r="C138" s="3">
        <v>3.5390000000000001</v>
      </c>
      <c r="D138" s="3">
        <v>9.6470000000000002</v>
      </c>
      <c r="E138" s="5">
        <v>228.6</v>
      </c>
      <c r="F138" s="4">
        <f t="shared" si="6"/>
        <v>0.14934383202099738</v>
      </c>
      <c r="G138" s="5">
        <f t="shared" si="7"/>
        <v>23.696485954182645</v>
      </c>
    </row>
    <row r="139" spans="1:7">
      <c r="A139" s="11">
        <v>41316</v>
      </c>
      <c r="B139" s="4">
        <v>38.159999999999997</v>
      </c>
      <c r="C139" s="3">
        <v>3.6989999999999998</v>
      </c>
      <c r="D139" s="3">
        <v>10.315</v>
      </c>
      <c r="E139" s="5">
        <v>233.5</v>
      </c>
      <c r="F139" s="4">
        <f t="shared" si="6"/>
        <v>0.16342612419700212</v>
      </c>
      <c r="G139" s="5">
        <f t="shared" si="7"/>
        <v>22.636936500242367</v>
      </c>
    </row>
    <row r="140" spans="1:7">
      <c r="A140" s="11">
        <v>41330</v>
      </c>
      <c r="B140" s="4">
        <v>41.37</v>
      </c>
      <c r="C140" s="3">
        <v>3.9289999999999998</v>
      </c>
      <c r="D140" s="3">
        <v>10.53</v>
      </c>
      <c r="E140" s="5">
        <v>240.3</v>
      </c>
      <c r="F140" s="4">
        <f t="shared" si="6"/>
        <v>0.17215980024968788</v>
      </c>
      <c r="G140" s="5">
        <f t="shared" si="7"/>
        <v>22.820512820512825</v>
      </c>
    </row>
    <row r="141" spans="1:7">
      <c r="A141" s="11">
        <v>41335</v>
      </c>
      <c r="B141" s="4">
        <v>16.45</v>
      </c>
      <c r="C141" s="3">
        <v>3.899</v>
      </c>
      <c r="D141" s="3">
        <v>4.22</v>
      </c>
      <c r="E141" s="5">
        <v>100.3</v>
      </c>
      <c r="F141" s="4">
        <f t="shared" si="6"/>
        <v>0.16400797607178463</v>
      </c>
      <c r="G141" s="5">
        <f t="shared" si="7"/>
        <v>23.767772511848342</v>
      </c>
    </row>
    <row r="142" spans="1:7">
      <c r="A142" s="11">
        <v>41342</v>
      </c>
      <c r="B142" s="4">
        <v>42.81</v>
      </c>
      <c r="C142" s="3">
        <v>3.9390000000000001</v>
      </c>
      <c r="D142" s="3">
        <v>10.869</v>
      </c>
      <c r="E142" s="5">
        <v>347.6</v>
      </c>
      <c r="F142" s="4">
        <f t="shared" si="6"/>
        <v>0.12315880322209435</v>
      </c>
      <c r="G142" s="5">
        <f t="shared" si="7"/>
        <v>31.980863004876255</v>
      </c>
    </row>
    <row r="143" spans="1:7">
      <c r="A143" s="11">
        <v>41344</v>
      </c>
      <c r="B143" s="4">
        <v>40.22</v>
      </c>
      <c r="C143" s="3">
        <v>3.859</v>
      </c>
      <c r="D143" s="3">
        <v>10.423</v>
      </c>
      <c r="E143" s="5">
        <v>347.2</v>
      </c>
      <c r="F143" s="4">
        <f t="shared" si="6"/>
        <v>0.11584101382488479</v>
      </c>
      <c r="G143" s="5">
        <f t="shared" si="7"/>
        <v>33.310946944257893</v>
      </c>
    </row>
    <row r="144" spans="1:7">
      <c r="A144" s="11">
        <v>41360</v>
      </c>
      <c r="B144" s="4">
        <v>40.82</v>
      </c>
      <c r="C144" s="3">
        <v>3.7989999999999999</v>
      </c>
      <c r="D144" s="3">
        <v>10.744999999999999</v>
      </c>
      <c r="E144" s="5">
        <v>239.5</v>
      </c>
      <c r="F144" s="4">
        <f t="shared" si="6"/>
        <v>0.17043841336116911</v>
      </c>
      <c r="G144" s="5">
        <f t="shared" si="7"/>
        <v>22.289436947417403</v>
      </c>
    </row>
    <row r="145" spans="1:8">
      <c r="A145" s="11">
        <v>41379</v>
      </c>
      <c r="B145" s="4">
        <v>40.520000000000003</v>
      </c>
      <c r="C145" s="3">
        <v>3.7189999999999999</v>
      </c>
      <c r="D145" s="3">
        <v>10.896000000000001</v>
      </c>
      <c r="E145" s="5">
        <v>249.3</v>
      </c>
      <c r="F145" s="4">
        <f t="shared" si="6"/>
        <v>0.16253509827517049</v>
      </c>
      <c r="G145" s="5">
        <f t="shared" si="7"/>
        <v>22.879955947136562</v>
      </c>
    </row>
    <row r="146" spans="1:8">
      <c r="A146" s="11">
        <v>41393</v>
      </c>
      <c r="B146" s="4">
        <v>35.94</v>
      </c>
      <c r="C146" s="3">
        <v>3.6789999999999998</v>
      </c>
      <c r="D146" s="3">
        <v>9.7690000000000001</v>
      </c>
      <c r="E146" s="5">
        <v>255</v>
      </c>
      <c r="F146" s="4">
        <f t="shared" si="6"/>
        <v>0.14094117647058824</v>
      </c>
      <c r="G146" s="5">
        <f t="shared" si="7"/>
        <v>26.102978810523084</v>
      </c>
    </row>
    <row r="147" spans="1:8">
      <c r="A147" s="11">
        <v>41409</v>
      </c>
      <c r="B147" s="4">
        <v>35.950000000000003</v>
      </c>
      <c r="C147" s="3">
        <v>3.7189999999999999</v>
      </c>
      <c r="D147" s="3">
        <v>9.6660000000000004</v>
      </c>
      <c r="E147" s="5">
        <v>245.5</v>
      </c>
      <c r="F147" s="4">
        <f t="shared" si="6"/>
        <v>0.14643584521384931</v>
      </c>
      <c r="G147" s="5">
        <f t="shared" si="7"/>
        <v>25.398303331264223</v>
      </c>
    </row>
    <row r="148" spans="1:8">
      <c r="A148" s="11">
        <v>41422</v>
      </c>
      <c r="B148" s="4">
        <v>38.49</v>
      </c>
      <c r="C148" s="3">
        <v>3.6989999999999998</v>
      </c>
      <c r="D148" s="3">
        <v>10.404999999999999</v>
      </c>
      <c r="E148" s="5">
        <v>285.10000000000002</v>
      </c>
      <c r="F148" s="4">
        <f t="shared" si="6"/>
        <v>0.13500526131182042</v>
      </c>
      <c r="G148" s="5">
        <f t="shared" si="7"/>
        <v>27.400288322921675</v>
      </c>
    </row>
    <row r="149" spans="1:8">
      <c r="A149" s="11">
        <v>41434</v>
      </c>
      <c r="B149" s="4">
        <v>40.69</v>
      </c>
      <c r="C149" s="3">
        <v>3.6589999999999998</v>
      </c>
      <c r="D149" s="3">
        <v>11.121</v>
      </c>
      <c r="E149" s="5">
        <f>25.7*D149</f>
        <v>285.80970000000002</v>
      </c>
      <c r="F149" s="4">
        <f t="shared" si="6"/>
        <v>0.14236745638793924</v>
      </c>
      <c r="G149" s="5">
        <v>25.7</v>
      </c>
      <c r="H149" t="s">
        <v>4</v>
      </c>
    </row>
    <row r="150" spans="1:8">
      <c r="A150" s="11">
        <v>41446</v>
      </c>
      <c r="B150" s="4">
        <v>37.99</v>
      </c>
      <c r="C150" s="3">
        <v>3.6890000000000001</v>
      </c>
      <c r="D150" s="3">
        <v>10.298</v>
      </c>
      <c r="E150" s="5">
        <v>246.5</v>
      </c>
      <c r="F150" s="4">
        <f t="shared" si="6"/>
        <v>0.15411764705882353</v>
      </c>
      <c r="G150" s="5">
        <f>E150/D150</f>
        <v>23.936686735288404</v>
      </c>
    </row>
    <row r="151" spans="1:8">
      <c r="A151" s="11">
        <v>41448</v>
      </c>
      <c r="B151" s="4">
        <v>38.19</v>
      </c>
      <c r="C151" s="3">
        <v>3.629</v>
      </c>
      <c r="D151" s="3">
        <v>10.523999999999999</v>
      </c>
      <c r="E151" s="5">
        <v>372.9</v>
      </c>
      <c r="F151" s="4">
        <f t="shared" si="6"/>
        <v>0.10241351568785197</v>
      </c>
      <c r="G151" s="5">
        <f>E151/D151</f>
        <v>35.433295324971496</v>
      </c>
    </row>
    <row r="152" spans="1:8">
      <c r="A152" s="11">
        <v>41451</v>
      </c>
      <c r="B152" s="4">
        <v>34.549999999999997</v>
      </c>
      <c r="C152" s="3">
        <v>3.7090000000000001</v>
      </c>
      <c r="D152" s="3">
        <v>9.3160000000000007</v>
      </c>
      <c r="E152" s="5">
        <v>332.6</v>
      </c>
      <c r="F152" s="4">
        <f t="shared" si="6"/>
        <v>0.1038785327720986</v>
      </c>
      <c r="G152" s="5">
        <f>E152/D152</f>
        <v>35.702018033490766</v>
      </c>
    </row>
    <row r="153" spans="1:8">
      <c r="A153" s="11">
        <v>41454</v>
      </c>
      <c r="B153" s="4">
        <v>32.06</v>
      </c>
      <c r="C153" s="3">
        <v>3.6890000000000001</v>
      </c>
      <c r="D153" s="3">
        <v>8.6910000000000007</v>
      </c>
      <c r="E153" s="5">
        <f>G153*D153</f>
        <v>286.54810533871705</v>
      </c>
      <c r="F153" s="4">
        <f t="shared" si="6"/>
        <v>0.11188348274752387</v>
      </c>
      <c r="G153" s="5">
        <f>AVERAGE(G152,G151,G155)</f>
        <v>32.97067142316385</v>
      </c>
      <c r="H153" t="s">
        <v>4</v>
      </c>
    </row>
    <row r="154" spans="1:8">
      <c r="A154" s="11">
        <v>41456</v>
      </c>
      <c r="B154" s="4">
        <v>27.53</v>
      </c>
      <c r="C154" s="3">
        <v>3.5590000000000002</v>
      </c>
      <c r="D154" s="3">
        <v>7.734</v>
      </c>
      <c r="E154" s="5">
        <f>546.3-E153</f>
        <v>259.7518946612829</v>
      </c>
      <c r="F154" s="4">
        <f t="shared" si="6"/>
        <v>0.10598575242694259</v>
      </c>
      <c r="G154" s="5">
        <f t="shared" ref="G154:G167" si="8">E154/D154</f>
        <v>33.58571174829104</v>
      </c>
      <c r="H154" t="s">
        <v>4</v>
      </c>
    </row>
    <row r="155" spans="1:8">
      <c r="A155" s="11">
        <v>41467</v>
      </c>
      <c r="B155" s="4">
        <v>37.130000000000003</v>
      </c>
      <c r="C155" s="3">
        <v>3.5990000000000002</v>
      </c>
      <c r="D155" s="3">
        <v>10.318</v>
      </c>
      <c r="E155" s="5">
        <v>286.60000000000002</v>
      </c>
      <c r="F155" s="4">
        <f t="shared" si="6"/>
        <v>0.12955338450802512</v>
      </c>
      <c r="G155" s="5">
        <f t="shared" si="8"/>
        <v>27.776700911029273</v>
      </c>
    </row>
    <row r="156" spans="1:8">
      <c r="A156" s="11">
        <v>41478</v>
      </c>
      <c r="B156" s="4">
        <v>38.75</v>
      </c>
      <c r="C156" s="3">
        <v>3.6989999999999998</v>
      </c>
      <c r="D156" s="3">
        <v>10.476000000000001</v>
      </c>
      <c r="E156" s="5">
        <v>229.4</v>
      </c>
      <c r="F156" s="4">
        <f t="shared" si="6"/>
        <v>0.16891891891891891</v>
      </c>
      <c r="G156" s="5">
        <f t="shared" si="8"/>
        <v>21.897670866743031</v>
      </c>
    </row>
    <row r="157" spans="1:8">
      <c r="A157" s="11">
        <v>41490</v>
      </c>
      <c r="B157" s="4">
        <v>30.52</v>
      </c>
      <c r="C157" s="3">
        <v>3.4590000000000001</v>
      </c>
      <c r="D157" s="3">
        <v>8.8230000000000004</v>
      </c>
      <c r="E157" s="5">
        <v>205.4</v>
      </c>
      <c r="F157" s="4">
        <f t="shared" si="6"/>
        <v>0.14858812074001948</v>
      </c>
      <c r="G157" s="5">
        <f t="shared" si="8"/>
        <v>23.280063470474893</v>
      </c>
    </row>
    <row r="158" spans="1:8">
      <c r="A158" s="11">
        <v>41497</v>
      </c>
      <c r="B158" s="4">
        <v>25.62</v>
      </c>
      <c r="C158" s="3">
        <v>3.5790000000000002</v>
      </c>
      <c r="D158" s="3">
        <v>7.1589999999999998</v>
      </c>
      <c r="E158" s="5">
        <v>227.1</v>
      </c>
      <c r="F158" s="4">
        <f t="shared" si="6"/>
        <v>0.11281373844121532</v>
      </c>
      <c r="G158" s="5">
        <f t="shared" si="8"/>
        <v>31.722307584858221</v>
      </c>
    </row>
    <row r="159" spans="1:8">
      <c r="A159" s="11">
        <v>41498</v>
      </c>
      <c r="B159" s="4">
        <v>37.479999999999997</v>
      </c>
      <c r="C159" s="3">
        <v>3.7989999999999999</v>
      </c>
      <c r="D159" s="3">
        <v>9.8670000000000009</v>
      </c>
      <c r="E159" s="5">
        <v>372.3</v>
      </c>
      <c r="F159" s="4">
        <f t="shared" si="6"/>
        <v>0.10067150147730324</v>
      </c>
      <c r="G159" s="5">
        <f t="shared" si="8"/>
        <v>37.731833384007295</v>
      </c>
    </row>
    <row r="160" spans="1:8">
      <c r="A160" s="11">
        <v>41502</v>
      </c>
      <c r="B160" s="4">
        <v>42.03</v>
      </c>
      <c r="C160" s="3">
        <v>3.859</v>
      </c>
      <c r="D160" s="3">
        <v>10.891999999999999</v>
      </c>
      <c r="E160" s="5">
        <v>374.3</v>
      </c>
      <c r="F160" s="4">
        <f t="shared" si="6"/>
        <v>0.11228960726689821</v>
      </c>
      <c r="G160" s="5">
        <f t="shared" si="8"/>
        <v>34.364671318398827</v>
      </c>
    </row>
    <row r="161" spans="1:8">
      <c r="A161" s="11">
        <v>41504</v>
      </c>
      <c r="B161" s="4">
        <v>19.239999999999998</v>
      </c>
      <c r="C161" s="3">
        <v>3.6989999999999998</v>
      </c>
      <c r="D161" s="3">
        <v>5.202</v>
      </c>
      <c r="E161" s="5">
        <v>200.3</v>
      </c>
      <c r="F161" s="4">
        <f t="shared" si="6"/>
        <v>9.6055916125811269E-2</v>
      </c>
      <c r="G161" s="5">
        <f t="shared" si="8"/>
        <v>38.504421376393694</v>
      </c>
    </row>
    <row r="162" spans="1:8">
      <c r="A162" s="11">
        <v>41515</v>
      </c>
      <c r="B162" s="4">
        <v>35.229999999999997</v>
      </c>
      <c r="C162" s="3">
        <v>3.5190000000000001</v>
      </c>
      <c r="D162" s="3">
        <v>10.012</v>
      </c>
      <c r="E162" s="5">
        <v>295.2</v>
      </c>
      <c r="F162" s="4">
        <f t="shared" si="6"/>
        <v>0.11934281842818427</v>
      </c>
      <c r="G162" s="5">
        <f t="shared" si="8"/>
        <v>29.484618457850576</v>
      </c>
    </row>
    <row r="163" spans="1:8">
      <c r="A163" s="11">
        <v>41526</v>
      </c>
      <c r="B163" s="4">
        <v>38.67</v>
      </c>
      <c r="C163" s="3">
        <v>3.5190000000000001</v>
      </c>
      <c r="D163" s="3">
        <v>10.99</v>
      </c>
      <c r="E163" s="5">
        <v>295.3</v>
      </c>
      <c r="F163" s="4">
        <f t="shared" si="6"/>
        <v>0.13095157466982729</v>
      </c>
      <c r="G163" s="5">
        <f t="shared" si="8"/>
        <v>26.869881710646041</v>
      </c>
    </row>
    <row r="164" spans="1:8">
      <c r="A164" s="11">
        <v>41535</v>
      </c>
      <c r="B164" s="4">
        <v>32.770000000000003</v>
      </c>
      <c r="C164" s="3">
        <v>3.4590000000000001</v>
      </c>
      <c r="D164" s="3">
        <v>9.4730000000000008</v>
      </c>
      <c r="E164" s="5">
        <v>262.5</v>
      </c>
      <c r="F164" s="4">
        <f t="shared" si="6"/>
        <v>0.12483809523809525</v>
      </c>
      <c r="G164" s="5">
        <f t="shared" si="8"/>
        <v>27.710334635279214</v>
      </c>
    </row>
    <row r="165" spans="1:8">
      <c r="A165" s="11">
        <v>41548</v>
      </c>
      <c r="B165" s="4">
        <v>35.51</v>
      </c>
      <c r="C165" s="3">
        <v>3.2789999999999999</v>
      </c>
      <c r="D165" s="3">
        <v>10.831</v>
      </c>
      <c r="E165" s="5">
        <v>268.3</v>
      </c>
      <c r="F165" s="4">
        <f t="shared" si="6"/>
        <v>0.13235184494968319</v>
      </c>
      <c r="G165" s="5">
        <f t="shared" si="8"/>
        <v>24.771489243837138</v>
      </c>
    </row>
    <row r="166" spans="1:8">
      <c r="A166" s="11">
        <v>41556</v>
      </c>
      <c r="B166" s="4">
        <v>33.799999999999997</v>
      </c>
      <c r="C166" s="3">
        <v>3.3290000000000002</v>
      </c>
      <c r="D166" s="3">
        <v>10.154</v>
      </c>
      <c r="E166" s="5">
        <v>272.10000000000002</v>
      </c>
      <c r="F166" s="4">
        <f t="shared" si="6"/>
        <v>0.12421903711870634</v>
      </c>
      <c r="G166" s="5">
        <f t="shared" si="8"/>
        <v>26.797321252708294</v>
      </c>
    </row>
    <row r="167" spans="1:8">
      <c r="A167" s="11">
        <v>41569</v>
      </c>
      <c r="B167" s="4">
        <v>36.15</v>
      </c>
      <c r="C167" s="3">
        <v>3.2989999999999999</v>
      </c>
      <c r="D167" s="3">
        <v>10.958</v>
      </c>
      <c r="E167" s="5">
        <v>263.89999999999998</v>
      </c>
      <c r="F167" s="4">
        <f t="shared" si="6"/>
        <v>0.13698370594922318</v>
      </c>
      <c r="G167" s="5">
        <f t="shared" si="8"/>
        <v>24.082861836101475</v>
      </c>
    </row>
    <row r="168" spans="1:8">
      <c r="A168" s="11">
        <v>41579</v>
      </c>
      <c r="B168" s="4">
        <v>33.11</v>
      </c>
      <c r="C168" s="3">
        <v>3.1190000000000002</v>
      </c>
      <c r="D168" s="3">
        <v>10.614000000000001</v>
      </c>
      <c r="E168" s="5">
        <f>G168*D168</f>
        <v>259.67479888063269</v>
      </c>
      <c r="F168" s="4">
        <f t="shared" si="6"/>
        <v>0.12750563451950531</v>
      </c>
      <c r="G168" s="5">
        <f>AVERAGE(G167,G169)</f>
        <v>24.465309862505435</v>
      </c>
      <c r="H168" t="s">
        <v>4</v>
      </c>
    </row>
    <row r="169" spans="1:8">
      <c r="A169" s="11">
        <v>41598</v>
      </c>
      <c r="B169" s="4">
        <v>34.67</v>
      </c>
      <c r="C169" s="3">
        <v>3.1989999999999998</v>
      </c>
      <c r="D169" s="3">
        <v>10.837999999999999</v>
      </c>
      <c r="E169" s="5">
        <v>269.3</v>
      </c>
      <c r="F169" s="4">
        <f t="shared" si="6"/>
        <v>0.12874118083921277</v>
      </c>
      <c r="G169" s="5">
        <f t="shared" ref="G169:G232" si="9">E169/D169</f>
        <v>24.847757888909396</v>
      </c>
    </row>
    <row r="170" spans="1:8">
      <c r="A170" s="11">
        <v>41601</v>
      </c>
      <c r="B170" s="4">
        <v>38.369999999999997</v>
      </c>
      <c r="C170" s="3">
        <v>3.5990000000000002</v>
      </c>
      <c r="D170" s="3">
        <v>10.662000000000001</v>
      </c>
      <c r="E170" s="5">
        <v>371.7</v>
      </c>
      <c r="F170" s="4">
        <f t="shared" si="6"/>
        <v>0.10322841000807102</v>
      </c>
      <c r="G170" s="5">
        <f t="shared" si="9"/>
        <v>34.862127180641529</v>
      </c>
    </row>
    <row r="171" spans="1:8">
      <c r="A171" s="11">
        <v>41602</v>
      </c>
      <c r="B171" s="4">
        <v>37.61</v>
      </c>
      <c r="C171" s="3">
        <v>3.6989999999999998</v>
      </c>
      <c r="D171" s="3">
        <v>10.167999999999999</v>
      </c>
      <c r="E171" s="5">
        <v>307.89999999999998</v>
      </c>
      <c r="F171" s="4">
        <f t="shared" si="6"/>
        <v>0.12215004871711595</v>
      </c>
      <c r="G171" s="5">
        <f t="shared" si="9"/>
        <v>30.281274586939418</v>
      </c>
    </row>
    <row r="172" spans="1:8">
      <c r="A172" s="11">
        <v>41605</v>
      </c>
      <c r="B172" s="4">
        <v>31.47</v>
      </c>
      <c r="C172" s="3">
        <v>3.6190000000000002</v>
      </c>
      <c r="D172" s="3">
        <v>8.6969999999999992</v>
      </c>
      <c r="E172" s="5">
        <v>271.8</v>
      </c>
      <c r="F172" s="4">
        <f t="shared" si="6"/>
        <v>0.11578366445916113</v>
      </c>
      <c r="G172" s="5">
        <f t="shared" si="9"/>
        <v>31.25215591583305</v>
      </c>
    </row>
    <row r="173" spans="1:8">
      <c r="A173" s="11">
        <v>41608</v>
      </c>
      <c r="B173" s="4">
        <v>23.62</v>
      </c>
      <c r="C173" s="3">
        <v>3.6389999999999998</v>
      </c>
      <c r="D173" s="3">
        <v>6.492</v>
      </c>
      <c r="E173" s="5">
        <v>196.6</v>
      </c>
      <c r="F173" s="4">
        <f t="shared" si="6"/>
        <v>0.12014242115971517</v>
      </c>
      <c r="G173" s="5">
        <f t="shared" si="9"/>
        <v>30.283425754775106</v>
      </c>
    </row>
    <row r="174" spans="1:8">
      <c r="A174" s="11">
        <v>41612</v>
      </c>
      <c r="B174" s="4">
        <v>35.340000000000003</v>
      </c>
      <c r="C174" s="3">
        <v>3.359</v>
      </c>
      <c r="D174" s="3">
        <v>10.522</v>
      </c>
      <c r="E174" s="5">
        <v>355.8</v>
      </c>
      <c r="F174" s="4">
        <f t="shared" si="6"/>
        <v>9.9325463743676234E-2</v>
      </c>
      <c r="G174" s="5">
        <f t="shared" si="9"/>
        <v>33.814864094278654</v>
      </c>
    </row>
    <row r="175" spans="1:8">
      <c r="A175" s="11">
        <v>41631</v>
      </c>
      <c r="B175" s="4">
        <v>36.65</v>
      </c>
      <c r="C175" s="3">
        <v>3.319</v>
      </c>
      <c r="D175" s="3">
        <v>11.042999999999999</v>
      </c>
      <c r="E175" s="5">
        <v>221.6</v>
      </c>
      <c r="F175" s="4">
        <f t="shared" si="6"/>
        <v>0.16538808664259927</v>
      </c>
      <c r="G175" s="5">
        <f t="shared" si="9"/>
        <v>20.067010776057231</v>
      </c>
    </row>
    <row r="176" spans="1:8">
      <c r="A176" s="11">
        <v>41645</v>
      </c>
      <c r="B176" s="4">
        <v>36.630000000000003</v>
      </c>
      <c r="C176" s="3">
        <f>B176/D176</f>
        <v>3.2991083490948396</v>
      </c>
      <c r="D176" s="3">
        <v>11.103</v>
      </c>
      <c r="E176" s="5">
        <v>279.10000000000002</v>
      </c>
      <c r="F176" s="4">
        <f t="shared" si="6"/>
        <v>0.13124328197778573</v>
      </c>
      <c r="G176" s="5">
        <f t="shared" si="9"/>
        <v>25.137350265693961</v>
      </c>
    </row>
    <row r="177" spans="1:7">
      <c r="A177" s="11">
        <v>41657</v>
      </c>
      <c r="B177" s="4">
        <v>36.89</v>
      </c>
      <c r="C177" s="3">
        <v>3.3490000000000002</v>
      </c>
      <c r="D177" s="3">
        <v>11.013999999999999</v>
      </c>
      <c r="E177" s="5">
        <v>268.5</v>
      </c>
      <c r="F177" s="4">
        <f t="shared" si="6"/>
        <v>0.13739292364990688</v>
      </c>
      <c r="G177" s="5">
        <f t="shared" si="9"/>
        <v>24.378064281823136</v>
      </c>
    </row>
    <row r="178" spans="1:7">
      <c r="A178" s="11">
        <v>41665</v>
      </c>
      <c r="B178" s="4">
        <v>31.36</v>
      </c>
      <c r="C178" s="3">
        <v>3.2989999999999999</v>
      </c>
      <c r="D178" s="3">
        <v>9.5060000000000002</v>
      </c>
      <c r="E178" s="5">
        <v>275.7</v>
      </c>
      <c r="F178" s="4">
        <f t="shared" si="6"/>
        <v>0.11374682626042801</v>
      </c>
      <c r="G178" s="5">
        <f t="shared" si="9"/>
        <v>29.002735114664421</v>
      </c>
    </row>
    <row r="179" spans="1:7">
      <c r="A179" s="11">
        <v>41678</v>
      </c>
      <c r="B179" s="4">
        <v>34.26</v>
      </c>
      <c r="C179" s="3">
        <v>3.2989999999999999</v>
      </c>
      <c r="D179" s="3">
        <v>10.384</v>
      </c>
      <c r="E179" s="5">
        <v>230.3</v>
      </c>
      <c r="F179" s="4">
        <f t="shared" si="6"/>
        <v>0.14876248371689099</v>
      </c>
      <c r="G179" s="5">
        <f t="shared" si="9"/>
        <v>22.178351309707242</v>
      </c>
    </row>
    <row r="180" spans="1:7">
      <c r="A180" s="11">
        <v>41689</v>
      </c>
      <c r="B180" s="4">
        <v>34.74</v>
      </c>
      <c r="C180" s="3">
        <v>3.359</v>
      </c>
      <c r="D180" s="3">
        <v>10.340999999999999</v>
      </c>
      <c r="E180" s="5">
        <v>237.7</v>
      </c>
      <c r="F180" s="4">
        <f t="shared" si="6"/>
        <v>0.14615061001262097</v>
      </c>
      <c r="G180" s="5">
        <f t="shared" si="9"/>
        <v>22.98617155014022</v>
      </c>
    </row>
    <row r="181" spans="1:7">
      <c r="A181" s="11">
        <v>41703</v>
      </c>
      <c r="B181" s="4">
        <v>34.22</v>
      </c>
      <c r="C181" s="3">
        <v>3.359</v>
      </c>
      <c r="D181" s="3">
        <v>10.186999999999999</v>
      </c>
      <c r="E181" s="5">
        <v>228.7</v>
      </c>
      <c r="F181" s="4">
        <f t="shared" si="6"/>
        <v>0.14962833406209008</v>
      </c>
      <c r="G181" s="5">
        <f t="shared" si="9"/>
        <v>22.450181604005106</v>
      </c>
    </row>
    <row r="182" spans="1:7">
      <c r="A182" s="11">
        <v>41716</v>
      </c>
      <c r="B182" s="4">
        <v>37.159999999999997</v>
      </c>
      <c r="C182" s="3">
        <v>3.4990000000000001</v>
      </c>
      <c r="D182" s="3">
        <v>10.619</v>
      </c>
      <c r="E182" s="5">
        <v>269</v>
      </c>
      <c r="F182" s="4">
        <f t="shared" si="6"/>
        <v>0.13814126394052043</v>
      </c>
      <c r="G182" s="5">
        <f t="shared" si="9"/>
        <v>25.331952161220453</v>
      </c>
    </row>
    <row r="183" spans="1:7">
      <c r="A183" s="11">
        <v>41731</v>
      </c>
      <c r="B183" s="4">
        <v>36.72</v>
      </c>
      <c r="C183" s="3">
        <v>3.5990000000000002</v>
      </c>
      <c r="D183" s="3">
        <v>10.202999999999999</v>
      </c>
      <c r="E183" s="5">
        <v>233.5</v>
      </c>
      <c r="F183" s="4">
        <f t="shared" si="6"/>
        <v>0.15725910064239829</v>
      </c>
      <c r="G183" s="5">
        <f t="shared" si="9"/>
        <v>22.885425855140646</v>
      </c>
    </row>
    <row r="184" spans="1:7">
      <c r="A184" s="11">
        <v>41743</v>
      </c>
      <c r="B184" s="4">
        <v>39.979999999999997</v>
      </c>
      <c r="C184" s="3">
        <v>3.6389999999999998</v>
      </c>
      <c r="D184" s="3">
        <v>10.987</v>
      </c>
      <c r="E184" s="5">
        <v>284.10000000000002</v>
      </c>
      <c r="F184" s="4">
        <f t="shared" si="6"/>
        <v>0.14072509679690248</v>
      </c>
      <c r="G184" s="5">
        <f t="shared" si="9"/>
        <v>25.857831983252936</v>
      </c>
    </row>
    <row r="185" spans="1:7">
      <c r="A185" s="11">
        <v>41745</v>
      </c>
      <c r="B185" s="4">
        <v>34.65</v>
      </c>
      <c r="C185" s="3">
        <v>3.7589999999999999</v>
      </c>
      <c r="D185" s="3">
        <v>9.2189999999999994</v>
      </c>
      <c r="E185" s="5">
        <v>332</v>
      </c>
      <c r="F185" s="4">
        <f t="shared" si="6"/>
        <v>0.10436746987951807</v>
      </c>
      <c r="G185" s="5">
        <f t="shared" si="9"/>
        <v>36.012582709621434</v>
      </c>
    </row>
    <row r="186" spans="1:7">
      <c r="A186" s="11">
        <v>41748</v>
      </c>
      <c r="B186" s="4">
        <v>27.59</v>
      </c>
      <c r="C186" s="3">
        <v>3.7989999999999999</v>
      </c>
      <c r="D186" s="3">
        <v>7.2629999999999999</v>
      </c>
      <c r="E186" s="5">
        <v>242.3</v>
      </c>
      <c r="F186" s="4">
        <f t="shared" si="6"/>
        <v>0.11386710689228229</v>
      </c>
      <c r="G186" s="5">
        <f t="shared" si="9"/>
        <v>33.36087016384414</v>
      </c>
    </row>
    <row r="187" spans="1:7">
      <c r="A187" s="11">
        <v>41752</v>
      </c>
      <c r="B187" s="4">
        <v>39.090000000000003</v>
      </c>
      <c r="C187" s="3">
        <v>3.7389999999999999</v>
      </c>
      <c r="D187" s="3">
        <v>10.454000000000001</v>
      </c>
      <c r="E187" s="5">
        <v>351.9</v>
      </c>
      <c r="F187" s="4">
        <f t="shared" si="6"/>
        <v>0.1110826939471441</v>
      </c>
      <c r="G187" s="5">
        <f t="shared" si="9"/>
        <v>33.661756265544284</v>
      </c>
    </row>
    <row r="188" spans="1:7">
      <c r="A188" s="11">
        <v>41760</v>
      </c>
      <c r="B188" s="4">
        <v>41.01</v>
      </c>
      <c r="C188" s="3">
        <v>3.7389999999999999</v>
      </c>
      <c r="D188" s="3">
        <v>10.967000000000001</v>
      </c>
      <c r="E188" s="5">
        <v>260.5</v>
      </c>
      <c r="F188" s="4">
        <f t="shared" si="6"/>
        <v>0.15742802303262954</v>
      </c>
      <c r="G188" s="5">
        <f t="shared" si="9"/>
        <v>23.75307741406036</v>
      </c>
    </row>
    <row r="189" spans="1:7">
      <c r="A189" s="11">
        <v>41780</v>
      </c>
      <c r="B189" s="4">
        <v>42.23</v>
      </c>
      <c r="C189" s="3">
        <v>3.6989999999999998</v>
      </c>
      <c r="D189" s="3">
        <v>11.145</v>
      </c>
      <c r="E189" s="5">
        <v>263.89999999999998</v>
      </c>
      <c r="F189" s="4">
        <f t="shared" si="6"/>
        <v>0.16002273588480484</v>
      </c>
      <c r="G189" s="5">
        <f t="shared" si="9"/>
        <v>23.678779721848361</v>
      </c>
    </row>
    <row r="190" spans="1:7">
      <c r="A190" s="11">
        <v>41789</v>
      </c>
      <c r="B190" s="4">
        <v>33.24</v>
      </c>
      <c r="C190" s="3">
        <v>3.3690000000000002</v>
      </c>
      <c r="D190" s="3">
        <v>9.8670000000000009</v>
      </c>
      <c r="E190" s="5">
        <v>276.60000000000002</v>
      </c>
      <c r="F190" s="4">
        <f t="shared" si="6"/>
        <v>0.12017353579175705</v>
      </c>
      <c r="G190" s="5">
        <f t="shared" si="9"/>
        <v>28.032836728488903</v>
      </c>
    </row>
    <row r="191" spans="1:7">
      <c r="A191" s="11">
        <v>41793</v>
      </c>
      <c r="B191" s="4">
        <v>40.119999999999997</v>
      </c>
      <c r="C191" s="3">
        <v>3.6989999999999998</v>
      </c>
      <c r="D191" s="3">
        <v>10.847</v>
      </c>
      <c r="E191" s="5">
        <v>369.4</v>
      </c>
      <c r="F191" s="4">
        <f t="shared" si="6"/>
        <v>0.10860855441256091</v>
      </c>
      <c r="G191" s="5">
        <f t="shared" si="9"/>
        <v>34.055499216373192</v>
      </c>
    </row>
    <row r="192" spans="1:7">
      <c r="A192" s="11">
        <v>41810</v>
      </c>
      <c r="B192" s="4">
        <v>40.6</v>
      </c>
      <c r="C192" s="3">
        <v>3.6989999999999998</v>
      </c>
      <c r="D192" s="3">
        <v>10.976000000000001</v>
      </c>
      <c r="E192" s="5">
        <v>240.2</v>
      </c>
      <c r="F192" s="4">
        <f t="shared" si="6"/>
        <v>0.16902581182348045</v>
      </c>
      <c r="G192" s="5">
        <f t="shared" si="9"/>
        <v>21.884110787172009</v>
      </c>
    </row>
    <row r="193" spans="1:7">
      <c r="A193" s="11">
        <v>41829</v>
      </c>
      <c r="B193" s="4">
        <v>33.21</v>
      </c>
      <c r="C193" s="3">
        <v>3.6989999999999998</v>
      </c>
      <c r="D193" s="3">
        <v>8.9779999999999998</v>
      </c>
      <c r="E193" s="5">
        <v>195.2</v>
      </c>
      <c r="F193" s="4">
        <f t="shared" si="6"/>
        <v>0.1701331967213115</v>
      </c>
      <c r="G193" s="5">
        <f t="shared" si="9"/>
        <v>21.742036088215638</v>
      </c>
    </row>
    <row r="194" spans="1:7">
      <c r="A194" s="11">
        <v>41831</v>
      </c>
      <c r="B194" s="4">
        <v>37.43</v>
      </c>
      <c r="C194" s="3">
        <v>3.7789999999999999</v>
      </c>
      <c r="D194" s="3">
        <v>9.9039999999999999</v>
      </c>
      <c r="E194" s="5">
        <v>352.6</v>
      </c>
      <c r="F194" s="4">
        <f t="shared" ref="F194:F257" si="10">B194/E194</f>
        <v>0.10615428247305728</v>
      </c>
      <c r="G194" s="5">
        <f t="shared" si="9"/>
        <v>35.601777059773831</v>
      </c>
    </row>
    <row r="195" spans="1:7">
      <c r="A195" s="11">
        <v>41833</v>
      </c>
      <c r="B195" s="4">
        <v>33.15</v>
      </c>
      <c r="C195" s="3">
        <v>3.839</v>
      </c>
      <c r="D195" s="3">
        <v>8.6349999999999998</v>
      </c>
      <c r="E195" s="5">
        <v>293.7</v>
      </c>
      <c r="F195" s="4">
        <f t="shared" si="10"/>
        <v>0.11287027579162411</v>
      </c>
      <c r="G195" s="5">
        <f t="shared" si="9"/>
        <v>34.012738853503187</v>
      </c>
    </row>
    <row r="196" spans="1:7">
      <c r="A196" s="11">
        <v>41834</v>
      </c>
      <c r="B196" s="4">
        <v>25.21</v>
      </c>
      <c r="C196" s="3">
        <v>3.819</v>
      </c>
      <c r="D196" s="3">
        <v>6.6</v>
      </c>
      <c r="E196" s="5">
        <v>245.6</v>
      </c>
      <c r="F196" s="4">
        <f t="shared" si="10"/>
        <v>0.10264657980456027</v>
      </c>
      <c r="G196" s="5">
        <f t="shared" si="9"/>
        <v>37.212121212121211</v>
      </c>
    </row>
    <row r="197" spans="1:7">
      <c r="A197" s="11">
        <v>41839</v>
      </c>
      <c r="B197" s="4">
        <v>39.03</v>
      </c>
      <c r="C197" s="3">
        <v>3.6190000000000002</v>
      </c>
      <c r="D197" s="3">
        <v>10.784000000000001</v>
      </c>
      <c r="E197" s="5">
        <v>370</v>
      </c>
      <c r="F197" s="4">
        <f t="shared" si="10"/>
        <v>0.10548648648648649</v>
      </c>
      <c r="G197" s="5">
        <f t="shared" si="9"/>
        <v>34.310089020771514</v>
      </c>
    </row>
    <row r="198" spans="1:7">
      <c r="A198" s="11">
        <v>41851</v>
      </c>
      <c r="B198" s="4">
        <v>40.06</v>
      </c>
      <c r="C198" s="3">
        <v>3.5790000000000002</v>
      </c>
      <c r="D198" s="3">
        <v>11.194000000000001</v>
      </c>
      <c r="E198" s="5">
        <v>298.2</v>
      </c>
      <c r="F198" s="4">
        <f t="shared" si="10"/>
        <v>0.13433936955063716</v>
      </c>
      <c r="G198" s="5">
        <f t="shared" si="9"/>
        <v>26.639271038056098</v>
      </c>
    </row>
    <row r="199" spans="1:7">
      <c r="A199" s="11">
        <v>41853</v>
      </c>
      <c r="B199" s="4">
        <v>38.51</v>
      </c>
      <c r="C199" s="3">
        <v>3.6589999999999998</v>
      </c>
      <c r="D199" s="3">
        <v>10.523999999999999</v>
      </c>
      <c r="E199" s="5">
        <v>340.6</v>
      </c>
      <c r="F199" s="4">
        <f t="shared" si="10"/>
        <v>0.11306517909571344</v>
      </c>
      <c r="G199" s="5">
        <f t="shared" si="9"/>
        <v>32.364120106423421</v>
      </c>
    </row>
    <row r="200" spans="1:7">
      <c r="A200" s="11">
        <v>41856</v>
      </c>
      <c r="B200" s="4">
        <v>35.28</v>
      </c>
      <c r="C200" s="3">
        <v>3.6389999999999998</v>
      </c>
      <c r="D200" s="3">
        <v>9.6950000000000003</v>
      </c>
      <c r="E200" s="5">
        <v>367.3</v>
      </c>
      <c r="F200" s="4">
        <f t="shared" si="10"/>
        <v>9.6052273346038664E-2</v>
      </c>
      <c r="G200" s="5">
        <f t="shared" si="9"/>
        <v>37.885507993811245</v>
      </c>
    </row>
    <row r="201" spans="1:7">
      <c r="A201" s="11">
        <v>41861</v>
      </c>
      <c r="B201" s="4">
        <v>20.83</v>
      </c>
      <c r="C201" s="3">
        <v>3.7389999999999999</v>
      </c>
      <c r="D201" s="3">
        <v>5.57</v>
      </c>
      <c r="E201" s="5">
        <v>198.7</v>
      </c>
      <c r="F201" s="4">
        <f t="shared" si="10"/>
        <v>0.10483140412682436</v>
      </c>
      <c r="G201" s="5">
        <f t="shared" si="9"/>
        <v>35.673249551166961</v>
      </c>
    </row>
    <row r="202" spans="1:7">
      <c r="A202" s="11">
        <v>41865</v>
      </c>
      <c r="B202" s="4">
        <v>37.9</v>
      </c>
      <c r="C202" s="3">
        <v>3.4590000000000001</v>
      </c>
      <c r="D202" s="3">
        <v>10.956</v>
      </c>
      <c r="E202" s="5">
        <v>367.2</v>
      </c>
      <c r="F202" s="4">
        <f t="shared" si="10"/>
        <v>0.10321350762527233</v>
      </c>
      <c r="G202" s="5">
        <f t="shared" si="9"/>
        <v>33.515881708652792</v>
      </c>
    </row>
    <row r="203" spans="1:7">
      <c r="A203" s="11">
        <v>41883</v>
      </c>
      <c r="B203" s="4">
        <v>38.42</v>
      </c>
      <c r="C203" s="3">
        <v>3.419</v>
      </c>
      <c r="D203" s="3">
        <v>11.237</v>
      </c>
      <c r="E203" s="5">
        <v>263.2</v>
      </c>
      <c r="F203" s="4">
        <f t="shared" si="10"/>
        <v>0.14597264437689972</v>
      </c>
      <c r="G203" s="5">
        <f t="shared" si="9"/>
        <v>23.422621696182254</v>
      </c>
    </row>
    <row r="204" spans="1:7">
      <c r="A204" s="11">
        <v>41900</v>
      </c>
      <c r="B204" s="4">
        <v>36.729999999999997</v>
      </c>
      <c r="C204" s="3">
        <v>3.379</v>
      </c>
      <c r="D204" s="3">
        <v>10.869</v>
      </c>
      <c r="E204" s="5">
        <v>248.5</v>
      </c>
      <c r="F204" s="4">
        <f t="shared" si="10"/>
        <v>0.14780684104627764</v>
      </c>
      <c r="G204" s="5">
        <f t="shared" si="9"/>
        <v>22.863188885822062</v>
      </c>
    </row>
    <row r="205" spans="1:7">
      <c r="A205" s="11">
        <v>41913</v>
      </c>
      <c r="B205" s="4">
        <v>36.06</v>
      </c>
      <c r="C205" s="3">
        <v>3.2989999999999999</v>
      </c>
      <c r="D205" s="3">
        <v>10.932</v>
      </c>
      <c r="E205" s="5">
        <v>288.89999999999998</v>
      </c>
      <c r="F205" s="4">
        <f t="shared" si="10"/>
        <v>0.12481827622014539</v>
      </c>
      <c r="G205" s="5">
        <f t="shared" si="9"/>
        <v>26.427003293084521</v>
      </c>
    </row>
    <row r="206" spans="1:7">
      <c r="A206" s="11">
        <v>41921</v>
      </c>
      <c r="B206" s="4">
        <v>25.15</v>
      </c>
      <c r="C206" s="3">
        <v>3.1989999999999998</v>
      </c>
      <c r="D206" s="3">
        <v>7.8620000000000001</v>
      </c>
      <c r="E206" s="5">
        <v>201.8</v>
      </c>
      <c r="F206" s="4">
        <f t="shared" si="10"/>
        <v>0.12462834489593656</v>
      </c>
      <c r="G206" s="5">
        <f t="shared" si="9"/>
        <v>25.667769015517681</v>
      </c>
    </row>
    <row r="207" spans="1:7">
      <c r="A207" s="11">
        <v>41950</v>
      </c>
      <c r="B207" s="4">
        <v>32.53</v>
      </c>
      <c r="C207" s="3">
        <v>3.0390000000000001</v>
      </c>
      <c r="D207" s="3">
        <v>10.702999999999999</v>
      </c>
      <c r="E207" s="5">
        <v>285.60000000000002</v>
      </c>
      <c r="F207" s="4">
        <f t="shared" si="10"/>
        <v>0.11390056022408963</v>
      </c>
      <c r="G207" s="5">
        <f t="shared" si="9"/>
        <v>26.684107259646833</v>
      </c>
    </row>
    <row r="208" spans="1:7">
      <c r="A208" s="11">
        <v>41959</v>
      </c>
      <c r="B208" s="4">
        <v>24.92</v>
      </c>
      <c r="C208" s="3">
        <v>2.5390000000000001</v>
      </c>
      <c r="D208" s="3">
        <v>9.8149999999999995</v>
      </c>
      <c r="E208" s="5">
        <v>285.8</v>
      </c>
      <c r="F208" s="4">
        <f t="shared" si="10"/>
        <v>8.7193841847445774E-2</v>
      </c>
      <c r="G208" s="5">
        <f t="shared" si="9"/>
        <v>29.118695873662762</v>
      </c>
    </row>
    <row r="209" spans="1:7">
      <c r="A209" s="11">
        <v>41966</v>
      </c>
      <c r="B209" s="4">
        <v>29.42</v>
      </c>
      <c r="C209" s="3">
        <v>2.859</v>
      </c>
      <c r="D209" s="3">
        <v>10.29</v>
      </c>
      <c r="E209" s="5">
        <v>313.5</v>
      </c>
      <c r="F209" s="4">
        <f t="shared" si="10"/>
        <v>9.3843700159489632E-2</v>
      </c>
      <c r="G209" s="5">
        <f t="shared" si="9"/>
        <v>30.466472303206999</v>
      </c>
    </row>
    <row r="210" spans="1:7">
      <c r="A210" s="11">
        <v>41978</v>
      </c>
      <c r="B210" s="4">
        <v>30.87</v>
      </c>
      <c r="C210" s="3">
        <v>2.839</v>
      </c>
      <c r="D210" s="3">
        <v>10.872999999999999</v>
      </c>
      <c r="E210" s="5">
        <v>310.5</v>
      </c>
      <c r="F210" s="4">
        <f t="shared" si="10"/>
        <v>9.9420289855072466E-2</v>
      </c>
      <c r="G210" s="5">
        <f t="shared" si="9"/>
        <v>28.556975995585397</v>
      </c>
    </row>
    <row r="211" spans="1:7">
      <c r="A211" s="11">
        <v>41991</v>
      </c>
      <c r="B211" s="4">
        <v>26.85</v>
      </c>
      <c r="C211" s="3">
        <v>2.4590000000000001</v>
      </c>
      <c r="D211" s="3">
        <v>10.917999999999999</v>
      </c>
      <c r="E211" s="5">
        <v>269.5</v>
      </c>
      <c r="F211" s="4">
        <f t="shared" si="10"/>
        <v>9.9628942486085351E-2</v>
      </c>
      <c r="G211" s="5">
        <f t="shared" si="9"/>
        <v>24.684008060084267</v>
      </c>
    </row>
    <row r="212" spans="1:7">
      <c r="A212" s="11">
        <v>41999</v>
      </c>
      <c r="B212" s="4">
        <v>10.32</v>
      </c>
      <c r="C212" s="3">
        <v>2.2589999999999999</v>
      </c>
      <c r="D212" s="3">
        <v>4.5679999999999996</v>
      </c>
      <c r="E212" s="5">
        <v>98.6</v>
      </c>
      <c r="F212" s="4">
        <f t="shared" si="10"/>
        <v>0.10466531440162273</v>
      </c>
      <c r="G212" s="5">
        <f t="shared" si="9"/>
        <v>21.584938704028023</v>
      </c>
    </row>
    <row r="213" spans="1:7">
      <c r="A213" s="11">
        <v>42001</v>
      </c>
      <c r="B213" s="4">
        <v>27.69</v>
      </c>
      <c r="C213" s="3">
        <v>2.7589999999999999</v>
      </c>
      <c r="D213" s="3">
        <v>10.038</v>
      </c>
      <c r="E213" s="5">
        <v>361.3</v>
      </c>
      <c r="F213" s="4">
        <f t="shared" si="10"/>
        <v>7.6639911430943813E-2</v>
      </c>
      <c r="G213" s="5">
        <f t="shared" si="9"/>
        <v>35.993225742179717</v>
      </c>
    </row>
    <row r="214" spans="1:7">
      <c r="A214" s="11">
        <v>42005</v>
      </c>
      <c r="B214" s="4">
        <v>19.489999999999998</v>
      </c>
      <c r="C214" s="3">
        <v>2.6989999999999998</v>
      </c>
      <c r="D214" s="3">
        <v>7.22</v>
      </c>
      <c r="E214" s="5">
        <v>219.1</v>
      </c>
      <c r="F214" s="4">
        <f t="shared" si="10"/>
        <v>8.8954815152898215E-2</v>
      </c>
      <c r="G214" s="5">
        <f t="shared" si="9"/>
        <v>30.346260387811636</v>
      </c>
    </row>
    <row r="215" spans="1:7">
      <c r="A215" s="14">
        <v>42026</v>
      </c>
      <c r="B215" s="2">
        <v>22.75</v>
      </c>
      <c r="C215" s="2">
        <v>2.0590000000000002</v>
      </c>
      <c r="D215" s="2">
        <v>11.051</v>
      </c>
      <c r="E215" s="2">
        <v>254.5</v>
      </c>
      <c r="F215" s="6">
        <f t="shared" si="10"/>
        <v>8.9390962671905702E-2</v>
      </c>
      <c r="G215" s="6">
        <f t="shared" si="9"/>
        <v>23.029590082345489</v>
      </c>
    </row>
    <row r="216" spans="1:7">
      <c r="A216" s="14">
        <v>42040</v>
      </c>
      <c r="B216" s="2">
        <v>23.27</v>
      </c>
      <c r="C216" s="2">
        <v>2.1589999999999998</v>
      </c>
      <c r="D216" s="2">
        <v>10.776</v>
      </c>
      <c r="E216" s="2">
        <v>243.8</v>
      </c>
      <c r="F216" s="6">
        <f t="shared" si="10"/>
        <v>9.544708777686628E-2</v>
      </c>
      <c r="G216" s="6">
        <f t="shared" si="9"/>
        <v>22.624350408314776</v>
      </c>
    </row>
    <row r="217" spans="1:7">
      <c r="A217" s="14">
        <v>42057</v>
      </c>
      <c r="B217" s="2">
        <v>23.79</v>
      </c>
      <c r="C217" s="2">
        <v>2.2589999999999999</v>
      </c>
      <c r="D217" s="2">
        <v>10.53</v>
      </c>
      <c r="E217" s="2">
        <v>218.9</v>
      </c>
      <c r="F217" s="6">
        <f t="shared" si="10"/>
        <v>0.10867976244860666</v>
      </c>
      <c r="G217" s="6">
        <f t="shared" si="9"/>
        <v>20.788224121557455</v>
      </c>
    </row>
    <row r="218" spans="1:7">
      <c r="A218" s="14">
        <v>42076</v>
      </c>
      <c r="B218" s="2">
        <v>25.25</v>
      </c>
      <c r="C218" s="2">
        <v>2.359</v>
      </c>
      <c r="D218" s="2">
        <v>10.702999999999999</v>
      </c>
      <c r="E218" s="2">
        <v>250.4</v>
      </c>
      <c r="F218" s="6">
        <f t="shared" si="10"/>
        <v>0.10083865814696485</v>
      </c>
      <c r="G218" s="6">
        <f t="shared" si="9"/>
        <v>23.395309726244982</v>
      </c>
    </row>
    <row r="219" spans="1:7">
      <c r="A219" s="14">
        <v>42090</v>
      </c>
      <c r="B219" s="2">
        <v>25.57</v>
      </c>
      <c r="C219" s="2">
        <v>2.359</v>
      </c>
      <c r="D219" s="2">
        <v>10.839</v>
      </c>
      <c r="E219" s="2">
        <v>264</v>
      </c>
      <c r="F219" s="6">
        <f t="shared" si="10"/>
        <v>9.6856060606060612E-2</v>
      </c>
      <c r="G219" s="6">
        <f t="shared" si="9"/>
        <v>24.35649045114863</v>
      </c>
    </row>
    <row r="220" spans="1:7">
      <c r="A220" s="14">
        <v>42110</v>
      </c>
      <c r="B220" s="2">
        <v>26.28</v>
      </c>
      <c r="C220" s="2">
        <v>2.4289999999999998</v>
      </c>
      <c r="D220" s="2">
        <v>10.82</v>
      </c>
      <c r="E220" s="2">
        <v>246</v>
      </c>
      <c r="F220" s="6">
        <f t="shared" si="10"/>
        <v>0.10682926829268292</v>
      </c>
      <c r="G220" s="6">
        <f t="shared" si="9"/>
        <v>22.735674676524955</v>
      </c>
    </row>
    <row r="221" spans="1:7">
      <c r="A221" s="14">
        <v>42126</v>
      </c>
      <c r="B221" s="2">
        <v>27.28</v>
      </c>
      <c r="C221" s="2">
        <v>2.4990000000000001</v>
      </c>
      <c r="D221" s="2">
        <v>10.914999999999999</v>
      </c>
      <c r="E221" s="2">
        <v>270.60000000000002</v>
      </c>
      <c r="F221" s="6">
        <f t="shared" si="10"/>
        <v>0.1008130081300813</v>
      </c>
      <c r="G221" s="6">
        <f t="shared" si="9"/>
        <v>24.791571232249204</v>
      </c>
    </row>
    <row r="222" spans="1:7">
      <c r="A222" s="14">
        <v>42138</v>
      </c>
      <c r="B222" s="2">
        <v>27.16</v>
      </c>
      <c r="C222" s="2">
        <v>2.5990000000000002</v>
      </c>
      <c r="D222" s="2">
        <v>10.449</v>
      </c>
      <c r="E222" s="2">
        <v>293.3</v>
      </c>
      <c r="F222" s="6">
        <f t="shared" si="10"/>
        <v>9.2601431980906923E-2</v>
      </c>
      <c r="G222" s="6">
        <f t="shared" si="9"/>
        <v>28.069671738922388</v>
      </c>
    </row>
    <row r="223" spans="1:7">
      <c r="A223" s="14">
        <v>42152</v>
      </c>
      <c r="B223" s="2">
        <v>29.62</v>
      </c>
      <c r="C223" s="2">
        <v>2.6589999999999998</v>
      </c>
      <c r="D223" s="2">
        <v>11.141</v>
      </c>
      <c r="E223" s="2">
        <v>247.1</v>
      </c>
      <c r="F223" s="6">
        <f t="shared" si="10"/>
        <v>0.1198704977741805</v>
      </c>
      <c r="G223" s="6">
        <f t="shared" si="9"/>
        <v>22.179337581904676</v>
      </c>
    </row>
    <row r="224" spans="1:7">
      <c r="A224" s="14">
        <v>42166</v>
      </c>
      <c r="B224" s="2">
        <v>29.75</v>
      </c>
      <c r="C224" s="2">
        <v>2.6989999999999998</v>
      </c>
      <c r="D224" s="2">
        <v>11.023</v>
      </c>
      <c r="E224" s="2">
        <v>264.3</v>
      </c>
      <c r="F224" s="6">
        <f t="shared" si="10"/>
        <v>0.11256148316307227</v>
      </c>
      <c r="G224" s="6">
        <f t="shared" si="9"/>
        <v>23.977138709970063</v>
      </c>
    </row>
    <row r="225" spans="1:7">
      <c r="A225" s="14">
        <v>42169</v>
      </c>
      <c r="B225" s="2">
        <v>9.16</v>
      </c>
      <c r="C225" s="2">
        <v>2.6589999999999998</v>
      </c>
      <c r="D225" s="2">
        <v>3.444</v>
      </c>
      <c r="E225" s="2">
        <v>64.900000000000006</v>
      </c>
      <c r="F225" s="6">
        <f t="shared" si="10"/>
        <v>0.14114021571648688</v>
      </c>
      <c r="G225" s="6">
        <f t="shared" si="9"/>
        <v>18.844367015098726</v>
      </c>
    </row>
    <row r="226" spans="1:7">
      <c r="A226" s="14">
        <v>42171</v>
      </c>
      <c r="B226" s="2">
        <v>30.71</v>
      </c>
      <c r="C226" s="2">
        <v>2.879</v>
      </c>
      <c r="D226" s="2">
        <v>10.666</v>
      </c>
      <c r="E226" s="2">
        <v>405.3</v>
      </c>
      <c r="F226" s="6">
        <f t="shared" si="10"/>
        <v>7.5771033802121884E-2</v>
      </c>
      <c r="G226" s="6">
        <f t="shared" si="9"/>
        <v>37.999249953122067</v>
      </c>
    </row>
    <row r="227" spans="1:7">
      <c r="A227" s="14">
        <v>42177</v>
      </c>
      <c r="B227" s="2">
        <v>23.65</v>
      </c>
      <c r="C227" s="2">
        <v>2.859</v>
      </c>
      <c r="D227" s="2">
        <v>8.2720000000000002</v>
      </c>
      <c r="E227" s="2">
        <v>277.2</v>
      </c>
      <c r="F227" s="6">
        <f t="shared" si="10"/>
        <v>8.531746031746032E-2</v>
      </c>
      <c r="G227" s="6">
        <f t="shared" si="9"/>
        <v>33.51063829787234</v>
      </c>
    </row>
    <row r="228" spans="1:7">
      <c r="A228" s="14">
        <v>42179</v>
      </c>
      <c r="B228" s="2">
        <v>26.97</v>
      </c>
      <c r="C228" s="2">
        <v>2.899</v>
      </c>
      <c r="D228" s="2">
        <v>9.3000000000000007</v>
      </c>
      <c r="E228" s="2">
        <v>310.10000000000002</v>
      </c>
      <c r="F228" s="6">
        <f t="shared" si="10"/>
        <v>8.6971944534021267E-2</v>
      </c>
      <c r="G228" s="6">
        <f t="shared" si="9"/>
        <v>33.344086021505376</v>
      </c>
    </row>
    <row r="229" spans="1:7">
      <c r="A229" s="14">
        <v>42181</v>
      </c>
      <c r="B229" s="2">
        <v>29.33</v>
      </c>
      <c r="C229" s="2">
        <v>2.919</v>
      </c>
      <c r="D229" s="2">
        <v>10.048999999999999</v>
      </c>
      <c r="E229" s="2">
        <v>352.5</v>
      </c>
      <c r="F229" s="6">
        <f t="shared" si="10"/>
        <v>8.3205673758865242E-2</v>
      </c>
      <c r="G229" s="6">
        <f t="shared" si="9"/>
        <v>35.078117225594589</v>
      </c>
    </row>
    <row r="230" spans="1:7">
      <c r="A230" s="14">
        <v>42183</v>
      </c>
      <c r="B230" s="2">
        <v>25.63</v>
      </c>
      <c r="C230" s="2">
        <v>2.6989999999999998</v>
      </c>
      <c r="D230" s="2">
        <v>9.4960000000000004</v>
      </c>
      <c r="E230" s="2">
        <v>346.6</v>
      </c>
      <c r="F230" s="6">
        <f t="shared" si="10"/>
        <v>7.3946912867859191E-2</v>
      </c>
      <c r="G230" s="6">
        <f t="shared" si="9"/>
        <v>36.499578770008426</v>
      </c>
    </row>
    <row r="231" spans="1:7">
      <c r="A231" s="14">
        <v>42198</v>
      </c>
      <c r="B231" s="2">
        <v>30.43</v>
      </c>
      <c r="C231" s="2">
        <v>2.6989999999999998</v>
      </c>
      <c r="D231" s="2">
        <v>11.273</v>
      </c>
      <c r="E231" s="2">
        <v>265.5</v>
      </c>
      <c r="F231" s="6">
        <f t="shared" si="10"/>
        <v>0.11461393596986817</v>
      </c>
      <c r="G231" s="6">
        <f t="shared" si="9"/>
        <v>23.551849552026969</v>
      </c>
    </row>
    <row r="232" spans="1:7">
      <c r="A232" s="14">
        <v>42211</v>
      </c>
      <c r="B232" s="2">
        <v>22.09</v>
      </c>
      <c r="C232" s="2">
        <v>2.6589999999999998</v>
      </c>
      <c r="D232" s="2">
        <v>8.3059999999999992</v>
      </c>
      <c r="E232" s="2">
        <v>213.4</v>
      </c>
      <c r="F232" s="6">
        <f t="shared" si="10"/>
        <v>0.103514526710403</v>
      </c>
      <c r="G232" s="6">
        <f t="shared" si="9"/>
        <v>25.692270647724541</v>
      </c>
    </row>
    <row r="233" spans="1:7">
      <c r="A233" s="14">
        <v>42216</v>
      </c>
      <c r="B233" s="2">
        <v>27.18</v>
      </c>
      <c r="C233" s="2">
        <v>2.5990000000000002</v>
      </c>
      <c r="D233" s="2">
        <v>10.457000000000001</v>
      </c>
      <c r="E233" s="2">
        <v>336.2</v>
      </c>
      <c r="F233" s="6">
        <f t="shared" si="10"/>
        <v>8.084473527662106E-2</v>
      </c>
      <c r="G233" s="6">
        <f t="shared" ref="G233:G296" si="11">E233/D233</f>
        <v>32.150712441426791</v>
      </c>
    </row>
    <row r="234" spans="1:7">
      <c r="A234" s="14">
        <v>42222</v>
      </c>
      <c r="B234" s="2">
        <v>27.31</v>
      </c>
      <c r="C234" s="2">
        <v>2.5590000000000002</v>
      </c>
      <c r="D234" s="2">
        <v>10.673999999999999</v>
      </c>
      <c r="E234" s="2">
        <v>340.2</v>
      </c>
      <c r="F234" s="6">
        <f t="shared" si="10"/>
        <v>8.0276308054085838E-2</v>
      </c>
      <c r="G234" s="6">
        <f t="shared" si="11"/>
        <v>31.871838111298484</v>
      </c>
    </row>
    <row r="235" spans="1:7">
      <c r="A235" s="14">
        <v>42231</v>
      </c>
      <c r="B235" s="2">
        <v>25.13</v>
      </c>
      <c r="C235" s="2">
        <v>2.4990000000000001</v>
      </c>
      <c r="D235" s="2">
        <v>10.055</v>
      </c>
      <c r="E235" s="2">
        <v>297.2</v>
      </c>
      <c r="F235" s="6">
        <f t="shared" si="10"/>
        <v>8.4555854643337813E-2</v>
      </c>
      <c r="G235" s="6">
        <f t="shared" si="11"/>
        <v>29.557434112381898</v>
      </c>
    </row>
    <row r="236" spans="1:7">
      <c r="A236" s="14">
        <v>42234</v>
      </c>
      <c r="B236" s="2">
        <v>26.26</v>
      </c>
      <c r="C236" s="2">
        <v>2.5590000000000002</v>
      </c>
      <c r="D236" s="2">
        <v>10.260999999999999</v>
      </c>
      <c r="E236" s="2">
        <v>376.6</v>
      </c>
      <c r="F236" s="6">
        <f t="shared" si="10"/>
        <v>6.972915560276155E-2</v>
      </c>
      <c r="G236" s="6">
        <f t="shared" si="11"/>
        <v>36.702075821070075</v>
      </c>
    </row>
    <row r="237" spans="1:7">
      <c r="A237" s="14">
        <v>42238</v>
      </c>
      <c r="B237" s="2">
        <v>20.32</v>
      </c>
      <c r="C237" s="2">
        <v>2.6190000000000002</v>
      </c>
      <c r="D237" s="2">
        <v>7.7590000000000003</v>
      </c>
      <c r="E237" s="2">
        <v>252.2</v>
      </c>
      <c r="F237" s="6">
        <f t="shared" si="10"/>
        <v>8.0570975416336246E-2</v>
      </c>
      <c r="G237" s="6">
        <f t="shared" si="11"/>
        <v>32.504188684108776</v>
      </c>
    </row>
    <row r="238" spans="1:7">
      <c r="A238" s="14">
        <v>42244</v>
      </c>
      <c r="B238" s="2">
        <v>25.86</v>
      </c>
      <c r="C238" s="2">
        <v>2.399</v>
      </c>
      <c r="D238" s="2">
        <v>10.778</v>
      </c>
      <c r="E238" s="2">
        <v>388.4</v>
      </c>
      <c r="F238" s="6">
        <f t="shared" si="10"/>
        <v>6.658084449021627E-2</v>
      </c>
      <c r="G238" s="6">
        <f t="shared" si="11"/>
        <v>36.036370384115784</v>
      </c>
    </row>
    <row r="239" spans="1:7">
      <c r="A239" s="14">
        <v>42260</v>
      </c>
      <c r="B239" s="2">
        <v>25.8</v>
      </c>
      <c r="C239" s="2">
        <v>2.2989999999999999</v>
      </c>
      <c r="D239" s="2">
        <v>11.223000000000001</v>
      </c>
      <c r="E239" s="2">
        <v>309</v>
      </c>
      <c r="F239" s="6">
        <f t="shared" si="10"/>
        <v>8.3495145631067968E-2</v>
      </c>
      <c r="G239" s="6">
        <f t="shared" si="11"/>
        <v>27.532745255279334</v>
      </c>
    </row>
    <row r="240" spans="1:7">
      <c r="A240" s="14">
        <v>42277</v>
      </c>
      <c r="B240" s="2">
        <v>24.4</v>
      </c>
      <c r="C240" s="2">
        <v>2.2589999999999999</v>
      </c>
      <c r="D240" s="2">
        <v>10.8</v>
      </c>
      <c r="E240" s="2">
        <v>253.1</v>
      </c>
      <c r="F240" s="6">
        <f t="shared" si="10"/>
        <v>9.6404583168708022E-2</v>
      </c>
      <c r="G240" s="6">
        <f t="shared" si="11"/>
        <v>23.435185185185183</v>
      </c>
    </row>
    <row r="241" spans="1:7">
      <c r="A241" s="14">
        <v>42286</v>
      </c>
      <c r="B241" s="2">
        <v>26.29</v>
      </c>
      <c r="C241" s="2">
        <v>2.3090000000000002</v>
      </c>
      <c r="D241" s="2">
        <v>11.384</v>
      </c>
      <c r="E241" s="2">
        <v>302.5</v>
      </c>
      <c r="F241" s="6">
        <f t="shared" si="10"/>
        <v>8.6909090909090908E-2</v>
      </c>
      <c r="G241" s="6">
        <f t="shared" si="11"/>
        <v>26.572382290934645</v>
      </c>
    </row>
    <row r="242" spans="1:7">
      <c r="A242" s="14">
        <v>42298</v>
      </c>
      <c r="B242" s="2">
        <v>23.34</v>
      </c>
      <c r="C242" s="2">
        <v>2.1589999999999998</v>
      </c>
      <c r="D242" s="2">
        <v>10.811</v>
      </c>
      <c r="E242" s="2">
        <v>304</v>
      </c>
      <c r="F242" s="6">
        <f t="shared" si="10"/>
        <v>7.6776315789473679E-2</v>
      </c>
      <c r="G242" s="6">
        <f t="shared" si="11"/>
        <v>28.119507908611599</v>
      </c>
    </row>
    <row r="243" spans="1:7">
      <c r="A243" s="14">
        <v>42323</v>
      </c>
      <c r="B243" s="2">
        <v>22.36</v>
      </c>
      <c r="C243" s="2">
        <v>2.0590000000000002</v>
      </c>
      <c r="D243" s="2">
        <v>10.862</v>
      </c>
      <c r="E243" s="2">
        <v>291.89999999999998</v>
      </c>
      <c r="F243" s="6">
        <f t="shared" si="10"/>
        <v>7.6601575882151426E-2</v>
      </c>
      <c r="G243" s="6">
        <f t="shared" si="11"/>
        <v>26.87350395875529</v>
      </c>
    </row>
    <row r="244" spans="1:7">
      <c r="A244" s="14">
        <v>42340</v>
      </c>
      <c r="B244" s="2">
        <v>21.32</v>
      </c>
      <c r="C244" s="2">
        <v>1.9990000000000001</v>
      </c>
      <c r="D244" s="2">
        <v>10.666</v>
      </c>
      <c r="E244" s="2">
        <v>284.10000000000002</v>
      </c>
      <c r="F244" s="6">
        <f t="shared" si="10"/>
        <v>7.5043998592045053E-2</v>
      </c>
      <c r="G244" s="6">
        <f t="shared" si="11"/>
        <v>26.636039752484532</v>
      </c>
    </row>
    <row r="245" spans="1:7">
      <c r="A245" s="14">
        <v>42364</v>
      </c>
      <c r="B245" s="2">
        <v>5.39</v>
      </c>
      <c r="C245" s="2">
        <v>1.9390000000000001</v>
      </c>
      <c r="D245" s="2">
        <v>2.7810000000000001</v>
      </c>
      <c r="E245" s="2">
        <v>64.099999999999994</v>
      </c>
      <c r="F245" s="6">
        <f t="shared" si="10"/>
        <v>8.4087363494539782E-2</v>
      </c>
      <c r="G245" s="6">
        <f t="shared" si="11"/>
        <v>23.049262855088095</v>
      </c>
    </row>
    <row r="246" spans="1:7">
      <c r="A246" s="14">
        <v>42365</v>
      </c>
      <c r="B246" s="2">
        <v>20.36</v>
      </c>
      <c r="C246" s="2">
        <v>2.0990000000000002</v>
      </c>
      <c r="D246" s="2">
        <v>9.702</v>
      </c>
      <c r="E246" s="2">
        <v>328.2</v>
      </c>
      <c r="F246" s="6">
        <f t="shared" si="10"/>
        <v>6.203534430225472E-2</v>
      </c>
      <c r="G246" s="6">
        <f t="shared" si="11"/>
        <v>33.828076685219543</v>
      </c>
    </row>
    <row r="247" spans="1:7">
      <c r="A247" s="14">
        <v>42370</v>
      </c>
      <c r="B247" s="2">
        <v>24.23</v>
      </c>
      <c r="C247" s="2">
        <v>2.2290000000000001</v>
      </c>
      <c r="D247" s="2">
        <v>10.87</v>
      </c>
      <c r="E247" s="2">
        <v>321</v>
      </c>
      <c r="F247" s="6">
        <f t="shared" si="10"/>
        <v>7.5482866043613706E-2</v>
      </c>
      <c r="G247" s="6">
        <f t="shared" si="11"/>
        <v>29.530818767249311</v>
      </c>
    </row>
    <row r="248" spans="1:7">
      <c r="A248" s="14">
        <v>42371</v>
      </c>
      <c r="B248" s="2">
        <v>17.260000000000002</v>
      </c>
      <c r="C248" s="2">
        <v>2.0990000000000002</v>
      </c>
      <c r="D248" s="2">
        <v>8.2219999999999995</v>
      </c>
      <c r="E248" s="2">
        <v>256.89999999999998</v>
      </c>
      <c r="F248" s="6">
        <f t="shared" si="10"/>
        <v>6.71856753600623E-2</v>
      </c>
      <c r="G248" s="6">
        <f t="shared" si="11"/>
        <v>31.245439065920699</v>
      </c>
    </row>
    <row r="249" spans="1:7">
      <c r="A249" s="14">
        <v>42381</v>
      </c>
      <c r="B249" s="2">
        <v>20.149999999999999</v>
      </c>
      <c r="C249" s="2">
        <v>1.859</v>
      </c>
      <c r="D249" s="2">
        <v>10.837</v>
      </c>
      <c r="E249" s="2">
        <v>305.60000000000002</v>
      </c>
      <c r="F249" s="6">
        <f t="shared" si="10"/>
        <v>6.5935863874345538E-2</v>
      </c>
      <c r="G249" s="6">
        <f t="shared" si="11"/>
        <v>28.199686260035069</v>
      </c>
    </row>
    <row r="250" spans="1:7">
      <c r="A250" s="14">
        <v>42455</v>
      </c>
      <c r="B250" s="2">
        <v>10.57</v>
      </c>
      <c r="C250" s="2">
        <v>2.0590000000000002</v>
      </c>
      <c r="D250" s="2">
        <v>5.1319999999999997</v>
      </c>
      <c r="E250" s="2">
        <v>171.4</v>
      </c>
      <c r="F250" s="6">
        <f t="shared" si="10"/>
        <v>6.1668611435239204E-2</v>
      </c>
      <c r="G250" s="6">
        <f t="shared" si="11"/>
        <v>33.398285268901013</v>
      </c>
    </row>
    <row r="251" spans="1:7">
      <c r="A251" s="14">
        <v>42460</v>
      </c>
      <c r="B251" s="2">
        <v>21.46</v>
      </c>
      <c r="C251" s="2">
        <v>2.0289999999999999</v>
      </c>
      <c r="D251" s="2">
        <v>10.577999999999999</v>
      </c>
      <c r="E251" s="2">
        <v>353.6</v>
      </c>
      <c r="F251" s="6">
        <f t="shared" si="10"/>
        <v>6.0690045248868778E-2</v>
      </c>
      <c r="G251" s="6">
        <f t="shared" si="11"/>
        <v>33.427869162412556</v>
      </c>
    </row>
    <row r="252" spans="1:7">
      <c r="A252" s="14">
        <v>42474</v>
      </c>
      <c r="B252" s="2">
        <v>22.16</v>
      </c>
      <c r="C252" s="2">
        <v>2.089</v>
      </c>
      <c r="D252" s="2">
        <v>10.608000000000001</v>
      </c>
      <c r="E252" s="2">
        <v>270.39999999999998</v>
      </c>
      <c r="F252" s="6">
        <f t="shared" si="10"/>
        <v>8.1952662721893499E-2</v>
      </c>
      <c r="G252" s="6">
        <f t="shared" si="11"/>
        <v>25.490196078431371</v>
      </c>
    </row>
    <row r="253" spans="1:7">
      <c r="A253" s="14">
        <v>42489</v>
      </c>
      <c r="B253" s="2">
        <v>23.99</v>
      </c>
      <c r="C253" s="2">
        <v>2.1890000000000001</v>
      </c>
      <c r="D253" s="2">
        <v>10.96</v>
      </c>
      <c r="E253" s="2">
        <v>257.5</v>
      </c>
      <c r="F253" s="6">
        <f t="shared" si="10"/>
        <v>9.3165048543689316E-2</v>
      </c>
      <c r="G253" s="6">
        <f t="shared" si="11"/>
        <v>23.494525547445253</v>
      </c>
    </row>
    <row r="254" spans="1:7">
      <c r="A254" s="14">
        <v>42489</v>
      </c>
      <c r="B254" s="2">
        <v>23.99</v>
      </c>
      <c r="C254" s="2">
        <v>2.1890000000000001</v>
      </c>
      <c r="D254" s="2">
        <v>10.96</v>
      </c>
      <c r="E254" s="2">
        <v>257.5</v>
      </c>
      <c r="F254" s="6">
        <f t="shared" si="10"/>
        <v>9.3165048543689316E-2</v>
      </c>
      <c r="G254" s="6">
        <f t="shared" si="11"/>
        <v>23.494525547445253</v>
      </c>
    </row>
    <row r="255" spans="1:7">
      <c r="A255" s="14">
        <v>42533</v>
      </c>
      <c r="B255" s="2">
        <v>25.63</v>
      </c>
      <c r="C255" s="2">
        <v>2.2890000000000001</v>
      </c>
      <c r="D255" s="2">
        <v>11.199</v>
      </c>
      <c r="E255" s="2">
        <v>298</v>
      </c>
      <c r="F255" s="6">
        <f t="shared" si="10"/>
        <v>8.6006711409395975E-2</v>
      </c>
      <c r="G255" s="6">
        <f t="shared" si="11"/>
        <v>26.609518707027412</v>
      </c>
    </row>
    <row r="256" spans="1:7">
      <c r="A256" s="14">
        <v>42536</v>
      </c>
      <c r="B256" s="2">
        <f>C256*D256</f>
        <v>25.179000000000002</v>
      </c>
      <c r="C256" s="2">
        <v>2.2890000000000001</v>
      </c>
      <c r="D256" s="2">
        <v>11</v>
      </c>
      <c r="E256" s="2">
        <v>385.7</v>
      </c>
      <c r="F256" s="6">
        <f t="shared" si="10"/>
        <v>6.5281306715063533E-2</v>
      </c>
      <c r="G256" s="6">
        <f t="shared" si="11"/>
        <v>35.063636363636363</v>
      </c>
    </row>
    <row r="257" spans="1:7">
      <c r="A257" s="14">
        <v>42546</v>
      </c>
      <c r="B257" s="2">
        <v>25.44</v>
      </c>
      <c r="C257" s="2">
        <v>2.399</v>
      </c>
      <c r="D257" s="2">
        <v>10.603999999999999</v>
      </c>
      <c r="E257" s="2">
        <v>362.2</v>
      </c>
      <c r="F257" s="6">
        <f t="shared" si="10"/>
        <v>7.0237437879624526E-2</v>
      </c>
      <c r="G257" s="6">
        <f t="shared" si="11"/>
        <v>34.156921916258014</v>
      </c>
    </row>
    <row r="258" spans="1:7">
      <c r="A258" s="14">
        <v>42547</v>
      </c>
      <c r="B258" s="2">
        <v>17.010000000000002</v>
      </c>
      <c r="C258" s="2">
        <v>2.399</v>
      </c>
      <c r="D258" s="2">
        <v>7.09</v>
      </c>
      <c r="E258" s="2">
        <v>237.5</v>
      </c>
      <c r="F258" s="6">
        <f t="shared" ref="F258:F321" si="12">B258/E258</f>
        <v>7.162105263157896E-2</v>
      </c>
      <c r="G258" s="6">
        <f t="shared" si="11"/>
        <v>33.497884344146684</v>
      </c>
    </row>
    <row r="259" spans="1:7">
      <c r="A259" s="14">
        <v>42549</v>
      </c>
      <c r="B259" s="2">
        <v>14.45</v>
      </c>
      <c r="C259" s="2">
        <v>2.2490000000000001</v>
      </c>
      <c r="D259" s="2">
        <v>6.4240000000000004</v>
      </c>
      <c r="E259" s="2">
        <v>211.5</v>
      </c>
      <c r="F259" s="6">
        <f t="shared" si="12"/>
        <v>6.8321513002364068E-2</v>
      </c>
      <c r="G259" s="6">
        <f t="shared" si="11"/>
        <v>32.923412204234118</v>
      </c>
    </row>
    <row r="260" spans="1:7">
      <c r="A260" s="14">
        <v>42549</v>
      </c>
      <c r="B260" s="2">
        <v>24.23</v>
      </c>
      <c r="C260" s="2">
        <v>2.399</v>
      </c>
      <c r="D260" s="2">
        <v>10.098000000000001</v>
      </c>
      <c r="E260" s="2">
        <v>351.5</v>
      </c>
      <c r="F260" s="6">
        <f t="shared" si="12"/>
        <v>6.8933143669985777E-2</v>
      </c>
      <c r="G260" s="6">
        <f t="shared" si="11"/>
        <v>34.808873044167157</v>
      </c>
    </row>
    <row r="261" spans="1:7">
      <c r="A261" s="14">
        <v>42554</v>
      </c>
      <c r="B261" s="2">
        <v>25.05</v>
      </c>
      <c r="C261" s="2">
        <v>2.2290000000000001</v>
      </c>
      <c r="D261" s="2">
        <v>11.239000000000001</v>
      </c>
      <c r="E261" s="2">
        <v>388.7</v>
      </c>
      <c r="F261" s="6">
        <f t="shared" si="12"/>
        <v>6.44455878569591E-2</v>
      </c>
      <c r="G261" s="6">
        <f t="shared" si="11"/>
        <v>34.584927484651658</v>
      </c>
    </row>
    <row r="262" spans="1:7">
      <c r="A262" s="14">
        <v>42591</v>
      </c>
      <c r="B262" s="2">
        <v>21.35</v>
      </c>
      <c r="C262" s="2">
        <v>2.2389999999999999</v>
      </c>
      <c r="D262" s="2">
        <v>9.5370000000000008</v>
      </c>
      <c r="E262" s="2">
        <v>337.4</v>
      </c>
      <c r="F262" s="6">
        <f t="shared" si="12"/>
        <v>6.3278008298755198E-2</v>
      </c>
      <c r="G262" s="6">
        <f t="shared" si="11"/>
        <v>35.378001467966861</v>
      </c>
    </row>
    <row r="263" spans="1:7">
      <c r="A263" s="14">
        <v>42599</v>
      </c>
      <c r="B263" s="2">
        <v>16.63</v>
      </c>
      <c r="C263" s="2">
        <v>2.0990000000000002</v>
      </c>
      <c r="D263" s="2">
        <v>7.9249999999999998</v>
      </c>
      <c r="E263" s="2">
        <v>271.7</v>
      </c>
      <c r="F263" s="6">
        <f t="shared" si="12"/>
        <v>6.1207213838792782E-2</v>
      </c>
      <c r="G263" s="6">
        <f t="shared" si="11"/>
        <v>34.283911671924287</v>
      </c>
    </row>
    <row r="264" spans="1:7">
      <c r="A264" s="14">
        <v>42620</v>
      </c>
      <c r="B264" s="2">
        <v>23.28</v>
      </c>
      <c r="C264" s="2">
        <v>2.0489999999999999</v>
      </c>
      <c r="D264" s="2">
        <v>11.362</v>
      </c>
      <c r="E264" s="2">
        <v>363.5</v>
      </c>
      <c r="F264" s="6">
        <f t="shared" si="12"/>
        <v>6.4044016506189821E-2</v>
      </c>
      <c r="G264" s="6">
        <f t="shared" si="11"/>
        <v>31.992606935398697</v>
      </c>
    </row>
    <row r="265" spans="1:7">
      <c r="A265" s="14">
        <v>42634</v>
      </c>
      <c r="B265" s="2">
        <v>22.41</v>
      </c>
      <c r="C265" s="2">
        <v>2.089</v>
      </c>
      <c r="D265" s="2">
        <v>10.727</v>
      </c>
      <c r="E265" s="2">
        <v>247.6</v>
      </c>
      <c r="F265" s="6">
        <f t="shared" si="12"/>
        <v>9.0508885298869149E-2</v>
      </c>
      <c r="G265" s="6">
        <f t="shared" si="11"/>
        <v>23.081942761256641</v>
      </c>
    </row>
    <row r="266" spans="1:7">
      <c r="A266" s="14">
        <v>42644</v>
      </c>
      <c r="B266" s="2">
        <v>25.76</v>
      </c>
      <c r="C266" s="2">
        <v>2.2989999999999999</v>
      </c>
      <c r="D266" s="2">
        <v>11.207000000000001</v>
      </c>
      <c r="E266" s="2">
        <v>298.60000000000002</v>
      </c>
      <c r="F266" s="6">
        <f t="shared" si="12"/>
        <v>8.6269256530475555E-2</v>
      </c>
      <c r="G266" s="6">
        <f t="shared" si="11"/>
        <v>26.644061747122336</v>
      </c>
    </row>
    <row r="267" spans="1:7">
      <c r="A267" s="14">
        <v>42652</v>
      </c>
      <c r="B267" s="2">
        <v>21.38</v>
      </c>
      <c r="C267" s="2">
        <v>2.0990000000000002</v>
      </c>
      <c r="D267" s="2">
        <v>10.188000000000001</v>
      </c>
      <c r="E267" s="2">
        <v>289.8</v>
      </c>
      <c r="F267" s="6">
        <f t="shared" si="12"/>
        <v>7.3775017253278119E-2</v>
      </c>
      <c r="G267" s="6">
        <f t="shared" si="11"/>
        <v>28.445229681978798</v>
      </c>
    </row>
    <row r="268" spans="1:7">
      <c r="A268" s="14">
        <v>42662</v>
      </c>
      <c r="B268" s="2">
        <v>23.33</v>
      </c>
      <c r="C268" s="2">
        <v>2.149</v>
      </c>
      <c r="D268" s="2">
        <v>10.856999999999999</v>
      </c>
      <c r="E268" s="2">
        <v>276.5</v>
      </c>
      <c r="F268" s="6">
        <f t="shared" si="12"/>
        <v>8.4376130198915003E-2</v>
      </c>
      <c r="G268" s="6">
        <f t="shared" si="11"/>
        <v>25.467440361057385</v>
      </c>
    </row>
    <row r="269" spans="1:7">
      <c r="A269" s="14">
        <v>42684</v>
      </c>
      <c r="B269" s="2">
        <v>22.48</v>
      </c>
      <c r="C269" s="2">
        <v>2.089</v>
      </c>
      <c r="D269" s="2">
        <v>10.762</v>
      </c>
      <c r="E269" s="2">
        <v>285.39999999999998</v>
      </c>
      <c r="F269" s="6">
        <f t="shared" si="12"/>
        <v>7.8766643307638412E-2</v>
      </c>
      <c r="G269" s="6">
        <f t="shared" si="11"/>
        <v>26.519234343058908</v>
      </c>
    </row>
    <row r="270" spans="1:7">
      <c r="A270" s="14">
        <v>42697</v>
      </c>
      <c r="B270" s="2">
        <v>20.96</v>
      </c>
      <c r="C270" s="2">
        <v>1.9890000000000001</v>
      </c>
      <c r="D270" s="2">
        <v>10.54</v>
      </c>
      <c r="E270" s="2">
        <v>263.3</v>
      </c>
      <c r="F270" s="6">
        <f t="shared" si="12"/>
        <v>7.960501329282188E-2</v>
      </c>
      <c r="G270" s="6">
        <f t="shared" si="11"/>
        <v>24.981024667931692</v>
      </c>
    </row>
    <row r="271" spans="1:7">
      <c r="A271" s="14">
        <v>42708</v>
      </c>
      <c r="B271" s="2">
        <v>22.99</v>
      </c>
      <c r="C271" s="2">
        <v>2.089</v>
      </c>
      <c r="D271" s="2">
        <v>11.004</v>
      </c>
      <c r="E271" s="2">
        <v>274.7</v>
      </c>
      <c r="F271" s="6">
        <f t="shared" si="12"/>
        <v>8.369129959956316E-2</v>
      </c>
      <c r="G271" s="6">
        <f t="shared" si="11"/>
        <v>24.963649581970191</v>
      </c>
    </row>
    <row r="272" spans="1:7">
      <c r="A272" s="14">
        <v>42723</v>
      </c>
      <c r="B272" s="2">
        <v>23.76</v>
      </c>
      <c r="C272" s="2">
        <v>2.1890000000000001</v>
      </c>
      <c r="D272" s="2">
        <v>10.853999999999999</v>
      </c>
      <c r="E272" s="2">
        <v>238.8</v>
      </c>
      <c r="F272" s="6">
        <f t="shared" si="12"/>
        <v>9.9497487437185936E-2</v>
      </c>
      <c r="G272" s="6">
        <f t="shared" si="11"/>
        <v>22.001105583195137</v>
      </c>
    </row>
    <row r="273" spans="1:7">
      <c r="A273" s="14">
        <v>42735</v>
      </c>
      <c r="B273" s="2">
        <v>23.64</v>
      </c>
      <c r="C273" s="2">
        <v>2.1989999999999998</v>
      </c>
      <c r="D273" s="2">
        <v>10.750999999999999</v>
      </c>
      <c r="E273" s="2">
        <v>278</v>
      </c>
      <c r="F273" s="6">
        <f t="shared" si="12"/>
        <v>8.5035971223021589E-2</v>
      </c>
      <c r="G273" s="6">
        <f t="shared" si="11"/>
        <v>25.858059715375315</v>
      </c>
    </row>
    <row r="274" spans="1:7">
      <c r="A274" s="14">
        <v>42746</v>
      </c>
      <c r="B274" s="2">
        <v>22.66</v>
      </c>
      <c r="C274" s="2">
        <v>2.2490000000000001</v>
      </c>
      <c r="D274" s="2">
        <v>10.074999999999999</v>
      </c>
      <c r="E274" s="2">
        <v>263.89999999999998</v>
      </c>
      <c r="F274" s="6">
        <f t="shared" si="12"/>
        <v>8.5865858279651389E-2</v>
      </c>
      <c r="G274" s="6">
        <f t="shared" si="11"/>
        <v>26.193548387096772</v>
      </c>
    </row>
    <row r="275" spans="1:7">
      <c r="A275" s="14">
        <v>42757</v>
      </c>
      <c r="B275" s="2">
        <v>22.2</v>
      </c>
      <c r="C275" s="2">
        <v>2.149</v>
      </c>
      <c r="D275" s="2">
        <v>10.332000000000001</v>
      </c>
      <c r="E275" s="2">
        <v>258.10000000000002</v>
      </c>
      <c r="F275" s="6">
        <f t="shared" si="12"/>
        <v>8.6013173188686551E-2</v>
      </c>
      <c r="G275" s="6">
        <f t="shared" si="11"/>
        <v>24.980642663569494</v>
      </c>
    </row>
    <row r="276" spans="1:7">
      <c r="A276" s="14">
        <v>42764</v>
      </c>
      <c r="B276" s="2">
        <v>18.579999999999998</v>
      </c>
      <c r="C276" s="2">
        <v>2.129</v>
      </c>
      <c r="D276" s="2">
        <v>8.7260000000000009</v>
      </c>
      <c r="E276" s="2">
        <v>208.9</v>
      </c>
      <c r="F276" s="6">
        <f t="shared" si="12"/>
        <v>8.8942077549066523E-2</v>
      </c>
      <c r="G276" s="6">
        <f t="shared" si="11"/>
        <v>23.939949575979828</v>
      </c>
    </row>
    <row r="277" spans="1:7">
      <c r="A277" s="14">
        <v>42773</v>
      </c>
      <c r="B277" s="2">
        <v>22.59</v>
      </c>
      <c r="C277" s="2">
        <v>2.129</v>
      </c>
      <c r="D277" s="2">
        <v>10.61</v>
      </c>
      <c r="E277" s="2">
        <v>280.8</v>
      </c>
      <c r="F277" s="6">
        <f t="shared" si="12"/>
        <v>8.044871794871794E-2</v>
      </c>
      <c r="G277" s="6">
        <f t="shared" si="11"/>
        <v>26.465598491988693</v>
      </c>
    </row>
    <row r="278" spans="1:7">
      <c r="A278" s="14">
        <v>42782</v>
      </c>
      <c r="B278" s="2">
        <v>22.01</v>
      </c>
      <c r="C278" s="2">
        <v>2.129</v>
      </c>
      <c r="D278" s="2">
        <v>10.336</v>
      </c>
      <c r="E278" s="2">
        <v>258.3</v>
      </c>
      <c r="F278" s="6">
        <f t="shared" si="12"/>
        <v>8.5210994967092529E-2</v>
      </c>
      <c r="G278" s="6">
        <f t="shared" si="11"/>
        <v>24.99032507739938</v>
      </c>
    </row>
    <row r="279" spans="1:7">
      <c r="A279" s="11">
        <v>42789</v>
      </c>
      <c r="B279" s="4">
        <v>23.05</v>
      </c>
      <c r="C279" s="3">
        <v>2.129</v>
      </c>
      <c r="D279" s="3">
        <v>10.824999999999999</v>
      </c>
      <c r="E279" s="5">
        <v>306.7</v>
      </c>
      <c r="F279" s="4">
        <f t="shared" si="12"/>
        <v>7.5154874470166291E-2</v>
      </c>
      <c r="G279" s="5">
        <f t="shared" si="11"/>
        <v>28.33256351039261</v>
      </c>
    </row>
    <row r="280" spans="1:7">
      <c r="A280" s="14">
        <v>42811</v>
      </c>
      <c r="B280" s="2">
        <v>22.05</v>
      </c>
      <c r="C280" s="2">
        <v>2.089</v>
      </c>
      <c r="D280" s="2">
        <v>10.555</v>
      </c>
      <c r="E280" s="2">
        <v>240.9</v>
      </c>
      <c r="F280" s="6">
        <f t="shared" si="12"/>
        <v>9.1531755915317564E-2</v>
      </c>
      <c r="G280" s="6">
        <f t="shared" si="11"/>
        <v>22.823306489815256</v>
      </c>
    </row>
    <row r="281" spans="1:7">
      <c r="A281" s="14">
        <v>42819</v>
      </c>
      <c r="B281" s="2">
        <v>26.46</v>
      </c>
      <c r="C281" s="2">
        <v>2.2989999999999999</v>
      </c>
      <c r="D281" s="2">
        <v>11.510999999999999</v>
      </c>
      <c r="E281" s="2">
        <v>289.60000000000002</v>
      </c>
      <c r="F281" s="6">
        <f t="shared" si="12"/>
        <v>9.136740331491712E-2</v>
      </c>
      <c r="G281" s="6">
        <f t="shared" si="11"/>
        <v>25.158544001389977</v>
      </c>
    </row>
    <row r="282" spans="1:7">
      <c r="A282" s="14">
        <v>42834</v>
      </c>
      <c r="B282" s="2">
        <v>12.17</v>
      </c>
      <c r="C282" s="2">
        <v>2.2490000000000001</v>
      </c>
      <c r="D282" s="2">
        <v>5.4119999999999999</v>
      </c>
      <c r="E282" s="2">
        <v>135.4</v>
      </c>
      <c r="F282" s="6">
        <f t="shared" si="12"/>
        <v>8.9881831610044302E-2</v>
      </c>
      <c r="G282" s="6">
        <f t="shared" si="11"/>
        <v>25.018477457501849</v>
      </c>
    </row>
    <row r="283" spans="1:7">
      <c r="A283" s="14">
        <v>42835</v>
      </c>
      <c r="B283" s="2">
        <v>25.89</v>
      </c>
      <c r="C283" s="2">
        <v>2.4590000000000001</v>
      </c>
      <c r="D283" s="2">
        <v>10.526999999999999</v>
      </c>
      <c r="E283" s="2">
        <v>336.5</v>
      </c>
      <c r="F283" s="6">
        <f t="shared" si="12"/>
        <v>7.6939078751857362E-2</v>
      </c>
      <c r="G283" s="6">
        <f t="shared" si="11"/>
        <v>31.96542224755391</v>
      </c>
    </row>
    <row r="284" spans="1:7">
      <c r="A284" s="14">
        <v>42841</v>
      </c>
      <c r="B284" s="2">
        <v>26.73</v>
      </c>
      <c r="C284" s="2">
        <v>2.4990000000000001</v>
      </c>
      <c r="D284" s="2">
        <v>10.698</v>
      </c>
      <c r="E284" s="2">
        <v>315.2</v>
      </c>
      <c r="F284" s="6">
        <f t="shared" si="12"/>
        <v>8.4803299492385797E-2</v>
      </c>
      <c r="G284" s="6">
        <f t="shared" si="11"/>
        <v>29.463451112357447</v>
      </c>
    </row>
    <row r="285" spans="1:7">
      <c r="A285" s="14">
        <v>42854</v>
      </c>
      <c r="B285" s="2">
        <v>24.46</v>
      </c>
      <c r="C285" s="2">
        <v>2.2690000000000001</v>
      </c>
      <c r="D285" s="2">
        <v>10.78</v>
      </c>
      <c r="E285" s="2">
        <v>292.39999999999998</v>
      </c>
      <c r="F285" s="6">
        <f t="shared" si="12"/>
        <v>8.3652530779753778E-2</v>
      </c>
      <c r="G285" s="6">
        <f t="shared" si="11"/>
        <v>27.12430426716141</v>
      </c>
    </row>
    <row r="286" spans="1:7">
      <c r="A286" s="14">
        <v>42865</v>
      </c>
      <c r="B286" s="2">
        <v>24.09</v>
      </c>
      <c r="C286" s="2">
        <v>2.2290000000000001</v>
      </c>
      <c r="D286" s="2">
        <v>10.807</v>
      </c>
      <c r="E286" s="2">
        <v>293.2</v>
      </c>
      <c r="F286" s="6">
        <f t="shared" si="12"/>
        <v>8.2162346521145985E-2</v>
      </c>
      <c r="G286" s="6">
        <f t="shared" si="11"/>
        <v>27.130563523642081</v>
      </c>
    </row>
    <row r="287" spans="1:7">
      <c r="A287" s="14">
        <v>42877</v>
      </c>
      <c r="B287" s="2">
        <v>24.42</v>
      </c>
      <c r="C287" s="2">
        <v>2.2290000000000001</v>
      </c>
      <c r="D287" s="2">
        <v>10.956</v>
      </c>
      <c r="E287" s="2">
        <v>263.10000000000002</v>
      </c>
      <c r="F287" s="6">
        <f t="shared" si="12"/>
        <v>9.281641961231471E-2</v>
      </c>
      <c r="G287" s="6">
        <f t="shared" si="11"/>
        <v>24.014238773274922</v>
      </c>
    </row>
    <row r="288" spans="1:7">
      <c r="A288" s="14">
        <v>42884</v>
      </c>
      <c r="B288" s="2">
        <v>23.73</v>
      </c>
      <c r="C288" s="2">
        <v>2.1989999999999998</v>
      </c>
      <c r="D288" s="2">
        <v>10.792999999999999</v>
      </c>
      <c r="E288" s="2">
        <v>324.10000000000002</v>
      </c>
      <c r="F288" s="6">
        <f t="shared" si="12"/>
        <v>7.3218142548596113E-2</v>
      </c>
      <c r="G288" s="6">
        <f t="shared" si="11"/>
        <v>30.02872232002224</v>
      </c>
    </row>
    <row r="289" spans="1:7">
      <c r="A289" s="14">
        <v>42892</v>
      </c>
      <c r="B289" s="2">
        <v>22.79</v>
      </c>
      <c r="C289" s="2">
        <v>2.1890000000000001</v>
      </c>
      <c r="D289" s="2">
        <v>10.412000000000001</v>
      </c>
      <c r="E289" s="2">
        <v>268.7</v>
      </c>
      <c r="F289" s="6">
        <f t="shared" si="12"/>
        <v>8.4815779679940459E-2</v>
      </c>
      <c r="G289" s="6">
        <f t="shared" si="11"/>
        <v>25.806761429120243</v>
      </c>
    </row>
    <row r="290" spans="1:7">
      <c r="A290" s="14">
        <v>42903</v>
      </c>
      <c r="B290" s="2">
        <v>24.17</v>
      </c>
      <c r="C290" s="2">
        <v>2.0990000000000002</v>
      </c>
      <c r="D290" s="2">
        <v>11.513</v>
      </c>
      <c r="E290" s="2">
        <v>274.89999999999998</v>
      </c>
      <c r="F290" s="6">
        <f t="shared" si="12"/>
        <v>8.7922881047653709E-2</v>
      </c>
      <c r="G290" s="6">
        <f t="shared" si="11"/>
        <v>23.877356032311297</v>
      </c>
    </row>
    <row r="291" spans="1:7">
      <c r="A291" s="14">
        <v>42911</v>
      </c>
      <c r="B291" s="2">
        <v>13.19</v>
      </c>
      <c r="C291" s="2">
        <v>2.149</v>
      </c>
      <c r="D291" s="2">
        <v>6.1379999999999999</v>
      </c>
      <c r="E291" s="2">
        <v>157.19999999999999</v>
      </c>
      <c r="F291" s="6">
        <f t="shared" si="12"/>
        <v>8.3905852417302806E-2</v>
      </c>
      <c r="G291" s="6">
        <f t="shared" si="11"/>
        <v>25.610948191593351</v>
      </c>
    </row>
    <row r="292" spans="1:7">
      <c r="A292" s="14">
        <v>42917</v>
      </c>
      <c r="B292" s="2">
        <v>18.23</v>
      </c>
      <c r="C292" s="2">
        <v>2.149</v>
      </c>
      <c r="D292" s="2">
        <v>8.4830000000000005</v>
      </c>
      <c r="E292" s="2">
        <v>267.7</v>
      </c>
      <c r="F292" s="6">
        <f t="shared" si="12"/>
        <v>6.8098617855808743E-2</v>
      </c>
      <c r="G292" s="6">
        <f t="shared" si="11"/>
        <v>31.557232111281383</v>
      </c>
    </row>
    <row r="293" spans="1:7">
      <c r="A293" s="14">
        <v>42923</v>
      </c>
      <c r="B293" s="2">
        <v>22.95</v>
      </c>
      <c r="C293" s="2">
        <v>2.1589999999999998</v>
      </c>
      <c r="D293" s="2">
        <v>10.628</v>
      </c>
      <c r="E293" s="2">
        <v>283.2</v>
      </c>
      <c r="F293" s="6">
        <f t="shared" si="12"/>
        <v>8.1038135593220345E-2</v>
      </c>
      <c r="G293" s="6">
        <f t="shared" si="11"/>
        <v>26.646593902898005</v>
      </c>
    </row>
    <row r="294" spans="1:7">
      <c r="A294" s="14">
        <v>42930</v>
      </c>
      <c r="B294" s="2">
        <v>23.26</v>
      </c>
      <c r="C294" s="2">
        <v>2.149</v>
      </c>
      <c r="D294" s="2">
        <v>10.824999999999999</v>
      </c>
      <c r="E294" s="2">
        <v>300.60000000000002</v>
      </c>
      <c r="F294" s="6">
        <f t="shared" si="12"/>
        <v>7.7378576180971395E-2</v>
      </c>
      <c r="G294" s="6">
        <f t="shared" si="11"/>
        <v>27.769053117782914</v>
      </c>
    </row>
    <row r="295" spans="1:7">
      <c r="A295" s="14">
        <v>42940</v>
      </c>
      <c r="B295" s="2">
        <v>23.87</v>
      </c>
      <c r="C295" s="2">
        <v>2.149</v>
      </c>
      <c r="D295" s="2">
        <v>11.106999999999999</v>
      </c>
      <c r="E295" s="2">
        <v>269.10000000000002</v>
      </c>
      <c r="F295" s="6">
        <f t="shared" si="12"/>
        <v>8.8703084355258269E-2</v>
      </c>
      <c r="G295" s="6">
        <f t="shared" si="11"/>
        <v>24.227964346808324</v>
      </c>
    </row>
    <row r="296" spans="1:7">
      <c r="A296" s="14">
        <v>42949</v>
      </c>
      <c r="B296" s="2">
        <v>24.05</v>
      </c>
      <c r="C296" s="2">
        <v>2.1890000000000001</v>
      </c>
      <c r="D296" s="2">
        <v>10.986000000000001</v>
      </c>
      <c r="E296" s="2">
        <v>309.60000000000002</v>
      </c>
      <c r="F296" s="6">
        <f t="shared" si="12"/>
        <v>7.7680878552971566E-2</v>
      </c>
      <c r="G296" s="6">
        <f t="shared" si="11"/>
        <v>28.181321682140908</v>
      </c>
    </row>
    <row r="297" spans="1:7">
      <c r="A297" s="14">
        <v>42953</v>
      </c>
      <c r="B297" s="2">
        <v>19.329999999999998</v>
      </c>
      <c r="C297" s="2">
        <v>2.1890000000000001</v>
      </c>
      <c r="D297" s="2">
        <v>8.8290000000000006</v>
      </c>
      <c r="E297" s="2">
        <v>266.39999999999998</v>
      </c>
      <c r="F297" s="6">
        <f t="shared" si="12"/>
        <v>7.2560060060060064E-2</v>
      </c>
      <c r="G297" s="6">
        <f t="shared" ref="G297:G360" si="13">E297/D297</f>
        <v>30.173292558613653</v>
      </c>
    </row>
    <row r="298" spans="1:7">
      <c r="A298" s="14">
        <v>42954</v>
      </c>
      <c r="B298" s="2">
        <v>21.47</v>
      </c>
      <c r="C298" s="2">
        <v>2.4590000000000001</v>
      </c>
      <c r="D298" s="2">
        <v>8.7319999999999993</v>
      </c>
      <c r="E298" s="2">
        <v>340.5</v>
      </c>
      <c r="F298" s="6">
        <f t="shared" si="12"/>
        <v>6.3054331864904542E-2</v>
      </c>
      <c r="G298" s="6">
        <f t="shared" si="13"/>
        <v>38.994502977553829</v>
      </c>
    </row>
    <row r="299" spans="1:7">
      <c r="A299" s="14">
        <v>42966</v>
      </c>
      <c r="B299" s="2">
        <v>26.08</v>
      </c>
      <c r="C299" s="2">
        <v>2.419</v>
      </c>
      <c r="D299" s="2">
        <v>10.782</v>
      </c>
      <c r="E299" s="2">
        <v>333.2</v>
      </c>
      <c r="F299" s="6">
        <f t="shared" si="12"/>
        <v>7.8271308523409355E-2</v>
      </c>
      <c r="G299" s="6">
        <f t="shared" si="13"/>
        <v>30.903357447597848</v>
      </c>
    </row>
    <row r="300" spans="1:7">
      <c r="A300" s="14">
        <v>42971</v>
      </c>
      <c r="B300" s="2">
        <v>23.88</v>
      </c>
      <c r="C300" s="2">
        <v>2.2490000000000001</v>
      </c>
      <c r="D300" s="2">
        <v>10.619</v>
      </c>
      <c r="E300" s="2">
        <v>390.3</v>
      </c>
      <c r="F300" s="6">
        <f t="shared" si="12"/>
        <v>6.1183704842428896E-2</v>
      </c>
      <c r="G300" s="6">
        <f t="shared" si="13"/>
        <v>36.754873340239193</v>
      </c>
    </row>
    <row r="301" spans="1:7">
      <c r="A301" s="14">
        <v>42980</v>
      </c>
      <c r="B301" s="2">
        <v>28.44</v>
      </c>
      <c r="C301" s="2">
        <v>2.6589999999999998</v>
      </c>
      <c r="D301" s="2">
        <v>10.695</v>
      </c>
      <c r="E301" s="2">
        <v>333.9</v>
      </c>
      <c r="F301" s="6">
        <f t="shared" si="12"/>
        <v>8.5175202156334243E-2</v>
      </c>
      <c r="G301" s="6">
        <f t="shared" si="13"/>
        <v>31.220196353436183</v>
      </c>
    </row>
    <row r="302" spans="1:7">
      <c r="A302" s="14">
        <v>42995</v>
      </c>
      <c r="B302" s="2">
        <v>28.03</v>
      </c>
      <c r="C302" s="2">
        <v>2.5990000000000002</v>
      </c>
      <c r="D302" s="2">
        <v>10.785</v>
      </c>
      <c r="E302" s="2">
        <v>294.3</v>
      </c>
      <c r="F302" s="6">
        <f t="shared" si="12"/>
        <v>9.5242949371389732E-2</v>
      </c>
      <c r="G302" s="6">
        <f t="shared" si="13"/>
        <v>27.287899860917943</v>
      </c>
    </row>
    <row r="303" spans="1:7">
      <c r="A303" s="14">
        <v>43007</v>
      </c>
      <c r="B303" s="2">
        <v>26.21</v>
      </c>
      <c r="C303" s="2">
        <v>2.4889999999999999</v>
      </c>
      <c r="D303" s="2">
        <v>10.532</v>
      </c>
      <c r="E303" s="2">
        <v>263.60000000000002</v>
      </c>
      <c r="F303" s="6">
        <f t="shared" si="12"/>
        <v>9.943095599393019E-2</v>
      </c>
      <c r="G303" s="6">
        <f t="shared" si="13"/>
        <v>25.028484618306116</v>
      </c>
    </row>
    <row r="304" spans="1:7">
      <c r="A304" s="14">
        <v>43020</v>
      </c>
      <c r="B304" s="2">
        <v>22.34</v>
      </c>
      <c r="C304" s="2">
        <v>2.3889999999999998</v>
      </c>
      <c r="D304" s="2">
        <v>9.3510000000000009</v>
      </c>
      <c r="E304" s="2">
        <v>234.4</v>
      </c>
      <c r="F304" s="6">
        <f t="shared" si="12"/>
        <v>9.5307167235494872E-2</v>
      </c>
      <c r="G304" s="6">
        <f t="shared" si="13"/>
        <v>25.066837771361349</v>
      </c>
    </row>
    <row r="305" spans="1:7">
      <c r="A305" s="14">
        <v>43033</v>
      </c>
      <c r="B305" s="2">
        <v>25.2</v>
      </c>
      <c r="C305" s="2">
        <v>2.3490000000000002</v>
      </c>
      <c r="D305" s="2">
        <v>10.726000000000001</v>
      </c>
      <c r="E305" s="2">
        <v>275.7</v>
      </c>
      <c r="F305" s="6">
        <f t="shared" si="12"/>
        <v>9.1403699673558214E-2</v>
      </c>
      <c r="G305" s="6">
        <f t="shared" si="13"/>
        <v>25.703897072534026</v>
      </c>
    </row>
    <row r="306" spans="1:7">
      <c r="A306" s="14">
        <v>43042</v>
      </c>
      <c r="B306" s="2">
        <v>17.77</v>
      </c>
      <c r="C306" s="2">
        <v>2.2890000000000001</v>
      </c>
      <c r="D306" s="2">
        <v>7.7619999999999996</v>
      </c>
      <c r="E306" s="2">
        <v>194.4</v>
      </c>
      <c r="F306" s="6">
        <f t="shared" si="12"/>
        <v>9.1409465020576133E-2</v>
      </c>
      <c r="G306" s="6">
        <f t="shared" si="13"/>
        <v>25.045091471270293</v>
      </c>
    </row>
    <row r="307" spans="1:7">
      <c r="A307" s="14">
        <v>43044</v>
      </c>
      <c r="B307" s="2">
        <v>21.92</v>
      </c>
      <c r="C307" s="2">
        <v>2.5590000000000002</v>
      </c>
      <c r="D307" s="2">
        <v>8.5649999999999995</v>
      </c>
      <c r="E307" s="2">
        <v>315.3</v>
      </c>
      <c r="F307" s="6">
        <f t="shared" si="12"/>
        <v>6.9521091024421194E-2</v>
      </c>
      <c r="G307" s="6">
        <f t="shared" si="13"/>
        <v>36.812609457092826</v>
      </c>
    </row>
    <row r="308" spans="1:7">
      <c r="A308" s="14">
        <v>43046</v>
      </c>
      <c r="B308" s="2">
        <v>18.78</v>
      </c>
      <c r="C308" s="2">
        <v>2.6989999999999998</v>
      </c>
      <c r="D308" s="2">
        <v>6.9589999999999996</v>
      </c>
      <c r="E308" s="2">
        <v>248.1</v>
      </c>
      <c r="F308" s="6">
        <f t="shared" si="12"/>
        <v>7.569528415961306E-2</v>
      </c>
      <c r="G308" s="6">
        <f t="shared" si="13"/>
        <v>35.651674091105043</v>
      </c>
    </row>
    <row r="309" spans="1:7">
      <c r="A309" s="14">
        <v>43055</v>
      </c>
      <c r="B309" s="2">
        <v>22.05</v>
      </c>
      <c r="C309" s="2">
        <v>2.2989999999999999</v>
      </c>
      <c r="D309" s="2">
        <v>9.5909999999999993</v>
      </c>
      <c r="E309" s="2">
        <v>289.60000000000002</v>
      </c>
      <c r="F309" s="6">
        <f t="shared" si="12"/>
        <v>7.6139502762430936E-2</v>
      </c>
      <c r="G309" s="6">
        <f t="shared" si="13"/>
        <v>30.194974455218439</v>
      </c>
    </row>
    <row r="310" spans="1:7">
      <c r="A310" s="14">
        <v>43057</v>
      </c>
      <c r="B310" s="2">
        <v>19.57</v>
      </c>
      <c r="C310" s="2">
        <v>2.5590000000000002</v>
      </c>
      <c r="D310" s="2">
        <v>7.6479999999999997</v>
      </c>
      <c r="E310" s="2">
        <v>242.5</v>
      </c>
      <c r="F310" s="6">
        <f t="shared" si="12"/>
        <v>8.0701030927835052E-2</v>
      </c>
      <c r="G310" s="6">
        <f t="shared" si="13"/>
        <v>31.7076359832636</v>
      </c>
    </row>
    <row r="311" spans="1:7">
      <c r="A311" s="14">
        <v>43073</v>
      </c>
      <c r="B311" s="2">
        <v>24.96</v>
      </c>
      <c r="C311" s="2">
        <v>2.2890000000000001</v>
      </c>
      <c r="D311" s="2">
        <v>10.906000000000001</v>
      </c>
      <c r="E311" s="2">
        <v>305</v>
      </c>
      <c r="F311" s="6">
        <f t="shared" si="12"/>
        <v>8.1836065573770489E-2</v>
      </c>
      <c r="G311" s="6">
        <f t="shared" si="13"/>
        <v>27.966257106180084</v>
      </c>
    </row>
    <row r="312" spans="1:7">
      <c r="A312" s="14">
        <v>43086</v>
      </c>
      <c r="B312" s="2">
        <v>27.29</v>
      </c>
      <c r="C312" s="2">
        <v>2.4590000000000001</v>
      </c>
      <c r="D312" s="2">
        <v>11.097</v>
      </c>
      <c r="E312" s="2">
        <v>255.7</v>
      </c>
      <c r="F312" s="6">
        <f t="shared" si="12"/>
        <v>0.10672663277278061</v>
      </c>
      <c r="G312" s="6">
        <f t="shared" si="13"/>
        <v>23.04226367486708</v>
      </c>
    </row>
    <row r="313" spans="1:7">
      <c r="A313" s="14">
        <v>43095</v>
      </c>
      <c r="B313" s="2">
        <v>14.02</v>
      </c>
      <c r="C313" s="2">
        <v>2.2189999999999999</v>
      </c>
      <c r="D313" s="2">
        <v>6.3179999999999996</v>
      </c>
      <c r="E313" s="2">
        <v>181.9</v>
      </c>
      <c r="F313" s="6">
        <f t="shared" si="12"/>
        <v>7.7075316107751507E-2</v>
      </c>
      <c r="G313" s="6">
        <f t="shared" si="13"/>
        <v>28.790756568534349</v>
      </c>
    </row>
    <row r="314" spans="1:7">
      <c r="A314" s="14">
        <v>43096</v>
      </c>
      <c r="B314" s="2">
        <v>27.81</v>
      </c>
      <c r="C314" s="2">
        <v>2.629</v>
      </c>
      <c r="D314" s="2">
        <v>10.58</v>
      </c>
      <c r="E314" s="2">
        <v>338.8</v>
      </c>
      <c r="F314" s="6">
        <f t="shared" si="12"/>
        <v>8.2083825265643437E-2</v>
      </c>
      <c r="G314" s="6">
        <f t="shared" si="13"/>
        <v>32.022684310018903</v>
      </c>
    </row>
    <row r="315" spans="1:7">
      <c r="A315" s="14">
        <v>43099</v>
      </c>
      <c r="B315" s="2">
        <v>22.88</v>
      </c>
      <c r="C315" s="2">
        <v>2.5590000000000002</v>
      </c>
      <c r="D315" s="2">
        <v>8.94</v>
      </c>
      <c r="E315" s="2">
        <v>268</v>
      </c>
      <c r="F315" s="6">
        <f t="shared" si="12"/>
        <v>8.5373134328358205E-2</v>
      </c>
      <c r="G315" s="6">
        <f t="shared" si="13"/>
        <v>29.977628635346758</v>
      </c>
    </row>
    <row r="316" spans="1:7">
      <c r="A316" s="14">
        <v>43101</v>
      </c>
      <c r="B316" s="2">
        <v>5.91</v>
      </c>
      <c r="C316" s="2">
        <v>2.5390000000000001</v>
      </c>
      <c r="D316" s="2">
        <v>2.3279999999999998</v>
      </c>
      <c r="E316" s="2">
        <v>39.299999999999997</v>
      </c>
      <c r="F316" s="6">
        <f t="shared" si="12"/>
        <v>0.15038167938931299</v>
      </c>
      <c r="G316" s="6">
        <f t="shared" si="13"/>
        <v>16.881443298969071</v>
      </c>
    </row>
    <row r="317" spans="1:7">
      <c r="A317" s="14">
        <v>43105</v>
      </c>
      <c r="B317" s="2">
        <v>31.2</v>
      </c>
      <c r="C317" s="2">
        <v>2.7589999999999999</v>
      </c>
      <c r="D317" s="2">
        <v>11.307</v>
      </c>
      <c r="E317" s="2">
        <v>346.3</v>
      </c>
      <c r="F317" s="6">
        <f t="shared" si="12"/>
        <v>9.0095293098469531E-2</v>
      </c>
      <c r="G317" s="6">
        <f t="shared" si="13"/>
        <v>30.627045193243124</v>
      </c>
    </row>
    <row r="318" spans="1:7">
      <c r="A318" s="14">
        <v>43117</v>
      </c>
      <c r="B318" s="2">
        <v>25.32</v>
      </c>
      <c r="C318" s="2">
        <v>2.3290000000000002</v>
      </c>
      <c r="D318" s="2">
        <v>10.872</v>
      </c>
      <c r="E318" s="2">
        <v>290.39999999999998</v>
      </c>
      <c r="F318" s="6">
        <f t="shared" si="12"/>
        <v>8.7190082644628103E-2</v>
      </c>
      <c r="G318" s="6">
        <f t="shared" si="13"/>
        <v>26.710816777041941</v>
      </c>
    </row>
    <row r="319" spans="1:7">
      <c r="A319" s="14">
        <v>43139</v>
      </c>
      <c r="B319" s="2">
        <v>24.58</v>
      </c>
      <c r="C319" s="2">
        <v>2.4489999999999998</v>
      </c>
      <c r="D319" s="2">
        <v>10.036</v>
      </c>
      <c r="E319" s="2">
        <v>232.2</v>
      </c>
      <c r="F319" s="6">
        <f t="shared" si="12"/>
        <v>0.10585701981050818</v>
      </c>
      <c r="G319" s="6">
        <f t="shared" si="13"/>
        <v>23.136707851733757</v>
      </c>
    </row>
    <row r="320" spans="1:7">
      <c r="A320" s="14">
        <v>43153</v>
      </c>
      <c r="B320" s="2">
        <v>24.6</v>
      </c>
      <c r="C320" s="2">
        <v>2.3290000000000002</v>
      </c>
      <c r="D320" s="2">
        <v>10.564</v>
      </c>
      <c r="E320" s="2">
        <v>258.89999999999998</v>
      </c>
      <c r="F320" s="6">
        <f t="shared" si="12"/>
        <v>9.5017381228273481E-2</v>
      </c>
      <c r="G320" s="6">
        <f t="shared" si="13"/>
        <v>24.507762211283602</v>
      </c>
    </row>
    <row r="321" spans="1:7">
      <c r="A321" s="14">
        <v>43168</v>
      </c>
      <c r="B321" s="2">
        <v>25.24</v>
      </c>
      <c r="C321" s="2">
        <v>2.2989999999999999</v>
      </c>
      <c r="D321" s="2">
        <v>10.977</v>
      </c>
      <c r="E321" s="2">
        <v>279</v>
      </c>
      <c r="F321" s="6">
        <f t="shared" si="12"/>
        <v>9.0465949820788524E-2</v>
      </c>
      <c r="G321" s="6">
        <f t="shared" si="13"/>
        <v>25.416780541131455</v>
      </c>
    </row>
    <row r="322" spans="1:7">
      <c r="A322" s="14">
        <v>43185</v>
      </c>
      <c r="B322" s="2">
        <v>10.16</v>
      </c>
      <c r="C322" s="2">
        <v>2.4590000000000001</v>
      </c>
      <c r="D322" s="2">
        <v>4.1319999999999997</v>
      </c>
      <c r="E322" s="2">
        <v>102.5</v>
      </c>
      <c r="F322" s="6">
        <f t="shared" ref="F322:F383" si="14">B322/E322</f>
        <v>9.91219512195122E-2</v>
      </c>
      <c r="G322" s="6">
        <f t="shared" si="13"/>
        <v>24.806389157792839</v>
      </c>
    </row>
    <row r="323" spans="1:7">
      <c r="A323" s="14">
        <v>43186</v>
      </c>
      <c r="B323" s="2">
        <v>25.31</v>
      </c>
      <c r="C323" s="2">
        <v>2.7989999999999999</v>
      </c>
      <c r="D323" s="2">
        <v>9.0429999999999993</v>
      </c>
      <c r="E323" s="2">
        <v>315.8</v>
      </c>
      <c r="F323" s="6">
        <f t="shared" si="14"/>
        <v>8.0145661811272945E-2</v>
      </c>
      <c r="G323" s="6">
        <f t="shared" si="13"/>
        <v>34.92203914630101</v>
      </c>
    </row>
    <row r="324" spans="1:7">
      <c r="A324" s="14">
        <v>43189</v>
      </c>
      <c r="B324" s="2">
        <v>14.41</v>
      </c>
      <c r="C324" s="2">
        <v>2.6989999999999998</v>
      </c>
      <c r="D324" s="2">
        <v>5.3380000000000001</v>
      </c>
      <c r="E324" s="2">
        <v>172.5</v>
      </c>
      <c r="F324" s="6">
        <f t="shared" si="14"/>
        <v>8.3536231884057968E-2</v>
      </c>
      <c r="G324" s="6">
        <f t="shared" si="13"/>
        <v>32.315473960284749</v>
      </c>
    </row>
    <row r="325" spans="1:7">
      <c r="A325" s="14">
        <v>43192</v>
      </c>
      <c r="B325" s="2">
        <v>25.53</v>
      </c>
      <c r="C325" s="2">
        <v>2.4590000000000001</v>
      </c>
      <c r="D325" s="2">
        <v>10.382</v>
      </c>
      <c r="E325" s="2">
        <v>346.8</v>
      </c>
      <c r="F325" s="6">
        <f t="shared" si="14"/>
        <v>7.3615916955017305E-2</v>
      </c>
      <c r="G325" s="6">
        <f t="shared" si="13"/>
        <v>33.403968406858027</v>
      </c>
    </row>
    <row r="326" spans="1:7">
      <c r="A326" s="14">
        <v>43202</v>
      </c>
      <c r="B326" s="2">
        <v>27.87</v>
      </c>
      <c r="C326" s="2">
        <v>2.5390000000000001</v>
      </c>
      <c r="D326" s="2">
        <v>10.976000000000001</v>
      </c>
      <c r="E326" s="2">
        <v>326.60000000000002</v>
      </c>
      <c r="F326" s="7">
        <f t="shared" si="14"/>
        <v>8.533374157991426E-2</v>
      </c>
      <c r="G326" s="7">
        <f t="shared" si="13"/>
        <v>29.755830903790088</v>
      </c>
    </row>
    <row r="327" spans="1:7">
      <c r="A327" s="14">
        <v>43215</v>
      </c>
      <c r="B327" s="2">
        <v>29.06</v>
      </c>
      <c r="C327" s="2">
        <v>2.6589999999999998</v>
      </c>
      <c r="D327" s="2">
        <v>10.93</v>
      </c>
      <c r="E327" s="2">
        <v>254.2</v>
      </c>
      <c r="F327" s="6">
        <f t="shared" si="14"/>
        <v>0.11431943351691581</v>
      </c>
      <c r="G327" s="6">
        <f t="shared" si="13"/>
        <v>23.257090576395242</v>
      </c>
    </row>
    <row r="328" spans="1:7">
      <c r="A328" s="14">
        <v>43230</v>
      </c>
      <c r="B328" s="2">
        <v>26.76</v>
      </c>
      <c r="C328" s="2">
        <v>2.7589999999999999</v>
      </c>
      <c r="D328" s="2">
        <v>9.6999999999999993</v>
      </c>
      <c r="E328" s="2">
        <v>240.8</v>
      </c>
      <c r="F328" s="7">
        <f t="shared" si="14"/>
        <v>0.11112956810631229</v>
      </c>
      <c r="G328" s="7">
        <f t="shared" si="13"/>
        <v>24.824742268041241</v>
      </c>
    </row>
    <row r="329" spans="1:7">
      <c r="A329" s="14">
        <v>43243</v>
      </c>
      <c r="B329" s="2">
        <v>29.67</v>
      </c>
      <c r="C329" s="2">
        <v>2.859</v>
      </c>
      <c r="D329" s="2">
        <v>10.378</v>
      </c>
      <c r="E329" s="2">
        <v>271.5</v>
      </c>
      <c r="F329" s="7">
        <f t="shared" si="14"/>
        <v>0.10928176795580111</v>
      </c>
      <c r="G329" s="7">
        <f t="shared" si="13"/>
        <v>26.161110040470223</v>
      </c>
    </row>
    <row r="330" spans="1:7">
      <c r="A330" s="14">
        <v>43257</v>
      </c>
      <c r="B330" s="2">
        <v>24.54</v>
      </c>
      <c r="C330" s="2">
        <v>2.839</v>
      </c>
      <c r="D330" s="2">
        <v>8.6430000000000007</v>
      </c>
      <c r="E330" s="2">
        <v>208.8</v>
      </c>
      <c r="F330" s="6">
        <f t="shared" si="14"/>
        <v>0.1175287356321839</v>
      </c>
      <c r="G330" s="6">
        <f t="shared" si="13"/>
        <v>24.158278375564041</v>
      </c>
    </row>
    <row r="331" spans="1:7">
      <c r="A331" s="14">
        <v>43268</v>
      </c>
      <c r="B331" s="2">
        <v>22.95</v>
      </c>
      <c r="C331" s="2">
        <v>2.839</v>
      </c>
      <c r="D331" s="2">
        <v>8.0839999999999996</v>
      </c>
      <c r="E331" s="2">
        <v>187.4</v>
      </c>
      <c r="F331" s="6">
        <f t="shared" si="14"/>
        <v>0.12246531483457844</v>
      </c>
      <c r="G331" s="6">
        <f t="shared" si="13"/>
        <v>23.181593270658091</v>
      </c>
    </row>
    <row r="332" spans="1:7">
      <c r="A332" s="14">
        <v>43272</v>
      </c>
      <c r="B332" s="2">
        <v>29.87</v>
      </c>
      <c r="C332" s="2">
        <v>2.7989999999999999</v>
      </c>
      <c r="D332" s="2">
        <v>10.672000000000001</v>
      </c>
      <c r="E332" s="2">
        <v>314.10000000000002</v>
      </c>
      <c r="F332" s="6">
        <f t="shared" si="14"/>
        <v>9.5097102833492514E-2</v>
      </c>
      <c r="G332" s="6">
        <f t="shared" si="13"/>
        <v>29.432158920539731</v>
      </c>
    </row>
    <row r="333" spans="1:7">
      <c r="A333" s="14">
        <v>43278</v>
      </c>
      <c r="B333" s="2">
        <v>27.33</v>
      </c>
      <c r="C333" s="2">
        <v>2.7589999999999999</v>
      </c>
      <c r="D333" s="2">
        <v>9.9039999999999999</v>
      </c>
      <c r="E333" s="2">
        <v>327.9</v>
      </c>
      <c r="F333" s="7">
        <f t="shared" si="14"/>
        <v>8.3348581884720954E-2</v>
      </c>
      <c r="G333" s="7">
        <f t="shared" si="13"/>
        <v>33.107835218093697</v>
      </c>
    </row>
    <row r="334" spans="1:7">
      <c r="A334" s="14">
        <v>43290</v>
      </c>
      <c r="B334" s="2">
        <v>29.77</v>
      </c>
      <c r="C334" s="2">
        <v>2.7589999999999999</v>
      </c>
      <c r="D334" s="2">
        <v>10.791</v>
      </c>
      <c r="E334" s="2">
        <v>256.7</v>
      </c>
      <c r="F334" s="7">
        <f t="shared" si="14"/>
        <v>0.11597195169458513</v>
      </c>
      <c r="G334" s="7">
        <f t="shared" si="13"/>
        <v>23.788342136965987</v>
      </c>
    </row>
    <row r="335" spans="1:7">
      <c r="A335" s="14">
        <v>43295</v>
      </c>
      <c r="B335" s="2">
        <v>18.66</v>
      </c>
      <c r="C335" s="2">
        <v>2.7389999999999999</v>
      </c>
      <c r="D335" s="2">
        <v>6.8129999999999997</v>
      </c>
      <c r="E335" s="2">
        <v>155.9</v>
      </c>
      <c r="F335" s="6">
        <f t="shared" si="14"/>
        <v>0.11969211032713277</v>
      </c>
      <c r="G335" s="6">
        <f t="shared" si="13"/>
        <v>22.88272420372817</v>
      </c>
    </row>
    <row r="336" spans="1:7">
      <c r="A336" s="14">
        <v>43297</v>
      </c>
      <c r="B336" s="2">
        <v>29.03</v>
      </c>
      <c r="C336" s="2">
        <v>2.9689999999999999</v>
      </c>
      <c r="D336" s="2">
        <v>9.7789999999999999</v>
      </c>
      <c r="E336" s="2">
        <v>349</v>
      </c>
      <c r="F336" s="6">
        <f t="shared" si="14"/>
        <v>8.3180515759312318E-2</v>
      </c>
      <c r="G336" s="6">
        <f t="shared" si="13"/>
        <v>35.688720728090807</v>
      </c>
    </row>
    <row r="337" spans="1:7">
      <c r="A337" s="14">
        <v>43301</v>
      </c>
      <c r="B337" s="2">
        <v>19.5</v>
      </c>
      <c r="C337" s="2">
        <v>2.9289999999999998</v>
      </c>
      <c r="D337" s="2">
        <v>6.657</v>
      </c>
      <c r="E337" s="2">
        <v>245.7</v>
      </c>
      <c r="F337" s="6">
        <f t="shared" si="14"/>
        <v>7.9365079365079375E-2</v>
      </c>
      <c r="G337" s="6">
        <f t="shared" si="13"/>
        <v>36.90851735015773</v>
      </c>
    </row>
    <row r="338" spans="1:7">
      <c r="A338" s="14">
        <v>43304</v>
      </c>
      <c r="B338" s="2">
        <v>31.01</v>
      </c>
      <c r="C338" s="2">
        <v>2.7890000000000001</v>
      </c>
      <c r="D338" s="2">
        <v>11.118</v>
      </c>
      <c r="E338" s="2">
        <v>379.5</v>
      </c>
      <c r="F338" s="6">
        <f t="shared" si="14"/>
        <v>8.1712779973649549E-2</v>
      </c>
      <c r="G338" s="6">
        <f t="shared" si="13"/>
        <v>34.133837021046951</v>
      </c>
    </row>
    <row r="339" spans="1:7">
      <c r="A339" s="14">
        <v>43329</v>
      </c>
      <c r="B339" s="2">
        <v>21.49</v>
      </c>
      <c r="C339" s="2">
        <v>2.6989999999999998</v>
      </c>
      <c r="D339" s="2">
        <v>7.9640000000000004</v>
      </c>
      <c r="E339" s="2">
        <v>185.3</v>
      </c>
      <c r="F339" s="6">
        <f t="shared" si="14"/>
        <v>0.11597409606044251</v>
      </c>
      <c r="G339" s="6">
        <f t="shared" si="13"/>
        <v>23.267202410848821</v>
      </c>
    </row>
    <row r="340" spans="1:7">
      <c r="A340" s="14">
        <v>43333</v>
      </c>
      <c r="B340" s="2">
        <v>28.38</v>
      </c>
      <c r="C340" s="2">
        <v>2.6989999999999998</v>
      </c>
      <c r="D340" s="2">
        <v>10.516</v>
      </c>
      <c r="E340" s="2">
        <v>355.8</v>
      </c>
      <c r="F340" s="7">
        <f t="shared" si="14"/>
        <v>7.9763912310286678E-2</v>
      </c>
      <c r="G340" s="7">
        <f t="shared" si="13"/>
        <v>33.83415747432484</v>
      </c>
    </row>
    <row r="341" spans="1:7">
      <c r="A341" s="14">
        <v>43343</v>
      </c>
      <c r="B341" s="2">
        <v>29.63</v>
      </c>
      <c r="C341" s="2">
        <v>2.7389999999999999</v>
      </c>
      <c r="D341" s="2">
        <v>10.817</v>
      </c>
      <c r="E341" s="2">
        <v>314.5</v>
      </c>
      <c r="F341" s="7">
        <f t="shared" si="14"/>
        <v>9.4213036565977737E-2</v>
      </c>
      <c r="G341" s="7">
        <f t="shared" si="13"/>
        <v>29.074604788758435</v>
      </c>
    </row>
    <row r="342" spans="1:7">
      <c r="A342" s="14">
        <v>43364</v>
      </c>
      <c r="B342" s="2">
        <v>27.23</v>
      </c>
      <c r="C342" s="2">
        <v>2.6890000000000001</v>
      </c>
      <c r="D342" s="2">
        <v>10.125</v>
      </c>
      <c r="E342" s="2">
        <v>251.8</v>
      </c>
      <c r="F342" s="6">
        <f t="shared" si="14"/>
        <v>0.10814138204924544</v>
      </c>
      <c r="G342" s="6">
        <f t="shared" si="13"/>
        <v>24.869135802469138</v>
      </c>
    </row>
    <row r="343" spans="1:7">
      <c r="A343" s="14">
        <v>43380</v>
      </c>
      <c r="B343" s="2">
        <v>29.1</v>
      </c>
      <c r="C343" s="2">
        <v>2.6890000000000001</v>
      </c>
      <c r="D343" s="2">
        <v>10.821</v>
      </c>
      <c r="E343" s="2">
        <v>300.3</v>
      </c>
      <c r="F343" s="7">
        <f t="shared" si="14"/>
        <v>9.6903096903096911E-2</v>
      </c>
      <c r="G343" s="7">
        <f t="shared" si="13"/>
        <v>27.751594122539508</v>
      </c>
    </row>
    <row r="344" spans="1:7">
      <c r="A344" s="14">
        <v>43394</v>
      </c>
      <c r="B344" s="2">
        <v>26.65</v>
      </c>
      <c r="C344" s="2">
        <v>2.6890000000000001</v>
      </c>
      <c r="D344" s="2">
        <v>9.9109999999999996</v>
      </c>
      <c r="E344" s="2">
        <v>269.3</v>
      </c>
      <c r="F344" s="7">
        <f t="shared" si="14"/>
        <v>9.8960267359821746E-2</v>
      </c>
      <c r="G344" s="7">
        <f t="shared" si="13"/>
        <v>27.171829280597319</v>
      </c>
    </row>
    <row r="345" spans="1:7">
      <c r="A345" s="14">
        <v>43422</v>
      </c>
      <c r="B345" s="2">
        <v>28.11</v>
      </c>
      <c r="C345" s="2">
        <v>2.6989999999999998</v>
      </c>
      <c r="D345" s="2">
        <v>10.414999999999999</v>
      </c>
      <c r="E345" s="2">
        <v>264.5</v>
      </c>
      <c r="F345" s="7">
        <f t="shared" si="14"/>
        <v>0.10627599243856332</v>
      </c>
      <c r="G345" s="7">
        <f t="shared" si="13"/>
        <v>25.396063370139224</v>
      </c>
    </row>
    <row r="346" spans="1:7">
      <c r="A346" s="14">
        <v>43436</v>
      </c>
      <c r="B346" s="2">
        <v>26.32</v>
      </c>
      <c r="C346" s="2">
        <v>2.4289999999999998</v>
      </c>
      <c r="D346" s="2">
        <v>10.837</v>
      </c>
      <c r="E346" s="2">
        <v>259.60000000000002</v>
      </c>
      <c r="F346" s="6">
        <f t="shared" si="14"/>
        <v>0.10138674884437596</v>
      </c>
      <c r="G346" s="6">
        <f t="shared" si="13"/>
        <v>23.954969087385809</v>
      </c>
    </row>
    <row r="347" spans="1:7">
      <c r="A347" s="14">
        <v>43460</v>
      </c>
      <c r="B347" s="2">
        <v>24.55</v>
      </c>
      <c r="C347" s="2">
        <v>2.2589999999999999</v>
      </c>
      <c r="D347" s="2">
        <v>10.866</v>
      </c>
      <c r="E347" s="2">
        <v>275.10000000000002</v>
      </c>
      <c r="F347" s="6">
        <f t="shared" si="14"/>
        <v>8.9240276263177015E-2</v>
      </c>
      <c r="G347" s="6">
        <f t="shared" si="13"/>
        <v>25.31750414135837</v>
      </c>
    </row>
    <row r="348" spans="1:7">
      <c r="A348" s="14">
        <v>43496</v>
      </c>
      <c r="B348" s="2">
        <v>22.6</v>
      </c>
      <c r="C348" s="2">
        <v>2.0590000000000002</v>
      </c>
      <c r="D348" s="2">
        <v>10.977</v>
      </c>
      <c r="E348" s="2">
        <v>274.8</v>
      </c>
      <c r="F348" s="6">
        <f t="shared" si="14"/>
        <v>8.2241630276564781E-2</v>
      </c>
      <c r="G348" s="6">
        <f t="shared" si="13"/>
        <v>25.034162339437003</v>
      </c>
    </row>
    <row r="349" spans="1:7">
      <c r="A349" s="14">
        <v>43512</v>
      </c>
      <c r="B349" s="2">
        <v>22.49</v>
      </c>
      <c r="C349" s="2">
        <v>2.0590000000000002</v>
      </c>
      <c r="D349" s="2">
        <v>10.920999999999999</v>
      </c>
      <c r="E349" s="2">
        <v>248.8</v>
      </c>
      <c r="F349" s="6">
        <f t="shared" si="14"/>
        <v>9.0393890675241145E-2</v>
      </c>
      <c r="G349" s="6">
        <f t="shared" si="13"/>
        <v>22.781796538778501</v>
      </c>
    </row>
    <row r="350" spans="1:7">
      <c r="A350" s="14">
        <v>43523</v>
      </c>
      <c r="B350" s="2">
        <v>23.27</v>
      </c>
      <c r="C350" s="2">
        <v>2.1789999999999998</v>
      </c>
      <c r="D350" s="2">
        <v>10.678000000000001</v>
      </c>
      <c r="E350" s="2">
        <v>313.3</v>
      </c>
      <c r="F350" s="6">
        <f t="shared" si="14"/>
        <v>7.4273858921161826E-2</v>
      </c>
      <c r="G350" s="6">
        <f t="shared" si="13"/>
        <v>29.340700505712679</v>
      </c>
    </row>
    <row r="351" spans="1:7">
      <c r="A351" s="14">
        <v>43534</v>
      </c>
      <c r="B351" s="2">
        <v>16.440000000000001</v>
      </c>
      <c r="C351" s="2">
        <v>2.2589999999999999</v>
      </c>
      <c r="D351" s="2">
        <v>7.2759999999999998</v>
      </c>
      <c r="E351" s="2">
        <v>185.9</v>
      </c>
      <c r="F351" s="7">
        <f t="shared" si="14"/>
        <v>8.843464228079613E-2</v>
      </c>
      <c r="G351" s="7">
        <f t="shared" si="13"/>
        <v>25.549752611324905</v>
      </c>
    </row>
    <row r="352" spans="1:7">
      <c r="A352" s="14">
        <v>43549</v>
      </c>
      <c r="B352" s="2">
        <v>24.27</v>
      </c>
      <c r="C352" s="2">
        <v>2.4990000000000001</v>
      </c>
      <c r="D352" s="2">
        <v>9.7100000000000009</v>
      </c>
      <c r="E352" s="2">
        <v>289.7</v>
      </c>
      <c r="F352" s="6">
        <f t="shared" si="14"/>
        <v>8.3776320331377288E-2</v>
      </c>
      <c r="G352" s="6">
        <f t="shared" si="13"/>
        <v>29.835221421215238</v>
      </c>
    </row>
    <row r="353" spans="1:7">
      <c r="A353" s="14">
        <v>43555</v>
      </c>
      <c r="B353" s="2">
        <v>23.24</v>
      </c>
      <c r="C353" s="2">
        <v>2.419</v>
      </c>
      <c r="D353" s="2">
        <v>9.6069999999999993</v>
      </c>
      <c r="E353" s="2">
        <v>298</v>
      </c>
      <c r="F353" s="6">
        <f t="shared" si="14"/>
        <v>7.798657718120805E-2</v>
      </c>
      <c r="G353" s="6">
        <f t="shared" si="13"/>
        <v>31.019048610388261</v>
      </c>
    </row>
    <row r="354" spans="1:7">
      <c r="A354" s="14">
        <v>43583</v>
      </c>
      <c r="B354" s="2">
        <v>12.53</v>
      </c>
      <c r="C354" s="2">
        <v>2.6589999999999998</v>
      </c>
      <c r="D354" s="2">
        <v>4.7140000000000004</v>
      </c>
      <c r="E354" s="2">
        <v>130.5</v>
      </c>
      <c r="F354" s="6">
        <f t="shared" si="14"/>
        <v>9.6015325670498086E-2</v>
      </c>
      <c r="G354" s="6">
        <f t="shared" si="13"/>
        <v>27.683495969452693</v>
      </c>
    </row>
    <row r="355" spans="1:7">
      <c r="A355" s="14">
        <v>43590</v>
      </c>
      <c r="B355" s="2">
        <v>23.82</v>
      </c>
      <c r="C355" s="2">
        <v>2.5990000000000002</v>
      </c>
      <c r="D355" s="2">
        <v>9.1649999999999991</v>
      </c>
      <c r="E355" s="2">
        <v>265.3</v>
      </c>
      <c r="F355" s="7">
        <f t="shared" si="14"/>
        <v>8.9785148888051267E-2</v>
      </c>
      <c r="G355" s="7">
        <f t="shared" si="13"/>
        <v>28.947081287506823</v>
      </c>
    </row>
    <row r="356" spans="1:7">
      <c r="A356" s="14">
        <v>43600</v>
      </c>
      <c r="B356" s="2">
        <v>23.79</v>
      </c>
      <c r="C356" s="2">
        <v>2.6989999999999998</v>
      </c>
      <c r="D356" s="2">
        <v>8.8140000000000001</v>
      </c>
      <c r="E356" s="2">
        <v>265</v>
      </c>
      <c r="F356" s="6">
        <f t="shared" si="14"/>
        <v>8.977358490566037E-2</v>
      </c>
      <c r="G356" s="6">
        <f t="shared" si="13"/>
        <v>30.065804402087586</v>
      </c>
    </row>
    <row r="357" spans="1:7">
      <c r="A357" s="14">
        <v>43602</v>
      </c>
      <c r="B357" s="2">
        <v>20.05</v>
      </c>
      <c r="C357" s="2">
        <v>2.6589999999999998</v>
      </c>
      <c r="D357" s="2">
        <v>7.54</v>
      </c>
      <c r="E357" s="2">
        <v>245.6</v>
      </c>
      <c r="F357" s="7">
        <f t="shared" si="14"/>
        <v>8.1636807817589585E-2</v>
      </c>
      <c r="G357" s="7">
        <f t="shared" si="13"/>
        <v>32.57294429708223</v>
      </c>
    </row>
    <row r="358" spans="1:7">
      <c r="A358" s="14">
        <v>43604</v>
      </c>
      <c r="B358" s="2">
        <v>22.98</v>
      </c>
      <c r="C358" s="2">
        <v>2.5590000000000002</v>
      </c>
      <c r="D358" s="2">
        <v>8.9819999999999993</v>
      </c>
      <c r="E358" s="2">
        <v>345.9</v>
      </c>
      <c r="F358" s="7">
        <f t="shared" si="14"/>
        <v>6.6435385949696446E-2</v>
      </c>
      <c r="G358" s="7">
        <f t="shared" si="13"/>
        <v>38.510354041416164</v>
      </c>
    </row>
    <row r="359" spans="1:7">
      <c r="A359" s="14">
        <v>43604</v>
      </c>
      <c r="B359" s="2">
        <v>24.42</v>
      </c>
      <c r="C359" s="2">
        <v>2.5590000000000002</v>
      </c>
      <c r="D359" s="2">
        <v>9.5440000000000005</v>
      </c>
      <c r="E359" s="2">
        <v>331.2</v>
      </c>
      <c r="F359" s="6">
        <f t="shared" si="14"/>
        <v>7.3731884057971028E-2</v>
      </c>
      <c r="G359" s="6">
        <f t="shared" si="13"/>
        <v>34.702430846605196</v>
      </c>
    </row>
    <row r="360" spans="1:7">
      <c r="A360" s="14">
        <v>43619</v>
      </c>
      <c r="B360" s="2">
        <v>28.43</v>
      </c>
      <c r="C360" s="2">
        <v>2.6989999999999998</v>
      </c>
      <c r="D360" s="2">
        <v>10.535</v>
      </c>
      <c r="E360" s="2">
        <v>291.5</v>
      </c>
      <c r="F360" s="6">
        <f t="shared" si="14"/>
        <v>9.753001715265866E-2</v>
      </c>
      <c r="G360" s="6">
        <f t="shared" si="13"/>
        <v>27.66967252017086</v>
      </c>
    </row>
    <row r="361" spans="1:7">
      <c r="A361" s="14">
        <v>43636</v>
      </c>
      <c r="B361" s="2">
        <v>21.45</v>
      </c>
      <c r="C361" s="2">
        <v>2.5990000000000002</v>
      </c>
      <c r="D361" s="2">
        <v>8.2550000000000008</v>
      </c>
      <c r="E361" s="2">
        <v>215.3</v>
      </c>
      <c r="F361" s="6">
        <f t="shared" si="14"/>
        <v>9.9628425452856467E-2</v>
      </c>
      <c r="G361" s="6">
        <f t="shared" ref="G361:G383" si="15">E361/D361</f>
        <v>26.08116293155663</v>
      </c>
    </row>
    <row r="362" spans="1:7">
      <c r="A362" s="14">
        <v>43647</v>
      </c>
      <c r="B362" s="2">
        <v>29.83</v>
      </c>
      <c r="C362" s="2">
        <v>2.5990000000000002</v>
      </c>
      <c r="D362" s="2">
        <v>11.478999999999999</v>
      </c>
      <c r="E362" s="2">
        <v>322.3</v>
      </c>
      <c r="F362" s="6">
        <f t="shared" si="14"/>
        <v>9.2553521563760469E-2</v>
      </c>
      <c r="G362" s="6">
        <f t="shared" si="15"/>
        <v>28.0773586549351</v>
      </c>
    </row>
    <row r="363" spans="1:7">
      <c r="A363" s="14">
        <v>43670</v>
      </c>
      <c r="B363" s="2">
        <v>26.43</v>
      </c>
      <c r="C363" s="2">
        <v>2.6589999999999998</v>
      </c>
      <c r="D363" s="2">
        <v>9.9380000000000006</v>
      </c>
      <c r="E363" s="2">
        <v>236</v>
      </c>
      <c r="F363" s="6">
        <f t="shared" si="14"/>
        <v>0.11199152542372881</v>
      </c>
      <c r="G363" s="6">
        <f t="shared" si="15"/>
        <v>23.747232843630506</v>
      </c>
    </row>
    <row r="364" spans="1:7">
      <c r="A364" s="14">
        <v>43680</v>
      </c>
      <c r="B364" s="2">
        <v>22.24</v>
      </c>
      <c r="C364" s="2">
        <v>2.5990000000000002</v>
      </c>
      <c r="D364" s="2">
        <v>8.5559999999999992</v>
      </c>
      <c r="E364" s="2">
        <v>201.7</v>
      </c>
      <c r="F364" s="6">
        <f t="shared" si="14"/>
        <v>0.11026276648487852</v>
      </c>
      <c r="G364" s="6">
        <f t="shared" si="15"/>
        <v>23.574100046750818</v>
      </c>
    </row>
    <row r="365" spans="1:7">
      <c r="A365" s="14">
        <v>43692</v>
      </c>
      <c r="B365" s="2">
        <v>26.47</v>
      </c>
      <c r="C365" s="2">
        <v>2.5590000000000002</v>
      </c>
      <c r="D365" s="2">
        <v>10.342000000000001</v>
      </c>
      <c r="E365" s="2">
        <v>361.9</v>
      </c>
      <c r="F365" s="6">
        <f t="shared" si="14"/>
        <v>7.3141751865156118E-2</v>
      </c>
      <c r="G365" s="6">
        <f t="shared" si="15"/>
        <v>34.993231483272091</v>
      </c>
    </row>
    <row r="366" spans="1:7">
      <c r="A366" s="14">
        <v>43713</v>
      </c>
      <c r="B366" s="2">
        <v>25.92</v>
      </c>
      <c r="C366" s="2">
        <v>2.399</v>
      </c>
      <c r="D366" s="2">
        <v>10.805</v>
      </c>
      <c r="E366" s="2">
        <v>252</v>
      </c>
      <c r="F366" s="6">
        <f t="shared" si="14"/>
        <v>0.10285714285714287</v>
      </c>
      <c r="G366" s="6">
        <f t="shared" si="15"/>
        <v>23.322535863026378</v>
      </c>
    </row>
    <row r="367" spans="1:7">
      <c r="A367" s="14">
        <v>43738</v>
      </c>
      <c r="B367" s="2">
        <v>26.98</v>
      </c>
      <c r="C367" s="2">
        <v>2.399</v>
      </c>
      <c r="D367" s="2">
        <v>11.246</v>
      </c>
      <c r="E367" s="2">
        <v>296.7</v>
      </c>
      <c r="F367" s="6">
        <f t="shared" si="14"/>
        <v>9.0933602965958885E-2</v>
      </c>
      <c r="G367" s="6">
        <f t="shared" si="15"/>
        <v>26.382713853814689</v>
      </c>
    </row>
    <row r="368" spans="1:7">
      <c r="A368" s="14">
        <v>43757</v>
      </c>
      <c r="B368" s="2">
        <v>24.92</v>
      </c>
      <c r="C368" s="2">
        <v>2.339</v>
      </c>
      <c r="D368" s="2">
        <v>10.656000000000001</v>
      </c>
      <c r="E368" s="2">
        <v>282.7</v>
      </c>
      <c r="F368" s="6">
        <f t="shared" si="14"/>
        <v>8.8149982313406441E-2</v>
      </c>
      <c r="G368" s="6">
        <f t="shared" si="15"/>
        <v>26.529654654654653</v>
      </c>
    </row>
    <row r="369" spans="1:7">
      <c r="A369" s="14">
        <v>43774</v>
      </c>
      <c r="B369" s="2">
        <v>23.15</v>
      </c>
      <c r="C369" s="2">
        <v>2.2989999999999999</v>
      </c>
      <c r="D369" s="2">
        <v>10.068</v>
      </c>
      <c r="E369" s="2">
        <v>250.4</v>
      </c>
      <c r="F369" s="7">
        <f t="shared" si="14"/>
        <v>9.2452076677316281E-2</v>
      </c>
      <c r="G369" s="7">
        <f t="shared" si="15"/>
        <v>24.870878029400082</v>
      </c>
    </row>
    <row r="370" spans="1:7">
      <c r="A370" s="14">
        <v>43801</v>
      </c>
      <c r="B370" s="2">
        <v>30.51</v>
      </c>
      <c r="C370" s="2">
        <v>2.7989999999999999</v>
      </c>
      <c r="D370" s="2">
        <v>10.898999999999999</v>
      </c>
      <c r="E370" s="2">
        <v>273.3</v>
      </c>
      <c r="F370" s="6">
        <f t="shared" si="14"/>
        <v>0.11163556531284304</v>
      </c>
      <c r="G370" s="6">
        <f t="shared" si="15"/>
        <v>25.075695017891551</v>
      </c>
    </row>
    <row r="371" spans="1:7">
      <c r="A371" s="14">
        <v>43819</v>
      </c>
      <c r="B371" s="2">
        <v>26.06</v>
      </c>
      <c r="C371" s="2">
        <v>2.359</v>
      </c>
      <c r="D371" s="2">
        <v>11.045999999999999</v>
      </c>
      <c r="E371" s="2">
        <v>268.8</v>
      </c>
      <c r="F371" s="7">
        <f t="shared" si="14"/>
        <v>9.6949404761904751E-2</v>
      </c>
      <c r="G371" s="7">
        <f t="shared" si="15"/>
        <v>24.334600760456276</v>
      </c>
    </row>
    <row r="372" spans="1:7">
      <c r="A372" s="14">
        <v>43851</v>
      </c>
      <c r="B372" s="2">
        <v>26.05</v>
      </c>
      <c r="C372" s="2">
        <v>2.399</v>
      </c>
      <c r="D372" s="2">
        <v>10.858000000000001</v>
      </c>
      <c r="E372" s="2">
        <v>246</v>
      </c>
      <c r="F372" s="6">
        <f t="shared" si="14"/>
        <v>0.10589430894308943</v>
      </c>
      <c r="G372" s="6">
        <f t="shared" si="15"/>
        <v>22.656106096887086</v>
      </c>
    </row>
    <row r="373" spans="1:7">
      <c r="A373" s="14">
        <v>43866</v>
      </c>
      <c r="B373" s="2">
        <v>25.15</v>
      </c>
      <c r="C373" s="2">
        <v>2.359</v>
      </c>
      <c r="D373" s="2">
        <v>10.66</v>
      </c>
      <c r="E373" s="2">
        <v>259.7</v>
      </c>
      <c r="F373" s="6">
        <f t="shared" si="14"/>
        <v>9.6842510589141312E-2</v>
      </c>
      <c r="G373" s="6">
        <f t="shared" si="15"/>
        <v>24.362101313320824</v>
      </c>
    </row>
    <row r="374" spans="1:7">
      <c r="A374" s="14">
        <v>43887</v>
      </c>
      <c r="B374" s="2">
        <v>23.34</v>
      </c>
      <c r="C374" s="2">
        <v>2.2589999999999999</v>
      </c>
      <c r="D374" s="2">
        <v>10.333</v>
      </c>
      <c r="E374" s="2">
        <v>231.5</v>
      </c>
      <c r="F374" s="6">
        <f t="shared" si="14"/>
        <v>0.1008207343412527</v>
      </c>
      <c r="G374" s="6">
        <f t="shared" si="15"/>
        <v>22.403948514468208</v>
      </c>
    </row>
    <row r="375" spans="1:7">
      <c r="A375" s="14">
        <v>43938</v>
      </c>
      <c r="B375" s="2">
        <v>20.47</v>
      </c>
      <c r="C375" s="2">
        <v>1.7989999999999999</v>
      </c>
      <c r="D375" s="2">
        <v>11.379</v>
      </c>
      <c r="E375" s="2">
        <v>282.5</v>
      </c>
      <c r="F375" s="6">
        <f t="shared" si="14"/>
        <v>7.2460176991150441E-2</v>
      </c>
      <c r="G375" s="6">
        <f t="shared" si="15"/>
        <v>24.826434660339224</v>
      </c>
    </row>
    <row r="376" spans="1:7">
      <c r="A376" s="14">
        <v>44005</v>
      </c>
      <c r="B376" s="2">
        <v>20.010000000000002</v>
      </c>
      <c r="C376" s="2">
        <v>1.899</v>
      </c>
      <c r="D376" s="2">
        <v>10.537000000000001</v>
      </c>
      <c r="E376" s="2">
        <v>284.7</v>
      </c>
      <c r="F376" s="6">
        <f t="shared" si="14"/>
        <v>7.0284510010537413E-2</v>
      </c>
      <c r="G376" s="6">
        <f t="shared" si="15"/>
        <v>27.019075638227196</v>
      </c>
    </row>
    <row r="377" spans="1:7">
      <c r="A377" s="14">
        <v>44043</v>
      </c>
      <c r="B377" s="2">
        <v>21.15</v>
      </c>
      <c r="C377" s="2">
        <v>2.1989999999999998</v>
      </c>
      <c r="D377" s="2">
        <v>9.6180000000000003</v>
      </c>
      <c r="E377" s="2">
        <v>346.6</v>
      </c>
      <c r="F377" s="6">
        <f t="shared" si="14"/>
        <v>6.1021350259665312E-2</v>
      </c>
      <c r="G377" s="6">
        <f t="shared" si="15"/>
        <v>36.036598045331672</v>
      </c>
    </row>
    <row r="378" spans="1:7">
      <c r="A378" s="14">
        <v>44057</v>
      </c>
      <c r="B378" s="2">
        <v>21.72</v>
      </c>
      <c r="C378" s="2">
        <v>2.1589999999999998</v>
      </c>
      <c r="D378" s="2">
        <v>10.058</v>
      </c>
      <c r="E378" s="2">
        <v>352.6</v>
      </c>
      <c r="F378" s="6">
        <f t="shared" si="14"/>
        <v>6.1599546228020413E-2</v>
      </c>
      <c r="G378" s="6">
        <f t="shared" si="15"/>
        <v>35.05667130642275</v>
      </c>
    </row>
    <row r="379" spans="1:7">
      <c r="A379" s="14">
        <v>44064</v>
      </c>
      <c r="B379" s="2">
        <v>23.08</v>
      </c>
      <c r="C379" s="2">
        <v>2.0990000000000002</v>
      </c>
      <c r="D379" s="2">
        <v>10.994999999999999</v>
      </c>
      <c r="E379" s="2">
        <v>388.2</v>
      </c>
      <c r="F379" s="6">
        <f t="shared" si="14"/>
        <v>5.9453889747552807E-2</v>
      </c>
      <c r="G379" s="6">
        <f t="shared" si="15"/>
        <v>35.306957708049111</v>
      </c>
    </row>
    <row r="380" spans="1:7">
      <c r="A380" s="14">
        <v>44104</v>
      </c>
      <c r="B380" s="2">
        <v>22.33</v>
      </c>
      <c r="C380" s="2">
        <v>2.0390000000000001</v>
      </c>
      <c r="D380" s="2">
        <v>10.951000000000001</v>
      </c>
      <c r="E380" s="2">
        <v>294.89999999999998</v>
      </c>
      <c r="F380" s="6">
        <f t="shared" si="14"/>
        <v>7.5720583248558834E-2</v>
      </c>
      <c r="G380" s="6">
        <f t="shared" si="15"/>
        <v>26.929047575563871</v>
      </c>
    </row>
    <row r="381" spans="1:7">
      <c r="A381" s="14">
        <v>44148</v>
      </c>
      <c r="B381" s="2">
        <v>20.440000000000001</v>
      </c>
      <c r="C381" s="2">
        <v>1.9790000000000001</v>
      </c>
      <c r="D381" s="2">
        <v>10.327</v>
      </c>
      <c r="E381" s="2">
        <v>275.10000000000002</v>
      </c>
      <c r="F381" s="6">
        <f t="shared" si="14"/>
        <v>7.4300254452926207E-2</v>
      </c>
      <c r="G381" s="6">
        <f t="shared" si="15"/>
        <v>26.638907717633391</v>
      </c>
    </row>
    <row r="382" spans="1:7">
      <c r="A382" s="14">
        <v>44208</v>
      </c>
      <c r="B382" s="2">
        <v>21.1</v>
      </c>
      <c r="C382" s="2">
        <v>2.0790000000000002</v>
      </c>
      <c r="D382" s="2">
        <v>10.148</v>
      </c>
      <c r="E382" s="2">
        <v>260</v>
      </c>
      <c r="F382" s="6">
        <f t="shared" si="14"/>
        <v>8.115384615384616E-2</v>
      </c>
      <c r="G382" s="6">
        <f t="shared" si="15"/>
        <v>25.620811982656683</v>
      </c>
    </row>
    <row r="383" spans="1:7">
      <c r="A383" s="14"/>
      <c r="B383" s="2">
        <v>25.4</v>
      </c>
      <c r="C383" s="2">
        <v>2.4590000000000001</v>
      </c>
      <c r="D383" s="2">
        <v>10.286</v>
      </c>
      <c r="E383" s="2">
        <v>317.7</v>
      </c>
      <c r="F383" s="6">
        <f t="shared" si="14"/>
        <v>7.9949638023292413E-2</v>
      </c>
      <c r="G383" s="6">
        <f t="shared" si="15"/>
        <v>30.886642037721174</v>
      </c>
    </row>
  </sheetData>
  <sortState xmlns:xlrd2="http://schemas.microsoft.com/office/spreadsheetml/2017/richdata2" ref="A2:H383">
    <sortCondition ref="A2:A38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1"/>
  <sheetViews>
    <sheetView tabSelected="1" showRuler="0" topLeftCell="A60" workbookViewId="0">
      <selection activeCell="E93" sqref="E93"/>
    </sheetView>
  </sheetViews>
  <sheetFormatPr baseColWidth="10" defaultRowHeight="16"/>
  <cols>
    <col min="1" max="1" width="12" style="13" bestFit="1" customWidth="1"/>
  </cols>
  <sheetData>
    <row r="1" spans="1:8">
      <c r="A1" s="11" t="s">
        <v>0</v>
      </c>
      <c r="B1" s="1" t="s">
        <v>7</v>
      </c>
      <c r="C1" s="1" t="s">
        <v>8</v>
      </c>
      <c r="D1" s="1" t="s">
        <v>11</v>
      </c>
      <c r="E1" s="1" t="s">
        <v>2</v>
      </c>
      <c r="F1" s="1" t="s">
        <v>9</v>
      </c>
      <c r="G1" s="1" t="s">
        <v>3</v>
      </c>
      <c r="H1" s="1" t="s">
        <v>10</v>
      </c>
    </row>
    <row r="2" spans="1:8">
      <c r="A2" s="14">
        <v>43293</v>
      </c>
      <c r="B2" s="2">
        <v>20.48</v>
      </c>
      <c r="C2" s="2">
        <v>2.879</v>
      </c>
      <c r="D2" s="2">
        <v>7.1120000000000001</v>
      </c>
      <c r="E2" s="2">
        <v>181.9</v>
      </c>
      <c r="F2" s="6">
        <f t="shared" ref="F2:F33" si="0">B2/E2</f>
        <v>0.1125893347993403</v>
      </c>
      <c r="G2" s="8">
        <f t="shared" ref="G2:G33" si="1">E2/D2</f>
        <v>25.576490438695163</v>
      </c>
      <c r="H2" s="2"/>
    </row>
    <row r="3" spans="1:8">
      <c r="A3" s="14">
        <v>43388</v>
      </c>
      <c r="B3" s="2">
        <v>32.590000000000003</v>
      </c>
      <c r="C3" s="2">
        <v>2.6890000000000001</v>
      </c>
      <c r="D3" s="2">
        <v>12.12</v>
      </c>
      <c r="E3" s="2">
        <v>232.9</v>
      </c>
      <c r="F3" s="6">
        <f t="shared" si="0"/>
        <v>0.1399313009875483</v>
      </c>
      <c r="G3" s="8">
        <f t="shared" si="1"/>
        <v>19.216171617161717</v>
      </c>
      <c r="H3" s="2"/>
    </row>
    <row r="4" spans="1:8">
      <c r="A4" s="14">
        <v>43400</v>
      </c>
      <c r="B4" s="2">
        <v>30.93</v>
      </c>
      <c r="C4" s="2">
        <v>2.6989999999999998</v>
      </c>
      <c r="D4" s="2">
        <v>11.459</v>
      </c>
      <c r="E4" s="2">
        <v>250</v>
      </c>
      <c r="F4" s="6">
        <f t="shared" si="0"/>
        <v>0.12372</v>
      </c>
      <c r="G4" s="8">
        <f t="shared" si="1"/>
        <v>21.81691247054717</v>
      </c>
      <c r="H4" s="2"/>
    </row>
    <row r="5" spans="1:8">
      <c r="A5" s="14">
        <v>43415</v>
      </c>
      <c r="B5" s="2">
        <v>29.83</v>
      </c>
      <c r="C5" s="2">
        <v>2.589</v>
      </c>
      <c r="D5" s="2">
        <v>11.52</v>
      </c>
      <c r="E5" s="2">
        <v>205.7</v>
      </c>
      <c r="F5" s="6">
        <f t="shared" si="0"/>
        <v>0.145017015070491</v>
      </c>
      <c r="G5" s="8">
        <f t="shared" si="1"/>
        <v>17.855902777777779</v>
      </c>
      <c r="H5" s="2"/>
    </row>
    <row r="6" spans="1:8">
      <c r="A6" s="14">
        <v>43425</v>
      </c>
      <c r="B6" s="2">
        <v>38.880000000000003</v>
      </c>
      <c r="C6" s="2">
        <v>2.9889999999999999</v>
      </c>
      <c r="D6" s="2">
        <v>13.007999999999999</v>
      </c>
      <c r="E6" s="2">
        <v>288</v>
      </c>
      <c r="F6" s="6">
        <f t="shared" si="0"/>
        <v>0.13500000000000001</v>
      </c>
      <c r="G6" s="8">
        <f t="shared" si="1"/>
        <v>22.140221402214024</v>
      </c>
      <c r="H6" s="2"/>
    </row>
    <row r="7" spans="1:8">
      <c r="A7" s="14">
        <v>43436</v>
      </c>
      <c r="B7" s="2">
        <v>29.29</v>
      </c>
      <c r="C7" s="2">
        <v>2.359</v>
      </c>
      <c r="D7" s="2">
        <v>12.417999999999999</v>
      </c>
      <c r="E7" s="2">
        <v>265.89999999999998</v>
      </c>
      <c r="F7" s="6">
        <f t="shared" si="0"/>
        <v>0.11015419330575404</v>
      </c>
      <c r="G7" s="8">
        <f t="shared" si="1"/>
        <v>21.412465775487195</v>
      </c>
      <c r="H7" s="2"/>
    </row>
    <row r="8" spans="1:8">
      <c r="A8" s="14">
        <v>43450</v>
      </c>
      <c r="B8" s="2">
        <v>24.88</v>
      </c>
      <c r="C8" s="2">
        <v>2.2589999999999999</v>
      </c>
      <c r="D8" s="2">
        <v>11.013999999999999</v>
      </c>
      <c r="E8" s="2">
        <v>213.4</v>
      </c>
      <c r="F8" s="7">
        <f t="shared" si="0"/>
        <v>0.11658856607310215</v>
      </c>
      <c r="G8" s="9">
        <f t="shared" si="1"/>
        <v>19.375340475758129</v>
      </c>
      <c r="H8" s="2"/>
    </row>
    <row r="9" spans="1:8">
      <c r="A9" s="14">
        <v>43462</v>
      </c>
      <c r="B9" s="2">
        <v>33.1</v>
      </c>
      <c r="C9" s="2">
        <v>2.6989999999999998</v>
      </c>
      <c r="D9" s="2">
        <v>12.263</v>
      </c>
      <c r="E9" s="2">
        <v>240.6</v>
      </c>
      <c r="F9" s="6">
        <f t="shared" si="0"/>
        <v>0.1375727348295927</v>
      </c>
      <c r="G9" s="8">
        <f t="shared" si="1"/>
        <v>19.619995107233141</v>
      </c>
      <c r="H9" s="2"/>
    </row>
    <row r="10" spans="1:8">
      <c r="A10" s="14">
        <v>43469</v>
      </c>
      <c r="B10" s="2">
        <v>25.85</v>
      </c>
      <c r="C10" s="2">
        <v>2.0590000000000002</v>
      </c>
      <c r="D10" s="2">
        <v>12.555</v>
      </c>
      <c r="E10" s="2">
        <v>307.5</v>
      </c>
      <c r="F10" s="6">
        <f t="shared" si="0"/>
        <v>8.4065040650406514E-2</v>
      </c>
      <c r="G10" s="8">
        <f t="shared" si="1"/>
        <v>24.492234169653525</v>
      </c>
      <c r="H10" s="2"/>
    </row>
    <row r="11" spans="1:8">
      <c r="A11" s="14">
        <v>43483</v>
      </c>
      <c r="B11" s="2">
        <v>26.06</v>
      </c>
      <c r="C11" s="2">
        <v>2.0990000000000002</v>
      </c>
      <c r="D11" s="2">
        <v>12.414999999999999</v>
      </c>
      <c r="E11" s="2">
        <v>242.6</v>
      </c>
      <c r="F11" s="6">
        <f t="shared" si="0"/>
        <v>0.10741962077493816</v>
      </c>
      <c r="G11" s="8">
        <f t="shared" si="1"/>
        <v>19.540877970197343</v>
      </c>
      <c r="H11" s="2"/>
    </row>
    <row r="12" spans="1:8">
      <c r="A12" s="14">
        <v>43495</v>
      </c>
      <c r="B12" s="2">
        <v>25.8</v>
      </c>
      <c r="C12" s="2">
        <v>2.0590000000000002</v>
      </c>
      <c r="D12" s="2">
        <v>12.531000000000001</v>
      </c>
      <c r="E12" s="2">
        <v>244.3</v>
      </c>
      <c r="F12" s="6">
        <f t="shared" si="0"/>
        <v>0.10560785918952108</v>
      </c>
      <c r="G12" s="8">
        <f t="shared" si="1"/>
        <v>19.495650786050593</v>
      </c>
      <c r="H12" s="2"/>
    </row>
    <row r="13" spans="1:8">
      <c r="A13" s="14">
        <v>43507</v>
      </c>
      <c r="B13" s="2">
        <v>25.61</v>
      </c>
      <c r="C13" s="2">
        <v>2.0590000000000002</v>
      </c>
      <c r="D13" s="2">
        <v>12.436999999999999</v>
      </c>
      <c r="E13" s="2">
        <v>254.7</v>
      </c>
      <c r="F13" s="6">
        <f t="shared" si="0"/>
        <v>0.10054966627404791</v>
      </c>
      <c r="G13" s="8">
        <f t="shared" si="1"/>
        <v>20.479215244833963</v>
      </c>
      <c r="H13" s="2"/>
    </row>
    <row r="14" spans="1:8">
      <c r="A14" s="14">
        <v>43517</v>
      </c>
      <c r="B14" s="2">
        <v>25.44</v>
      </c>
      <c r="C14" s="2">
        <v>2.0590000000000002</v>
      </c>
      <c r="D14" s="2">
        <v>12.356</v>
      </c>
      <c r="E14" s="2">
        <v>241.8</v>
      </c>
      <c r="F14" s="6">
        <f t="shared" si="0"/>
        <v>0.10521091811414392</v>
      </c>
      <c r="G14" s="8">
        <f t="shared" si="1"/>
        <v>19.569439948203303</v>
      </c>
      <c r="H14" s="2"/>
    </row>
    <row r="15" spans="1:8">
      <c r="A15" s="14">
        <v>43528</v>
      </c>
      <c r="B15" s="2">
        <v>29.55</v>
      </c>
      <c r="C15" s="2">
        <v>2.2589999999999999</v>
      </c>
      <c r="D15" s="2">
        <v>13.08</v>
      </c>
      <c r="E15" s="2">
        <v>286.89999999999998</v>
      </c>
      <c r="F15" s="7">
        <f t="shared" si="0"/>
        <v>0.10299756012547927</v>
      </c>
      <c r="G15" s="9">
        <f t="shared" si="1"/>
        <v>21.934250764525991</v>
      </c>
      <c r="H15" s="2"/>
    </row>
    <row r="16" spans="1:8">
      <c r="A16" s="14">
        <v>43541</v>
      </c>
      <c r="B16" s="2">
        <v>27.92</v>
      </c>
      <c r="C16" s="2">
        <v>2.359</v>
      </c>
      <c r="D16" s="2">
        <v>11.836</v>
      </c>
      <c r="E16" s="2">
        <v>254.4</v>
      </c>
      <c r="F16" s="7">
        <f t="shared" si="0"/>
        <v>0.10974842767295598</v>
      </c>
      <c r="G16" s="9">
        <f t="shared" si="1"/>
        <v>21.493747887799934</v>
      </c>
      <c r="H16" s="2"/>
    </row>
    <row r="17" spans="1:8">
      <c r="A17" s="14">
        <v>43551</v>
      </c>
      <c r="B17" s="2">
        <v>30.48</v>
      </c>
      <c r="C17" s="2">
        <v>2.5590000000000002</v>
      </c>
      <c r="D17" s="2">
        <v>11.912000000000001</v>
      </c>
      <c r="E17" s="2">
        <v>240.7</v>
      </c>
      <c r="F17" s="6">
        <f t="shared" si="0"/>
        <v>0.12663066057332781</v>
      </c>
      <c r="G17" s="8">
        <f t="shared" si="1"/>
        <v>20.20651443922095</v>
      </c>
      <c r="H17" s="2"/>
    </row>
    <row r="18" spans="1:8">
      <c r="A18" s="14">
        <v>43565</v>
      </c>
      <c r="B18" s="2">
        <v>32.770000000000003</v>
      </c>
      <c r="C18" s="2">
        <v>2.5990000000000002</v>
      </c>
      <c r="D18" s="2">
        <v>12.609</v>
      </c>
      <c r="E18" s="2">
        <v>262.89999999999998</v>
      </c>
      <c r="F18" s="6">
        <f t="shared" si="0"/>
        <v>0.12464815519208827</v>
      </c>
      <c r="G18" s="8">
        <f t="shared" si="1"/>
        <v>20.850186374811642</v>
      </c>
      <c r="H18" s="2"/>
    </row>
    <row r="19" spans="1:8">
      <c r="A19" s="14">
        <v>43568</v>
      </c>
      <c r="B19" s="2">
        <v>31.29</v>
      </c>
      <c r="C19" s="2">
        <v>2.9990000000000001</v>
      </c>
      <c r="D19" s="2">
        <v>10.432</v>
      </c>
      <c r="E19" s="2">
        <v>305.89999999999998</v>
      </c>
      <c r="F19" s="7">
        <f t="shared" si="0"/>
        <v>0.1022883295194508</v>
      </c>
      <c r="G19" s="9">
        <f t="shared" si="1"/>
        <v>29.323236196319016</v>
      </c>
      <c r="H19" s="2"/>
    </row>
    <row r="20" spans="1:8">
      <c r="A20" s="14">
        <v>43569</v>
      </c>
      <c r="B20" s="2">
        <v>6.98</v>
      </c>
      <c r="C20" s="2">
        <v>2.7290000000000001</v>
      </c>
      <c r="D20" s="2">
        <v>2.5569999999999999</v>
      </c>
      <c r="E20" s="2">
        <v>53.7</v>
      </c>
      <c r="F20" s="7">
        <f t="shared" si="0"/>
        <v>0.12998137802607077</v>
      </c>
      <c r="G20" s="9">
        <f t="shared" si="1"/>
        <v>21.00117324990223</v>
      </c>
      <c r="H20" s="2"/>
    </row>
    <row r="21" spans="1:8">
      <c r="A21" s="14">
        <v>43573</v>
      </c>
      <c r="B21" s="2">
        <v>36.04</v>
      </c>
      <c r="C21" s="2">
        <v>2.899</v>
      </c>
      <c r="D21" s="2">
        <v>12.433</v>
      </c>
      <c r="E21" s="2">
        <v>354.7</v>
      </c>
      <c r="F21" s="6">
        <f t="shared" si="0"/>
        <v>0.10160699182407669</v>
      </c>
      <c r="G21" s="8">
        <f t="shared" si="1"/>
        <v>28.528914984315932</v>
      </c>
      <c r="H21" s="2"/>
    </row>
    <row r="22" spans="1:8">
      <c r="A22" s="14">
        <v>43578</v>
      </c>
      <c r="B22" s="2">
        <v>33.51</v>
      </c>
      <c r="C22" s="2">
        <v>2.7589999999999999</v>
      </c>
      <c r="D22" s="2">
        <v>12.147</v>
      </c>
      <c r="E22" s="2">
        <v>343.8</v>
      </c>
      <c r="F22" s="6">
        <f t="shared" si="0"/>
        <v>9.7469458987783586E-2</v>
      </c>
      <c r="G22" s="8">
        <f t="shared" si="1"/>
        <v>28.303284761669548</v>
      </c>
      <c r="H22" s="2"/>
    </row>
    <row r="23" spans="1:8">
      <c r="A23" s="14">
        <v>43592</v>
      </c>
      <c r="B23" s="2">
        <v>32.46</v>
      </c>
      <c r="C23" s="2">
        <v>2.6989999999999998</v>
      </c>
      <c r="D23" s="2">
        <v>12.025</v>
      </c>
      <c r="E23" s="2">
        <v>250.8</v>
      </c>
      <c r="F23" s="6">
        <f t="shared" si="0"/>
        <v>0.12942583732057417</v>
      </c>
      <c r="G23" s="8">
        <f t="shared" si="1"/>
        <v>20.856548856548859</v>
      </c>
      <c r="H23" s="2"/>
    </row>
    <row r="24" spans="1:8">
      <c r="A24" s="14">
        <v>43603</v>
      </c>
      <c r="B24" s="2">
        <v>32.229999999999997</v>
      </c>
      <c r="C24" s="2">
        <v>2.879</v>
      </c>
      <c r="D24" s="2">
        <v>11.195</v>
      </c>
      <c r="E24" s="2">
        <v>237.1</v>
      </c>
      <c r="F24" s="7">
        <f t="shared" si="0"/>
        <v>0.13593420497680303</v>
      </c>
      <c r="G24" s="9">
        <f t="shared" si="1"/>
        <v>21.179097811523</v>
      </c>
      <c r="H24" s="2"/>
    </row>
    <row r="25" spans="1:8">
      <c r="A25" s="14">
        <v>43610</v>
      </c>
      <c r="B25" s="2">
        <v>21.03</v>
      </c>
      <c r="C25" s="2">
        <v>2.6989999999999998</v>
      </c>
      <c r="D25" s="2">
        <v>7.79</v>
      </c>
      <c r="E25" s="2">
        <v>168</v>
      </c>
      <c r="F25" s="7">
        <f t="shared" si="0"/>
        <v>0.12517857142857144</v>
      </c>
      <c r="G25" s="9">
        <f t="shared" si="1"/>
        <v>21.566110397946083</v>
      </c>
      <c r="H25" s="2"/>
    </row>
    <row r="26" spans="1:8">
      <c r="A26" s="14">
        <v>43612</v>
      </c>
      <c r="B26" s="2">
        <v>17.100000000000001</v>
      </c>
      <c r="C26" s="2">
        <v>2.5990000000000002</v>
      </c>
      <c r="D26" s="2">
        <v>6.5810000000000004</v>
      </c>
      <c r="E26" s="2">
        <v>185.8</v>
      </c>
      <c r="F26" s="6">
        <f t="shared" si="0"/>
        <v>9.2034445640473625E-2</v>
      </c>
      <c r="G26" s="8">
        <f t="shared" si="1"/>
        <v>28.232791369092844</v>
      </c>
      <c r="H26" s="2"/>
    </row>
    <row r="27" spans="1:8">
      <c r="A27" s="14">
        <v>43618</v>
      </c>
      <c r="B27" s="2">
        <v>33.200000000000003</v>
      </c>
      <c r="C27" s="2">
        <v>2.7189999999999999</v>
      </c>
      <c r="D27" s="2">
        <v>12.211</v>
      </c>
      <c r="E27" s="2">
        <v>301.60000000000002</v>
      </c>
      <c r="F27" s="6">
        <f t="shared" si="0"/>
        <v>0.11007957559681698</v>
      </c>
      <c r="G27" s="8">
        <f t="shared" si="1"/>
        <v>24.699041847514536</v>
      </c>
      <c r="H27" s="2"/>
    </row>
    <row r="28" spans="1:8">
      <c r="A28" s="14">
        <v>43630</v>
      </c>
      <c r="B28" s="2">
        <v>34.07</v>
      </c>
      <c r="C28" s="2">
        <v>2.879</v>
      </c>
      <c r="D28" s="2">
        <v>11.835000000000001</v>
      </c>
      <c r="E28" s="2">
        <v>243.9</v>
      </c>
      <c r="F28" s="6">
        <f t="shared" si="0"/>
        <v>0.13968839688396884</v>
      </c>
      <c r="G28" s="8">
        <f t="shared" si="1"/>
        <v>20.608365019011405</v>
      </c>
      <c r="H28" s="2"/>
    </row>
    <row r="29" spans="1:8">
      <c r="A29" s="14">
        <v>43635</v>
      </c>
      <c r="B29" s="2">
        <v>32.86</v>
      </c>
      <c r="C29" s="2">
        <v>2.5990000000000002</v>
      </c>
      <c r="D29" s="2">
        <v>12.643000000000001</v>
      </c>
      <c r="E29" s="2">
        <v>338</v>
      </c>
      <c r="F29" s="6">
        <f t="shared" si="0"/>
        <v>9.7218934911242602E-2</v>
      </c>
      <c r="G29" s="8">
        <f t="shared" si="1"/>
        <v>26.734161195918688</v>
      </c>
      <c r="H29" s="2"/>
    </row>
    <row r="30" spans="1:8">
      <c r="A30" s="14">
        <v>43639</v>
      </c>
      <c r="B30" s="2">
        <v>32.78</v>
      </c>
      <c r="C30" s="2">
        <v>2.5990000000000002</v>
      </c>
      <c r="D30" s="2">
        <v>12.614000000000001</v>
      </c>
      <c r="E30" s="2">
        <v>335.4</v>
      </c>
      <c r="F30" s="6">
        <f t="shared" si="0"/>
        <v>9.7734048896839607E-2</v>
      </c>
      <c r="G30" s="8">
        <f t="shared" si="1"/>
        <v>26.589503726018705</v>
      </c>
      <c r="H30" s="2"/>
    </row>
    <row r="31" spans="1:8">
      <c r="A31" s="14">
        <v>43646</v>
      </c>
      <c r="B31" s="2">
        <v>24.25</v>
      </c>
      <c r="C31" s="2">
        <v>2.5790000000000002</v>
      </c>
      <c r="D31" s="2">
        <v>9.4030000000000005</v>
      </c>
      <c r="E31" s="2">
        <v>216.1</v>
      </c>
      <c r="F31" s="6">
        <f t="shared" si="0"/>
        <v>0.11221656640444239</v>
      </c>
      <c r="G31" s="8">
        <f t="shared" si="1"/>
        <v>22.982027012655532</v>
      </c>
      <c r="H31" s="2"/>
    </row>
    <row r="32" spans="1:8">
      <c r="A32" s="14">
        <v>43653</v>
      </c>
      <c r="B32" s="2">
        <v>32.03</v>
      </c>
      <c r="C32" s="2">
        <v>2.6389999999999998</v>
      </c>
      <c r="D32" s="2">
        <v>12.137</v>
      </c>
      <c r="E32" s="2">
        <v>285.8</v>
      </c>
      <c r="F32" s="6">
        <f t="shared" si="0"/>
        <v>0.11207137858642408</v>
      </c>
      <c r="G32" s="8">
        <f t="shared" si="1"/>
        <v>23.547828952788993</v>
      </c>
      <c r="H32" s="2"/>
    </row>
    <row r="33" spans="1:8">
      <c r="A33" s="14">
        <v>43660</v>
      </c>
      <c r="B33" s="2">
        <f>26.81+10</f>
        <v>36.81</v>
      </c>
      <c r="C33" s="2">
        <v>2.859</v>
      </c>
      <c r="D33" s="2">
        <f>9.376+3.46</f>
        <v>12.835999999999999</v>
      </c>
      <c r="E33" s="2">
        <v>360.5</v>
      </c>
      <c r="F33" s="6">
        <f t="shared" si="0"/>
        <v>0.10210818307905688</v>
      </c>
      <c r="G33" s="8">
        <f t="shared" si="1"/>
        <v>28.085073231536306</v>
      </c>
      <c r="H33" s="10" t="s">
        <v>5</v>
      </c>
    </row>
    <row r="34" spans="1:8">
      <c r="A34" s="14">
        <v>43660</v>
      </c>
      <c r="B34" s="2">
        <v>25.36</v>
      </c>
      <c r="C34" s="2">
        <v>2.6389999999999998</v>
      </c>
      <c r="D34" s="2">
        <v>9.6080000000000005</v>
      </c>
      <c r="E34" s="2">
        <v>269.3</v>
      </c>
      <c r="F34" s="6">
        <f t="shared" ref="F34:F65" si="2">B34/E34</f>
        <v>9.4170070553286286E-2</v>
      </c>
      <c r="G34" s="8">
        <f t="shared" ref="G34:G65" si="3">E34/D34</f>
        <v>28.02872606161532</v>
      </c>
      <c r="H34" s="2"/>
    </row>
    <row r="35" spans="1:8">
      <c r="A35" s="14">
        <v>43660</v>
      </c>
      <c r="B35" s="2">
        <v>13.85</v>
      </c>
      <c r="C35" s="2">
        <v>2.6989999999999998</v>
      </c>
      <c r="D35" s="2">
        <v>5.1319999999999997</v>
      </c>
      <c r="E35" s="2">
        <v>157.80000000000001</v>
      </c>
      <c r="F35" s="6">
        <f t="shared" si="2"/>
        <v>8.7769328263624838E-2</v>
      </c>
      <c r="G35" s="8">
        <f t="shared" si="3"/>
        <v>30.748246297739676</v>
      </c>
      <c r="H35" s="2"/>
    </row>
    <row r="36" spans="1:8">
      <c r="A36" s="14">
        <v>43663</v>
      </c>
      <c r="B36" s="2">
        <v>23.58</v>
      </c>
      <c r="C36" s="2">
        <v>2.6190000000000002</v>
      </c>
      <c r="D36" s="2">
        <v>9.0050000000000008</v>
      </c>
      <c r="E36" s="2">
        <v>230.1</v>
      </c>
      <c r="F36" s="6">
        <f t="shared" si="2"/>
        <v>0.10247718383311603</v>
      </c>
      <c r="G36" s="8">
        <f t="shared" si="3"/>
        <v>25.552470849528039</v>
      </c>
      <c r="H36" s="2"/>
    </row>
    <row r="37" spans="1:8">
      <c r="A37" s="14">
        <v>43666</v>
      </c>
      <c r="B37" s="2">
        <v>28.63</v>
      </c>
      <c r="C37" s="2">
        <v>2.609</v>
      </c>
      <c r="D37" s="2">
        <v>10.974</v>
      </c>
      <c r="E37" s="2">
        <v>304.2</v>
      </c>
      <c r="F37" s="6">
        <f t="shared" si="2"/>
        <v>9.4115713346482582E-2</v>
      </c>
      <c r="G37" s="8">
        <f t="shared" si="3"/>
        <v>27.720065609622743</v>
      </c>
      <c r="H37" s="2"/>
    </row>
    <row r="38" spans="1:8">
      <c r="A38" s="14">
        <v>43667</v>
      </c>
      <c r="B38" s="2">
        <v>22.06</v>
      </c>
      <c r="C38" s="2">
        <v>2.7989999999999999</v>
      </c>
      <c r="D38" s="2">
        <v>7.8819999999999997</v>
      </c>
      <c r="E38" s="2">
        <v>227.8</v>
      </c>
      <c r="F38" s="6">
        <f t="shared" si="2"/>
        <v>9.6839332748024573E-2</v>
      </c>
      <c r="G38" s="8">
        <f t="shared" si="3"/>
        <v>28.90129408779498</v>
      </c>
      <c r="H38" s="2"/>
    </row>
    <row r="39" spans="1:8">
      <c r="A39" s="14">
        <v>43671</v>
      </c>
      <c r="B39" s="2">
        <v>25.11</v>
      </c>
      <c r="C39" s="2">
        <v>2.7589999999999999</v>
      </c>
      <c r="D39" s="2">
        <v>9.1010000000000009</v>
      </c>
      <c r="E39" s="2">
        <v>235.5</v>
      </c>
      <c r="F39" s="6">
        <f t="shared" si="2"/>
        <v>0.10662420382165605</v>
      </c>
      <c r="G39" s="8">
        <f t="shared" si="3"/>
        <v>25.876277332161298</v>
      </c>
      <c r="H39" s="2"/>
    </row>
    <row r="40" spans="1:8">
      <c r="A40" s="14">
        <v>43672</v>
      </c>
      <c r="B40" s="2">
        <v>27.06</v>
      </c>
      <c r="C40" s="2">
        <v>2.819</v>
      </c>
      <c r="D40" s="2">
        <v>9.5980000000000008</v>
      </c>
      <c r="E40" s="2">
        <v>258.7</v>
      </c>
      <c r="F40" s="6">
        <f t="shared" si="2"/>
        <v>0.10459992269037495</v>
      </c>
      <c r="G40" s="8">
        <f t="shared" si="3"/>
        <v>26.953531985830377</v>
      </c>
      <c r="H40" s="2"/>
    </row>
    <row r="41" spans="1:8">
      <c r="A41" s="14">
        <v>43673</v>
      </c>
      <c r="B41" s="2">
        <v>22.19</v>
      </c>
      <c r="C41" s="2">
        <v>2.859</v>
      </c>
      <c r="D41" s="2">
        <v>7.7619999999999996</v>
      </c>
      <c r="E41" s="2">
        <v>233.2</v>
      </c>
      <c r="F41" s="6">
        <f t="shared" si="2"/>
        <v>9.5154373927958849E-2</v>
      </c>
      <c r="G41" s="8">
        <f t="shared" si="3"/>
        <v>30.04380314351971</v>
      </c>
      <c r="H41" s="2"/>
    </row>
    <row r="42" spans="1:8">
      <c r="A42" s="14">
        <v>43677</v>
      </c>
      <c r="B42" s="2">
        <v>29.54</v>
      </c>
      <c r="C42" s="2">
        <v>2.5990000000000002</v>
      </c>
      <c r="D42" s="2">
        <v>11.367000000000001</v>
      </c>
      <c r="E42" s="2">
        <v>300.89999999999998</v>
      </c>
      <c r="F42" s="6">
        <f t="shared" si="2"/>
        <v>9.8172150216018619E-2</v>
      </c>
      <c r="G42" s="8">
        <f t="shared" si="3"/>
        <v>26.471364476115067</v>
      </c>
      <c r="H42" s="2"/>
    </row>
    <row r="43" spans="1:8">
      <c r="A43" s="14">
        <v>43686</v>
      </c>
      <c r="B43" s="2">
        <v>15.56</v>
      </c>
      <c r="C43" s="2">
        <v>2.5990000000000002</v>
      </c>
      <c r="D43" s="2">
        <v>5.9859999999999998</v>
      </c>
      <c r="E43" s="2">
        <f>20*D43</f>
        <v>119.72</v>
      </c>
      <c r="F43" s="6">
        <f t="shared" si="2"/>
        <v>0.12996992983628466</v>
      </c>
      <c r="G43" s="8">
        <f t="shared" si="3"/>
        <v>20</v>
      </c>
      <c r="H43" s="10" t="s">
        <v>6</v>
      </c>
    </row>
    <row r="44" spans="1:8">
      <c r="A44" s="14">
        <v>43687</v>
      </c>
      <c r="B44" s="2">
        <v>30.12</v>
      </c>
      <c r="C44" s="2">
        <v>2.7389999999999999</v>
      </c>
      <c r="D44" s="2">
        <v>10.997</v>
      </c>
      <c r="E44" s="2">
        <v>331.8</v>
      </c>
      <c r="F44" s="6">
        <f t="shared" si="2"/>
        <v>9.0777576853526221E-2</v>
      </c>
      <c r="G44" s="8">
        <f t="shared" si="3"/>
        <v>30.171865054105666</v>
      </c>
      <c r="H44" s="2"/>
    </row>
    <row r="45" spans="1:8">
      <c r="A45" s="14">
        <v>43693</v>
      </c>
      <c r="B45" s="2">
        <v>27.25</v>
      </c>
      <c r="C45" s="2">
        <v>2.6989999999999998</v>
      </c>
      <c r="D45" s="2">
        <v>10.095000000000001</v>
      </c>
      <c r="E45" s="2">
        <v>293</v>
      </c>
      <c r="F45" s="7">
        <f t="shared" si="2"/>
        <v>9.3003412969283272E-2</v>
      </c>
      <c r="G45" s="9">
        <f t="shared" si="3"/>
        <v>29.024269440316989</v>
      </c>
      <c r="H45" s="2"/>
    </row>
    <row r="46" spans="1:8">
      <c r="A46" s="14">
        <v>43697</v>
      </c>
      <c r="B46" s="2">
        <v>30.49</v>
      </c>
      <c r="C46" s="2">
        <v>2.4390000000000001</v>
      </c>
      <c r="D46" s="2">
        <v>12.500999999999999</v>
      </c>
      <c r="E46" s="2">
        <v>349.2</v>
      </c>
      <c r="F46" s="6">
        <f t="shared" si="2"/>
        <v>8.7313860252004577E-2</v>
      </c>
      <c r="G46" s="8">
        <f t="shared" si="3"/>
        <v>27.933765298776098</v>
      </c>
      <c r="H46" s="2"/>
    </row>
    <row r="47" spans="1:8">
      <c r="A47" s="14">
        <v>43707</v>
      </c>
      <c r="B47" s="2">
        <v>29.95</v>
      </c>
      <c r="C47" s="2">
        <v>2.5990000000000002</v>
      </c>
      <c r="D47" s="2">
        <v>11.523999999999999</v>
      </c>
      <c r="E47" s="2">
        <v>336.3</v>
      </c>
      <c r="F47" s="6">
        <f t="shared" si="2"/>
        <v>8.9057389235801365E-2</v>
      </c>
      <c r="G47" s="8">
        <f t="shared" si="3"/>
        <v>29.182575494619925</v>
      </c>
      <c r="H47" s="2"/>
    </row>
    <row r="48" spans="1:8">
      <c r="A48" s="14">
        <v>43707</v>
      </c>
      <c r="B48" s="2">
        <v>20.37</v>
      </c>
      <c r="C48" s="2">
        <v>2.399</v>
      </c>
      <c r="D48" s="2">
        <v>8.4909999999999997</v>
      </c>
      <c r="E48" s="2">
        <v>173.7</v>
      </c>
      <c r="F48" s="6">
        <f t="shared" si="2"/>
        <v>0.11727115716753024</v>
      </c>
      <c r="G48" s="8">
        <f t="shared" si="3"/>
        <v>20.456954422329524</v>
      </c>
      <c r="H48" s="2"/>
    </row>
    <row r="49" spans="1:8">
      <c r="A49" s="14">
        <v>43710</v>
      </c>
      <c r="B49" s="2">
        <v>20.46</v>
      </c>
      <c r="C49" s="2">
        <v>2.5590000000000002</v>
      </c>
      <c r="D49" s="2">
        <v>7.9950000000000001</v>
      </c>
      <c r="E49" s="2">
        <v>237.9</v>
      </c>
      <c r="F49" s="6">
        <f t="shared" si="2"/>
        <v>8.6002522068095846E-2</v>
      </c>
      <c r="G49" s="8">
        <f t="shared" si="3"/>
        <v>29.756097560975611</v>
      </c>
      <c r="H49" s="2"/>
    </row>
    <row r="50" spans="1:8">
      <c r="A50" s="14">
        <v>43729</v>
      </c>
      <c r="B50" s="2">
        <v>29.4</v>
      </c>
      <c r="C50" s="2">
        <v>2.399</v>
      </c>
      <c r="D50" s="2">
        <v>12.255000000000001</v>
      </c>
      <c r="E50" s="2">
        <v>227.7</v>
      </c>
      <c r="F50" s="6">
        <f t="shared" si="2"/>
        <v>0.12911725955204217</v>
      </c>
      <c r="G50" s="8">
        <f t="shared" si="3"/>
        <v>18.58017135862913</v>
      </c>
      <c r="H50" s="2"/>
    </row>
    <row r="51" spans="1:8">
      <c r="A51" s="14">
        <v>43738</v>
      </c>
      <c r="B51" s="2">
        <v>34.619999999999997</v>
      </c>
      <c r="C51" s="2">
        <v>2.7989999999999999</v>
      </c>
      <c r="D51" s="2">
        <v>12.368</v>
      </c>
      <c r="E51" s="2">
        <v>302.2</v>
      </c>
      <c r="F51" s="6">
        <f t="shared" si="2"/>
        <v>0.11455989410986102</v>
      </c>
      <c r="G51" s="8">
        <f t="shared" si="3"/>
        <v>24.434023285899094</v>
      </c>
      <c r="H51" s="2"/>
    </row>
    <row r="52" spans="1:8">
      <c r="A52" s="14">
        <v>43751</v>
      </c>
      <c r="B52" s="2">
        <v>29.72</v>
      </c>
      <c r="C52" s="2">
        <v>2.339</v>
      </c>
      <c r="D52" s="2">
        <v>12.707000000000001</v>
      </c>
      <c r="E52" s="2">
        <v>257.60000000000002</v>
      </c>
      <c r="F52" s="6">
        <f t="shared" si="2"/>
        <v>0.11537267080745341</v>
      </c>
      <c r="G52" s="8">
        <f t="shared" si="3"/>
        <v>20.272290863303692</v>
      </c>
      <c r="H52" s="2"/>
    </row>
    <row r="53" spans="1:8">
      <c r="A53" s="14">
        <v>43764</v>
      </c>
      <c r="B53" s="2">
        <v>26.11</v>
      </c>
      <c r="C53" s="2">
        <v>2.2989999999999999</v>
      </c>
      <c r="D53" s="2">
        <v>11.356</v>
      </c>
      <c r="E53" s="2">
        <v>253.2</v>
      </c>
      <c r="F53" s="6">
        <f t="shared" si="2"/>
        <v>0.10312006319115324</v>
      </c>
      <c r="G53" s="8">
        <f t="shared" si="3"/>
        <v>22.296583303980274</v>
      </c>
      <c r="H53" s="2"/>
    </row>
    <row r="54" spans="1:8">
      <c r="A54" s="14">
        <v>43775</v>
      </c>
      <c r="B54" s="2">
        <v>25.9</v>
      </c>
      <c r="C54" s="2">
        <v>2.2989999999999999</v>
      </c>
      <c r="D54" s="2">
        <v>11.263999999999999</v>
      </c>
      <c r="E54" s="2">
        <v>221.3</v>
      </c>
      <c r="F54" s="6">
        <f t="shared" si="2"/>
        <v>0.11703569814731132</v>
      </c>
      <c r="G54" s="8">
        <f t="shared" si="3"/>
        <v>19.646661931818183</v>
      </c>
      <c r="H54" s="2"/>
    </row>
    <row r="55" spans="1:8">
      <c r="A55" s="14">
        <v>43780</v>
      </c>
      <c r="B55" s="2">
        <v>19.25</v>
      </c>
      <c r="C55" s="2">
        <v>2.3490000000000002</v>
      </c>
      <c r="D55" s="2">
        <v>8.1940000000000008</v>
      </c>
      <c r="E55" s="2">
        <v>191.9</v>
      </c>
      <c r="F55" s="6">
        <f t="shared" si="2"/>
        <v>0.1003126628452319</v>
      </c>
      <c r="G55" s="8">
        <f t="shared" si="3"/>
        <v>23.419575298999266</v>
      </c>
      <c r="H55" s="2"/>
    </row>
    <row r="56" spans="1:8">
      <c r="A56" s="14">
        <v>43800</v>
      </c>
      <c r="B56" s="2">
        <v>28.43</v>
      </c>
      <c r="C56" s="2">
        <v>2.2989999999999999</v>
      </c>
      <c r="D56" s="2">
        <v>12.368</v>
      </c>
      <c r="E56" s="2">
        <v>217.6</v>
      </c>
      <c r="F56" s="6">
        <f t="shared" si="2"/>
        <v>0.13065257352941176</v>
      </c>
      <c r="G56" s="8">
        <f t="shared" si="3"/>
        <v>17.59379042690815</v>
      </c>
      <c r="H56" s="2"/>
    </row>
    <row r="57" spans="1:8">
      <c r="A57" s="14">
        <v>43814</v>
      </c>
      <c r="B57" s="2">
        <v>26.94</v>
      </c>
      <c r="C57" s="2">
        <v>2.359</v>
      </c>
      <c r="D57" s="2">
        <v>11.419</v>
      </c>
      <c r="E57" s="2">
        <v>204.5</v>
      </c>
      <c r="F57" s="6">
        <f t="shared" si="2"/>
        <v>0.1317359413202934</v>
      </c>
      <c r="G57" s="8">
        <f t="shared" si="3"/>
        <v>17.908748576933181</v>
      </c>
      <c r="H57" s="2"/>
    </row>
    <row r="58" spans="1:8">
      <c r="A58" s="14">
        <v>43822</v>
      </c>
      <c r="B58" s="2">
        <v>29.88</v>
      </c>
      <c r="C58" s="2">
        <v>2.359</v>
      </c>
      <c r="D58" s="2">
        <v>12.666</v>
      </c>
      <c r="E58" s="2">
        <v>267.89999999999998</v>
      </c>
      <c r="F58" s="6">
        <f t="shared" si="2"/>
        <v>0.11153415453527436</v>
      </c>
      <c r="G58" s="8">
        <f t="shared" si="3"/>
        <v>21.151113216485076</v>
      </c>
      <c r="H58" s="2"/>
    </row>
    <row r="59" spans="1:8">
      <c r="A59" s="14">
        <v>43838</v>
      </c>
      <c r="B59" s="2">
        <v>30.08</v>
      </c>
      <c r="C59" s="2">
        <v>2.399</v>
      </c>
      <c r="D59" s="2">
        <v>12.538</v>
      </c>
      <c r="E59" s="2">
        <v>260.10000000000002</v>
      </c>
      <c r="F59" s="6">
        <f t="shared" si="2"/>
        <v>0.11564782775855438</v>
      </c>
      <c r="G59" s="8">
        <f t="shared" si="3"/>
        <v>20.744935396394961</v>
      </c>
      <c r="H59" s="2"/>
    </row>
    <row r="60" spans="1:8">
      <c r="A60" s="14">
        <v>43849</v>
      </c>
      <c r="B60" s="2">
        <v>22.07</v>
      </c>
      <c r="C60" s="2">
        <v>2.359</v>
      </c>
      <c r="D60" s="2">
        <v>9.3539999999999992</v>
      </c>
      <c r="E60" s="2">
        <v>197.6</v>
      </c>
      <c r="F60" s="6">
        <f t="shared" si="2"/>
        <v>0.11169028340080972</v>
      </c>
      <c r="G60" s="8">
        <f t="shared" si="3"/>
        <v>21.124652555056663</v>
      </c>
      <c r="H60" s="2"/>
    </row>
    <row r="61" spans="1:8">
      <c r="A61" s="14">
        <v>43851</v>
      </c>
      <c r="B61" s="2">
        <v>28.37</v>
      </c>
      <c r="C61" s="2">
        <v>2.399</v>
      </c>
      <c r="D61" s="2">
        <v>11.824</v>
      </c>
      <c r="E61" s="2">
        <v>329.9</v>
      </c>
      <c r="F61" s="6">
        <f t="shared" si="2"/>
        <v>8.5995756289784786E-2</v>
      </c>
      <c r="G61" s="8">
        <f t="shared" si="3"/>
        <v>27.900879566982407</v>
      </c>
      <c r="H61" s="2"/>
    </row>
    <row r="62" spans="1:8">
      <c r="A62" s="14">
        <v>43862</v>
      </c>
      <c r="B62" s="2">
        <v>23.41</v>
      </c>
      <c r="C62" s="2">
        <v>2.379</v>
      </c>
      <c r="D62" s="2">
        <v>9.8390000000000004</v>
      </c>
      <c r="E62" s="2">
        <v>200</v>
      </c>
      <c r="F62" s="6">
        <f t="shared" si="2"/>
        <v>0.11705</v>
      </c>
      <c r="G62" s="8">
        <f t="shared" si="3"/>
        <v>20.327269031405631</v>
      </c>
      <c r="H62" s="2"/>
    </row>
    <row r="63" spans="1:8">
      <c r="A63" s="14">
        <v>43871</v>
      </c>
      <c r="B63" s="2">
        <v>27.89</v>
      </c>
      <c r="C63" s="2">
        <v>2.2989999999999999</v>
      </c>
      <c r="D63" s="2">
        <v>12.131</v>
      </c>
      <c r="E63" s="2">
        <v>283.89999999999998</v>
      </c>
      <c r="F63" s="6">
        <f t="shared" si="2"/>
        <v>9.8238816484677707E-2</v>
      </c>
      <c r="G63" s="8">
        <f t="shared" si="3"/>
        <v>23.40285219685104</v>
      </c>
      <c r="H63" s="2"/>
    </row>
    <row r="64" spans="1:8">
      <c r="A64" s="14">
        <v>43885</v>
      </c>
      <c r="B64" s="2">
        <v>28.26</v>
      </c>
      <c r="C64" s="2">
        <v>2.2589999999999999</v>
      </c>
      <c r="D64" s="2">
        <v>12.507999999999999</v>
      </c>
      <c r="E64" s="2">
        <v>246.3</v>
      </c>
      <c r="F64" s="6">
        <f t="shared" si="2"/>
        <v>0.11473812423873325</v>
      </c>
      <c r="G64" s="8">
        <f t="shared" si="3"/>
        <v>19.69139750559642</v>
      </c>
      <c r="H64" s="2"/>
    </row>
    <row r="65" spans="1:7">
      <c r="A65" s="14">
        <v>43899</v>
      </c>
      <c r="B65" s="2">
        <v>26.56</v>
      </c>
      <c r="C65" s="2">
        <v>2.1989999999999998</v>
      </c>
      <c r="D65" s="2">
        <v>12.08</v>
      </c>
      <c r="E65" s="2">
        <v>244.3</v>
      </c>
      <c r="F65" s="6">
        <f t="shared" si="2"/>
        <v>0.10871878837494882</v>
      </c>
      <c r="G65" s="8">
        <f t="shared" si="3"/>
        <v>20.223509933774835</v>
      </c>
    </row>
    <row r="66" spans="1:7">
      <c r="A66" s="14">
        <v>43905</v>
      </c>
      <c r="B66" s="2">
        <v>19</v>
      </c>
      <c r="C66" s="2">
        <v>1.9990000000000001</v>
      </c>
      <c r="D66" s="2">
        <v>9.5050000000000008</v>
      </c>
      <c r="E66" s="2">
        <v>216.4</v>
      </c>
      <c r="F66" s="6">
        <f t="shared" ref="F66:F91" si="4">B66/E66</f>
        <v>8.7800369685767099E-2</v>
      </c>
      <c r="G66" s="8">
        <f t="shared" ref="G66:G91" si="5">E66/D66</f>
        <v>22.766964755391896</v>
      </c>
    </row>
    <row r="67" spans="1:7">
      <c r="A67" s="14">
        <v>43912</v>
      </c>
      <c r="B67" s="2">
        <v>18.399999999999999</v>
      </c>
      <c r="C67" s="2">
        <v>1.9390000000000001</v>
      </c>
      <c r="D67" s="2">
        <v>9.4909999999999997</v>
      </c>
      <c r="E67" s="2">
        <v>245.9</v>
      </c>
      <c r="F67" s="6">
        <f t="shared" si="4"/>
        <v>7.4827165514436758E-2</v>
      </c>
      <c r="G67" s="8">
        <f t="shared" si="5"/>
        <v>25.908755663259932</v>
      </c>
    </row>
    <row r="68" spans="1:7">
      <c r="A68" s="14">
        <v>43933</v>
      </c>
      <c r="B68" s="2">
        <v>19.97</v>
      </c>
      <c r="C68" s="2">
        <v>1.7989999999999999</v>
      </c>
      <c r="D68" s="2">
        <v>11.102</v>
      </c>
      <c r="E68" s="2">
        <v>247</v>
      </c>
      <c r="F68" s="6">
        <f t="shared" si="4"/>
        <v>8.0850202429149795E-2</v>
      </c>
      <c r="G68" s="8">
        <f t="shared" si="5"/>
        <v>22.248243559718968</v>
      </c>
    </row>
    <row r="69" spans="1:7">
      <c r="A69" s="14">
        <v>43967</v>
      </c>
      <c r="B69" s="2">
        <v>22.36</v>
      </c>
      <c r="C69" s="2">
        <v>1.7989999999999999</v>
      </c>
      <c r="D69" s="2">
        <v>12.427</v>
      </c>
      <c r="E69" s="2">
        <v>254.7</v>
      </c>
      <c r="F69" s="6">
        <f t="shared" si="4"/>
        <v>8.7789556340793093E-2</v>
      </c>
      <c r="G69" s="8">
        <f t="shared" si="5"/>
        <v>20.495694857970548</v>
      </c>
    </row>
    <row r="70" spans="1:7">
      <c r="A70" s="14">
        <v>43983</v>
      </c>
      <c r="B70" s="2">
        <v>21.09</v>
      </c>
      <c r="C70" s="2">
        <v>1.7989999999999999</v>
      </c>
      <c r="D70" s="2">
        <v>11.724</v>
      </c>
      <c r="E70" s="2">
        <v>283</v>
      </c>
      <c r="F70" s="6">
        <f t="shared" si="4"/>
        <v>7.452296819787986E-2</v>
      </c>
      <c r="G70" s="8">
        <f t="shared" si="5"/>
        <v>24.138519276697373</v>
      </c>
    </row>
    <row r="71" spans="1:7">
      <c r="A71" s="14">
        <v>43996</v>
      </c>
      <c r="B71" s="2">
        <v>16.32</v>
      </c>
      <c r="C71" s="2">
        <v>1.899</v>
      </c>
      <c r="D71" s="2">
        <v>8.5939999999999994</v>
      </c>
      <c r="E71" s="2">
        <v>225.7</v>
      </c>
      <c r="F71" s="6">
        <f t="shared" si="4"/>
        <v>7.2308373947718219E-2</v>
      </c>
      <c r="G71" s="8">
        <f t="shared" si="5"/>
        <v>26.262508727018851</v>
      </c>
    </row>
    <row r="72" spans="1:7">
      <c r="A72" s="14">
        <v>44005</v>
      </c>
      <c r="B72" s="2">
        <v>20.48</v>
      </c>
      <c r="C72" s="2">
        <v>1.899</v>
      </c>
      <c r="D72" s="2">
        <v>10.786</v>
      </c>
      <c r="E72" s="2">
        <v>294.60000000000002</v>
      </c>
      <c r="F72" s="6">
        <f t="shared" si="4"/>
        <v>6.951799049558724E-2</v>
      </c>
      <c r="G72" s="8">
        <f t="shared" si="5"/>
        <v>27.313183756721678</v>
      </c>
    </row>
    <row r="73" spans="1:7">
      <c r="A73" s="14">
        <v>44020</v>
      </c>
      <c r="B73" s="2">
        <v>22.64</v>
      </c>
      <c r="C73" s="2">
        <v>1.899</v>
      </c>
      <c r="D73" s="2">
        <v>11.920999999999999</v>
      </c>
      <c r="E73" s="2">
        <v>355.3</v>
      </c>
      <c r="F73" s="6">
        <f t="shared" si="4"/>
        <v>6.3720799324514493E-2</v>
      </c>
      <c r="G73" s="8">
        <f t="shared" si="5"/>
        <v>29.804546598439732</v>
      </c>
    </row>
    <row r="74" spans="1:7">
      <c r="A74" s="14">
        <v>44023</v>
      </c>
      <c r="B74" s="2">
        <v>24.47</v>
      </c>
      <c r="C74" s="2">
        <v>2.1789999999999998</v>
      </c>
      <c r="D74" s="2">
        <v>11.231</v>
      </c>
      <c r="E74" s="2">
        <v>330.2</v>
      </c>
      <c r="F74" s="6">
        <f t="shared" si="4"/>
        <v>7.4106602059357971E-2</v>
      </c>
      <c r="G74" s="8">
        <f t="shared" si="5"/>
        <v>29.400765737690321</v>
      </c>
    </row>
    <row r="75" spans="1:7">
      <c r="A75" s="14">
        <v>44030</v>
      </c>
      <c r="B75" s="2">
        <v>23.85</v>
      </c>
      <c r="C75" s="2">
        <v>2.1589999999999998</v>
      </c>
      <c r="D75" s="2">
        <v>11.048999999999999</v>
      </c>
      <c r="E75" s="2">
        <v>311.10000000000002</v>
      </c>
      <c r="F75" s="6">
        <f t="shared" si="4"/>
        <v>7.6663452266152357E-2</v>
      </c>
      <c r="G75" s="8">
        <f t="shared" si="5"/>
        <v>28.156394243822973</v>
      </c>
    </row>
    <row r="76" spans="1:7">
      <c r="A76" s="14">
        <v>44035</v>
      </c>
      <c r="B76" s="2">
        <v>25.34</v>
      </c>
      <c r="C76" s="2">
        <v>1.9990000000000001</v>
      </c>
      <c r="D76" s="2">
        <v>12.673999999999999</v>
      </c>
      <c r="E76" s="2">
        <v>336.5</v>
      </c>
      <c r="F76" s="6">
        <f t="shared" si="4"/>
        <v>7.5304606240713223E-2</v>
      </c>
      <c r="G76" s="8">
        <f t="shared" si="5"/>
        <v>26.55041817894903</v>
      </c>
    </row>
    <row r="77" spans="1:7">
      <c r="A77" s="14">
        <v>44052</v>
      </c>
      <c r="B77" s="2">
        <v>25.54</v>
      </c>
      <c r="C77" s="2">
        <v>2.149</v>
      </c>
      <c r="D77" s="2">
        <v>11.885999999999999</v>
      </c>
      <c r="E77" s="2">
        <v>369.1</v>
      </c>
      <c r="F77" s="6">
        <f t="shared" si="4"/>
        <v>6.9195340016255755E-2</v>
      </c>
      <c r="G77" s="8">
        <f t="shared" si="5"/>
        <v>31.053340063940773</v>
      </c>
    </row>
    <row r="78" spans="1:7">
      <c r="A78" s="14">
        <v>44056</v>
      </c>
      <c r="B78" s="2">
        <v>25.78</v>
      </c>
      <c r="C78" s="2">
        <v>2.419</v>
      </c>
      <c r="D78" s="2">
        <v>10.659000000000001</v>
      </c>
      <c r="E78" s="2">
        <v>284</v>
      </c>
      <c r="F78" s="6">
        <f t="shared" si="4"/>
        <v>9.077464788732395E-2</v>
      </c>
      <c r="G78" s="8">
        <f t="shared" si="5"/>
        <v>26.64415048315977</v>
      </c>
    </row>
    <row r="79" spans="1:7">
      <c r="A79" s="14">
        <v>44057</v>
      </c>
      <c r="B79" s="2">
        <v>19.07</v>
      </c>
      <c r="C79" s="2">
        <v>2.1589999999999998</v>
      </c>
      <c r="D79" s="2">
        <v>8.8330000000000002</v>
      </c>
      <c r="E79" s="2">
        <v>251.3</v>
      </c>
      <c r="F79" s="6">
        <f t="shared" si="4"/>
        <v>7.5885395941106243E-2</v>
      </c>
      <c r="G79" s="8">
        <f t="shared" si="5"/>
        <v>28.450130193592212</v>
      </c>
    </row>
    <row r="80" spans="1:7">
      <c r="A80" s="14">
        <v>44063</v>
      </c>
      <c r="B80" s="2">
        <v>26.52</v>
      </c>
      <c r="C80" s="2">
        <v>2.0990000000000002</v>
      </c>
      <c r="D80" s="2">
        <v>12.634</v>
      </c>
      <c r="E80" s="2">
        <v>369.4</v>
      </c>
      <c r="F80" s="6">
        <f t="shared" si="4"/>
        <v>7.1792095289658908E-2</v>
      </c>
      <c r="G80" s="8">
        <f t="shared" si="5"/>
        <v>29.238562608833305</v>
      </c>
    </row>
    <row r="81" spans="1:7">
      <c r="A81" s="14">
        <v>44081</v>
      </c>
      <c r="B81" s="2">
        <v>26.48</v>
      </c>
      <c r="C81" s="2">
        <v>2.0990000000000002</v>
      </c>
      <c r="D81" s="2">
        <v>12.614000000000001</v>
      </c>
      <c r="E81" s="2">
        <v>298</v>
      </c>
      <c r="F81" s="6">
        <f t="shared" si="4"/>
        <v>8.885906040268457E-2</v>
      </c>
      <c r="G81" s="8">
        <f t="shared" si="5"/>
        <v>23.624544157285555</v>
      </c>
    </row>
    <row r="82" spans="1:7">
      <c r="A82" s="14">
        <v>44099</v>
      </c>
      <c r="B82" s="2">
        <v>23.42</v>
      </c>
      <c r="C82" s="2">
        <v>2.0390000000000001</v>
      </c>
      <c r="D82" s="2">
        <v>11.486000000000001</v>
      </c>
      <c r="E82" s="2">
        <v>315.3</v>
      </c>
      <c r="F82" s="6">
        <f t="shared" si="4"/>
        <v>7.4278464954012052E-2</v>
      </c>
      <c r="G82" s="8">
        <f t="shared" si="5"/>
        <v>27.45080968135121</v>
      </c>
    </row>
    <row r="83" spans="1:7">
      <c r="A83" s="14">
        <v>44106</v>
      </c>
      <c r="B83" s="2">
        <v>24.71</v>
      </c>
      <c r="C83" s="2">
        <v>2.0390000000000001</v>
      </c>
      <c r="D83" s="2">
        <v>12.117000000000001</v>
      </c>
      <c r="E83" s="2">
        <v>323.39999999999998</v>
      </c>
      <c r="F83" s="6">
        <f t="shared" si="4"/>
        <v>7.6406926406926409E-2</v>
      </c>
      <c r="G83" s="8">
        <f t="shared" si="5"/>
        <v>26.689774696707101</v>
      </c>
    </row>
    <row r="84" spans="1:7">
      <c r="A84" s="14">
        <v>44128</v>
      </c>
      <c r="B84" s="2">
        <v>22.04</v>
      </c>
      <c r="C84" s="2">
        <v>2.0390000000000001</v>
      </c>
      <c r="D84" s="2">
        <v>10.807</v>
      </c>
      <c r="E84" s="2">
        <v>221.6</v>
      </c>
      <c r="F84" s="6">
        <f t="shared" si="4"/>
        <v>9.9458483754512633E-2</v>
      </c>
      <c r="G84" s="8">
        <f t="shared" si="5"/>
        <v>20.505228092902748</v>
      </c>
    </row>
    <row r="85" spans="1:7">
      <c r="A85" s="14">
        <v>44135</v>
      </c>
      <c r="B85" s="2">
        <v>23.4</v>
      </c>
      <c r="C85" s="2">
        <v>1.9990000000000001</v>
      </c>
      <c r="D85" s="2">
        <v>11.704000000000001</v>
      </c>
      <c r="E85" s="2">
        <v>320</v>
      </c>
      <c r="F85" s="6">
        <f t="shared" si="4"/>
        <v>7.3124999999999996E-2</v>
      </c>
      <c r="G85" s="8">
        <f t="shared" si="5"/>
        <v>27.341079972658918</v>
      </c>
    </row>
    <row r="86" spans="1:7">
      <c r="A86" s="14">
        <v>44147</v>
      </c>
      <c r="B86" s="2">
        <v>24.64</v>
      </c>
      <c r="C86" s="2">
        <v>1.9790000000000001</v>
      </c>
      <c r="D86" s="2">
        <v>12.449</v>
      </c>
      <c r="E86" s="2">
        <v>244.3</v>
      </c>
      <c r="F86" s="6">
        <f t="shared" si="4"/>
        <v>0.10085959885386819</v>
      </c>
      <c r="G86" s="8">
        <f t="shared" si="5"/>
        <v>19.624066190055427</v>
      </c>
    </row>
    <row r="87" spans="1:7">
      <c r="A87" s="14">
        <v>44150</v>
      </c>
      <c r="B87" s="2">
        <v>19.079999999999998</v>
      </c>
      <c r="C87" s="2">
        <v>2.0590000000000002</v>
      </c>
      <c r="D87" s="2">
        <v>9.266</v>
      </c>
      <c r="E87" s="2">
        <v>251</v>
      </c>
      <c r="F87" s="6">
        <f t="shared" si="4"/>
        <v>7.6015936254980071E-2</v>
      </c>
      <c r="G87" s="8">
        <f t="shared" si="5"/>
        <v>27.088279732354845</v>
      </c>
    </row>
    <row r="88" spans="1:7">
      <c r="A88" s="14">
        <v>44164</v>
      </c>
      <c r="B88" s="2">
        <v>24.58</v>
      </c>
      <c r="C88" s="2">
        <v>1.9790000000000001</v>
      </c>
      <c r="D88" s="2">
        <v>12.422000000000001</v>
      </c>
      <c r="E88" s="2">
        <v>277.8</v>
      </c>
      <c r="F88" s="6">
        <f t="shared" si="4"/>
        <v>8.8480921526277886E-2</v>
      </c>
      <c r="G88" s="8">
        <f t="shared" si="5"/>
        <v>22.363548542907743</v>
      </c>
    </row>
    <row r="89" spans="1:7">
      <c r="A89" s="14">
        <v>44187</v>
      </c>
      <c r="B89" s="2">
        <v>24.79</v>
      </c>
      <c r="C89" s="2">
        <v>1.9990000000000001</v>
      </c>
      <c r="D89" s="2">
        <v>12.4</v>
      </c>
      <c r="E89" s="2">
        <v>259.5</v>
      </c>
      <c r="F89" s="6">
        <f t="shared" si="4"/>
        <v>9.5529865125240851E-2</v>
      </c>
      <c r="G89" s="8">
        <f t="shared" si="5"/>
        <v>20.927419354838708</v>
      </c>
    </row>
    <row r="90" spans="1:7">
      <c r="A90" s="14">
        <v>44204</v>
      </c>
      <c r="B90" s="2">
        <v>25.82</v>
      </c>
      <c r="C90" s="2">
        <v>2.0790000000000002</v>
      </c>
      <c r="D90" s="2">
        <v>12.42</v>
      </c>
      <c r="E90" s="2">
        <v>283</v>
      </c>
      <c r="F90" s="6">
        <f t="shared" si="4"/>
        <v>9.1236749116607771E-2</v>
      </c>
      <c r="G90" s="8">
        <f t="shared" si="5"/>
        <v>22.785829307568438</v>
      </c>
    </row>
    <row r="91" spans="1:7">
      <c r="A91" s="14">
        <v>44214</v>
      </c>
      <c r="B91" s="2">
        <v>22.11</v>
      </c>
      <c r="C91" s="2">
        <v>2.399</v>
      </c>
      <c r="D91" s="2">
        <v>9.2170000000000005</v>
      </c>
      <c r="E91" s="2">
        <v>251.4</v>
      </c>
      <c r="F91" s="6">
        <f t="shared" si="4"/>
        <v>8.7947494033412885E-2</v>
      </c>
      <c r="G91" s="8">
        <f t="shared" si="5"/>
        <v>27.275686231962677</v>
      </c>
    </row>
  </sheetData>
  <sortState xmlns:xlrd2="http://schemas.microsoft.com/office/spreadsheetml/2017/richdata2" ref="A2:H90">
    <sortCondition ref="A2:A9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cavelier</vt:lpstr>
      <vt:lpstr>corolla</vt:lpstr>
      <vt:lpstr>rav4</vt:lpstr>
    </vt:vector>
  </TitlesOfParts>
  <Company>NSTec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Hoteling</dc:creator>
  <cp:lastModifiedBy>Hoteling, Nathan [USA]</cp:lastModifiedBy>
  <dcterms:created xsi:type="dcterms:W3CDTF">2020-04-17T15:50:40Z</dcterms:created>
  <dcterms:modified xsi:type="dcterms:W3CDTF">2021-01-19T12:16:03Z</dcterms:modified>
</cp:coreProperties>
</file>