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1.xml" ContentType="application/vnd.openxmlformats-officedocument.drawing+xml"/>
  <Override PartName="/xl/comments1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omments12.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S:\Corporate\SPA_FRS_Management\Business Manager\Data\April 2021\"/>
    </mc:Choice>
  </mc:AlternateContent>
  <bookViews>
    <workbookView xWindow="0" yWindow="0" windowWidth="20490" windowHeight="7755" firstSheet="21" activeTab="21"/>
  </bookViews>
  <sheets>
    <sheet name="April" sheetId="1" state="hidden" r:id="rId1"/>
    <sheet name="May" sheetId="2" state="hidden" r:id="rId2"/>
    <sheet name="June" sheetId="3" state="hidden" r:id="rId3"/>
    <sheet name="Abandoned calls" sheetId="8" state="hidden" r:id="rId4"/>
    <sheet name="July " sheetId="12" state="hidden" r:id="rId5"/>
    <sheet name="August " sheetId="15" state="hidden" r:id="rId6"/>
    <sheet name="September" sheetId="17" state="hidden" r:id="rId7"/>
    <sheet name="October 2020" sheetId="20" state="hidden" r:id="rId8"/>
    <sheet name="Sheet2" sheetId="19" state="hidden" r:id="rId9"/>
    <sheet name="October" sheetId="18" state="hidden" r:id="rId10"/>
    <sheet name="November 2020" sheetId="22" state="hidden" r:id="rId11"/>
    <sheet name="December 2020" sheetId="23" state="hidden" r:id="rId12"/>
    <sheet name="January 2021" sheetId="24" state="hidden" r:id="rId13"/>
    <sheet name="February 2021" sheetId="25" state="hidden" r:id="rId14"/>
    <sheet name="March 2021 " sheetId="27" state="hidden" r:id="rId15"/>
    <sheet name="April 2021" sheetId="26" state="hidden" r:id="rId16"/>
    <sheet name="Hourly Breadown of abandons Tel" sheetId="4" state="hidden" r:id="rId17"/>
    <sheet name="Tracker Graph" sheetId="5" state="hidden" r:id="rId18"/>
    <sheet name="Sheet1" sheetId="13" state="hidden" r:id="rId19"/>
    <sheet name="Hourly Breadown abandons Prof " sheetId="21" state="hidden" r:id="rId20"/>
    <sheet name="Line Chart Data Day &amp; Night" sheetId="6" state="hidden" r:id="rId21"/>
    <sheet name="Times of Access 24hr" sheetId="30" r:id="rId22"/>
    <sheet name="Times of Access lead" sheetId="29" r:id="rId23"/>
    <sheet name="Prof line" sheetId="7" state="hidden" r:id="rId24"/>
  </sheets>
  <calcPr calcId="152511"/>
  <customWorkbookViews>
    <customWorkbookView name="Summers Carey (Devon Partnership NHS Trust) - Personal View" guid="{A65EC11C-63CB-490A-910D-DD88AD3A7259}" mergeInterval="0" personalView="1" maximized="1" xWindow="-8" yWindow="-8" windowWidth="1296" windowHeight="1000" activeSheetId="5"/>
    <customWorkbookView name="Terry Richard (Devon Partnership NHS Trust) - Personal View" guid="{A6420D54-14D0-4DC1-980F-CF6A6409585B}" mergeInterval="0" personalView="1" maximized="1" xWindow="2391" yWindow="-9" windowWidth="2418" windowHeight="1318" activeSheetId="3" showComments="commIndAndComment"/>
  </customWorkbookView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F98" i="26" l="1"/>
  <c r="AF94" i="26"/>
  <c r="DU25" i="30"/>
  <c r="AF71" i="26"/>
  <c r="DU3" i="29" l="1"/>
  <c r="DU4" i="29"/>
  <c r="DU5" i="29"/>
  <c r="DU6" i="29"/>
  <c r="DU7" i="29"/>
  <c r="DU8" i="29"/>
  <c r="DU9" i="29"/>
  <c r="DU10" i="29"/>
  <c r="DU11" i="29"/>
  <c r="DU12" i="29"/>
  <c r="DU13" i="29"/>
  <c r="DU14" i="29"/>
  <c r="DU15" i="29"/>
  <c r="DU16" i="29"/>
  <c r="DU17" i="29"/>
  <c r="DU18" i="29"/>
  <c r="DU19" i="29"/>
  <c r="DU20" i="29"/>
  <c r="DU21" i="29"/>
  <c r="DU22" i="29"/>
  <c r="DU23" i="29"/>
  <c r="DU24" i="29"/>
  <c r="DU25" i="29"/>
  <c r="DU2" i="29"/>
  <c r="DU3" i="30"/>
  <c r="DU4" i="30"/>
  <c r="DU5" i="30"/>
  <c r="DU6" i="30"/>
  <c r="DU7" i="30"/>
  <c r="DU8" i="30"/>
  <c r="DU9" i="30"/>
  <c r="DU10" i="30"/>
  <c r="DU11" i="30"/>
  <c r="DU12" i="30"/>
  <c r="DU13" i="30"/>
  <c r="DU14" i="30"/>
  <c r="DU15" i="30"/>
  <c r="DU16" i="30"/>
  <c r="DU17" i="30"/>
  <c r="DU18" i="30"/>
  <c r="DU19" i="30"/>
  <c r="DU20" i="30"/>
  <c r="DU21" i="30"/>
  <c r="DU22" i="30"/>
  <c r="DU23" i="30"/>
  <c r="DU24" i="30"/>
  <c r="DU2" i="30"/>
  <c r="C27" i="21" l="1"/>
  <c r="D27" i="21"/>
  <c r="E27" i="21"/>
  <c r="F27" i="21"/>
  <c r="B27" i="21"/>
  <c r="C73" i="26" l="1"/>
  <c r="B73" i="26"/>
  <c r="D73" i="26"/>
  <c r="E73" i="26"/>
  <c r="F73" i="26"/>
  <c r="G73" i="26"/>
  <c r="H73" i="26"/>
  <c r="B98" i="26"/>
  <c r="AG111" i="27"/>
  <c r="AG110" i="27"/>
  <c r="AG109" i="27"/>
  <c r="AG108" i="27"/>
  <c r="AG107" i="27"/>
  <c r="AG106" i="27"/>
  <c r="AG105" i="27"/>
  <c r="AG104" i="27"/>
  <c r="AF103" i="27"/>
  <c r="AE103" i="27"/>
  <c r="AD103" i="27"/>
  <c r="AC103" i="27"/>
  <c r="AB103" i="27"/>
  <c r="AA103" i="27"/>
  <c r="Z103" i="27"/>
  <c r="Y103" i="27"/>
  <c r="X103" i="27"/>
  <c r="W103" i="27"/>
  <c r="V103" i="27"/>
  <c r="U103" i="27"/>
  <c r="T103" i="27"/>
  <c r="S103" i="27"/>
  <c r="R103" i="27"/>
  <c r="Q103" i="27"/>
  <c r="P103" i="27"/>
  <c r="O103" i="27"/>
  <c r="N103" i="27"/>
  <c r="M103" i="27"/>
  <c r="L103" i="27"/>
  <c r="K103" i="27"/>
  <c r="J103" i="27"/>
  <c r="I103" i="27"/>
  <c r="H103" i="27"/>
  <c r="G103" i="27"/>
  <c r="F103" i="27"/>
  <c r="E103" i="27"/>
  <c r="D103" i="27"/>
  <c r="C103" i="27"/>
  <c r="B103" i="27"/>
  <c r="AG102" i="27"/>
  <c r="AG101" i="27"/>
  <c r="AG100" i="27"/>
  <c r="AG99" i="27"/>
  <c r="AF98" i="27"/>
  <c r="AE98" i="27"/>
  <c r="AD98" i="27"/>
  <c r="AC98" i="27"/>
  <c r="AB98" i="27"/>
  <c r="AA98" i="27"/>
  <c r="Z98" i="27"/>
  <c r="Y98" i="27"/>
  <c r="X98" i="27"/>
  <c r="W98" i="27"/>
  <c r="V98" i="27"/>
  <c r="U98" i="27"/>
  <c r="T98" i="27"/>
  <c r="S98" i="27"/>
  <c r="R98" i="27"/>
  <c r="Q98" i="27"/>
  <c r="P98" i="27"/>
  <c r="O98" i="27"/>
  <c r="N98" i="27"/>
  <c r="M98" i="27"/>
  <c r="L98" i="27"/>
  <c r="K98" i="27"/>
  <c r="J98" i="27"/>
  <c r="I98" i="27"/>
  <c r="H98" i="27"/>
  <c r="G98" i="27"/>
  <c r="F98" i="27"/>
  <c r="E98" i="27"/>
  <c r="D98" i="27"/>
  <c r="C98" i="27"/>
  <c r="B98" i="27"/>
  <c r="AG97" i="27"/>
  <c r="AG98" i="27" s="1"/>
  <c r="AG96" i="27"/>
  <c r="AG95" i="27"/>
  <c r="AG94" i="27"/>
  <c r="AG103" i="27" s="1"/>
  <c r="Z90" i="27"/>
  <c r="R90" i="27"/>
  <c r="J90" i="27"/>
  <c r="B90" i="27"/>
  <c r="AC89" i="27"/>
  <c r="Z89" i="27"/>
  <c r="Y89" i="27"/>
  <c r="U89" i="27"/>
  <c r="R89" i="27"/>
  <c r="Q89" i="27"/>
  <c r="M89" i="27"/>
  <c r="J89" i="27"/>
  <c r="I89" i="27"/>
  <c r="E89" i="27"/>
  <c r="B89" i="27"/>
  <c r="AC88" i="27"/>
  <c r="Z88" i="27"/>
  <c r="Y88" i="27"/>
  <c r="U88" i="27"/>
  <c r="R88" i="27"/>
  <c r="Q88" i="27"/>
  <c r="M88" i="27"/>
  <c r="J88" i="27"/>
  <c r="I88" i="27"/>
  <c r="E88" i="27"/>
  <c r="B88" i="27"/>
  <c r="AC87" i="27"/>
  <c r="Z87" i="27"/>
  <c r="Y87" i="27"/>
  <c r="U87" i="27"/>
  <c r="R87" i="27"/>
  <c r="Q87" i="27"/>
  <c r="M87" i="27"/>
  <c r="J87" i="27"/>
  <c r="I87" i="27"/>
  <c r="E87" i="27"/>
  <c r="B87" i="27"/>
  <c r="A87" i="27"/>
  <c r="AF82" i="27"/>
  <c r="AE82" i="27"/>
  <c r="AD82" i="27"/>
  <c r="AD91" i="27" s="1"/>
  <c r="AC82" i="27"/>
  <c r="AB82" i="27"/>
  <c r="AA82" i="27"/>
  <c r="Z82" i="27"/>
  <c r="Y82" i="27"/>
  <c r="X82" i="27"/>
  <c r="W82" i="27"/>
  <c r="V82" i="27"/>
  <c r="V91" i="27" s="1"/>
  <c r="U82" i="27"/>
  <c r="T82" i="27"/>
  <c r="S82" i="27"/>
  <c r="R82" i="27"/>
  <c r="Q82" i="27"/>
  <c r="P82" i="27"/>
  <c r="O82" i="27"/>
  <c r="N82" i="27"/>
  <c r="N91" i="27" s="1"/>
  <c r="M82" i="27"/>
  <c r="L82" i="27"/>
  <c r="K82" i="27"/>
  <c r="J82" i="27"/>
  <c r="I82" i="27"/>
  <c r="H82" i="27"/>
  <c r="G82" i="27"/>
  <c r="F82" i="27"/>
  <c r="F91" i="27" s="1"/>
  <c r="E82" i="27"/>
  <c r="D82" i="27"/>
  <c r="C82" i="27"/>
  <c r="B82" i="27"/>
  <c r="AG82" i="27" s="1"/>
  <c r="AF81" i="27"/>
  <c r="AE81" i="27"/>
  <c r="AD81" i="27"/>
  <c r="AC81" i="27"/>
  <c r="AB81" i="27"/>
  <c r="AA81" i="27"/>
  <c r="Z81" i="27"/>
  <c r="Y81" i="27"/>
  <c r="X81" i="27"/>
  <c r="W81" i="27"/>
  <c r="V81" i="27"/>
  <c r="U81" i="27"/>
  <c r="T81" i="27"/>
  <c r="S81" i="27"/>
  <c r="R81" i="27"/>
  <c r="Q81" i="27"/>
  <c r="P81" i="27"/>
  <c r="O81" i="27"/>
  <c r="N81" i="27"/>
  <c r="M81" i="27"/>
  <c r="L81" i="27"/>
  <c r="K81" i="27"/>
  <c r="J81" i="27"/>
  <c r="I81" i="27"/>
  <c r="H81" i="27"/>
  <c r="G81" i="27"/>
  <c r="F81" i="27"/>
  <c r="E81" i="27"/>
  <c r="D81" i="27"/>
  <c r="C81" i="27"/>
  <c r="B81" i="27"/>
  <c r="AG81" i="27" s="1"/>
  <c r="AF80" i="27"/>
  <c r="AE80" i="27"/>
  <c r="AD80" i="27"/>
  <c r="AC80" i="27"/>
  <c r="AB80" i="27"/>
  <c r="AA80" i="27"/>
  <c r="Z80" i="27"/>
  <c r="Y80" i="27"/>
  <c r="X80" i="27"/>
  <c r="W80" i="27"/>
  <c r="V80" i="27"/>
  <c r="U80" i="27"/>
  <c r="T80" i="27"/>
  <c r="S80" i="27"/>
  <c r="R80" i="27"/>
  <c r="Q80" i="27"/>
  <c r="P80" i="27"/>
  <c r="O80" i="27"/>
  <c r="N80" i="27"/>
  <c r="M80" i="27"/>
  <c r="L80" i="27"/>
  <c r="K80" i="27"/>
  <c r="J80" i="27"/>
  <c r="I80" i="27"/>
  <c r="H80" i="27"/>
  <c r="G80" i="27"/>
  <c r="F80" i="27"/>
  <c r="E80" i="27"/>
  <c r="D80" i="27"/>
  <c r="C80" i="27"/>
  <c r="B80" i="27"/>
  <c r="AG80" i="27" s="1"/>
  <c r="AF79" i="27"/>
  <c r="AE79" i="27"/>
  <c r="AD79" i="27"/>
  <c r="AC79" i="27"/>
  <c r="AB79" i="27"/>
  <c r="AA79" i="27"/>
  <c r="Z79" i="27"/>
  <c r="Y79" i="27"/>
  <c r="X79" i="27"/>
  <c r="W79" i="27"/>
  <c r="V79" i="27"/>
  <c r="U79" i="27"/>
  <c r="T79" i="27"/>
  <c r="S79" i="27"/>
  <c r="R79" i="27"/>
  <c r="Q79" i="27"/>
  <c r="P79" i="27"/>
  <c r="O79" i="27"/>
  <c r="N79" i="27"/>
  <c r="M79" i="27"/>
  <c r="L79" i="27"/>
  <c r="K79" i="27"/>
  <c r="J79" i="27"/>
  <c r="I79" i="27"/>
  <c r="H79" i="27"/>
  <c r="G79" i="27"/>
  <c r="F79" i="27"/>
  <c r="E79" i="27"/>
  <c r="D79" i="27"/>
  <c r="C79" i="27"/>
  <c r="B79" i="27"/>
  <c r="AG79" i="27" s="1"/>
  <c r="AF78" i="27"/>
  <c r="AF90" i="27" s="1"/>
  <c r="AE78" i="27"/>
  <c r="AE90" i="27" s="1"/>
  <c r="AD78" i="27"/>
  <c r="AD90" i="27" s="1"/>
  <c r="AC78" i="27"/>
  <c r="AB78" i="27"/>
  <c r="AB90" i="27" s="1"/>
  <c r="AA78" i="27"/>
  <c r="AA90" i="27" s="1"/>
  <c r="Z78" i="27"/>
  <c r="Y78" i="27"/>
  <c r="X78" i="27"/>
  <c r="X90" i="27" s="1"/>
  <c r="W78" i="27"/>
  <c r="W90" i="27" s="1"/>
  <c r="V78" i="27"/>
  <c r="V90" i="27" s="1"/>
  <c r="U78" i="27"/>
  <c r="T78" i="27"/>
  <c r="T90" i="27" s="1"/>
  <c r="S78" i="27"/>
  <c r="S90" i="27" s="1"/>
  <c r="R78" i="27"/>
  <c r="Q78" i="27"/>
  <c r="P78" i="27"/>
  <c r="P90" i="27" s="1"/>
  <c r="O78" i="27"/>
  <c r="O90" i="27" s="1"/>
  <c r="N78" i="27"/>
  <c r="N90" i="27" s="1"/>
  <c r="M78" i="27"/>
  <c r="L78" i="27"/>
  <c r="L90" i="27" s="1"/>
  <c r="K78" i="27"/>
  <c r="K90" i="27" s="1"/>
  <c r="J78" i="27"/>
  <c r="I78" i="27"/>
  <c r="H78" i="27"/>
  <c r="H90" i="27" s="1"/>
  <c r="G78" i="27"/>
  <c r="G90" i="27" s="1"/>
  <c r="F78" i="27"/>
  <c r="F90" i="27" s="1"/>
  <c r="E78" i="27"/>
  <c r="D78" i="27"/>
  <c r="D90" i="27" s="1"/>
  <c r="C78" i="27"/>
  <c r="C90" i="27" s="1"/>
  <c r="B78" i="27"/>
  <c r="AG78" i="27" s="1"/>
  <c r="AF77" i="27"/>
  <c r="AF88" i="27" s="1"/>
  <c r="AE77" i="27"/>
  <c r="AE88" i="27" s="1"/>
  <c r="AD77" i="27"/>
  <c r="AD88" i="27" s="1"/>
  <c r="AC77" i="27"/>
  <c r="AB77" i="27"/>
  <c r="AB88" i="27" s="1"/>
  <c r="AA77" i="27"/>
  <c r="AA88" i="27" s="1"/>
  <c r="Z77" i="27"/>
  <c r="Y77" i="27"/>
  <c r="X77" i="27"/>
  <c r="X88" i="27" s="1"/>
  <c r="W77" i="27"/>
  <c r="W88" i="27" s="1"/>
  <c r="V77" i="27"/>
  <c r="V88" i="27" s="1"/>
  <c r="U77" i="27"/>
  <c r="T77" i="27"/>
  <c r="T88" i="27" s="1"/>
  <c r="S77" i="27"/>
  <c r="S88" i="27" s="1"/>
  <c r="R77" i="27"/>
  <c r="Q77" i="27"/>
  <c r="P77" i="27"/>
  <c r="P88" i="27" s="1"/>
  <c r="O77" i="27"/>
  <c r="O88" i="27" s="1"/>
  <c r="N77" i="27"/>
  <c r="N88" i="27" s="1"/>
  <c r="M77" i="27"/>
  <c r="L77" i="27"/>
  <c r="L88" i="27" s="1"/>
  <c r="K77" i="27"/>
  <c r="K88" i="27" s="1"/>
  <c r="J77" i="27"/>
  <c r="I77" i="27"/>
  <c r="H77" i="27"/>
  <c r="H88" i="27" s="1"/>
  <c r="G77" i="27"/>
  <c r="G88" i="27" s="1"/>
  <c r="F77" i="27"/>
  <c r="F88" i="27" s="1"/>
  <c r="E77" i="27"/>
  <c r="D77" i="27"/>
  <c r="D88" i="27" s="1"/>
  <c r="C77" i="27"/>
  <c r="C88" i="27" s="1"/>
  <c r="B77" i="27"/>
  <c r="AG77" i="27" s="1"/>
  <c r="AF76" i="27"/>
  <c r="AF87" i="27" s="1"/>
  <c r="AE76" i="27"/>
  <c r="AE87" i="27" s="1"/>
  <c r="AD76" i="27"/>
  <c r="AD87" i="27" s="1"/>
  <c r="AC76" i="27"/>
  <c r="AB76" i="27"/>
  <c r="AB87" i="27" s="1"/>
  <c r="AA76" i="27"/>
  <c r="AA87" i="27" s="1"/>
  <c r="Z76" i="27"/>
  <c r="Y76" i="27"/>
  <c r="X76" i="27"/>
  <c r="X87" i="27" s="1"/>
  <c r="W76" i="27"/>
  <c r="W87" i="27" s="1"/>
  <c r="V76" i="27"/>
  <c r="V87" i="27" s="1"/>
  <c r="U76" i="27"/>
  <c r="T76" i="27"/>
  <c r="T87" i="27" s="1"/>
  <c r="S76" i="27"/>
  <c r="S87" i="27" s="1"/>
  <c r="R76" i="27"/>
  <c r="Q76" i="27"/>
  <c r="P76" i="27"/>
  <c r="P87" i="27" s="1"/>
  <c r="O76" i="27"/>
  <c r="O87" i="27" s="1"/>
  <c r="N76" i="27"/>
  <c r="N87" i="27" s="1"/>
  <c r="M76" i="27"/>
  <c r="L76" i="27"/>
  <c r="L87" i="27" s="1"/>
  <c r="K76" i="27"/>
  <c r="K87" i="27" s="1"/>
  <c r="J76" i="27"/>
  <c r="I76" i="27"/>
  <c r="H76" i="27"/>
  <c r="H87" i="27" s="1"/>
  <c r="G76" i="27"/>
  <c r="G87" i="27" s="1"/>
  <c r="F76" i="27"/>
  <c r="F87" i="27" s="1"/>
  <c r="E76" i="27"/>
  <c r="D76" i="27"/>
  <c r="D87" i="27" s="1"/>
  <c r="C76" i="27"/>
  <c r="C87" i="27" s="1"/>
  <c r="B76" i="27"/>
  <c r="AG76" i="27" s="1"/>
  <c r="AF75" i="27"/>
  <c r="AF86" i="27" s="1"/>
  <c r="AE75" i="27"/>
  <c r="AE86" i="27" s="1"/>
  <c r="AD75" i="27"/>
  <c r="AD86" i="27" s="1"/>
  <c r="AC75" i="27"/>
  <c r="AC86" i="27" s="1"/>
  <c r="AB75" i="27"/>
  <c r="AB86" i="27" s="1"/>
  <c r="AA75" i="27"/>
  <c r="AA86" i="27" s="1"/>
  <c r="Z75" i="27"/>
  <c r="Z86" i="27" s="1"/>
  <c r="Y75" i="27"/>
  <c r="Y86" i="27" s="1"/>
  <c r="X75" i="27"/>
  <c r="X86" i="27" s="1"/>
  <c r="W75" i="27"/>
  <c r="W86" i="27" s="1"/>
  <c r="V75" i="27"/>
  <c r="V86" i="27" s="1"/>
  <c r="U75" i="27"/>
  <c r="U86" i="27" s="1"/>
  <c r="T75" i="27"/>
  <c r="T86" i="27" s="1"/>
  <c r="S75" i="27"/>
  <c r="S86" i="27" s="1"/>
  <c r="R75" i="27"/>
  <c r="R86" i="27" s="1"/>
  <c r="Q75" i="27"/>
  <c r="Q86" i="27" s="1"/>
  <c r="P75" i="27"/>
  <c r="P86" i="27" s="1"/>
  <c r="O75" i="27"/>
  <c r="O86" i="27" s="1"/>
  <c r="N75" i="27"/>
  <c r="N86" i="27" s="1"/>
  <c r="M75" i="27"/>
  <c r="M86" i="27" s="1"/>
  <c r="L75" i="27"/>
  <c r="L86" i="27" s="1"/>
  <c r="K75" i="27"/>
  <c r="K86" i="27" s="1"/>
  <c r="J75" i="27"/>
  <c r="J86" i="27" s="1"/>
  <c r="I75" i="27"/>
  <c r="I86" i="27" s="1"/>
  <c r="H75" i="27"/>
  <c r="H86" i="27" s="1"/>
  <c r="G75" i="27"/>
  <c r="G86" i="27" s="1"/>
  <c r="F75" i="27"/>
  <c r="F86" i="27" s="1"/>
  <c r="E75" i="27"/>
  <c r="E86" i="27" s="1"/>
  <c r="D75" i="27"/>
  <c r="D86" i="27" s="1"/>
  <c r="C75" i="27"/>
  <c r="C86" i="27" s="1"/>
  <c r="B75" i="27"/>
  <c r="B86" i="27" s="1"/>
  <c r="AF74" i="27"/>
  <c r="AF85" i="27" s="1"/>
  <c r="AE74" i="27"/>
  <c r="AE85" i="27" s="1"/>
  <c r="AD74" i="27"/>
  <c r="AD85" i="27" s="1"/>
  <c r="AC74" i="27"/>
  <c r="AC85" i="27" s="1"/>
  <c r="AB74" i="27"/>
  <c r="AB85" i="27" s="1"/>
  <c r="AA74" i="27"/>
  <c r="AA85" i="27" s="1"/>
  <c r="Z74" i="27"/>
  <c r="Z85" i="27" s="1"/>
  <c r="Y74" i="27"/>
  <c r="Y85" i="27" s="1"/>
  <c r="X74" i="27"/>
  <c r="X85" i="27" s="1"/>
  <c r="W74" i="27"/>
  <c r="W85" i="27" s="1"/>
  <c r="V74" i="27"/>
  <c r="V85" i="27" s="1"/>
  <c r="U74" i="27"/>
  <c r="U85" i="27" s="1"/>
  <c r="T74" i="27"/>
  <c r="T85" i="27" s="1"/>
  <c r="S74" i="27"/>
  <c r="S85" i="27" s="1"/>
  <c r="R74" i="27"/>
  <c r="R85" i="27" s="1"/>
  <c r="Q74" i="27"/>
  <c r="Q85" i="27" s="1"/>
  <c r="P74" i="27"/>
  <c r="P85" i="27" s="1"/>
  <c r="O74" i="27"/>
  <c r="O85" i="27" s="1"/>
  <c r="N74" i="27"/>
  <c r="N85" i="27" s="1"/>
  <c r="M74" i="27"/>
  <c r="M85" i="27" s="1"/>
  <c r="L74" i="27"/>
  <c r="L85" i="27" s="1"/>
  <c r="K74" i="27"/>
  <c r="K85" i="27" s="1"/>
  <c r="J74" i="27"/>
  <c r="J85" i="27" s="1"/>
  <c r="I74" i="27"/>
  <c r="I85" i="27" s="1"/>
  <c r="H74" i="27"/>
  <c r="H85" i="27" s="1"/>
  <c r="G74" i="27"/>
  <c r="G85" i="27" s="1"/>
  <c r="F74" i="27"/>
  <c r="F85" i="27" s="1"/>
  <c r="E74" i="27"/>
  <c r="E85" i="27" s="1"/>
  <c r="D74" i="27"/>
  <c r="D85" i="27" s="1"/>
  <c r="C74" i="27"/>
  <c r="C85" i="27" s="1"/>
  <c r="B74" i="27"/>
  <c r="B85" i="27" s="1"/>
  <c r="AC73" i="27"/>
  <c r="AB73" i="27"/>
  <c r="AA73" i="27"/>
  <c r="Z73" i="27"/>
  <c r="Y73" i="27"/>
  <c r="X73" i="27"/>
  <c r="W73" i="27"/>
  <c r="V73" i="27"/>
  <c r="U73" i="27"/>
  <c r="T73" i="27"/>
  <c r="S73" i="27"/>
  <c r="R73" i="27"/>
  <c r="Q73" i="27"/>
  <c r="P73" i="27"/>
  <c r="O73" i="27"/>
  <c r="N73" i="27"/>
  <c r="M73" i="27"/>
  <c r="L73" i="27"/>
  <c r="K73" i="27"/>
  <c r="J73" i="27"/>
  <c r="I73" i="27"/>
  <c r="H73" i="27"/>
  <c r="G73" i="27"/>
  <c r="AG73" i="27" s="1"/>
  <c r="AF72" i="27"/>
  <c r="AF84" i="27" s="1"/>
  <c r="AE72" i="27"/>
  <c r="AE84" i="27" s="1"/>
  <c r="AD72" i="27"/>
  <c r="AD84" i="27" s="1"/>
  <c r="AC72" i="27"/>
  <c r="AC84" i="27" s="1"/>
  <c r="AB72" i="27"/>
  <c r="AB84" i="27" s="1"/>
  <c r="AA72" i="27"/>
  <c r="AA84" i="27" s="1"/>
  <c r="Z72" i="27"/>
  <c r="Z84" i="27" s="1"/>
  <c r="Y72" i="27"/>
  <c r="Y84" i="27" s="1"/>
  <c r="X72" i="27"/>
  <c r="X84" i="27" s="1"/>
  <c r="W72" i="27"/>
  <c r="W84" i="27" s="1"/>
  <c r="V72" i="27"/>
  <c r="V84" i="27" s="1"/>
  <c r="U72" i="27"/>
  <c r="U84" i="27" s="1"/>
  <c r="T72" i="27"/>
  <c r="T84" i="27" s="1"/>
  <c r="S72" i="27"/>
  <c r="S84" i="27" s="1"/>
  <c r="R72" i="27"/>
  <c r="R84" i="27" s="1"/>
  <c r="Q72" i="27"/>
  <c r="Q84" i="27" s="1"/>
  <c r="P72" i="27"/>
  <c r="P84" i="27" s="1"/>
  <c r="O72" i="27"/>
  <c r="O84" i="27" s="1"/>
  <c r="N72" i="27"/>
  <c r="N84" i="27" s="1"/>
  <c r="M72" i="27"/>
  <c r="M84" i="27" s="1"/>
  <c r="L72" i="27"/>
  <c r="L84" i="27" s="1"/>
  <c r="K72" i="27"/>
  <c r="K84" i="27" s="1"/>
  <c r="J72" i="27"/>
  <c r="J84" i="27" s="1"/>
  <c r="I72" i="27"/>
  <c r="I84" i="27" s="1"/>
  <c r="H72" i="27"/>
  <c r="H84" i="27" s="1"/>
  <c r="G72" i="27"/>
  <c r="G84" i="27" s="1"/>
  <c r="F72" i="27"/>
  <c r="F84" i="27" s="1"/>
  <c r="E72" i="27"/>
  <c r="E84" i="27" s="1"/>
  <c r="D72" i="27"/>
  <c r="D84" i="27" s="1"/>
  <c r="C72" i="27"/>
  <c r="C84" i="27" s="1"/>
  <c r="B72" i="27"/>
  <c r="B84" i="27" s="1"/>
  <c r="AF71" i="27"/>
  <c r="AF83" i="27" s="1"/>
  <c r="AE71" i="27"/>
  <c r="AE83" i="27" s="1"/>
  <c r="AD71" i="27"/>
  <c r="AD83" i="27" s="1"/>
  <c r="AC71" i="27"/>
  <c r="AC90" i="27" s="1"/>
  <c r="AB71" i="27"/>
  <c r="AB83" i="27" s="1"/>
  <c r="AA71" i="27"/>
  <c r="AA83" i="27" s="1"/>
  <c r="Z71" i="27"/>
  <c r="Z83" i="27" s="1"/>
  <c r="Z91" i="27" s="1"/>
  <c r="Y71" i="27"/>
  <c r="Y90" i="27" s="1"/>
  <c r="X71" i="27"/>
  <c r="X83" i="27" s="1"/>
  <c r="W71" i="27"/>
  <c r="W83" i="27" s="1"/>
  <c r="V71" i="27"/>
  <c r="V83" i="27" s="1"/>
  <c r="U71" i="27"/>
  <c r="U90" i="27" s="1"/>
  <c r="T71" i="27"/>
  <c r="T83" i="27" s="1"/>
  <c r="S71" i="27"/>
  <c r="S83" i="27" s="1"/>
  <c r="R71" i="27"/>
  <c r="R83" i="27" s="1"/>
  <c r="R91" i="27" s="1"/>
  <c r="Q71" i="27"/>
  <c r="Q90" i="27" s="1"/>
  <c r="P71" i="27"/>
  <c r="P83" i="27" s="1"/>
  <c r="O71" i="27"/>
  <c r="O83" i="27" s="1"/>
  <c r="N71" i="27"/>
  <c r="N83" i="27" s="1"/>
  <c r="M71" i="27"/>
  <c r="M90" i="27" s="1"/>
  <c r="L71" i="27"/>
  <c r="L83" i="27" s="1"/>
  <c r="K71" i="27"/>
  <c r="K83" i="27" s="1"/>
  <c r="J71" i="27"/>
  <c r="J83" i="27" s="1"/>
  <c r="J91" i="27" s="1"/>
  <c r="I71" i="27"/>
  <c r="I90" i="27" s="1"/>
  <c r="H71" i="27"/>
  <c r="H83" i="27" s="1"/>
  <c r="G71" i="27"/>
  <c r="G83" i="27" s="1"/>
  <c r="F71" i="27"/>
  <c r="F83" i="27" s="1"/>
  <c r="E71" i="27"/>
  <c r="E90" i="27" s="1"/>
  <c r="D71" i="27"/>
  <c r="D83" i="27" s="1"/>
  <c r="C71" i="27"/>
  <c r="C83" i="27" s="1"/>
  <c r="B71" i="27"/>
  <c r="B83" i="27" s="1"/>
  <c r="AF67" i="27"/>
  <c r="AE67" i="27"/>
  <c r="AD67" i="27"/>
  <c r="AC67" i="27"/>
  <c r="AB67" i="27"/>
  <c r="AA67" i="27"/>
  <c r="Z67" i="27"/>
  <c r="Y67" i="27"/>
  <c r="X67" i="27"/>
  <c r="W67" i="27"/>
  <c r="V67" i="27"/>
  <c r="U67" i="27"/>
  <c r="T67" i="27"/>
  <c r="S67" i="27"/>
  <c r="R67" i="27"/>
  <c r="Q67" i="27"/>
  <c r="P67" i="27"/>
  <c r="O67" i="27"/>
  <c r="N67" i="27"/>
  <c r="M67" i="27"/>
  <c r="L67" i="27"/>
  <c r="K67" i="27"/>
  <c r="J67" i="27"/>
  <c r="I67" i="27"/>
  <c r="H67" i="27"/>
  <c r="G67" i="27"/>
  <c r="F67" i="27"/>
  <c r="E67" i="27"/>
  <c r="D67" i="27"/>
  <c r="C67" i="27"/>
  <c r="B67" i="27"/>
  <c r="AF66" i="27"/>
  <c r="AE66" i="27"/>
  <c r="AD66" i="27"/>
  <c r="AC66" i="27"/>
  <c r="AB66" i="27"/>
  <c r="AA66" i="27"/>
  <c r="Z66" i="27"/>
  <c r="Y66" i="27"/>
  <c r="X66" i="27"/>
  <c r="W66" i="27"/>
  <c r="V66" i="27"/>
  <c r="U66" i="27"/>
  <c r="T66" i="27"/>
  <c r="S66" i="27"/>
  <c r="R66" i="27"/>
  <c r="Q66" i="27"/>
  <c r="P66" i="27"/>
  <c r="O66" i="27"/>
  <c r="N66" i="27"/>
  <c r="M66" i="27"/>
  <c r="L66" i="27"/>
  <c r="K66" i="27"/>
  <c r="J66" i="27"/>
  <c r="I66" i="27"/>
  <c r="H66" i="27"/>
  <c r="G66" i="27"/>
  <c r="F66" i="27"/>
  <c r="E66" i="27"/>
  <c r="D66" i="27"/>
  <c r="C66" i="27"/>
  <c r="B66" i="27"/>
  <c r="AF65" i="27"/>
  <c r="AE65" i="27"/>
  <c r="AD65" i="27"/>
  <c r="AC65" i="27"/>
  <c r="AB65" i="27"/>
  <c r="AA65" i="27"/>
  <c r="Z65" i="27"/>
  <c r="Y65" i="27"/>
  <c r="X65" i="27"/>
  <c r="W65" i="27"/>
  <c r="V65" i="27"/>
  <c r="U65" i="27"/>
  <c r="T65" i="27"/>
  <c r="S65" i="27"/>
  <c r="R65" i="27"/>
  <c r="Q65" i="27"/>
  <c r="P65" i="27"/>
  <c r="O65" i="27"/>
  <c r="N65" i="27"/>
  <c r="M65" i="27"/>
  <c r="L65" i="27"/>
  <c r="K65" i="27"/>
  <c r="J65" i="27"/>
  <c r="I65" i="27"/>
  <c r="H65" i="27"/>
  <c r="G65" i="27"/>
  <c r="F65" i="27"/>
  <c r="E65" i="27"/>
  <c r="D65" i="27"/>
  <c r="C65" i="27"/>
  <c r="B65" i="27"/>
  <c r="AF64" i="27"/>
  <c r="AE64" i="27"/>
  <c r="AD64" i="27"/>
  <c r="AC64" i="27"/>
  <c r="AB64" i="27"/>
  <c r="AA64" i="27"/>
  <c r="Z64" i="27"/>
  <c r="Y64" i="27"/>
  <c r="X64" i="27"/>
  <c r="W64" i="27"/>
  <c r="V64" i="27"/>
  <c r="U64" i="27"/>
  <c r="T64" i="27"/>
  <c r="S64" i="27"/>
  <c r="R64" i="27"/>
  <c r="Q64" i="27"/>
  <c r="P64" i="27"/>
  <c r="O64" i="27"/>
  <c r="N64" i="27"/>
  <c r="M64" i="27"/>
  <c r="L64" i="27"/>
  <c r="K64" i="27"/>
  <c r="J64" i="27"/>
  <c r="I64" i="27"/>
  <c r="H64" i="27"/>
  <c r="G64" i="27"/>
  <c r="F64" i="27"/>
  <c r="E64" i="27"/>
  <c r="D64" i="27"/>
  <c r="C64" i="27"/>
  <c r="B64" i="27"/>
  <c r="AF63" i="27"/>
  <c r="AE63" i="27"/>
  <c r="AD63" i="27"/>
  <c r="AC63" i="27"/>
  <c r="AB63" i="27"/>
  <c r="AA63" i="27"/>
  <c r="Z63" i="27"/>
  <c r="Y63" i="27"/>
  <c r="X63" i="27"/>
  <c r="W63" i="27"/>
  <c r="V63" i="27"/>
  <c r="U63" i="27"/>
  <c r="T63" i="27"/>
  <c r="S63" i="27"/>
  <c r="R63" i="27"/>
  <c r="Q63" i="27"/>
  <c r="P63" i="27"/>
  <c r="O63" i="27"/>
  <c r="N63" i="27"/>
  <c r="M63" i="27"/>
  <c r="L63" i="27"/>
  <c r="K63" i="27"/>
  <c r="J63" i="27"/>
  <c r="I63" i="27"/>
  <c r="H63" i="27"/>
  <c r="G63" i="27"/>
  <c r="F63" i="27"/>
  <c r="E63" i="27"/>
  <c r="D63" i="27"/>
  <c r="C63" i="27"/>
  <c r="B63" i="27"/>
  <c r="AF62" i="27"/>
  <c r="AE62" i="27"/>
  <c r="AD62" i="27"/>
  <c r="AC62" i="27"/>
  <c r="AB62" i="27"/>
  <c r="AA62" i="27"/>
  <c r="Z62" i="27"/>
  <c r="Y62" i="27"/>
  <c r="X62" i="27"/>
  <c r="W62" i="27"/>
  <c r="V62" i="27"/>
  <c r="U62" i="27"/>
  <c r="T62" i="27"/>
  <c r="S62" i="27"/>
  <c r="R62" i="27"/>
  <c r="Q62" i="27"/>
  <c r="P62" i="27"/>
  <c r="O62" i="27"/>
  <c r="N62" i="27"/>
  <c r="M62" i="27"/>
  <c r="L62" i="27"/>
  <c r="K62" i="27"/>
  <c r="J62" i="27"/>
  <c r="I62" i="27"/>
  <c r="H62" i="27"/>
  <c r="G62" i="27"/>
  <c r="F62" i="27"/>
  <c r="E62" i="27"/>
  <c r="D62" i="27"/>
  <c r="C62" i="27"/>
  <c r="B62" i="27"/>
  <c r="AF61" i="27"/>
  <c r="AE61" i="27"/>
  <c r="AD61" i="27"/>
  <c r="AC61" i="27"/>
  <c r="AB61" i="27"/>
  <c r="AA61" i="27"/>
  <c r="Z61" i="27"/>
  <c r="Y61" i="27"/>
  <c r="X61" i="27"/>
  <c r="W61" i="27"/>
  <c r="V61" i="27"/>
  <c r="U61" i="27"/>
  <c r="T61" i="27"/>
  <c r="S61" i="27"/>
  <c r="R61" i="27"/>
  <c r="Q61" i="27"/>
  <c r="P61" i="27"/>
  <c r="O61" i="27"/>
  <c r="N61" i="27"/>
  <c r="M61" i="27"/>
  <c r="L61" i="27"/>
  <c r="K61" i="27"/>
  <c r="J61" i="27"/>
  <c r="I61" i="27"/>
  <c r="H61" i="27"/>
  <c r="G61" i="27"/>
  <c r="F61" i="27"/>
  <c r="E61" i="27"/>
  <c r="D61" i="27"/>
  <c r="C61" i="27"/>
  <c r="B61" i="27"/>
  <c r="AG60" i="27"/>
  <c r="AG59" i="27"/>
  <c r="AG58" i="27"/>
  <c r="AG57" i="27"/>
  <c r="AG56" i="27"/>
  <c r="AG67" i="27" s="1"/>
  <c r="AG55" i="27"/>
  <c r="AG65" i="27" s="1"/>
  <c r="AG54" i="27"/>
  <c r="AG64" i="27" s="1"/>
  <c r="AG53" i="27"/>
  <c r="AG63" i="27" s="1"/>
  <c r="AG52" i="27"/>
  <c r="AG51" i="27"/>
  <c r="AG62" i="27" s="1"/>
  <c r="AG50" i="27"/>
  <c r="AG61" i="27" s="1"/>
  <c r="AG49" i="27"/>
  <c r="AG46" i="27"/>
  <c r="AG45" i="27"/>
  <c r="AG44" i="27"/>
  <c r="AG43" i="27"/>
  <c r="AG42" i="27"/>
  <c r="AG41" i="27"/>
  <c r="AG40" i="27"/>
  <c r="AG39" i="27"/>
  <c r="AG38" i="27"/>
  <c r="AG35" i="27"/>
  <c r="AD35" i="27"/>
  <c r="AC35" i="27"/>
  <c r="AB35" i="27"/>
  <c r="AA35" i="27"/>
  <c r="Z35" i="27"/>
  <c r="Y35" i="27"/>
  <c r="X35" i="27"/>
  <c r="W35" i="27"/>
  <c r="V35" i="27"/>
  <c r="U35" i="27"/>
  <c r="T35" i="27"/>
  <c r="S35" i="27"/>
  <c r="R35" i="27"/>
  <c r="Q35" i="27"/>
  <c r="P35" i="27"/>
  <c r="O35" i="27"/>
  <c r="N35" i="27"/>
  <c r="M35" i="27"/>
  <c r="L35" i="27"/>
  <c r="K35" i="27"/>
  <c r="J35" i="27"/>
  <c r="I35" i="27"/>
  <c r="H35" i="27"/>
  <c r="G35" i="27"/>
  <c r="F35" i="27"/>
  <c r="E35" i="27"/>
  <c r="D35" i="27"/>
  <c r="C35" i="27"/>
  <c r="B35" i="27"/>
  <c r="AG34" i="27"/>
  <c r="AD34" i="27"/>
  <c r="AC34" i="27"/>
  <c r="AB34" i="27"/>
  <c r="AA34" i="27"/>
  <c r="Z34" i="27"/>
  <c r="Y34" i="27"/>
  <c r="X34" i="27"/>
  <c r="W34" i="27"/>
  <c r="V34" i="27"/>
  <c r="U34" i="27"/>
  <c r="T34" i="27"/>
  <c r="S34" i="27"/>
  <c r="R34" i="27"/>
  <c r="Q34" i="27"/>
  <c r="P34" i="27"/>
  <c r="O34" i="27"/>
  <c r="N34" i="27"/>
  <c r="M34" i="27"/>
  <c r="L34" i="27"/>
  <c r="K34" i="27"/>
  <c r="J34" i="27"/>
  <c r="I34" i="27"/>
  <c r="H34" i="27"/>
  <c r="G34" i="27"/>
  <c r="F34" i="27"/>
  <c r="E34" i="27"/>
  <c r="D34" i="27"/>
  <c r="C34" i="27"/>
  <c r="B34" i="27"/>
  <c r="AG33" i="27"/>
  <c r="AD33" i="27"/>
  <c r="AC33" i="27"/>
  <c r="AB33" i="27"/>
  <c r="AA33" i="27"/>
  <c r="Z33" i="27"/>
  <c r="Y33" i="27"/>
  <c r="X33" i="27"/>
  <c r="W33" i="27"/>
  <c r="V33" i="27"/>
  <c r="U33" i="27"/>
  <c r="T33" i="27"/>
  <c r="S33" i="27"/>
  <c r="R33" i="27"/>
  <c r="Q33" i="27"/>
  <c r="P33" i="27"/>
  <c r="O33" i="27"/>
  <c r="N33" i="27"/>
  <c r="M33" i="27"/>
  <c r="L33" i="27"/>
  <c r="K33" i="27"/>
  <c r="J33" i="27"/>
  <c r="I33" i="27"/>
  <c r="H33" i="27"/>
  <c r="G33" i="27"/>
  <c r="F33" i="27"/>
  <c r="E33" i="27"/>
  <c r="D33" i="27"/>
  <c r="C33" i="27"/>
  <c r="B33" i="27"/>
  <c r="AG28" i="27"/>
  <c r="AD28" i="27"/>
  <c r="AC28" i="27"/>
  <c r="AB28" i="27"/>
  <c r="AA28" i="27"/>
  <c r="Z28" i="27"/>
  <c r="Y28" i="27"/>
  <c r="X28" i="27"/>
  <c r="W28" i="27"/>
  <c r="V28" i="27"/>
  <c r="U28" i="27"/>
  <c r="T28" i="27"/>
  <c r="S28" i="27"/>
  <c r="R28" i="27"/>
  <c r="Q28" i="27"/>
  <c r="P28" i="27"/>
  <c r="O28" i="27"/>
  <c r="N28" i="27"/>
  <c r="M28" i="27"/>
  <c r="L28" i="27"/>
  <c r="K28" i="27"/>
  <c r="J28" i="27"/>
  <c r="I28" i="27"/>
  <c r="H28" i="27"/>
  <c r="G28" i="27"/>
  <c r="F28" i="27"/>
  <c r="E28" i="27"/>
  <c r="D28" i="27"/>
  <c r="C28" i="27"/>
  <c r="B28" i="27"/>
  <c r="AG27" i="27"/>
  <c r="AD27" i="27"/>
  <c r="AC27" i="27"/>
  <c r="AB27" i="27"/>
  <c r="AA27" i="27"/>
  <c r="Z27" i="27"/>
  <c r="Y27" i="27"/>
  <c r="X27" i="27"/>
  <c r="W27" i="27"/>
  <c r="V27" i="27"/>
  <c r="U27" i="27"/>
  <c r="T27" i="27"/>
  <c r="S27" i="27"/>
  <c r="R27" i="27"/>
  <c r="Q27" i="27"/>
  <c r="P27" i="27"/>
  <c r="O27" i="27"/>
  <c r="N27" i="27"/>
  <c r="M27" i="27"/>
  <c r="L27" i="27"/>
  <c r="K27" i="27"/>
  <c r="J27" i="27"/>
  <c r="I27" i="27"/>
  <c r="H27" i="27"/>
  <c r="G27" i="27"/>
  <c r="F27" i="27"/>
  <c r="E27" i="27"/>
  <c r="D27" i="27"/>
  <c r="C27" i="27"/>
  <c r="B27" i="27"/>
  <c r="AG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B17" i="27"/>
  <c r="AG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B16" i="27"/>
  <c r="AG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B15" i="27"/>
  <c r="AG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B10" i="27"/>
  <c r="AG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B9" i="27"/>
  <c r="AF60" i="26"/>
  <c r="AF49" i="26"/>
  <c r="AF38" i="26"/>
  <c r="AG85" i="27" l="1"/>
  <c r="B91" i="27"/>
  <c r="G91" i="27"/>
  <c r="O91" i="27"/>
  <c r="W91" i="27"/>
  <c r="AE91" i="27"/>
  <c r="H91" i="27"/>
  <c r="P91" i="27"/>
  <c r="X91" i="27"/>
  <c r="AF91" i="27"/>
  <c r="C91" i="27"/>
  <c r="K91" i="27"/>
  <c r="S91" i="27"/>
  <c r="AA91" i="27"/>
  <c r="D91" i="27"/>
  <c r="L91" i="27"/>
  <c r="T91" i="27"/>
  <c r="AB91" i="27"/>
  <c r="C89" i="27"/>
  <c r="K89" i="27"/>
  <c r="S89" i="27"/>
  <c r="AA89" i="27"/>
  <c r="E83" i="27"/>
  <c r="E91" i="27" s="1"/>
  <c r="M83" i="27"/>
  <c r="M91" i="27" s="1"/>
  <c r="U83" i="27"/>
  <c r="U91" i="27" s="1"/>
  <c r="AC83" i="27"/>
  <c r="AC91" i="27" s="1"/>
  <c r="D89" i="27"/>
  <c r="L89" i="27"/>
  <c r="T89" i="27"/>
  <c r="AB89" i="27"/>
  <c r="F89" i="27"/>
  <c r="N89" i="27"/>
  <c r="V89" i="27"/>
  <c r="AD89" i="27"/>
  <c r="G89" i="27"/>
  <c r="O89" i="27"/>
  <c r="W89" i="27"/>
  <c r="AE89" i="27"/>
  <c r="AG66" i="27"/>
  <c r="AG71" i="27"/>
  <c r="AG90" i="27" s="1"/>
  <c r="AG72" i="27"/>
  <c r="AG84" i="27" s="1"/>
  <c r="AG74" i="27"/>
  <c r="AG75" i="27"/>
  <c r="AG86" i="27" s="1"/>
  <c r="I83" i="27"/>
  <c r="I91" i="27" s="1"/>
  <c r="Q83" i="27"/>
  <c r="Q91" i="27" s="1"/>
  <c r="Y83" i="27"/>
  <c r="Y91" i="27" s="1"/>
  <c r="H89" i="27"/>
  <c r="P89" i="27"/>
  <c r="X89" i="27"/>
  <c r="AF89" i="27"/>
  <c r="B55" i="21"/>
  <c r="AG88" i="27" l="1"/>
  <c r="AG87" i="27"/>
  <c r="AG89" i="27"/>
  <c r="AG83" i="27"/>
  <c r="AG91" i="27" s="1"/>
  <c r="B55" i="4"/>
  <c r="F27" i="4"/>
  <c r="E27" i="4"/>
  <c r="C27" i="4"/>
  <c r="B27" i="4"/>
  <c r="AD94" i="25" l="1"/>
  <c r="AD71" i="25"/>
  <c r="O75" i="26" l="1"/>
  <c r="O78" i="26"/>
  <c r="O72" i="26"/>
  <c r="AG38" i="24" l="1"/>
  <c r="AF105" i="26" l="1"/>
  <c r="AF106" i="26"/>
  <c r="AF107" i="26"/>
  <c r="AF108" i="26"/>
  <c r="AF109" i="26"/>
  <c r="AF110" i="26"/>
  <c r="AF111" i="26"/>
  <c r="AF104" i="26"/>
  <c r="AF102" i="26"/>
  <c r="AF100" i="26"/>
  <c r="AF101" i="26"/>
  <c r="AF99" i="26"/>
  <c r="AF97" i="26"/>
  <c r="AF95" i="26"/>
  <c r="AF96" i="26"/>
  <c r="AF59" i="26"/>
  <c r="AF58" i="26"/>
  <c r="AF57" i="26"/>
  <c r="AF50" i="26"/>
  <c r="AF51" i="26"/>
  <c r="AF52" i="26"/>
  <c r="AF53" i="26"/>
  <c r="AF54" i="26"/>
  <c r="AF55" i="26"/>
  <c r="AF56" i="26"/>
  <c r="AF39" i="26"/>
  <c r="AF40" i="26"/>
  <c r="AF41" i="26"/>
  <c r="AF42" i="26"/>
  <c r="AF43" i="26"/>
  <c r="AF44" i="26"/>
  <c r="AF45" i="26"/>
  <c r="AF46" i="26"/>
  <c r="AF62" i="26" l="1"/>
  <c r="AF61" i="26"/>
  <c r="K98" i="26"/>
  <c r="AD38" i="25" l="1"/>
  <c r="AD72" i="25"/>
  <c r="AD75" i="25"/>
  <c r="AD76" i="25"/>
  <c r="AD77" i="25"/>
  <c r="AD78" i="25"/>
  <c r="AD74" i="25"/>
  <c r="AD73" i="25"/>
  <c r="C103" i="26" l="1"/>
  <c r="D103" i="26"/>
  <c r="E103" i="26"/>
  <c r="F103" i="26"/>
  <c r="G103" i="26"/>
  <c r="H103" i="26"/>
  <c r="I103" i="26"/>
  <c r="J103" i="26"/>
  <c r="K103" i="26"/>
  <c r="L103" i="26"/>
  <c r="M103" i="26"/>
  <c r="N103" i="26"/>
  <c r="O103" i="26"/>
  <c r="P103" i="26"/>
  <c r="Q103" i="26"/>
  <c r="R103" i="26"/>
  <c r="S103" i="26"/>
  <c r="T103" i="26"/>
  <c r="U103" i="26"/>
  <c r="V103" i="26"/>
  <c r="W103" i="26"/>
  <c r="X103" i="26"/>
  <c r="Y103" i="26"/>
  <c r="Z103" i="26"/>
  <c r="AA103" i="26"/>
  <c r="AB103" i="26"/>
  <c r="AC103" i="26"/>
  <c r="AD103" i="26"/>
  <c r="AE103" i="26"/>
  <c r="C98" i="26" l="1"/>
  <c r="D98" i="26"/>
  <c r="E98" i="26"/>
  <c r="F98" i="26"/>
  <c r="G98" i="26"/>
  <c r="H98" i="26"/>
  <c r="I98" i="26"/>
  <c r="J98" i="26"/>
  <c r="L98" i="26"/>
  <c r="M98" i="26"/>
  <c r="N98" i="26"/>
  <c r="O98" i="26"/>
  <c r="P98" i="26"/>
  <c r="Q98" i="26"/>
  <c r="R98" i="26"/>
  <c r="S98" i="26"/>
  <c r="T98" i="26"/>
  <c r="U98" i="26"/>
  <c r="V98" i="26"/>
  <c r="W98" i="26"/>
  <c r="X98" i="26"/>
  <c r="Y98" i="26"/>
  <c r="Z98" i="26"/>
  <c r="AA98" i="26"/>
  <c r="AB98" i="26"/>
  <c r="AC98" i="26"/>
  <c r="AD98" i="26"/>
  <c r="AE98" i="26"/>
  <c r="B103" i="26" l="1"/>
  <c r="AG86" i="24" l="1"/>
  <c r="C86" i="24"/>
  <c r="D86" i="24"/>
  <c r="E86" i="24"/>
  <c r="F86" i="24"/>
  <c r="G86" i="24"/>
  <c r="H86" i="24"/>
  <c r="I86" i="24"/>
  <c r="J86" i="24"/>
  <c r="K86" i="24"/>
  <c r="L86" i="24"/>
  <c r="M86" i="24"/>
  <c r="N86" i="24"/>
  <c r="O86" i="24"/>
  <c r="P86" i="24"/>
  <c r="Q86" i="24"/>
  <c r="R86" i="24"/>
  <c r="S86" i="24"/>
  <c r="T86" i="24"/>
  <c r="U86" i="24"/>
  <c r="V86" i="24"/>
  <c r="W86" i="24"/>
  <c r="X86" i="24"/>
  <c r="Y86" i="24"/>
  <c r="Z86" i="24"/>
  <c r="AA86" i="24"/>
  <c r="AB86" i="24"/>
  <c r="AC86" i="24"/>
  <c r="AD86" i="24"/>
  <c r="AE86" i="24"/>
  <c r="AF86" i="24"/>
  <c r="B86" i="24"/>
  <c r="B91" i="25"/>
  <c r="AG79" i="24"/>
  <c r="AG78" i="24"/>
  <c r="C79" i="24"/>
  <c r="D79" i="24"/>
  <c r="E79" i="24"/>
  <c r="F79" i="24"/>
  <c r="G79" i="24"/>
  <c r="H79" i="24"/>
  <c r="I79" i="24"/>
  <c r="J79" i="24"/>
  <c r="K79" i="24"/>
  <c r="L79" i="24"/>
  <c r="M79" i="24"/>
  <c r="N79" i="24"/>
  <c r="O79" i="24"/>
  <c r="P79" i="24"/>
  <c r="Q79" i="24"/>
  <c r="R79" i="24"/>
  <c r="S79" i="24"/>
  <c r="T79" i="24"/>
  <c r="U79" i="24"/>
  <c r="V79" i="24"/>
  <c r="W79" i="24"/>
  <c r="X79" i="24"/>
  <c r="Y79" i="24"/>
  <c r="Z79" i="24"/>
  <c r="AA79" i="24"/>
  <c r="AB79" i="24"/>
  <c r="AC79" i="24"/>
  <c r="AD79" i="24"/>
  <c r="AE79" i="24"/>
  <c r="AF79" i="24"/>
  <c r="B79" i="24"/>
  <c r="C78" i="24"/>
  <c r="D78" i="24"/>
  <c r="E78" i="24"/>
  <c r="F78" i="24"/>
  <c r="G78" i="24"/>
  <c r="H78" i="24"/>
  <c r="I78" i="24"/>
  <c r="J78" i="24"/>
  <c r="K78" i="24"/>
  <c r="L78" i="24"/>
  <c r="M78" i="24"/>
  <c r="N78" i="24"/>
  <c r="O78" i="24"/>
  <c r="P78" i="24"/>
  <c r="Q78" i="24"/>
  <c r="R78" i="24"/>
  <c r="S78" i="24"/>
  <c r="T78" i="24"/>
  <c r="U78" i="24"/>
  <c r="V78" i="24"/>
  <c r="W78" i="24"/>
  <c r="X78" i="24"/>
  <c r="Y78" i="24"/>
  <c r="Z78" i="24"/>
  <c r="AA78" i="24"/>
  <c r="AB78" i="24"/>
  <c r="AC78" i="24"/>
  <c r="AD78" i="24"/>
  <c r="AE78" i="24"/>
  <c r="AF78" i="24"/>
  <c r="B78" i="24"/>
  <c r="AG45" i="24"/>
  <c r="AG58" i="24"/>
  <c r="AC91" i="25" l="1"/>
  <c r="AC85" i="25"/>
  <c r="AD46" i="25"/>
  <c r="AD41" i="25"/>
  <c r="AC62" i="25"/>
  <c r="AD57" i="25" l="1"/>
  <c r="AD82" i="26"/>
  <c r="AE82" i="26"/>
  <c r="AD81" i="26"/>
  <c r="AE81" i="26"/>
  <c r="AD80" i="26"/>
  <c r="AE80" i="26"/>
  <c r="AD79" i="26"/>
  <c r="AE79" i="26"/>
  <c r="AD78" i="26"/>
  <c r="AE78" i="26"/>
  <c r="AD77" i="26"/>
  <c r="AE77" i="26"/>
  <c r="I72" i="26"/>
  <c r="AD76" i="26"/>
  <c r="AE76" i="26"/>
  <c r="AD75" i="26"/>
  <c r="AE75" i="26"/>
  <c r="AD74" i="26"/>
  <c r="AE74" i="26"/>
  <c r="AD72" i="26"/>
  <c r="AE72" i="26"/>
  <c r="AD71" i="26"/>
  <c r="AE71" i="26"/>
  <c r="AD67" i="26"/>
  <c r="AE67" i="26"/>
  <c r="AD66" i="26"/>
  <c r="AE66" i="26"/>
  <c r="AD65" i="26"/>
  <c r="AE65" i="26"/>
  <c r="AD64" i="26"/>
  <c r="AE64" i="26"/>
  <c r="AD63" i="26"/>
  <c r="AE63" i="26"/>
  <c r="AD62" i="26"/>
  <c r="AE62" i="26"/>
  <c r="AD61" i="26"/>
  <c r="AE61" i="26"/>
  <c r="AF35" i="26"/>
  <c r="AF34" i="26"/>
  <c r="AF33" i="26"/>
  <c r="AF28" i="26"/>
  <c r="AF27" i="26"/>
  <c r="AF17" i="26"/>
  <c r="AF16" i="26"/>
  <c r="AF15" i="26"/>
  <c r="AF10" i="26"/>
  <c r="AF9" i="26"/>
  <c r="D72" i="26"/>
  <c r="E72" i="26"/>
  <c r="A87" i="26"/>
  <c r="AC82" i="26"/>
  <c r="AB82" i="26"/>
  <c r="AA82" i="26"/>
  <c r="Z82" i="26"/>
  <c r="Y82" i="26"/>
  <c r="X82" i="26"/>
  <c r="W82" i="26"/>
  <c r="V82" i="26"/>
  <c r="U82" i="26"/>
  <c r="T82" i="26"/>
  <c r="S82" i="26"/>
  <c r="R82" i="26"/>
  <c r="Q82" i="26"/>
  <c r="P82" i="26"/>
  <c r="O82" i="26"/>
  <c r="N82" i="26"/>
  <c r="M82" i="26"/>
  <c r="L82" i="26"/>
  <c r="K82" i="26"/>
  <c r="J82" i="26"/>
  <c r="I82" i="26"/>
  <c r="H82" i="26"/>
  <c r="G82" i="26"/>
  <c r="F82" i="26"/>
  <c r="E82" i="26"/>
  <c r="D82" i="26"/>
  <c r="C82" i="26"/>
  <c r="B82" i="26"/>
  <c r="AC81" i="26"/>
  <c r="AB81" i="26"/>
  <c r="AA81" i="26"/>
  <c r="Z81" i="26"/>
  <c r="Y81" i="26"/>
  <c r="X81" i="26"/>
  <c r="W81" i="26"/>
  <c r="V81" i="26"/>
  <c r="U81" i="26"/>
  <c r="T81" i="26"/>
  <c r="S81" i="26"/>
  <c r="R81" i="26"/>
  <c r="Q81" i="26"/>
  <c r="P81" i="26"/>
  <c r="O81" i="26"/>
  <c r="N81" i="26"/>
  <c r="M81" i="26"/>
  <c r="L81" i="26"/>
  <c r="K81" i="26"/>
  <c r="J81" i="26"/>
  <c r="I81" i="26"/>
  <c r="H81" i="26"/>
  <c r="G81" i="26"/>
  <c r="F81" i="26"/>
  <c r="E81" i="26"/>
  <c r="D81" i="26"/>
  <c r="C81" i="26"/>
  <c r="B81" i="26"/>
  <c r="AC80" i="26"/>
  <c r="AB80" i="26"/>
  <c r="AA80" i="26"/>
  <c r="Z80" i="26"/>
  <c r="Y80" i="26"/>
  <c r="X80" i="26"/>
  <c r="W80" i="26"/>
  <c r="V80" i="26"/>
  <c r="U80" i="26"/>
  <c r="T80" i="26"/>
  <c r="S80" i="26"/>
  <c r="R80" i="26"/>
  <c r="Q80" i="26"/>
  <c r="P80" i="26"/>
  <c r="O80" i="26"/>
  <c r="N80" i="26"/>
  <c r="M80" i="26"/>
  <c r="L80" i="26"/>
  <c r="K80" i="26"/>
  <c r="J80" i="26"/>
  <c r="I80" i="26"/>
  <c r="H80" i="26"/>
  <c r="G80" i="26"/>
  <c r="F80" i="26"/>
  <c r="E80" i="26"/>
  <c r="D80" i="26"/>
  <c r="C80" i="26"/>
  <c r="B80" i="26"/>
  <c r="AC79" i="26"/>
  <c r="AB79" i="26"/>
  <c r="AA79" i="26"/>
  <c r="Z79" i="26"/>
  <c r="Y79" i="26"/>
  <c r="X79" i="26"/>
  <c r="W79" i="26"/>
  <c r="V79" i="26"/>
  <c r="U79" i="26"/>
  <c r="T79" i="26"/>
  <c r="S79" i="26"/>
  <c r="R79" i="26"/>
  <c r="Q79" i="26"/>
  <c r="P79" i="26"/>
  <c r="O79" i="26"/>
  <c r="N79" i="26"/>
  <c r="M79" i="26"/>
  <c r="L79" i="26"/>
  <c r="K79" i="26"/>
  <c r="J79" i="26"/>
  <c r="I79" i="26"/>
  <c r="H79" i="26"/>
  <c r="G79" i="26"/>
  <c r="F79" i="26"/>
  <c r="E79" i="26"/>
  <c r="D79" i="26"/>
  <c r="C79" i="26"/>
  <c r="B79" i="26"/>
  <c r="AC78" i="26"/>
  <c r="AB78" i="26"/>
  <c r="AA78" i="26"/>
  <c r="Z78" i="26"/>
  <c r="Y78" i="26"/>
  <c r="X78" i="26"/>
  <c r="W78" i="26"/>
  <c r="V78" i="26"/>
  <c r="U78" i="26"/>
  <c r="T78" i="26"/>
  <c r="S78" i="26"/>
  <c r="R78" i="26"/>
  <c r="Q78" i="26"/>
  <c r="P78" i="26"/>
  <c r="N78" i="26"/>
  <c r="M78" i="26"/>
  <c r="L78" i="26"/>
  <c r="K78" i="26"/>
  <c r="J78" i="26"/>
  <c r="I78" i="26"/>
  <c r="H78" i="26"/>
  <c r="G78" i="26"/>
  <c r="F78" i="26"/>
  <c r="E78" i="26"/>
  <c r="D78" i="26"/>
  <c r="C78" i="26"/>
  <c r="B78" i="26"/>
  <c r="AC77" i="26"/>
  <c r="AB77" i="26"/>
  <c r="AA77" i="26"/>
  <c r="Z77" i="26"/>
  <c r="Y77" i="26"/>
  <c r="X77" i="26"/>
  <c r="W77" i="26"/>
  <c r="V77" i="26"/>
  <c r="U77" i="26"/>
  <c r="T77" i="26"/>
  <c r="S77" i="26"/>
  <c r="R77" i="26"/>
  <c r="Q77" i="26"/>
  <c r="P77" i="26"/>
  <c r="O77" i="26"/>
  <c r="N77" i="26"/>
  <c r="M77" i="26"/>
  <c r="L77" i="26"/>
  <c r="K77" i="26"/>
  <c r="J77" i="26"/>
  <c r="I77" i="26"/>
  <c r="H77" i="26"/>
  <c r="G77" i="26"/>
  <c r="F77" i="26"/>
  <c r="E77" i="26"/>
  <c r="D77" i="26"/>
  <c r="C77" i="26"/>
  <c r="B77" i="26"/>
  <c r="AC76" i="26"/>
  <c r="AB76" i="26"/>
  <c r="AA76" i="26"/>
  <c r="Z76" i="26"/>
  <c r="Y76" i="26"/>
  <c r="X76" i="26"/>
  <c r="W76" i="26"/>
  <c r="V76" i="26"/>
  <c r="U76" i="26"/>
  <c r="T76" i="26"/>
  <c r="S76" i="26"/>
  <c r="R76" i="26"/>
  <c r="Q76" i="26"/>
  <c r="P76" i="26"/>
  <c r="O76" i="26"/>
  <c r="N76" i="26"/>
  <c r="M76" i="26"/>
  <c r="L76" i="26"/>
  <c r="K76" i="26"/>
  <c r="J76" i="26"/>
  <c r="I76" i="26"/>
  <c r="H76" i="26"/>
  <c r="G76" i="26"/>
  <c r="F76" i="26"/>
  <c r="E76" i="26"/>
  <c r="D76" i="26"/>
  <c r="C76" i="26"/>
  <c r="B76" i="26"/>
  <c r="AC75" i="26"/>
  <c r="AB75" i="26"/>
  <c r="AA75" i="26"/>
  <c r="Z75" i="26"/>
  <c r="Y75" i="26"/>
  <c r="X75" i="26"/>
  <c r="W75" i="26"/>
  <c r="V75" i="26"/>
  <c r="U75" i="26"/>
  <c r="T75" i="26"/>
  <c r="S75" i="26"/>
  <c r="R75" i="26"/>
  <c r="Q75" i="26"/>
  <c r="P75" i="26"/>
  <c r="N75" i="26"/>
  <c r="M75" i="26"/>
  <c r="L75" i="26"/>
  <c r="K75" i="26"/>
  <c r="J75" i="26"/>
  <c r="I75" i="26"/>
  <c r="H75" i="26"/>
  <c r="G75" i="26"/>
  <c r="F75" i="26"/>
  <c r="E75" i="26"/>
  <c r="D75" i="26"/>
  <c r="C75" i="26"/>
  <c r="B75" i="26"/>
  <c r="AC74" i="26"/>
  <c r="AB74" i="26"/>
  <c r="AA74" i="26"/>
  <c r="Z74" i="26"/>
  <c r="Y74" i="26"/>
  <c r="X74" i="26"/>
  <c r="W74" i="26"/>
  <c r="V74" i="26"/>
  <c r="U74" i="26"/>
  <c r="T74" i="26"/>
  <c r="S74" i="26"/>
  <c r="R74" i="26"/>
  <c r="Q74" i="26"/>
  <c r="P74" i="26"/>
  <c r="O74" i="26"/>
  <c r="N74" i="26"/>
  <c r="M74" i="26"/>
  <c r="L74" i="26"/>
  <c r="K74" i="26"/>
  <c r="J74" i="26"/>
  <c r="I74" i="26"/>
  <c r="H74" i="26"/>
  <c r="G74" i="26"/>
  <c r="F74" i="26"/>
  <c r="E74" i="26"/>
  <c r="D74" i="26"/>
  <c r="C74" i="26"/>
  <c r="B74" i="26"/>
  <c r="AC73" i="26"/>
  <c r="AB73" i="26"/>
  <c r="AA73" i="26"/>
  <c r="Z73" i="26"/>
  <c r="Y73" i="26"/>
  <c r="X73" i="26"/>
  <c r="W73" i="26"/>
  <c r="V73" i="26"/>
  <c r="U73" i="26"/>
  <c r="T73" i="26"/>
  <c r="S73" i="26"/>
  <c r="R73" i="26"/>
  <c r="Q73" i="26"/>
  <c r="P73" i="26"/>
  <c r="O73" i="26"/>
  <c r="N73" i="26"/>
  <c r="M73" i="26"/>
  <c r="L73" i="26"/>
  <c r="K73" i="26"/>
  <c r="J73" i="26"/>
  <c r="I73" i="26"/>
  <c r="AC72" i="26"/>
  <c r="AB72" i="26"/>
  <c r="AA72" i="26"/>
  <c r="Z72" i="26"/>
  <c r="Y72" i="26"/>
  <c r="X72" i="26"/>
  <c r="W72" i="26"/>
  <c r="V72" i="26"/>
  <c r="U72" i="26"/>
  <c r="T72" i="26"/>
  <c r="S72" i="26"/>
  <c r="R72" i="26"/>
  <c r="Q72" i="26"/>
  <c r="P72" i="26"/>
  <c r="N72" i="26"/>
  <c r="M72" i="26"/>
  <c r="L72" i="26"/>
  <c r="K72" i="26"/>
  <c r="J72" i="26"/>
  <c r="H72" i="26"/>
  <c r="G72" i="26"/>
  <c r="F72" i="26"/>
  <c r="C72" i="26"/>
  <c r="B72" i="26"/>
  <c r="AC71" i="26"/>
  <c r="AC83" i="26" s="1"/>
  <c r="AC91" i="26" s="1"/>
  <c r="AB71" i="26"/>
  <c r="AA71" i="26"/>
  <c r="Z71" i="26"/>
  <c r="Y71" i="26"/>
  <c r="X71" i="26"/>
  <c r="W71" i="26"/>
  <c r="W83" i="26" s="1"/>
  <c r="V71" i="26"/>
  <c r="U71" i="26"/>
  <c r="T71" i="26"/>
  <c r="S71" i="26"/>
  <c r="R71" i="26"/>
  <c r="Q71" i="26"/>
  <c r="P71" i="26"/>
  <c r="O71" i="26"/>
  <c r="N71" i="26"/>
  <c r="M71" i="26"/>
  <c r="L71" i="26"/>
  <c r="K71" i="26"/>
  <c r="J71" i="26"/>
  <c r="I71" i="26"/>
  <c r="H71" i="26"/>
  <c r="G71" i="26"/>
  <c r="F71" i="26"/>
  <c r="E71" i="26"/>
  <c r="D71" i="26"/>
  <c r="C71" i="26"/>
  <c r="B71" i="26"/>
  <c r="AC67" i="26"/>
  <c r="AB67" i="26"/>
  <c r="AA67" i="26"/>
  <c r="Z67" i="26"/>
  <c r="Y67" i="26"/>
  <c r="X67" i="26"/>
  <c r="W67" i="26"/>
  <c r="V67" i="26"/>
  <c r="U67" i="26"/>
  <c r="T67" i="26"/>
  <c r="S67" i="26"/>
  <c r="R67" i="26"/>
  <c r="Q67" i="26"/>
  <c r="P67" i="26"/>
  <c r="O67" i="26"/>
  <c r="N67" i="26"/>
  <c r="M67" i="26"/>
  <c r="L67" i="26"/>
  <c r="K67" i="26"/>
  <c r="J67" i="26"/>
  <c r="I67" i="26"/>
  <c r="H67" i="26"/>
  <c r="G67" i="26"/>
  <c r="F67" i="26"/>
  <c r="E67" i="26"/>
  <c r="D67" i="26"/>
  <c r="C67" i="26"/>
  <c r="B67" i="26"/>
  <c r="AC66" i="26"/>
  <c r="AB66" i="26"/>
  <c r="AA66" i="26"/>
  <c r="Z66" i="26"/>
  <c r="Y66" i="26"/>
  <c r="X66" i="26"/>
  <c r="W66" i="26"/>
  <c r="V66" i="26"/>
  <c r="U66" i="26"/>
  <c r="T66" i="26"/>
  <c r="S66" i="26"/>
  <c r="R66" i="26"/>
  <c r="Q66" i="26"/>
  <c r="P66" i="26"/>
  <c r="O66" i="26"/>
  <c r="N66" i="26"/>
  <c r="M66" i="26"/>
  <c r="L66" i="26"/>
  <c r="K66" i="26"/>
  <c r="J66" i="26"/>
  <c r="I66" i="26"/>
  <c r="H66" i="26"/>
  <c r="G66" i="26"/>
  <c r="F66" i="26"/>
  <c r="E66" i="26"/>
  <c r="D66" i="26"/>
  <c r="C66" i="26"/>
  <c r="B66" i="26"/>
  <c r="AC65" i="26"/>
  <c r="AB65" i="26"/>
  <c r="AA65" i="26"/>
  <c r="Z65" i="26"/>
  <c r="Y65" i="26"/>
  <c r="X65" i="26"/>
  <c r="W65" i="26"/>
  <c r="V65" i="26"/>
  <c r="U65" i="26"/>
  <c r="T65" i="26"/>
  <c r="S65" i="26"/>
  <c r="R65" i="26"/>
  <c r="Q65" i="26"/>
  <c r="P65" i="26"/>
  <c r="O65" i="26"/>
  <c r="N65" i="26"/>
  <c r="M65" i="26"/>
  <c r="L65" i="26"/>
  <c r="K65" i="26"/>
  <c r="J65" i="26"/>
  <c r="I65" i="26"/>
  <c r="H65" i="26"/>
  <c r="G65" i="26"/>
  <c r="F65" i="26"/>
  <c r="E65" i="26"/>
  <c r="D65" i="26"/>
  <c r="C65" i="26"/>
  <c r="B65" i="26"/>
  <c r="AC64" i="26"/>
  <c r="AB64" i="26"/>
  <c r="AA64" i="26"/>
  <c r="Z64" i="26"/>
  <c r="Y64" i="26"/>
  <c r="X64" i="26"/>
  <c r="W64" i="26"/>
  <c r="V64" i="26"/>
  <c r="U64" i="26"/>
  <c r="T64" i="26"/>
  <c r="S64" i="26"/>
  <c r="R64" i="26"/>
  <c r="Q64" i="26"/>
  <c r="P64" i="26"/>
  <c r="O64" i="26"/>
  <c r="N64" i="26"/>
  <c r="M64" i="26"/>
  <c r="L64" i="26"/>
  <c r="K64" i="26"/>
  <c r="J64" i="26"/>
  <c r="I64" i="26"/>
  <c r="H64" i="26"/>
  <c r="G64" i="26"/>
  <c r="F64" i="26"/>
  <c r="E64" i="26"/>
  <c r="D64" i="26"/>
  <c r="C64" i="26"/>
  <c r="B64" i="26"/>
  <c r="AC63" i="26"/>
  <c r="AB63" i="26"/>
  <c r="AA63" i="26"/>
  <c r="Z63" i="26"/>
  <c r="Y63" i="26"/>
  <c r="X63" i="26"/>
  <c r="W63" i="26"/>
  <c r="V63" i="26"/>
  <c r="U63" i="26"/>
  <c r="T63" i="26"/>
  <c r="S63" i="26"/>
  <c r="R63" i="26"/>
  <c r="Q63" i="26"/>
  <c r="P63" i="26"/>
  <c r="O63" i="26"/>
  <c r="N63" i="26"/>
  <c r="M63" i="26"/>
  <c r="L63" i="26"/>
  <c r="K63" i="26"/>
  <c r="J63" i="26"/>
  <c r="I63" i="26"/>
  <c r="H63" i="26"/>
  <c r="G63" i="26"/>
  <c r="F63" i="26"/>
  <c r="E63" i="26"/>
  <c r="D63" i="26"/>
  <c r="C63" i="26"/>
  <c r="B63" i="26"/>
  <c r="AC62" i="26"/>
  <c r="AB62" i="26"/>
  <c r="AA62" i="26"/>
  <c r="Z62" i="26"/>
  <c r="Y62" i="26"/>
  <c r="X62" i="26"/>
  <c r="W62" i="26"/>
  <c r="V62" i="26"/>
  <c r="U62" i="26"/>
  <c r="T62" i="26"/>
  <c r="S62" i="26"/>
  <c r="R62" i="26"/>
  <c r="Q62" i="26"/>
  <c r="P62" i="26"/>
  <c r="O62" i="26"/>
  <c r="N62" i="26"/>
  <c r="M62" i="26"/>
  <c r="L62" i="26"/>
  <c r="K62" i="26"/>
  <c r="J62" i="26"/>
  <c r="I62" i="26"/>
  <c r="H62" i="26"/>
  <c r="G62" i="26"/>
  <c r="F62" i="26"/>
  <c r="E62" i="26"/>
  <c r="D62" i="26"/>
  <c r="C62" i="26"/>
  <c r="B62" i="26"/>
  <c r="AC61" i="26"/>
  <c r="AB61" i="26"/>
  <c r="AA61" i="26"/>
  <c r="Z61" i="26"/>
  <c r="Y61" i="26"/>
  <c r="X61" i="26"/>
  <c r="W61" i="26"/>
  <c r="V61" i="26"/>
  <c r="U61" i="26"/>
  <c r="T61" i="26"/>
  <c r="S61" i="26"/>
  <c r="R61" i="26"/>
  <c r="Q61" i="26"/>
  <c r="P61" i="26"/>
  <c r="O61" i="26"/>
  <c r="N61" i="26"/>
  <c r="M61" i="26"/>
  <c r="L61" i="26"/>
  <c r="K61" i="26"/>
  <c r="J61" i="26"/>
  <c r="I61" i="26"/>
  <c r="H61" i="26"/>
  <c r="G61" i="26"/>
  <c r="F61" i="26"/>
  <c r="E61" i="26"/>
  <c r="D61" i="26"/>
  <c r="C61" i="26"/>
  <c r="B61" i="26"/>
  <c r="AD35" i="26"/>
  <c r="AC35" i="26"/>
  <c r="AB35" i="26"/>
  <c r="AA35" i="26"/>
  <c r="Z35" i="26"/>
  <c r="Y35" i="26"/>
  <c r="X35" i="26"/>
  <c r="W35" i="26"/>
  <c r="V35" i="26"/>
  <c r="U35" i="26"/>
  <c r="T35" i="26"/>
  <c r="S35" i="26"/>
  <c r="R35" i="26"/>
  <c r="Q35" i="26"/>
  <c r="P35" i="26"/>
  <c r="O35" i="26"/>
  <c r="N35" i="26"/>
  <c r="M35" i="26"/>
  <c r="L35" i="26"/>
  <c r="K35" i="26"/>
  <c r="J35" i="26"/>
  <c r="I35" i="26"/>
  <c r="H35" i="26"/>
  <c r="G35" i="26"/>
  <c r="F35" i="26"/>
  <c r="E35" i="26"/>
  <c r="D35" i="26"/>
  <c r="C35" i="26"/>
  <c r="B35" i="26"/>
  <c r="AD34" i="26"/>
  <c r="AC34" i="26"/>
  <c r="AB34" i="26"/>
  <c r="AA34" i="26"/>
  <c r="Z34" i="26"/>
  <c r="Y34" i="26"/>
  <c r="X34" i="26"/>
  <c r="W34" i="26"/>
  <c r="V34" i="26"/>
  <c r="U34" i="26"/>
  <c r="T34" i="26"/>
  <c r="S34" i="26"/>
  <c r="R34" i="26"/>
  <c r="Q34" i="26"/>
  <c r="P34" i="26"/>
  <c r="O34" i="26"/>
  <c r="N34" i="26"/>
  <c r="M34" i="26"/>
  <c r="L34" i="26"/>
  <c r="K34" i="26"/>
  <c r="J34" i="26"/>
  <c r="I34" i="26"/>
  <c r="H34" i="26"/>
  <c r="G34" i="26"/>
  <c r="F34" i="26"/>
  <c r="E34" i="26"/>
  <c r="D34" i="26"/>
  <c r="C34" i="26"/>
  <c r="B34" i="26"/>
  <c r="AD33" i="26"/>
  <c r="AC33" i="26"/>
  <c r="AB33" i="26"/>
  <c r="AA33" i="26"/>
  <c r="Z33" i="26"/>
  <c r="Y33" i="26"/>
  <c r="X33" i="26"/>
  <c r="W33" i="26"/>
  <c r="V33" i="26"/>
  <c r="U33" i="26"/>
  <c r="T33" i="26"/>
  <c r="S33" i="26"/>
  <c r="R33" i="26"/>
  <c r="Q33" i="26"/>
  <c r="P33" i="26"/>
  <c r="O33" i="26"/>
  <c r="N33" i="26"/>
  <c r="M33" i="26"/>
  <c r="L33" i="26"/>
  <c r="K33" i="26"/>
  <c r="J33" i="26"/>
  <c r="I33" i="26"/>
  <c r="H33" i="26"/>
  <c r="G33" i="26"/>
  <c r="F33" i="26"/>
  <c r="E33" i="26"/>
  <c r="D33" i="26"/>
  <c r="C33" i="26"/>
  <c r="B33" i="26"/>
  <c r="AD28" i="26"/>
  <c r="AC28" i="26"/>
  <c r="AB28" i="26"/>
  <c r="AA28" i="26"/>
  <c r="Z28" i="26"/>
  <c r="Y28" i="26"/>
  <c r="X28" i="26"/>
  <c r="W28" i="26"/>
  <c r="V28" i="26"/>
  <c r="U28" i="26"/>
  <c r="T28" i="26"/>
  <c r="S28" i="26"/>
  <c r="R28" i="26"/>
  <c r="Q28" i="26"/>
  <c r="P28" i="26"/>
  <c r="O28" i="26"/>
  <c r="N28" i="26"/>
  <c r="M28" i="26"/>
  <c r="L28" i="26"/>
  <c r="K28" i="26"/>
  <c r="J28" i="26"/>
  <c r="I28" i="26"/>
  <c r="H28" i="26"/>
  <c r="G28" i="26"/>
  <c r="F28" i="26"/>
  <c r="E28" i="26"/>
  <c r="D28" i="26"/>
  <c r="C28" i="26"/>
  <c r="B28" i="26"/>
  <c r="AD27" i="26"/>
  <c r="AC27" i="26"/>
  <c r="AB27" i="26"/>
  <c r="AA27" i="26"/>
  <c r="Z27" i="26"/>
  <c r="Y27" i="26"/>
  <c r="X27" i="26"/>
  <c r="W27" i="26"/>
  <c r="V27" i="26"/>
  <c r="U27" i="26"/>
  <c r="T27" i="26"/>
  <c r="S27" i="26"/>
  <c r="R27" i="26"/>
  <c r="Q27" i="26"/>
  <c r="P27" i="26"/>
  <c r="O27" i="26"/>
  <c r="N27" i="26"/>
  <c r="M27" i="26"/>
  <c r="L27" i="26"/>
  <c r="K27" i="26"/>
  <c r="J27" i="26"/>
  <c r="I27" i="26"/>
  <c r="H27" i="26"/>
  <c r="G27" i="26"/>
  <c r="F27" i="26"/>
  <c r="E27" i="26"/>
  <c r="D27" i="26"/>
  <c r="C27" i="26"/>
  <c r="B27" i="26"/>
  <c r="AD17" i="26"/>
  <c r="AC17" i="26"/>
  <c r="AB17" i="26"/>
  <c r="AA17" i="26"/>
  <c r="Z17" i="26"/>
  <c r="Y17" i="26"/>
  <c r="X17" i="26"/>
  <c r="W17" i="26"/>
  <c r="V17" i="26"/>
  <c r="U17" i="26"/>
  <c r="T17" i="26"/>
  <c r="S17" i="26"/>
  <c r="R17" i="26"/>
  <c r="Q17" i="26"/>
  <c r="P17" i="26"/>
  <c r="O17" i="26"/>
  <c r="N17" i="26"/>
  <c r="M17" i="26"/>
  <c r="L17" i="26"/>
  <c r="K17" i="26"/>
  <c r="J17" i="26"/>
  <c r="I17" i="26"/>
  <c r="H17" i="26"/>
  <c r="G17" i="26"/>
  <c r="F17" i="26"/>
  <c r="E17" i="26"/>
  <c r="D17" i="26"/>
  <c r="C17" i="26"/>
  <c r="B17" i="26"/>
  <c r="AD16" i="26"/>
  <c r="AC16" i="26"/>
  <c r="AB16" i="26"/>
  <c r="AA16" i="26"/>
  <c r="Z16" i="26"/>
  <c r="Y16" i="26"/>
  <c r="X16" i="26"/>
  <c r="W16" i="26"/>
  <c r="V16" i="26"/>
  <c r="U16" i="26"/>
  <c r="T16" i="26"/>
  <c r="S16" i="26"/>
  <c r="R16" i="26"/>
  <c r="Q16" i="26"/>
  <c r="P16" i="26"/>
  <c r="O16" i="26"/>
  <c r="N16" i="26"/>
  <c r="M16" i="26"/>
  <c r="L16" i="26"/>
  <c r="K16" i="26"/>
  <c r="J16" i="26"/>
  <c r="I16" i="26"/>
  <c r="H16" i="26"/>
  <c r="G16" i="26"/>
  <c r="F16" i="26"/>
  <c r="E16" i="26"/>
  <c r="D16" i="26"/>
  <c r="C16" i="26"/>
  <c r="B16" i="26"/>
  <c r="AD15" i="26"/>
  <c r="AC15" i="26"/>
  <c r="AB15" i="26"/>
  <c r="AA15" i="26"/>
  <c r="Z15" i="26"/>
  <c r="Y15" i="26"/>
  <c r="X15" i="26"/>
  <c r="W15" i="26"/>
  <c r="V15" i="26"/>
  <c r="U15" i="26"/>
  <c r="T15" i="26"/>
  <c r="S15" i="26"/>
  <c r="R15" i="26"/>
  <c r="Q15" i="26"/>
  <c r="P15" i="26"/>
  <c r="O15" i="26"/>
  <c r="N15" i="26"/>
  <c r="M15" i="26"/>
  <c r="L15" i="26"/>
  <c r="K15" i="26"/>
  <c r="J15" i="26"/>
  <c r="I15" i="26"/>
  <c r="H15" i="26"/>
  <c r="G15" i="26"/>
  <c r="F15" i="26"/>
  <c r="E15" i="26"/>
  <c r="D15" i="26"/>
  <c r="C15" i="26"/>
  <c r="B15" i="26"/>
  <c r="AD10" i="26"/>
  <c r="AC10" i="26"/>
  <c r="AB10" i="26"/>
  <c r="AA10" i="26"/>
  <c r="Z10" i="26"/>
  <c r="Y10" i="26"/>
  <c r="X10" i="26"/>
  <c r="W10" i="26"/>
  <c r="V10" i="26"/>
  <c r="U10" i="26"/>
  <c r="T10" i="26"/>
  <c r="S10" i="26"/>
  <c r="R10" i="26"/>
  <c r="Q10" i="26"/>
  <c r="P10" i="26"/>
  <c r="O10" i="26"/>
  <c r="N10" i="26"/>
  <c r="M10" i="26"/>
  <c r="L10" i="26"/>
  <c r="K10" i="26"/>
  <c r="J10" i="26"/>
  <c r="I10" i="26"/>
  <c r="H10" i="26"/>
  <c r="G10" i="26"/>
  <c r="F10" i="26"/>
  <c r="E10" i="26"/>
  <c r="D10" i="26"/>
  <c r="C10" i="26"/>
  <c r="B10" i="26"/>
  <c r="AD9" i="26"/>
  <c r="AC9" i="26"/>
  <c r="AB9" i="26"/>
  <c r="AA9" i="26"/>
  <c r="Z9" i="26"/>
  <c r="Y9" i="26"/>
  <c r="X9" i="26"/>
  <c r="W9" i="26"/>
  <c r="V9" i="26"/>
  <c r="U9" i="26"/>
  <c r="T9" i="26"/>
  <c r="S9" i="26"/>
  <c r="R9" i="26"/>
  <c r="Q9" i="26"/>
  <c r="P9" i="26"/>
  <c r="O9" i="26"/>
  <c r="N9" i="26"/>
  <c r="M9" i="26"/>
  <c r="L9" i="26"/>
  <c r="K9" i="26"/>
  <c r="J9" i="26"/>
  <c r="I9" i="26"/>
  <c r="H9" i="26"/>
  <c r="G9" i="26"/>
  <c r="F9" i="26"/>
  <c r="E9" i="26"/>
  <c r="D9" i="26"/>
  <c r="C9" i="26"/>
  <c r="B9" i="26"/>
  <c r="AD60" i="25"/>
  <c r="AD51" i="25"/>
  <c r="AD52" i="25"/>
  <c r="AD40" i="25"/>
  <c r="AF72" i="26" l="1"/>
  <c r="AB83" i="26"/>
  <c r="AB91" i="26" s="1"/>
  <c r="G83" i="26"/>
  <c r="J83" i="26"/>
  <c r="J91" i="26" s="1"/>
  <c r="R83" i="26"/>
  <c r="Q83" i="26"/>
  <c r="Q91" i="26" s="1"/>
  <c r="Y83" i="26"/>
  <c r="Z83" i="26"/>
  <c r="Z91" i="26" s="1"/>
  <c r="AF82" i="26"/>
  <c r="O83" i="26"/>
  <c r="O91" i="26" s="1"/>
  <c r="AF81" i="26"/>
  <c r="AF80" i="26"/>
  <c r="AF79" i="26"/>
  <c r="AF77" i="26"/>
  <c r="AF75" i="26"/>
  <c r="AF74" i="26"/>
  <c r="AF78" i="26"/>
  <c r="AF76" i="26"/>
  <c r="AF73" i="26"/>
  <c r="N83" i="26"/>
  <c r="N91" i="26" s="1"/>
  <c r="AF103" i="26"/>
  <c r="I83" i="26"/>
  <c r="I91" i="26" s="1"/>
  <c r="AE85" i="26"/>
  <c r="AE83" i="26"/>
  <c r="AE91" i="26" s="1"/>
  <c r="J85" i="26"/>
  <c r="R85" i="26"/>
  <c r="Z85" i="26"/>
  <c r="AB85" i="26"/>
  <c r="AD84" i="26"/>
  <c r="AE87" i="26"/>
  <c r="F85" i="26"/>
  <c r="D85" i="26"/>
  <c r="AE88" i="26"/>
  <c r="AD89" i="26"/>
  <c r="Q84" i="26"/>
  <c r="Y84" i="26"/>
  <c r="AC84" i="26"/>
  <c r="AD88" i="26"/>
  <c r="AD85" i="26"/>
  <c r="T85" i="26"/>
  <c r="AF67" i="26"/>
  <c r="AE86" i="26"/>
  <c r="AD87" i="26"/>
  <c r="AE89" i="26"/>
  <c r="F87" i="26"/>
  <c r="N87" i="26"/>
  <c r="V87" i="26"/>
  <c r="F90" i="26"/>
  <c r="N90" i="26"/>
  <c r="V90" i="26"/>
  <c r="AE84" i="26"/>
  <c r="C87" i="26"/>
  <c r="K87" i="26"/>
  <c r="S87" i="26"/>
  <c r="AA87" i="26"/>
  <c r="D86" i="26"/>
  <c r="L86" i="26"/>
  <c r="T86" i="26"/>
  <c r="AB86" i="26"/>
  <c r="AB87" i="26"/>
  <c r="AB88" i="26"/>
  <c r="AB89" i="26"/>
  <c r="AD83" i="26"/>
  <c r="AD91" i="26" s="1"/>
  <c r="AE90" i="26"/>
  <c r="G84" i="26"/>
  <c r="AB84" i="26"/>
  <c r="M85" i="26"/>
  <c r="U85" i="26"/>
  <c r="AC85" i="26"/>
  <c r="AC86" i="26"/>
  <c r="AC87" i="26"/>
  <c r="AC88" i="26"/>
  <c r="AC90" i="26"/>
  <c r="AF65" i="26"/>
  <c r="AD86" i="26"/>
  <c r="AD90" i="26"/>
  <c r="B83" i="26"/>
  <c r="B91" i="26" s="1"/>
  <c r="I85" i="26"/>
  <c r="AF64" i="26"/>
  <c r="AF63" i="26"/>
  <c r="AF66" i="26"/>
  <c r="D84" i="26"/>
  <c r="L83" i="26"/>
  <c r="L91" i="26" s="1"/>
  <c r="T83" i="26"/>
  <c r="T91" i="26" s="1"/>
  <c r="B85" i="26"/>
  <c r="F86" i="26"/>
  <c r="V86" i="26"/>
  <c r="H83" i="26"/>
  <c r="H91" i="26" s="1"/>
  <c r="P83" i="26"/>
  <c r="P91" i="26" s="1"/>
  <c r="X83" i="26"/>
  <c r="X91" i="26" s="1"/>
  <c r="E84" i="26"/>
  <c r="N84" i="26"/>
  <c r="V84" i="26"/>
  <c r="C85" i="26"/>
  <c r="K85" i="26"/>
  <c r="S85" i="26"/>
  <c r="AA85" i="26"/>
  <c r="C89" i="26"/>
  <c r="K89" i="26"/>
  <c r="S89" i="26"/>
  <c r="AA89" i="26"/>
  <c r="L85" i="26"/>
  <c r="I86" i="26"/>
  <c r="Q86" i="26"/>
  <c r="Y86" i="26"/>
  <c r="E87" i="26"/>
  <c r="M87" i="26"/>
  <c r="U87" i="26"/>
  <c r="E90" i="26"/>
  <c r="M90" i="26"/>
  <c r="U90" i="26"/>
  <c r="B87" i="26"/>
  <c r="J87" i="26"/>
  <c r="R87" i="26"/>
  <c r="Z87" i="26"/>
  <c r="F88" i="26"/>
  <c r="N88" i="26"/>
  <c r="V88" i="26"/>
  <c r="B89" i="26"/>
  <c r="J89" i="26"/>
  <c r="R89" i="26"/>
  <c r="Z89" i="26"/>
  <c r="G88" i="26"/>
  <c r="O88" i="26"/>
  <c r="W88" i="26"/>
  <c r="L87" i="26"/>
  <c r="T87" i="26"/>
  <c r="H88" i="26"/>
  <c r="P88" i="26"/>
  <c r="X88" i="26"/>
  <c r="D89" i="26"/>
  <c r="L89" i="26"/>
  <c r="T89" i="26"/>
  <c r="I88" i="26"/>
  <c r="Q88" i="26"/>
  <c r="Y88" i="26"/>
  <c r="C83" i="26"/>
  <c r="C91" i="26" s="1"/>
  <c r="K83" i="26"/>
  <c r="K91" i="26" s="1"/>
  <c r="S83" i="26"/>
  <c r="S91" i="26" s="1"/>
  <c r="AA83" i="26"/>
  <c r="AA91" i="26" s="1"/>
  <c r="B88" i="26"/>
  <c r="J88" i="26"/>
  <c r="R88" i="26"/>
  <c r="Z88" i="26"/>
  <c r="F83" i="26"/>
  <c r="F91" i="26" s="1"/>
  <c r="G87" i="26"/>
  <c r="O87" i="26"/>
  <c r="W87" i="26"/>
  <c r="C88" i="26"/>
  <c r="K88" i="26"/>
  <c r="S88" i="26"/>
  <c r="AA88" i="26"/>
  <c r="V83" i="26"/>
  <c r="V91" i="26" s="1"/>
  <c r="E83" i="26"/>
  <c r="M83" i="26"/>
  <c r="M91" i="26" s="1"/>
  <c r="U83" i="26"/>
  <c r="U91" i="26" s="1"/>
  <c r="H87" i="26"/>
  <c r="P87" i="26"/>
  <c r="X87" i="26"/>
  <c r="D88" i="26"/>
  <c r="L88" i="26"/>
  <c r="T88" i="26"/>
  <c r="H89" i="26"/>
  <c r="P89" i="26"/>
  <c r="X89" i="26"/>
  <c r="I87" i="26"/>
  <c r="Q87" i="26"/>
  <c r="Y87" i="26"/>
  <c r="E88" i="26"/>
  <c r="M88" i="26"/>
  <c r="U88" i="26"/>
  <c r="I89" i="26"/>
  <c r="Q89" i="26"/>
  <c r="Y89" i="26"/>
  <c r="F84" i="26"/>
  <c r="O84" i="26"/>
  <c r="W84" i="26"/>
  <c r="H86" i="26"/>
  <c r="P86" i="26"/>
  <c r="X86" i="26"/>
  <c r="B90" i="26"/>
  <c r="H84" i="26"/>
  <c r="N85" i="26"/>
  <c r="V85" i="26"/>
  <c r="B86" i="26"/>
  <c r="J86" i="26"/>
  <c r="R86" i="26"/>
  <c r="Z86" i="26"/>
  <c r="R90" i="26"/>
  <c r="E85" i="26"/>
  <c r="J90" i="26"/>
  <c r="J84" i="26"/>
  <c r="R84" i="26"/>
  <c r="Z84" i="26"/>
  <c r="G85" i="26"/>
  <c r="O85" i="26"/>
  <c r="W85" i="26"/>
  <c r="C86" i="26"/>
  <c r="K86" i="26"/>
  <c r="S86" i="26"/>
  <c r="AA86" i="26"/>
  <c r="G90" i="26"/>
  <c r="O90" i="26"/>
  <c r="W90" i="26"/>
  <c r="Z90" i="26"/>
  <c r="K84" i="26"/>
  <c r="S84" i="26"/>
  <c r="AA84" i="26"/>
  <c r="H85" i="26"/>
  <c r="P85" i="26"/>
  <c r="X85" i="26"/>
  <c r="G86" i="26"/>
  <c r="X84" i="26"/>
  <c r="B84" i="26"/>
  <c r="L84" i="26"/>
  <c r="T84" i="26"/>
  <c r="Q85" i="26"/>
  <c r="Y85" i="26"/>
  <c r="E86" i="26"/>
  <c r="M86" i="26"/>
  <c r="U86" i="26"/>
  <c r="I84" i="26"/>
  <c r="O86" i="26"/>
  <c r="P84" i="26"/>
  <c r="C84" i="26"/>
  <c r="M84" i="26"/>
  <c r="U84" i="26"/>
  <c r="W86" i="26"/>
  <c r="G91" i="26"/>
  <c r="W91" i="26"/>
  <c r="Y91" i="26"/>
  <c r="R91" i="26"/>
  <c r="W89" i="26"/>
  <c r="D83" i="26"/>
  <c r="D91" i="26" s="1"/>
  <c r="E89" i="26"/>
  <c r="M89" i="26"/>
  <c r="U89" i="26"/>
  <c r="AC89" i="26"/>
  <c r="H90" i="26"/>
  <c r="P90" i="26"/>
  <c r="X90" i="26"/>
  <c r="N86" i="26"/>
  <c r="F89" i="26"/>
  <c r="N89" i="26"/>
  <c r="V89" i="26"/>
  <c r="I90" i="26"/>
  <c r="Q90" i="26"/>
  <c r="Y90" i="26"/>
  <c r="C90" i="26"/>
  <c r="K90" i="26"/>
  <c r="S90" i="26"/>
  <c r="AA90" i="26"/>
  <c r="D90" i="26"/>
  <c r="L90" i="26"/>
  <c r="T90" i="26"/>
  <c r="AB90" i="26"/>
  <c r="G89" i="26"/>
  <c r="D87" i="26"/>
  <c r="O89" i="26"/>
  <c r="E61" i="25"/>
  <c r="E62" i="25"/>
  <c r="AF84" i="26" l="1"/>
  <c r="AF85" i="26"/>
  <c r="AF83" i="26"/>
  <c r="AF91" i="26" s="1"/>
  <c r="AF87" i="26"/>
  <c r="AF90" i="26"/>
  <c r="AF88" i="26"/>
  <c r="AF86" i="26"/>
  <c r="AF89" i="26"/>
  <c r="E91" i="26"/>
  <c r="B82" i="25"/>
  <c r="C82" i="25"/>
  <c r="D82" i="25"/>
  <c r="E82" i="25"/>
  <c r="F82" i="25"/>
  <c r="G82" i="25"/>
  <c r="H82" i="25"/>
  <c r="I82" i="25"/>
  <c r="J82" i="25"/>
  <c r="K82" i="25"/>
  <c r="L82" i="25"/>
  <c r="M82" i="25"/>
  <c r="N82" i="25"/>
  <c r="O82" i="25"/>
  <c r="P82" i="25"/>
  <c r="Q82" i="25"/>
  <c r="R82" i="25"/>
  <c r="S82" i="25"/>
  <c r="T82" i="25"/>
  <c r="U82" i="25"/>
  <c r="V82" i="25"/>
  <c r="W82" i="25"/>
  <c r="X82" i="25"/>
  <c r="Y82" i="25"/>
  <c r="Z82" i="25"/>
  <c r="AA82" i="25"/>
  <c r="AB82" i="25"/>
  <c r="AD82" i="25" s="1"/>
  <c r="AC82" i="25"/>
  <c r="B71" i="25"/>
  <c r="B67" i="25"/>
  <c r="C74" i="25"/>
  <c r="D74" i="25"/>
  <c r="D85" i="25" s="1"/>
  <c r="E74" i="25"/>
  <c r="F74" i="25"/>
  <c r="G74" i="25"/>
  <c r="H74" i="25"/>
  <c r="I74" i="25"/>
  <c r="I85" i="25" s="1"/>
  <c r="J74" i="25"/>
  <c r="K74" i="25"/>
  <c r="L74" i="25"/>
  <c r="M74" i="25"/>
  <c r="N74" i="25"/>
  <c r="O74" i="25"/>
  <c r="P74" i="25"/>
  <c r="Q74" i="25"/>
  <c r="R74" i="25"/>
  <c r="S74" i="25"/>
  <c r="T74" i="25"/>
  <c r="U74" i="25"/>
  <c r="V74" i="25"/>
  <c r="W74" i="25"/>
  <c r="X74" i="25"/>
  <c r="Y74" i="25"/>
  <c r="Z74" i="25"/>
  <c r="AA74" i="25"/>
  <c r="AB74" i="25"/>
  <c r="AC74" i="25"/>
  <c r="B74" i="25"/>
  <c r="B72" i="25"/>
  <c r="C62" i="25"/>
  <c r="D62" i="25"/>
  <c r="F62" i="25"/>
  <c r="G62" i="25"/>
  <c r="H62" i="25"/>
  <c r="I62" i="25"/>
  <c r="J62" i="25"/>
  <c r="K62" i="25"/>
  <c r="L62" i="25"/>
  <c r="M62" i="25"/>
  <c r="N62" i="25"/>
  <c r="O62" i="25"/>
  <c r="P62" i="25"/>
  <c r="Q62" i="25"/>
  <c r="R62" i="25"/>
  <c r="S62" i="25"/>
  <c r="T62" i="25"/>
  <c r="U62" i="25"/>
  <c r="V62" i="25"/>
  <c r="W62" i="25"/>
  <c r="X62" i="25"/>
  <c r="Y62" i="25"/>
  <c r="Z62" i="25"/>
  <c r="AA62" i="25"/>
  <c r="AB62" i="25"/>
  <c r="B62" i="25"/>
  <c r="B61" i="25"/>
  <c r="B83" i="25" l="1"/>
  <c r="C83" i="25"/>
  <c r="C91" i="25" s="1"/>
  <c r="D83" i="25"/>
  <c r="D91" i="25" s="1"/>
  <c r="E83" i="25"/>
  <c r="E91" i="25"/>
  <c r="F83" i="25"/>
  <c r="F91" i="25" s="1"/>
  <c r="G83" i="25"/>
  <c r="G91" i="25"/>
  <c r="H83" i="25"/>
  <c r="H91" i="25" s="1"/>
  <c r="I83" i="25"/>
  <c r="I91" i="25" s="1"/>
  <c r="J83" i="25"/>
  <c r="J91" i="25" s="1"/>
  <c r="K83" i="25"/>
  <c r="K91" i="25" s="1"/>
  <c r="L83" i="25"/>
  <c r="L91" i="25" s="1"/>
  <c r="M83" i="25"/>
  <c r="M91" i="25" s="1"/>
  <c r="N83" i="25"/>
  <c r="N91" i="25" s="1"/>
  <c r="O83" i="25"/>
  <c r="O91" i="25" s="1"/>
  <c r="P83" i="25"/>
  <c r="P91" i="25" s="1"/>
  <c r="Q83" i="25"/>
  <c r="Q91" i="25" s="1"/>
  <c r="R83" i="25"/>
  <c r="R91" i="25" s="1"/>
  <c r="S83" i="25"/>
  <c r="S91" i="25" s="1"/>
  <c r="T83" i="25"/>
  <c r="T91" i="25" s="1"/>
  <c r="U83" i="25"/>
  <c r="U91" i="25" s="1"/>
  <c r="V83" i="25"/>
  <c r="V91" i="25" s="1"/>
  <c r="W83" i="25"/>
  <c r="W91" i="25" s="1"/>
  <c r="X83" i="25"/>
  <c r="X91" i="25" s="1"/>
  <c r="Y83" i="25"/>
  <c r="Y91" i="25" s="1"/>
  <c r="B85" i="25"/>
  <c r="B84" i="25"/>
  <c r="AD105" i="25" l="1"/>
  <c r="AD104" i="25"/>
  <c r="AD103" i="25"/>
  <c r="AD102" i="25"/>
  <c r="AD101" i="25"/>
  <c r="AD100" i="25"/>
  <c r="AD99" i="25"/>
  <c r="AD98" i="25"/>
  <c r="AD97" i="25"/>
  <c r="AD96" i="25"/>
  <c r="AD95" i="25"/>
  <c r="A87" i="25"/>
  <c r="AC81" i="25"/>
  <c r="AB81" i="25"/>
  <c r="AA81" i="25"/>
  <c r="Z81" i="25"/>
  <c r="Y81" i="25"/>
  <c r="X81" i="25"/>
  <c r="W81" i="25"/>
  <c r="V81" i="25"/>
  <c r="U81" i="25"/>
  <c r="T81" i="25"/>
  <c r="S81" i="25"/>
  <c r="R81" i="25"/>
  <c r="Q81" i="25"/>
  <c r="P81" i="25"/>
  <c r="O81" i="25"/>
  <c r="N81" i="25"/>
  <c r="M81" i="25"/>
  <c r="L81" i="25"/>
  <c r="K81" i="25"/>
  <c r="J81" i="25"/>
  <c r="I81" i="25"/>
  <c r="H81" i="25"/>
  <c r="G81" i="25"/>
  <c r="F81" i="25"/>
  <c r="E81" i="25"/>
  <c r="D81" i="25"/>
  <c r="C81" i="25"/>
  <c r="B81" i="25"/>
  <c r="AC80" i="25"/>
  <c r="AB80" i="25"/>
  <c r="AA80" i="25"/>
  <c r="Z80" i="25"/>
  <c r="Y80" i="25"/>
  <c r="X80" i="25"/>
  <c r="W80" i="25"/>
  <c r="V80" i="25"/>
  <c r="U80" i="25"/>
  <c r="T80" i="25"/>
  <c r="S80" i="25"/>
  <c r="R80" i="25"/>
  <c r="Q80" i="25"/>
  <c r="P80" i="25"/>
  <c r="O80" i="25"/>
  <c r="N80" i="25"/>
  <c r="M80" i="25"/>
  <c r="L80" i="25"/>
  <c r="K80" i="25"/>
  <c r="J80" i="25"/>
  <c r="I80" i="25"/>
  <c r="H80" i="25"/>
  <c r="G80" i="25"/>
  <c r="F80" i="25"/>
  <c r="E80" i="25"/>
  <c r="D80" i="25"/>
  <c r="C80" i="25"/>
  <c r="B80" i="25"/>
  <c r="AC79" i="25"/>
  <c r="AB79" i="25"/>
  <c r="AA79" i="25"/>
  <c r="Z79" i="25"/>
  <c r="Y79" i="25"/>
  <c r="X79" i="25"/>
  <c r="W79" i="25"/>
  <c r="V79" i="25"/>
  <c r="U79" i="25"/>
  <c r="T79" i="25"/>
  <c r="S79" i="25"/>
  <c r="R79" i="25"/>
  <c r="Q79" i="25"/>
  <c r="P79" i="25"/>
  <c r="O79" i="25"/>
  <c r="N79" i="25"/>
  <c r="M79" i="25"/>
  <c r="L79" i="25"/>
  <c r="K79" i="25"/>
  <c r="J79" i="25"/>
  <c r="I79" i="25"/>
  <c r="H79" i="25"/>
  <c r="G79" i="25"/>
  <c r="F79" i="25"/>
  <c r="E79" i="25"/>
  <c r="D79" i="25"/>
  <c r="C79" i="25"/>
  <c r="B79" i="25"/>
  <c r="AC78" i="25"/>
  <c r="AB78" i="25"/>
  <c r="AA78" i="25"/>
  <c r="Z78" i="25"/>
  <c r="Y78" i="25"/>
  <c r="X78" i="25"/>
  <c r="W78" i="25"/>
  <c r="V78" i="25"/>
  <c r="U78" i="25"/>
  <c r="T78" i="25"/>
  <c r="S78" i="25"/>
  <c r="R78" i="25"/>
  <c r="Q78" i="25"/>
  <c r="P78" i="25"/>
  <c r="O78" i="25"/>
  <c r="N78" i="25"/>
  <c r="M78" i="25"/>
  <c r="L78" i="25"/>
  <c r="K78" i="25"/>
  <c r="J78" i="25"/>
  <c r="I78" i="25"/>
  <c r="H78" i="25"/>
  <c r="G78" i="25"/>
  <c r="F78" i="25"/>
  <c r="E78" i="25"/>
  <c r="D78" i="25"/>
  <c r="C78" i="25"/>
  <c r="B78" i="25"/>
  <c r="AC77" i="25"/>
  <c r="AB77" i="25"/>
  <c r="AA77" i="25"/>
  <c r="Z77" i="25"/>
  <c r="Y77" i="25"/>
  <c r="X77" i="25"/>
  <c r="W77" i="25"/>
  <c r="V77" i="25"/>
  <c r="U77" i="25"/>
  <c r="T77" i="25"/>
  <c r="S77" i="25"/>
  <c r="R77" i="25"/>
  <c r="Q77" i="25"/>
  <c r="P77" i="25"/>
  <c r="O77" i="25"/>
  <c r="N77" i="25"/>
  <c r="M77" i="25"/>
  <c r="L77" i="25"/>
  <c r="K77" i="25"/>
  <c r="J77" i="25"/>
  <c r="I77" i="25"/>
  <c r="H77" i="25"/>
  <c r="G77" i="25"/>
  <c r="F77" i="25"/>
  <c r="E77" i="25"/>
  <c r="D77" i="25"/>
  <c r="C77" i="25"/>
  <c r="B77" i="25"/>
  <c r="AC76" i="25"/>
  <c r="AB76" i="25"/>
  <c r="AA76" i="25"/>
  <c r="Z76" i="25"/>
  <c r="Y76" i="25"/>
  <c r="X76" i="25"/>
  <c r="W76" i="25"/>
  <c r="V76" i="25"/>
  <c r="U76" i="25"/>
  <c r="T76" i="25"/>
  <c r="S76" i="25"/>
  <c r="R76" i="25"/>
  <c r="Q76" i="25"/>
  <c r="P76" i="25"/>
  <c r="O76" i="25"/>
  <c r="O87" i="25" s="1"/>
  <c r="N76" i="25"/>
  <c r="M76" i="25"/>
  <c r="L76" i="25"/>
  <c r="K76" i="25"/>
  <c r="J76" i="25"/>
  <c r="I76" i="25"/>
  <c r="H76" i="25"/>
  <c r="G76" i="25"/>
  <c r="F76" i="25"/>
  <c r="E76" i="25"/>
  <c r="D76" i="25"/>
  <c r="C76" i="25"/>
  <c r="B76" i="25"/>
  <c r="AC75" i="25"/>
  <c r="AB75" i="25"/>
  <c r="AA75" i="25"/>
  <c r="Z75" i="25"/>
  <c r="Y75" i="25"/>
  <c r="X75" i="25"/>
  <c r="W75" i="25"/>
  <c r="V75" i="25"/>
  <c r="U75" i="25"/>
  <c r="T75" i="25"/>
  <c r="S75" i="25"/>
  <c r="R75" i="25"/>
  <c r="Q75" i="25"/>
  <c r="P75" i="25"/>
  <c r="O75" i="25"/>
  <c r="N75" i="25"/>
  <c r="M75" i="25"/>
  <c r="L75" i="25"/>
  <c r="K75" i="25"/>
  <c r="J75" i="25"/>
  <c r="I75" i="25"/>
  <c r="H75" i="25"/>
  <c r="G75" i="25"/>
  <c r="F75" i="25"/>
  <c r="E75" i="25"/>
  <c r="D75" i="25"/>
  <c r="C75" i="25"/>
  <c r="B75" i="25"/>
  <c r="AC73" i="25"/>
  <c r="AB73" i="25"/>
  <c r="AA73" i="25"/>
  <c r="Z73" i="25"/>
  <c r="Y73" i="25"/>
  <c r="X73" i="25"/>
  <c r="W73" i="25"/>
  <c r="V73" i="25"/>
  <c r="U73" i="25"/>
  <c r="T73" i="25"/>
  <c r="S73" i="25"/>
  <c r="R73" i="25"/>
  <c r="Q73" i="25"/>
  <c r="P73" i="25"/>
  <c r="O73" i="25"/>
  <c r="N73" i="25"/>
  <c r="M73" i="25"/>
  <c r="L73" i="25"/>
  <c r="K73" i="25"/>
  <c r="J73" i="25"/>
  <c r="I73" i="25"/>
  <c r="H73" i="25"/>
  <c r="G73" i="25"/>
  <c r="AC72" i="25"/>
  <c r="AB72" i="25"/>
  <c r="AA72" i="25"/>
  <c r="Z72" i="25"/>
  <c r="Y72" i="25"/>
  <c r="Y85" i="25" s="1"/>
  <c r="X72" i="25"/>
  <c r="X85" i="25" s="1"/>
  <c r="W72" i="25"/>
  <c r="W85" i="25" s="1"/>
  <c r="V72" i="25"/>
  <c r="V85" i="25" s="1"/>
  <c r="U72" i="25"/>
  <c r="U85" i="25" s="1"/>
  <c r="T72" i="25"/>
  <c r="T85" i="25" s="1"/>
  <c r="S72" i="25"/>
  <c r="S85" i="25" s="1"/>
  <c r="R72" i="25"/>
  <c r="R85" i="25" s="1"/>
  <c r="Q72" i="25"/>
  <c r="Q85" i="25" s="1"/>
  <c r="P72" i="25"/>
  <c r="P85" i="25" s="1"/>
  <c r="O72" i="25"/>
  <c r="O85" i="25" s="1"/>
  <c r="N72" i="25"/>
  <c r="N85" i="25" s="1"/>
  <c r="M72" i="25"/>
  <c r="M85" i="25" s="1"/>
  <c r="L72" i="25"/>
  <c r="L85" i="25" s="1"/>
  <c r="K72" i="25"/>
  <c r="K85" i="25" s="1"/>
  <c r="J72" i="25"/>
  <c r="J85" i="25" s="1"/>
  <c r="H72" i="25"/>
  <c r="H85" i="25" s="1"/>
  <c r="G72" i="25"/>
  <c r="G85" i="25" s="1"/>
  <c r="F72" i="25"/>
  <c r="F85" i="25" s="1"/>
  <c r="E72" i="25"/>
  <c r="E85" i="25" s="1"/>
  <c r="C72" i="25"/>
  <c r="C85" i="25" s="1"/>
  <c r="AC71" i="25"/>
  <c r="AC83" i="25" s="1"/>
  <c r="AB71" i="25"/>
  <c r="AB83" i="25" s="1"/>
  <c r="AA71" i="25"/>
  <c r="Z71" i="25"/>
  <c r="Y71" i="25"/>
  <c r="X71" i="25"/>
  <c r="W71" i="25"/>
  <c r="V71" i="25"/>
  <c r="U71" i="25"/>
  <c r="T71" i="25"/>
  <c r="S71" i="25"/>
  <c r="R71" i="25"/>
  <c r="Q71" i="25"/>
  <c r="P71" i="25"/>
  <c r="O71" i="25"/>
  <c r="N71" i="25"/>
  <c r="M71" i="25"/>
  <c r="L71" i="25"/>
  <c r="K71" i="25"/>
  <c r="J71" i="25"/>
  <c r="I71" i="25"/>
  <c r="H71" i="25"/>
  <c r="G71" i="25"/>
  <c r="F71" i="25"/>
  <c r="E71" i="25"/>
  <c r="D71" i="25"/>
  <c r="C71" i="25"/>
  <c r="AC67" i="25"/>
  <c r="AB67" i="25"/>
  <c r="AA67" i="25"/>
  <c r="Z67" i="25"/>
  <c r="Y67" i="25"/>
  <c r="X67" i="25"/>
  <c r="W67" i="25"/>
  <c r="V67" i="25"/>
  <c r="U67" i="25"/>
  <c r="T67" i="25"/>
  <c r="S67" i="25"/>
  <c r="R67" i="25"/>
  <c r="Q67" i="25"/>
  <c r="P67" i="25"/>
  <c r="O67" i="25"/>
  <c r="N67" i="25"/>
  <c r="M67" i="25"/>
  <c r="L67" i="25"/>
  <c r="K67" i="25"/>
  <c r="J67" i="25"/>
  <c r="I67" i="25"/>
  <c r="H67" i="25"/>
  <c r="G67" i="25"/>
  <c r="F67" i="25"/>
  <c r="E67" i="25"/>
  <c r="D67" i="25"/>
  <c r="C67" i="25"/>
  <c r="AC66" i="25"/>
  <c r="AB66" i="25"/>
  <c r="AA66" i="25"/>
  <c r="Z66" i="25"/>
  <c r="Y66" i="25"/>
  <c r="X66" i="25"/>
  <c r="W66" i="25"/>
  <c r="V66" i="25"/>
  <c r="U66" i="25"/>
  <c r="T66" i="25"/>
  <c r="S66" i="25"/>
  <c r="R66" i="25"/>
  <c r="Q66" i="25"/>
  <c r="P66" i="25"/>
  <c r="O66" i="25"/>
  <c r="N66" i="25"/>
  <c r="M66" i="25"/>
  <c r="L66" i="25"/>
  <c r="K66" i="25"/>
  <c r="J66" i="25"/>
  <c r="I66" i="25"/>
  <c r="H66" i="25"/>
  <c r="G66" i="25"/>
  <c r="F66" i="25"/>
  <c r="E66" i="25"/>
  <c r="D66" i="25"/>
  <c r="C66" i="25"/>
  <c r="B66" i="25"/>
  <c r="AC65" i="25"/>
  <c r="AB65" i="25"/>
  <c r="AA65" i="25"/>
  <c r="Z65" i="25"/>
  <c r="Y65" i="25"/>
  <c r="X65" i="25"/>
  <c r="W65" i="25"/>
  <c r="V65" i="25"/>
  <c r="U65" i="25"/>
  <c r="T65" i="25"/>
  <c r="S65" i="25"/>
  <c r="R65" i="25"/>
  <c r="Q65" i="25"/>
  <c r="P65" i="25"/>
  <c r="O65" i="25"/>
  <c r="N65" i="25"/>
  <c r="M65" i="25"/>
  <c r="L65" i="25"/>
  <c r="K65" i="25"/>
  <c r="J65" i="25"/>
  <c r="I65" i="25"/>
  <c r="H65" i="25"/>
  <c r="G65" i="25"/>
  <c r="F65" i="25"/>
  <c r="E65" i="25"/>
  <c r="D65" i="25"/>
  <c r="C65" i="25"/>
  <c r="B65" i="25"/>
  <c r="AC64" i="25"/>
  <c r="AB64" i="25"/>
  <c r="AA64" i="25"/>
  <c r="Z64" i="25"/>
  <c r="Y64" i="25"/>
  <c r="X64" i="25"/>
  <c r="W64" i="25"/>
  <c r="V64" i="25"/>
  <c r="U64" i="25"/>
  <c r="T64" i="25"/>
  <c r="S64" i="25"/>
  <c r="R64" i="25"/>
  <c r="Q64" i="25"/>
  <c r="P64" i="25"/>
  <c r="O64" i="25"/>
  <c r="N64" i="25"/>
  <c r="M64" i="25"/>
  <c r="L64" i="25"/>
  <c r="K64" i="25"/>
  <c r="J64" i="25"/>
  <c r="I64" i="25"/>
  <c r="H64" i="25"/>
  <c r="G64" i="25"/>
  <c r="F64" i="25"/>
  <c r="E64" i="25"/>
  <c r="D64" i="25"/>
  <c r="C64" i="25"/>
  <c r="B64" i="25"/>
  <c r="AC63" i="25"/>
  <c r="AB63" i="25"/>
  <c r="AA63" i="25"/>
  <c r="Z63" i="25"/>
  <c r="Y63" i="25"/>
  <c r="X63" i="25"/>
  <c r="W63" i="25"/>
  <c r="V63" i="25"/>
  <c r="U63" i="25"/>
  <c r="T63" i="25"/>
  <c r="S63" i="25"/>
  <c r="R63" i="25"/>
  <c r="Q63" i="25"/>
  <c r="P63" i="25"/>
  <c r="O63" i="25"/>
  <c r="N63" i="25"/>
  <c r="M63" i="25"/>
  <c r="L63" i="25"/>
  <c r="K63" i="25"/>
  <c r="J63" i="25"/>
  <c r="I63" i="25"/>
  <c r="H63" i="25"/>
  <c r="G63" i="25"/>
  <c r="F63" i="25"/>
  <c r="E63" i="25"/>
  <c r="D63" i="25"/>
  <c r="C63" i="25"/>
  <c r="B63" i="25"/>
  <c r="AC61" i="25"/>
  <c r="AB61" i="25"/>
  <c r="AA61" i="25"/>
  <c r="Z61" i="25"/>
  <c r="Y61" i="25"/>
  <c r="X61" i="25"/>
  <c r="W61" i="25"/>
  <c r="V61" i="25"/>
  <c r="U61" i="25"/>
  <c r="T61" i="25"/>
  <c r="S61" i="25"/>
  <c r="R61" i="25"/>
  <c r="Q61" i="25"/>
  <c r="P61" i="25"/>
  <c r="O61" i="25"/>
  <c r="N61" i="25"/>
  <c r="M61" i="25"/>
  <c r="L61" i="25"/>
  <c r="K61" i="25"/>
  <c r="J61" i="25"/>
  <c r="I61" i="25"/>
  <c r="H61" i="25"/>
  <c r="G61" i="25"/>
  <c r="F61" i="25"/>
  <c r="D61" i="25"/>
  <c r="C61" i="25"/>
  <c r="AD59" i="25"/>
  <c r="AD58" i="25"/>
  <c r="AD56" i="25"/>
  <c r="AD55" i="25"/>
  <c r="AD54" i="25"/>
  <c r="AD53" i="25"/>
  <c r="AD50" i="25"/>
  <c r="AD62" i="25" s="1"/>
  <c r="AD49" i="25"/>
  <c r="AD45" i="25"/>
  <c r="AD44" i="25"/>
  <c r="AD43" i="25"/>
  <c r="AD42" i="25"/>
  <c r="AD39" i="25"/>
  <c r="AD35" i="25"/>
  <c r="AC35" i="25"/>
  <c r="AB35" i="25"/>
  <c r="AA35" i="25"/>
  <c r="Z35" i="25"/>
  <c r="Y35" i="25"/>
  <c r="X35" i="25"/>
  <c r="W35" i="25"/>
  <c r="V35" i="25"/>
  <c r="U35" i="25"/>
  <c r="T35" i="25"/>
  <c r="S35" i="25"/>
  <c r="R35" i="25"/>
  <c r="Q35" i="25"/>
  <c r="P35" i="25"/>
  <c r="O35" i="25"/>
  <c r="N35" i="25"/>
  <c r="M35" i="25"/>
  <c r="L35" i="25"/>
  <c r="K35" i="25"/>
  <c r="J35" i="25"/>
  <c r="I35" i="25"/>
  <c r="H35" i="25"/>
  <c r="G35" i="25"/>
  <c r="F35" i="25"/>
  <c r="E35" i="25"/>
  <c r="D35" i="25"/>
  <c r="C35" i="25"/>
  <c r="B35" i="25"/>
  <c r="AD34" i="25"/>
  <c r="AC34" i="25"/>
  <c r="AB34" i="25"/>
  <c r="AA34" i="25"/>
  <c r="Z34" i="25"/>
  <c r="Y34" i="25"/>
  <c r="X34" i="25"/>
  <c r="W34" i="25"/>
  <c r="V34" i="25"/>
  <c r="U34" i="25"/>
  <c r="T34" i="25"/>
  <c r="S34" i="25"/>
  <c r="R34" i="25"/>
  <c r="Q34" i="25"/>
  <c r="P34" i="25"/>
  <c r="O34" i="25"/>
  <c r="N34" i="25"/>
  <c r="M34" i="25"/>
  <c r="L34" i="25"/>
  <c r="K34" i="25"/>
  <c r="J34" i="25"/>
  <c r="I34" i="25"/>
  <c r="H34" i="25"/>
  <c r="G34" i="25"/>
  <c r="F34" i="25"/>
  <c r="E34" i="25"/>
  <c r="D34" i="25"/>
  <c r="C34" i="25"/>
  <c r="B34" i="25"/>
  <c r="AD33" i="25"/>
  <c r="AC33" i="25"/>
  <c r="AB33" i="25"/>
  <c r="AA33" i="25"/>
  <c r="Z33" i="25"/>
  <c r="Y33" i="25"/>
  <c r="X33" i="25"/>
  <c r="W33" i="25"/>
  <c r="V33" i="25"/>
  <c r="U33" i="25"/>
  <c r="T33" i="25"/>
  <c r="S33" i="25"/>
  <c r="R33" i="25"/>
  <c r="Q33" i="25"/>
  <c r="P33" i="25"/>
  <c r="O33" i="25"/>
  <c r="N33" i="25"/>
  <c r="M33" i="25"/>
  <c r="L33" i="25"/>
  <c r="K33" i="25"/>
  <c r="J33" i="25"/>
  <c r="I33" i="25"/>
  <c r="H33" i="25"/>
  <c r="G33" i="25"/>
  <c r="F33" i="25"/>
  <c r="E33" i="25"/>
  <c r="D33" i="25"/>
  <c r="C33" i="25"/>
  <c r="B33" i="25"/>
  <c r="AD28" i="25"/>
  <c r="AC28" i="25"/>
  <c r="AB28" i="25"/>
  <c r="AA28" i="25"/>
  <c r="Z28" i="25"/>
  <c r="Y28" i="25"/>
  <c r="X28" i="25"/>
  <c r="W28" i="25"/>
  <c r="V28" i="25"/>
  <c r="U28" i="25"/>
  <c r="T28" i="25"/>
  <c r="S28" i="25"/>
  <c r="R28" i="25"/>
  <c r="Q28" i="25"/>
  <c r="P28" i="25"/>
  <c r="O28" i="25"/>
  <c r="N28" i="25"/>
  <c r="M28" i="25"/>
  <c r="L28" i="25"/>
  <c r="K28" i="25"/>
  <c r="J28" i="25"/>
  <c r="I28" i="25"/>
  <c r="H28" i="25"/>
  <c r="G28" i="25"/>
  <c r="F28" i="25"/>
  <c r="E28" i="25"/>
  <c r="D28" i="25"/>
  <c r="C28" i="25"/>
  <c r="B28" i="25"/>
  <c r="AD27" i="25"/>
  <c r="AC27" i="25"/>
  <c r="AB27" i="25"/>
  <c r="AA27" i="25"/>
  <c r="Z27" i="25"/>
  <c r="Y27" i="25"/>
  <c r="X27" i="25"/>
  <c r="W27" i="25"/>
  <c r="V27" i="25"/>
  <c r="U27" i="25"/>
  <c r="T27" i="25"/>
  <c r="S27" i="25"/>
  <c r="R27" i="25"/>
  <c r="Q27" i="25"/>
  <c r="P27" i="25"/>
  <c r="O27" i="25"/>
  <c r="N27" i="25"/>
  <c r="M27" i="25"/>
  <c r="L27" i="25"/>
  <c r="K27" i="25"/>
  <c r="J27" i="25"/>
  <c r="I27" i="25"/>
  <c r="H27" i="25"/>
  <c r="G27" i="25"/>
  <c r="F27" i="25"/>
  <c r="E27" i="25"/>
  <c r="D27" i="25"/>
  <c r="C27" i="25"/>
  <c r="B27" i="25"/>
  <c r="AD17" i="25"/>
  <c r="AC17" i="25"/>
  <c r="AB17" i="25"/>
  <c r="AA17" i="25"/>
  <c r="Z17" i="25"/>
  <c r="Y17" i="25"/>
  <c r="X17" i="25"/>
  <c r="W17" i="25"/>
  <c r="V17" i="25"/>
  <c r="U17" i="25"/>
  <c r="T17" i="25"/>
  <c r="S17" i="25"/>
  <c r="R17" i="25"/>
  <c r="Q17" i="25"/>
  <c r="P17" i="25"/>
  <c r="O17" i="25"/>
  <c r="N17" i="25"/>
  <c r="M17" i="25"/>
  <c r="L17" i="25"/>
  <c r="K17" i="25"/>
  <c r="J17" i="25"/>
  <c r="I17" i="25"/>
  <c r="H17" i="25"/>
  <c r="G17" i="25"/>
  <c r="F17" i="25"/>
  <c r="E17" i="25"/>
  <c r="D17" i="25"/>
  <c r="C17" i="25"/>
  <c r="B17" i="25"/>
  <c r="AD16" i="25"/>
  <c r="AC16" i="25"/>
  <c r="AB16" i="25"/>
  <c r="AA16" i="25"/>
  <c r="Z16" i="25"/>
  <c r="Y16" i="25"/>
  <c r="X16" i="25"/>
  <c r="W16" i="25"/>
  <c r="V16" i="25"/>
  <c r="U16" i="25"/>
  <c r="T16" i="25"/>
  <c r="S16" i="25"/>
  <c r="R16" i="25"/>
  <c r="Q16" i="25"/>
  <c r="P16" i="25"/>
  <c r="O16" i="25"/>
  <c r="N16" i="25"/>
  <c r="M16" i="25"/>
  <c r="L16" i="25"/>
  <c r="K16" i="25"/>
  <c r="J16" i="25"/>
  <c r="I16" i="25"/>
  <c r="H16" i="25"/>
  <c r="G16" i="25"/>
  <c r="F16" i="25"/>
  <c r="E16" i="25"/>
  <c r="D16" i="25"/>
  <c r="C16" i="25"/>
  <c r="B16" i="25"/>
  <c r="AD15" i="25"/>
  <c r="AC15" i="25"/>
  <c r="AB15" i="25"/>
  <c r="AA15" i="25"/>
  <c r="Z15" i="25"/>
  <c r="Y15" i="25"/>
  <c r="X15" i="25"/>
  <c r="W15" i="25"/>
  <c r="V15" i="25"/>
  <c r="U15" i="25"/>
  <c r="T15" i="25"/>
  <c r="S15" i="25"/>
  <c r="R15" i="25"/>
  <c r="Q15" i="25"/>
  <c r="P15" i="25"/>
  <c r="O15" i="25"/>
  <c r="N15" i="25"/>
  <c r="M15" i="25"/>
  <c r="L15" i="25"/>
  <c r="K15" i="25"/>
  <c r="J15" i="25"/>
  <c r="I15" i="25"/>
  <c r="H15" i="25"/>
  <c r="G15" i="25"/>
  <c r="F15" i="25"/>
  <c r="E15" i="25"/>
  <c r="D15" i="25"/>
  <c r="C15" i="25"/>
  <c r="B15" i="25"/>
  <c r="AD10" i="25"/>
  <c r="AC10" i="25"/>
  <c r="AB10" i="25"/>
  <c r="AA10" i="25"/>
  <c r="Z10" i="25"/>
  <c r="Y10" i="25"/>
  <c r="X10" i="25"/>
  <c r="W10" i="25"/>
  <c r="V10" i="25"/>
  <c r="U10" i="25"/>
  <c r="T10" i="25"/>
  <c r="S10" i="25"/>
  <c r="R10" i="25"/>
  <c r="Q10" i="25"/>
  <c r="P10" i="25"/>
  <c r="O10" i="25"/>
  <c r="N10" i="25"/>
  <c r="M10" i="25"/>
  <c r="L10" i="25"/>
  <c r="K10" i="25"/>
  <c r="J10" i="25"/>
  <c r="I10" i="25"/>
  <c r="H10" i="25"/>
  <c r="G10" i="25"/>
  <c r="F10" i="25"/>
  <c r="E10" i="25"/>
  <c r="D10" i="25"/>
  <c r="C10" i="25"/>
  <c r="B10" i="25"/>
  <c r="AD9" i="25"/>
  <c r="AC9" i="25"/>
  <c r="AB9" i="25"/>
  <c r="AA9" i="25"/>
  <c r="Z9" i="25"/>
  <c r="Y9" i="25"/>
  <c r="X9" i="25"/>
  <c r="W9" i="25"/>
  <c r="V9" i="25"/>
  <c r="U9" i="25"/>
  <c r="T9" i="25"/>
  <c r="S9" i="25"/>
  <c r="R9" i="25"/>
  <c r="Q9" i="25"/>
  <c r="P9" i="25"/>
  <c r="O9" i="25"/>
  <c r="N9" i="25"/>
  <c r="M9" i="25"/>
  <c r="L9" i="25"/>
  <c r="K9" i="25"/>
  <c r="J9" i="25"/>
  <c r="I9" i="25"/>
  <c r="H9" i="25"/>
  <c r="G9" i="25"/>
  <c r="F9" i="25"/>
  <c r="E9" i="25"/>
  <c r="D9" i="25"/>
  <c r="C9" i="25"/>
  <c r="B9" i="25"/>
  <c r="AB91" i="25" l="1"/>
  <c r="Z83" i="25"/>
  <c r="Z91" i="25" s="1"/>
  <c r="AA83" i="25"/>
  <c r="AA91" i="25" s="1"/>
  <c r="C86" i="25"/>
  <c r="K86" i="25"/>
  <c r="S86" i="25"/>
  <c r="AA86" i="25"/>
  <c r="O89" i="25"/>
  <c r="D86" i="25"/>
  <c r="L86" i="25"/>
  <c r="T86" i="25"/>
  <c r="AB86" i="25"/>
  <c r="Z84" i="25"/>
  <c r="Z85" i="25"/>
  <c r="AA84" i="25"/>
  <c r="AA85" i="25"/>
  <c r="AB84" i="25"/>
  <c r="AB85" i="25"/>
  <c r="AC84" i="25"/>
  <c r="B86" i="25"/>
  <c r="J86" i="25"/>
  <c r="R86" i="25"/>
  <c r="Z86" i="25"/>
  <c r="E86" i="25"/>
  <c r="M86" i="25"/>
  <c r="U86" i="25"/>
  <c r="AC86" i="25"/>
  <c r="Y84" i="25"/>
  <c r="F86" i="25"/>
  <c r="N86" i="25"/>
  <c r="V86" i="25"/>
  <c r="Z87" i="25"/>
  <c r="G86" i="25"/>
  <c r="O86" i="25"/>
  <c r="W86" i="25"/>
  <c r="H86" i="25"/>
  <c r="P86" i="25"/>
  <c r="X86" i="25"/>
  <c r="I86" i="25"/>
  <c r="Q86" i="25"/>
  <c r="Y86" i="25"/>
  <c r="X84" i="25"/>
  <c r="S87" i="25"/>
  <c r="R87" i="25"/>
  <c r="R84" i="25"/>
  <c r="Q84" i="25"/>
  <c r="K87" i="25"/>
  <c r="J87" i="25"/>
  <c r="J84" i="25"/>
  <c r="I84" i="25"/>
  <c r="C87" i="25"/>
  <c r="AD67" i="25"/>
  <c r="B87" i="25"/>
  <c r="AD65" i="25"/>
  <c r="AD61" i="25"/>
  <c r="AA87" i="25"/>
  <c r="G88" i="25"/>
  <c r="O88" i="25"/>
  <c r="W88" i="25"/>
  <c r="E84" i="25"/>
  <c r="M84" i="25"/>
  <c r="U84" i="25"/>
  <c r="F87" i="25"/>
  <c r="N87" i="25"/>
  <c r="V87" i="25"/>
  <c r="F84" i="25"/>
  <c r="N84" i="25"/>
  <c r="V84" i="25"/>
  <c r="G87" i="25"/>
  <c r="W87" i="25"/>
  <c r="C88" i="25"/>
  <c r="K88" i="25"/>
  <c r="S88" i="25"/>
  <c r="AA88" i="25"/>
  <c r="O90" i="25"/>
  <c r="W90" i="25"/>
  <c r="AD63" i="25"/>
  <c r="AD81" i="25"/>
  <c r="AD80" i="25"/>
  <c r="AD79" i="25"/>
  <c r="H88" i="25"/>
  <c r="P88" i="25"/>
  <c r="X88" i="25"/>
  <c r="W89" i="25"/>
  <c r="H84" i="25"/>
  <c r="P84" i="25"/>
  <c r="D88" i="25"/>
  <c r="L88" i="25"/>
  <c r="T88" i="25"/>
  <c r="AB88" i="25"/>
  <c r="AD64" i="25"/>
  <c r="T90" i="25"/>
  <c r="E90" i="25"/>
  <c r="AD85" i="25"/>
  <c r="L84" i="25"/>
  <c r="T84" i="25"/>
  <c r="E87" i="25"/>
  <c r="M87" i="25"/>
  <c r="U87" i="25"/>
  <c r="AC87" i="25"/>
  <c r="F88" i="25"/>
  <c r="N88" i="25"/>
  <c r="V88" i="25"/>
  <c r="G90" i="25"/>
  <c r="H90" i="25"/>
  <c r="I90" i="25"/>
  <c r="Q90" i="25"/>
  <c r="G84" i="25"/>
  <c r="O84" i="25"/>
  <c r="W84" i="25"/>
  <c r="H87" i="25"/>
  <c r="P87" i="25"/>
  <c r="X87" i="25"/>
  <c r="I88" i="25"/>
  <c r="Q88" i="25"/>
  <c r="Y88" i="25"/>
  <c r="B90" i="25"/>
  <c r="J90" i="25"/>
  <c r="R90" i="25"/>
  <c r="Z90" i="25"/>
  <c r="P90" i="25"/>
  <c r="X90" i="25"/>
  <c r="Y90" i="25"/>
  <c r="I87" i="25"/>
  <c r="Q87" i="25"/>
  <c r="Y87" i="25"/>
  <c r="B88" i="25"/>
  <c r="J88" i="25"/>
  <c r="R88" i="25"/>
  <c r="Z88" i="25"/>
  <c r="C90" i="25"/>
  <c r="K90" i="25"/>
  <c r="S90" i="25"/>
  <c r="AA90" i="25"/>
  <c r="G89" i="25"/>
  <c r="L90" i="25"/>
  <c r="D90" i="25"/>
  <c r="AB90" i="25"/>
  <c r="M90" i="25"/>
  <c r="U90" i="25"/>
  <c r="AC90" i="25"/>
  <c r="C84" i="25"/>
  <c r="K84" i="25"/>
  <c r="S84" i="25"/>
  <c r="D87" i="25"/>
  <c r="L87" i="25"/>
  <c r="T87" i="25"/>
  <c r="AB87" i="25"/>
  <c r="E88" i="25"/>
  <c r="M88" i="25"/>
  <c r="U88" i="25"/>
  <c r="AC88" i="25"/>
  <c r="F90" i="25"/>
  <c r="N90" i="25"/>
  <c r="V90" i="25"/>
  <c r="F89" i="25"/>
  <c r="N89" i="25"/>
  <c r="V89" i="25"/>
  <c r="H89" i="25"/>
  <c r="P89" i="25"/>
  <c r="X89" i="25"/>
  <c r="I89" i="25"/>
  <c r="Q89" i="25"/>
  <c r="Y89" i="25"/>
  <c r="B89" i="25"/>
  <c r="J89" i="25"/>
  <c r="R89" i="25"/>
  <c r="Z89" i="25"/>
  <c r="D84" i="25"/>
  <c r="C89" i="25"/>
  <c r="K89" i="25"/>
  <c r="S89" i="25"/>
  <c r="AA89" i="25"/>
  <c r="D89" i="25"/>
  <c r="L89" i="25"/>
  <c r="T89" i="25"/>
  <c r="AB89" i="25"/>
  <c r="AD66" i="25"/>
  <c r="E89" i="25"/>
  <c r="M89" i="25"/>
  <c r="U89" i="25"/>
  <c r="AC89" i="25"/>
  <c r="AF38" i="22"/>
  <c r="AF40" i="22"/>
  <c r="AF41" i="22"/>
  <c r="AF42" i="22"/>
  <c r="AF43" i="22"/>
  <c r="AF44" i="22"/>
  <c r="AF39" i="22"/>
  <c r="AG39" i="24"/>
  <c r="AG41" i="24"/>
  <c r="AG42" i="24"/>
  <c r="AG43" i="24"/>
  <c r="AG44" i="24"/>
  <c r="AG94" i="24"/>
  <c r="AG56" i="24"/>
  <c r="AG57" i="24"/>
  <c r="AG55" i="24"/>
  <c r="AG53" i="24"/>
  <c r="AG49" i="24"/>
  <c r="AG50" i="24"/>
  <c r="AG51" i="24"/>
  <c r="AG52" i="24"/>
  <c r="AG54" i="24"/>
  <c r="AG48" i="24"/>
  <c r="AD83" i="25" l="1"/>
  <c r="AD91" i="25" s="1"/>
  <c r="AD87" i="25"/>
  <c r="AD89" i="25"/>
  <c r="AD86" i="25"/>
  <c r="AD90" i="25"/>
  <c r="AD84" i="25"/>
  <c r="AD88" i="25"/>
  <c r="AG95" i="24"/>
  <c r="AG96" i="24"/>
  <c r="AG97" i="24"/>
  <c r="AG98" i="24"/>
  <c r="AG99" i="24"/>
  <c r="AG100" i="24"/>
  <c r="AG90" i="24"/>
  <c r="AG91" i="24"/>
  <c r="AG92" i="24"/>
  <c r="AG93" i="24"/>
  <c r="AG89" i="24"/>
  <c r="AF77" i="24"/>
  <c r="AF76" i="24"/>
  <c r="AF75" i="24"/>
  <c r="AF74" i="24"/>
  <c r="AF73" i="24"/>
  <c r="AF72" i="24"/>
  <c r="AF71" i="24"/>
  <c r="AF69" i="24"/>
  <c r="AF68" i="24"/>
  <c r="AF59" i="24"/>
  <c r="AG35" i="24"/>
  <c r="AG34" i="24"/>
  <c r="AG33" i="24"/>
  <c r="AG28" i="24"/>
  <c r="AG27" i="24"/>
  <c r="AG17" i="24"/>
  <c r="AG16" i="24"/>
  <c r="AG15" i="24"/>
  <c r="AG10" i="24"/>
  <c r="AG9" i="24"/>
  <c r="AG61" i="24" l="1"/>
  <c r="AG62" i="24"/>
  <c r="AG59" i="24"/>
  <c r="AG60" i="24"/>
  <c r="AG64" i="24"/>
  <c r="AG63" i="24"/>
  <c r="X69" i="24" l="1"/>
  <c r="Z72" i="24"/>
  <c r="AG84" i="23" l="1"/>
  <c r="AG89" i="23"/>
  <c r="AG85" i="23"/>
  <c r="AG86" i="23"/>
  <c r="AG87" i="23"/>
  <c r="AG88" i="23"/>
  <c r="AG90" i="23"/>
  <c r="AG91" i="23"/>
  <c r="AG92" i="23"/>
  <c r="AG93" i="23"/>
  <c r="AG94" i="23"/>
  <c r="AG95" i="23"/>
  <c r="AG55" i="23"/>
  <c r="AG74" i="23" s="1"/>
  <c r="AG67" i="23"/>
  <c r="AG68" i="23"/>
  <c r="AG69" i="23"/>
  <c r="AG70" i="23"/>
  <c r="AG71" i="23"/>
  <c r="AG72" i="23"/>
  <c r="AG66" i="23"/>
  <c r="AG54" i="23"/>
  <c r="AG73" i="23" s="1"/>
  <c r="AG56" i="23"/>
  <c r="AG75" i="23" s="1"/>
  <c r="AG53" i="23"/>
  <c r="AG52" i="23"/>
  <c r="AG51" i="23"/>
  <c r="AG50" i="23"/>
  <c r="AG48" i="23"/>
  <c r="AG47" i="23"/>
  <c r="AG44" i="23"/>
  <c r="AG43" i="23"/>
  <c r="AG42" i="23"/>
  <c r="AG41" i="23"/>
  <c r="AG39" i="23"/>
  <c r="AG38" i="23"/>
  <c r="AF72" i="23"/>
  <c r="AF71" i="23"/>
  <c r="AF70" i="23"/>
  <c r="AF69" i="23"/>
  <c r="AF67" i="23"/>
  <c r="AF66" i="23"/>
  <c r="AG40" i="23"/>
  <c r="AG35" i="23"/>
  <c r="AG34" i="23"/>
  <c r="AG33" i="23"/>
  <c r="AG28" i="23"/>
  <c r="AG27" i="23"/>
  <c r="AG17" i="23"/>
  <c r="AG16" i="23"/>
  <c r="AG15" i="23"/>
  <c r="AG10" i="23"/>
  <c r="AG9" i="23"/>
  <c r="AG61" i="23" l="1"/>
  <c r="AG59" i="23"/>
  <c r="AG60" i="23"/>
  <c r="AG57" i="23"/>
  <c r="AG58" i="23"/>
  <c r="AG62" i="23"/>
  <c r="A82" i="24"/>
  <c r="AE77" i="24"/>
  <c r="AD77" i="24"/>
  <c r="AC77" i="24"/>
  <c r="AB77" i="24"/>
  <c r="AA77" i="24"/>
  <c r="Z77" i="24"/>
  <c r="Y77" i="24"/>
  <c r="X77" i="24"/>
  <c r="W77" i="24"/>
  <c r="V77" i="24"/>
  <c r="U77" i="24"/>
  <c r="T77" i="24"/>
  <c r="S77" i="24"/>
  <c r="R77" i="24"/>
  <c r="Q77" i="24"/>
  <c r="P77" i="24"/>
  <c r="O77" i="24"/>
  <c r="N77" i="24"/>
  <c r="M77" i="24"/>
  <c r="L77" i="24"/>
  <c r="K77" i="24"/>
  <c r="J77" i="24"/>
  <c r="I77" i="24"/>
  <c r="H77" i="24"/>
  <c r="G77" i="24"/>
  <c r="F77" i="24"/>
  <c r="E77" i="24"/>
  <c r="D77" i="24"/>
  <c r="C77" i="24"/>
  <c r="B77" i="24"/>
  <c r="AE76" i="24"/>
  <c r="AD76" i="24"/>
  <c r="AC76" i="24"/>
  <c r="AB76" i="24"/>
  <c r="AA76" i="24"/>
  <c r="Z76" i="24"/>
  <c r="Y76" i="24"/>
  <c r="X76" i="24"/>
  <c r="W76" i="24"/>
  <c r="V76" i="24"/>
  <c r="U76" i="24"/>
  <c r="T76" i="24"/>
  <c r="S76" i="24"/>
  <c r="R76" i="24"/>
  <c r="Q76" i="24"/>
  <c r="P76" i="24"/>
  <c r="O76" i="24"/>
  <c r="N76" i="24"/>
  <c r="M76" i="24"/>
  <c r="L76" i="24"/>
  <c r="K76" i="24"/>
  <c r="J76" i="24"/>
  <c r="I76" i="24"/>
  <c r="H76" i="24"/>
  <c r="G76" i="24"/>
  <c r="F76" i="24"/>
  <c r="E76" i="24"/>
  <c r="D76" i="24"/>
  <c r="C76" i="24"/>
  <c r="B76" i="24"/>
  <c r="AE75" i="24"/>
  <c r="AD75" i="24"/>
  <c r="AC75" i="24"/>
  <c r="AB75" i="24"/>
  <c r="AA75" i="24"/>
  <c r="Z75" i="24"/>
  <c r="Y75" i="24"/>
  <c r="X75" i="24"/>
  <c r="W75" i="24"/>
  <c r="V75" i="24"/>
  <c r="U75" i="24"/>
  <c r="T75" i="24"/>
  <c r="S75" i="24"/>
  <c r="R75" i="24"/>
  <c r="Q75" i="24"/>
  <c r="P75" i="24"/>
  <c r="O75" i="24"/>
  <c r="N75" i="24"/>
  <c r="M75" i="24"/>
  <c r="L75" i="24"/>
  <c r="K75" i="24"/>
  <c r="J75" i="24"/>
  <c r="I75" i="24"/>
  <c r="H75" i="24"/>
  <c r="G75" i="24"/>
  <c r="F75" i="24"/>
  <c r="E75" i="24"/>
  <c r="D75" i="24"/>
  <c r="C75" i="24"/>
  <c r="B75" i="24"/>
  <c r="AE74" i="24"/>
  <c r="AD74" i="24"/>
  <c r="AC74" i="24"/>
  <c r="AB74" i="24"/>
  <c r="AA74" i="24"/>
  <c r="Z74" i="24"/>
  <c r="Y74" i="24"/>
  <c r="X74" i="24"/>
  <c r="W74" i="24"/>
  <c r="V74" i="24"/>
  <c r="U74" i="24"/>
  <c r="T74" i="24"/>
  <c r="S74" i="24"/>
  <c r="R74" i="24"/>
  <c r="Q74" i="24"/>
  <c r="P74" i="24"/>
  <c r="O74" i="24"/>
  <c r="N74" i="24"/>
  <c r="M74" i="24"/>
  <c r="L74" i="24"/>
  <c r="K74" i="24"/>
  <c r="J74" i="24"/>
  <c r="I74" i="24"/>
  <c r="H74" i="24"/>
  <c r="G74" i="24"/>
  <c r="F74" i="24"/>
  <c r="E74" i="24"/>
  <c r="D74" i="24"/>
  <c r="C74" i="24"/>
  <c r="B74" i="24"/>
  <c r="AE73" i="24"/>
  <c r="AE83" i="24" s="1"/>
  <c r="AD73" i="24"/>
  <c r="AC73" i="24"/>
  <c r="AB73" i="24"/>
  <c r="AA73" i="24"/>
  <c r="Z73" i="24"/>
  <c r="Y73" i="24"/>
  <c r="X73" i="24"/>
  <c r="W73" i="24"/>
  <c r="V73" i="24"/>
  <c r="U73" i="24"/>
  <c r="T73" i="24"/>
  <c r="S73" i="24"/>
  <c r="R73" i="24"/>
  <c r="Q73" i="24"/>
  <c r="P73" i="24"/>
  <c r="O73" i="24"/>
  <c r="N73" i="24"/>
  <c r="M73" i="24"/>
  <c r="L73" i="24"/>
  <c r="K73" i="24"/>
  <c r="J73" i="24"/>
  <c r="I73" i="24"/>
  <c r="H73" i="24"/>
  <c r="G73" i="24"/>
  <c r="F73" i="24"/>
  <c r="E73" i="24"/>
  <c r="D73" i="24"/>
  <c r="C73" i="24"/>
  <c r="B73" i="24"/>
  <c r="AE72" i="24"/>
  <c r="AD72" i="24"/>
  <c r="AC72" i="24"/>
  <c r="AB72" i="24"/>
  <c r="AA72" i="24"/>
  <c r="Y72" i="24"/>
  <c r="Y82" i="24" s="1"/>
  <c r="X72" i="24"/>
  <c r="W72" i="24"/>
  <c r="V72" i="24"/>
  <c r="U72" i="24"/>
  <c r="T72" i="24"/>
  <c r="S72" i="24"/>
  <c r="R72" i="24"/>
  <c r="Q72" i="24"/>
  <c r="Q82" i="24" s="1"/>
  <c r="P72" i="24"/>
  <c r="O72" i="24"/>
  <c r="N72" i="24"/>
  <c r="M72" i="24"/>
  <c r="L72" i="24"/>
  <c r="K72" i="24"/>
  <c r="J72" i="24"/>
  <c r="I72" i="24"/>
  <c r="H72" i="24"/>
  <c r="G72" i="24"/>
  <c r="F72" i="24"/>
  <c r="E72" i="24"/>
  <c r="D72" i="24"/>
  <c r="C72" i="24"/>
  <c r="B72" i="24"/>
  <c r="AE71" i="24"/>
  <c r="AD71" i="24"/>
  <c r="AC71" i="24"/>
  <c r="AB71" i="24"/>
  <c r="AA71" i="24"/>
  <c r="Z71" i="24"/>
  <c r="Z82" i="24" s="1"/>
  <c r="Y71" i="24"/>
  <c r="X71" i="24"/>
  <c r="W71" i="24"/>
  <c r="V71" i="24"/>
  <c r="U71" i="24"/>
  <c r="T71" i="24"/>
  <c r="S71" i="24"/>
  <c r="R71" i="24"/>
  <c r="R83" i="24" s="1"/>
  <c r="Q71" i="24"/>
  <c r="P71" i="24"/>
  <c r="O71" i="24"/>
  <c r="N71" i="24"/>
  <c r="M71" i="24"/>
  <c r="L71" i="24"/>
  <c r="K71" i="24"/>
  <c r="J71" i="24"/>
  <c r="I71" i="24"/>
  <c r="H71" i="24"/>
  <c r="G71" i="24"/>
  <c r="F71" i="24"/>
  <c r="E71" i="24"/>
  <c r="D71" i="24"/>
  <c r="C71" i="24"/>
  <c r="B71" i="24"/>
  <c r="AE70" i="24"/>
  <c r="AD70" i="24"/>
  <c r="AC70" i="24"/>
  <c r="AB70" i="24"/>
  <c r="AA70" i="24"/>
  <c r="Z70" i="24"/>
  <c r="Y70" i="24"/>
  <c r="X70" i="24"/>
  <c r="W70" i="24"/>
  <c r="V70" i="24"/>
  <c r="U70" i="24"/>
  <c r="T70" i="24"/>
  <c r="S70" i="24"/>
  <c r="R70" i="24"/>
  <c r="Q70" i="24"/>
  <c r="P70" i="24"/>
  <c r="O70" i="24"/>
  <c r="N70" i="24"/>
  <c r="M70" i="24"/>
  <c r="L70" i="24"/>
  <c r="K70" i="24"/>
  <c r="J70" i="24"/>
  <c r="I70" i="24"/>
  <c r="H70" i="24"/>
  <c r="G70" i="24"/>
  <c r="AE69" i="24"/>
  <c r="AD69" i="24"/>
  <c r="AC69" i="24"/>
  <c r="AB69" i="24"/>
  <c r="AA69" i="24"/>
  <c r="Z69" i="24"/>
  <c r="Y69" i="24"/>
  <c r="W69" i="24"/>
  <c r="V69" i="24"/>
  <c r="U69" i="24"/>
  <c r="T69" i="24"/>
  <c r="S69" i="24"/>
  <c r="R69" i="24"/>
  <c r="Q69" i="24"/>
  <c r="P69" i="24"/>
  <c r="O69" i="24"/>
  <c r="N69" i="24"/>
  <c r="M69" i="24"/>
  <c r="L69" i="24"/>
  <c r="K69" i="24"/>
  <c r="J69" i="24"/>
  <c r="I69" i="24"/>
  <c r="H69" i="24"/>
  <c r="G69" i="24"/>
  <c r="F69" i="24"/>
  <c r="E69" i="24"/>
  <c r="D69" i="24"/>
  <c r="C69" i="24"/>
  <c r="B69" i="24"/>
  <c r="AE68" i="24"/>
  <c r="AD68" i="24"/>
  <c r="AC68" i="24"/>
  <c r="AB68" i="24"/>
  <c r="AA68" i="24"/>
  <c r="Z68" i="24"/>
  <c r="Y68" i="24"/>
  <c r="X68" i="24"/>
  <c r="W68" i="24"/>
  <c r="V68" i="24"/>
  <c r="U68" i="24"/>
  <c r="T68" i="24"/>
  <c r="S68" i="24"/>
  <c r="R68" i="24"/>
  <c r="Q68" i="24"/>
  <c r="P68" i="24"/>
  <c r="O68" i="24"/>
  <c r="N68" i="24"/>
  <c r="M68" i="24"/>
  <c r="L68" i="24"/>
  <c r="K68" i="24"/>
  <c r="J68" i="24"/>
  <c r="I68" i="24"/>
  <c r="H68" i="24"/>
  <c r="G68" i="24"/>
  <c r="F68" i="24"/>
  <c r="E68" i="24"/>
  <c r="D68" i="24"/>
  <c r="C68" i="24"/>
  <c r="B68" i="24"/>
  <c r="AE64" i="24"/>
  <c r="AD64" i="24"/>
  <c r="AC64" i="24"/>
  <c r="AB64" i="24"/>
  <c r="AA64" i="24"/>
  <c r="Z64" i="24"/>
  <c r="Y64" i="24"/>
  <c r="X64" i="24"/>
  <c r="W64" i="24"/>
  <c r="V64" i="24"/>
  <c r="U64" i="24"/>
  <c r="T64" i="24"/>
  <c r="S64" i="24"/>
  <c r="R64" i="24"/>
  <c r="Q64" i="24"/>
  <c r="P64" i="24"/>
  <c r="O64" i="24"/>
  <c r="N64" i="24"/>
  <c r="M64" i="24"/>
  <c r="L64" i="24"/>
  <c r="K64" i="24"/>
  <c r="J64" i="24"/>
  <c r="I64" i="24"/>
  <c r="H64" i="24"/>
  <c r="G64" i="24"/>
  <c r="F64" i="24"/>
  <c r="E64" i="24"/>
  <c r="D64" i="24"/>
  <c r="C64" i="24"/>
  <c r="B64" i="24"/>
  <c r="AE63" i="24"/>
  <c r="AD63" i="24"/>
  <c r="AC63" i="24"/>
  <c r="AB63" i="24"/>
  <c r="AA63" i="24"/>
  <c r="Z63" i="24"/>
  <c r="Y63" i="24"/>
  <c r="X63" i="24"/>
  <c r="W63" i="24"/>
  <c r="V63" i="24"/>
  <c r="U63" i="24"/>
  <c r="T63" i="24"/>
  <c r="S63" i="24"/>
  <c r="R63" i="24"/>
  <c r="Q63" i="24"/>
  <c r="P63" i="24"/>
  <c r="O63" i="24"/>
  <c r="N63" i="24"/>
  <c r="M63" i="24"/>
  <c r="L63" i="24"/>
  <c r="K63" i="24"/>
  <c r="J63" i="24"/>
  <c r="I63" i="24"/>
  <c r="H63" i="24"/>
  <c r="G63" i="24"/>
  <c r="F63" i="24"/>
  <c r="E63" i="24"/>
  <c r="D63" i="24"/>
  <c r="C63" i="24"/>
  <c r="B63" i="24"/>
  <c r="AE62" i="24"/>
  <c r="AD62" i="24"/>
  <c r="AC62" i="24"/>
  <c r="AB62" i="24"/>
  <c r="AA62" i="24"/>
  <c r="Z62" i="24"/>
  <c r="Y62" i="24"/>
  <c r="X62" i="24"/>
  <c r="W62" i="24"/>
  <c r="V62" i="24"/>
  <c r="U62" i="24"/>
  <c r="T62" i="24"/>
  <c r="S62" i="24"/>
  <c r="R62" i="24"/>
  <c r="Q62" i="24"/>
  <c r="P62" i="24"/>
  <c r="O62" i="24"/>
  <c r="N62" i="24"/>
  <c r="M62" i="24"/>
  <c r="L62" i="24"/>
  <c r="K62" i="24"/>
  <c r="J62" i="24"/>
  <c r="I62" i="24"/>
  <c r="H62" i="24"/>
  <c r="G62" i="24"/>
  <c r="F62" i="24"/>
  <c r="E62" i="24"/>
  <c r="D62" i="24"/>
  <c r="C62" i="24"/>
  <c r="B62" i="24"/>
  <c r="AE61" i="24"/>
  <c r="AD61" i="24"/>
  <c r="AC61" i="24"/>
  <c r="AB61" i="24"/>
  <c r="AA61" i="24"/>
  <c r="Z61" i="24"/>
  <c r="Y61" i="24"/>
  <c r="X61" i="24"/>
  <c r="W61" i="24"/>
  <c r="V61" i="24"/>
  <c r="U61" i="24"/>
  <c r="T61" i="24"/>
  <c r="S61" i="24"/>
  <c r="R61" i="24"/>
  <c r="Q61" i="24"/>
  <c r="P61" i="24"/>
  <c r="O61" i="24"/>
  <c r="N61" i="24"/>
  <c r="M61" i="24"/>
  <c r="L61" i="24"/>
  <c r="K61" i="24"/>
  <c r="J61" i="24"/>
  <c r="I61" i="24"/>
  <c r="H61" i="24"/>
  <c r="G61" i="24"/>
  <c r="F61" i="24"/>
  <c r="E61" i="24"/>
  <c r="D61" i="24"/>
  <c r="C61" i="24"/>
  <c r="B61" i="24"/>
  <c r="AE60" i="24"/>
  <c r="AD60" i="24"/>
  <c r="AC60" i="24"/>
  <c r="AB60" i="24"/>
  <c r="AA60" i="24"/>
  <c r="Z60" i="24"/>
  <c r="Y60" i="24"/>
  <c r="X60" i="24"/>
  <c r="W60" i="24"/>
  <c r="V60" i="24"/>
  <c r="U60" i="24"/>
  <c r="T60" i="24"/>
  <c r="S60" i="24"/>
  <c r="R60" i="24"/>
  <c r="Q60" i="24"/>
  <c r="P60" i="24"/>
  <c r="O60" i="24"/>
  <c r="N60" i="24"/>
  <c r="M60" i="24"/>
  <c r="L60" i="24"/>
  <c r="K60" i="24"/>
  <c r="J60" i="24"/>
  <c r="I60" i="24"/>
  <c r="H60" i="24"/>
  <c r="G60" i="24"/>
  <c r="F60" i="24"/>
  <c r="E60" i="24"/>
  <c r="D60" i="24"/>
  <c r="C60" i="24"/>
  <c r="B60" i="24"/>
  <c r="AE59" i="24"/>
  <c r="AD59" i="24"/>
  <c r="AC59" i="24"/>
  <c r="AB59" i="24"/>
  <c r="AA59" i="24"/>
  <c r="Z59" i="24"/>
  <c r="Y59" i="24"/>
  <c r="X59" i="24"/>
  <c r="W59" i="24"/>
  <c r="V59" i="24"/>
  <c r="U59" i="24"/>
  <c r="T59" i="24"/>
  <c r="S59" i="24"/>
  <c r="R59" i="24"/>
  <c r="Q59" i="24"/>
  <c r="P59" i="24"/>
  <c r="O59" i="24"/>
  <c r="N59" i="24"/>
  <c r="M59" i="24"/>
  <c r="L59" i="24"/>
  <c r="K59" i="24"/>
  <c r="J59" i="24"/>
  <c r="I59" i="24"/>
  <c r="H59" i="24"/>
  <c r="G59" i="24"/>
  <c r="F59" i="24"/>
  <c r="E59" i="24"/>
  <c r="D59" i="24"/>
  <c r="C59" i="24"/>
  <c r="B59" i="24"/>
  <c r="AF40" i="24"/>
  <c r="AG40" i="24" s="1"/>
  <c r="AF35" i="24"/>
  <c r="AE35" i="24"/>
  <c r="AD35" i="24"/>
  <c r="AC35" i="24"/>
  <c r="AB35" i="24"/>
  <c r="AA35" i="24"/>
  <c r="Z35" i="24"/>
  <c r="Y35" i="24"/>
  <c r="X35" i="24"/>
  <c r="W35" i="24"/>
  <c r="V35" i="24"/>
  <c r="U35" i="24"/>
  <c r="T35" i="24"/>
  <c r="S35" i="24"/>
  <c r="R35" i="24"/>
  <c r="Q35" i="24"/>
  <c r="P35" i="24"/>
  <c r="O35" i="24"/>
  <c r="N35" i="24"/>
  <c r="M35" i="24"/>
  <c r="L35" i="24"/>
  <c r="K35" i="24"/>
  <c r="J35" i="24"/>
  <c r="I35" i="24"/>
  <c r="H35" i="24"/>
  <c r="G35" i="24"/>
  <c r="F35" i="24"/>
  <c r="E35" i="24"/>
  <c r="D35" i="24"/>
  <c r="C35" i="24"/>
  <c r="B35" i="24"/>
  <c r="AF34" i="24"/>
  <c r="AE34" i="24"/>
  <c r="AD34" i="24"/>
  <c r="AC34" i="24"/>
  <c r="AB34" i="24"/>
  <c r="AA34" i="24"/>
  <c r="Z34" i="24"/>
  <c r="Y34" i="24"/>
  <c r="X34" i="24"/>
  <c r="W34" i="24"/>
  <c r="V34" i="24"/>
  <c r="U34" i="24"/>
  <c r="T34" i="24"/>
  <c r="S34" i="24"/>
  <c r="R34" i="24"/>
  <c r="Q34" i="24"/>
  <c r="P34" i="24"/>
  <c r="O34" i="24"/>
  <c r="N34" i="24"/>
  <c r="M34" i="24"/>
  <c r="L34" i="24"/>
  <c r="K34" i="24"/>
  <c r="J34" i="24"/>
  <c r="I34" i="24"/>
  <c r="H34" i="24"/>
  <c r="G34" i="24"/>
  <c r="F34" i="24"/>
  <c r="E34" i="24"/>
  <c r="D34" i="24"/>
  <c r="C34" i="24"/>
  <c r="B34" i="24"/>
  <c r="AF33" i="24"/>
  <c r="AE33" i="24"/>
  <c r="AD33" i="24"/>
  <c r="AC33" i="24"/>
  <c r="AB33" i="24"/>
  <c r="AA33" i="24"/>
  <c r="Z33" i="24"/>
  <c r="Y33" i="24"/>
  <c r="X33" i="24"/>
  <c r="W33" i="24"/>
  <c r="V33" i="24"/>
  <c r="U33" i="24"/>
  <c r="T33" i="24"/>
  <c r="S33" i="24"/>
  <c r="R33" i="24"/>
  <c r="Q33" i="24"/>
  <c r="P33" i="24"/>
  <c r="O33" i="24"/>
  <c r="N33" i="24"/>
  <c r="M33" i="24"/>
  <c r="L33" i="24"/>
  <c r="K33" i="24"/>
  <c r="J33" i="24"/>
  <c r="I33" i="24"/>
  <c r="H33" i="24"/>
  <c r="G33" i="24"/>
  <c r="F33" i="24"/>
  <c r="E33" i="24"/>
  <c r="D33" i="24"/>
  <c r="C33" i="24"/>
  <c r="B33" i="24"/>
  <c r="AF28" i="24"/>
  <c r="AE28" i="24"/>
  <c r="AD28" i="24"/>
  <c r="AC28" i="24"/>
  <c r="AB28" i="24"/>
  <c r="AA28" i="24"/>
  <c r="Z28" i="24"/>
  <c r="Y28" i="24"/>
  <c r="X28" i="24"/>
  <c r="W28" i="24"/>
  <c r="V28" i="24"/>
  <c r="U28" i="24"/>
  <c r="T28" i="24"/>
  <c r="S28" i="24"/>
  <c r="R28" i="24"/>
  <c r="Q28" i="24"/>
  <c r="P28" i="24"/>
  <c r="O28" i="24"/>
  <c r="N28" i="24"/>
  <c r="M28" i="24"/>
  <c r="L28" i="24"/>
  <c r="K28" i="24"/>
  <c r="J28" i="24"/>
  <c r="I28" i="24"/>
  <c r="H28" i="24"/>
  <c r="G28" i="24"/>
  <c r="F28" i="24"/>
  <c r="E28" i="24"/>
  <c r="D28" i="24"/>
  <c r="C28" i="24"/>
  <c r="B28" i="24"/>
  <c r="AF27" i="24"/>
  <c r="AE27" i="24"/>
  <c r="AD27" i="24"/>
  <c r="AC27" i="24"/>
  <c r="AB27" i="24"/>
  <c r="AA27" i="24"/>
  <c r="Z27" i="24"/>
  <c r="Y27" i="24"/>
  <c r="X27" i="24"/>
  <c r="W27" i="24"/>
  <c r="V27" i="24"/>
  <c r="U27" i="24"/>
  <c r="T27" i="24"/>
  <c r="S27" i="24"/>
  <c r="R27" i="24"/>
  <c r="Q27" i="24"/>
  <c r="P27" i="24"/>
  <c r="O27" i="24"/>
  <c r="N27" i="24"/>
  <c r="M27" i="24"/>
  <c r="L27" i="24"/>
  <c r="K27" i="24"/>
  <c r="J27" i="24"/>
  <c r="I27" i="24"/>
  <c r="H27" i="24"/>
  <c r="G27" i="24"/>
  <c r="F27" i="24"/>
  <c r="E27" i="24"/>
  <c r="D27" i="24"/>
  <c r="C27" i="24"/>
  <c r="B27" i="24"/>
  <c r="AF17" i="24"/>
  <c r="AE17" i="24"/>
  <c r="AD17" i="24"/>
  <c r="AC17" i="24"/>
  <c r="AB17" i="24"/>
  <c r="AA17" i="24"/>
  <c r="Z17" i="24"/>
  <c r="Y17" i="24"/>
  <c r="X17" i="24"/>
  <c r="W17" i="24"/>
  <c r="V17" i="24"/>
  <c r="U17" i="24"/>
  <c r="T17" i="24"/>
  <c r="S17" i="24"/>
  <c r="R17" i="24"/>
  <c r="Q17" i="24"/>
  <c r="P17" i="24"/>
  <c r="O17" i="24"/>
  <c r="N17" i="24"/>
  <c r="M17" i="24"/>
  <c r="L17" i="24"/>
  <c r="K17" i="24"/>
  <c r="J17" i="24"/>
  <c r="I17" i="24"/>
  <c r="H17" i="24"/>
  <c r="G17" i="24"/>
  <c r="F17" i="24"/>
  <c r="E17" i="24"/>
  <c r="D17" i="24"/>
  <c r="C17" i="24"/>
  <c r="B17" i="24"/>
  <c r="AF16" i="24"/>
  <c r="AE16" i="24"/>
  <c r="AD16" i="24"/>
  <c r="AC16" i="24"/>
  <c r="AB16" i="24"/>
  <c r="AA16" i="24"/>
  <c r="Z16" i="24"/>
  <c r="Y16" i="24"/>
  <c r="X16" i="24"/>
  <c r="W16" i="24"/>
  <c r="V16" i="24"/>
  <c r="U16" i="24"/>
  <c r="T16" i="24"/>
  <c r="S16" i="24"/>
  <c r="R16" i="24"/>
  <c r="Q16" i="24"/>
  <c r="P16" i="24"/>
  <c r="O16" i="24"/>
  <c r="N16" i="24"/>
  <c r="M16" i="24"/>
  <c r="L16" i="24"/>
  <c r="K16" i="24"/>
  <c r="J16" i="24"/>
  <c r="I16" i="24"/>
  <c r="H16" i="24"/>
  <c r="G16" i="24"/>
  <c r="F16" i="24"/>
  <c r="E16" i="24"/>
  <c r="D16" i="24"/>
  <c r="C16" i="24"/>
  <c r="B16" i="24"/>
  <c r="AF15" i="24"/>
  <c r="AE15" i="24"/>
  <c r="AD15" i="24"/>
  <c r="AC15" i="24"/>
  <c r="AB15" i="24"/>
  <c r="AA15" i="24"/>
  <c r="Z15" i="24"/>
  <c r="Y15" i="24"/>
  <c r="X15" i="24"/>
  <c r="W15" i="24"/>
  <c r="V15" i="24"/>
  <c r="U15" i="24"/>
  <c r="T15" i="24"/>
  <c r="S15" i="24"/>
  <c r="R15" i="24"/>
  <c r="Q15" i="24"/>
  <c r="P15" i="24"/>
  <c r="O15" i="24"/>
  <c r="N15" i="24"/>
  <c r="M15" i="24"/>
  <c r="L15" i="24"/>
  <c r="K15" i="24"/>
  <c r="J15" i="24"/>
  <c r="I15" i="24"/>
  <c r="H15" i="24"/>
  <c r="G15" i="24"/>
  <c r="F15" i="24"/>
  <c r="E15" i="24"/>
  <c r="D15" i="24"/>
  <c r="C15" i="24"/>
  <c r="B15" i="24"/>
  <c r="AF10" i="24"/>
  <c r="AE10" i="24"/>
  <c r="AD10" i="24"/>
  <c r="AC10" i="24"/>
  <c r="AB10" i="24"/>
  <c r="AA10" i="24"/>
  <c r="Z10" i="24"/>
  <c r="Y10" i="24"/>
  <c r="X10" i="24"/>
  <c r="W10" i="24"/>
  <c r="V10" i="24"/>
  <c r="U10" i="24"/>
  <c r="T10" i="24"/>
  <c r="S10" i="24"/>
  <c r="R10" i="24"/>
  <c r="Q10" i="24"/>
  <c r="P10" i="24"/>
  <c r="O10" i="24"/>
  <c r="N10" i="24"/>
  <c r="M10" i="24"/>
  <c r="L10" i="24"/>
  <c r="K10" i="24"/>
  <c r="J10" i="24"/>
  <c r="I10" i="24"/>
  <c r="H10" i="24"/>
  <c r="G10" i="24"/>
  <c r="F10" i="24"/>
  <c r="E10" i="24"/>
  <c r="D10" i="24"/>
  <c r="C10" i="24"/>
  <c r="B10" i="24"/>
  <c r="AF9" i="24"/>
  <c r="AE9" i="24"/>
  <c r="AD9" i="24"/>
  <c r="AC9" i="24"/>
  <c r="AB9" i="24"/>
  <c r="AA9" i="24"/>
  <c r="Z9" i="24"/>
  <c r="Y9" i="24"/>
  <c r="X9" i="24"/>
  <c r="W9" i="24"/>
  <c r="V9" i="24"/>
  <c r="U9" i="24"/>
  <c r="T9" i="24"/>
  <c r="S9" i="24"/>
  <c r="R9" i="24"/>
  <c r="Q9" i="24"/>
  <c r="P9" i="24"/>
  <c r="O9" i="24"/>
  <c r="N9" i="24"/>
  <c r="M9" i="24"/>
  <c r="L9" i="24"/>
  <c r="K9" i="24"/>
  <c r="J9" i="24"/>
  <c r="I9" i="24"/>
  <c r="H9" i="24"/>
  <c r="G9" i="24"/>
  <c r="F9" i="24"/>
  <c r="E9" i="24"/>
  <c r="D9" i="24"/>
  <c r="C9" i="24"/>
  <c r="B9" i="24"/>
  <c r="AG77" i="24" l="1"/>
  <c r="O81" i="24"/>
  <c r="W81" i="24"/>
  <c r="N84" i="24"/>
  <c r="N80" i="24"/>
  <c r="AG76" i="24"/>
  <c r="AG75" i="24"/>
  <c r="AG72" i="24"/>
  <c r="B84" i="24"/>
  <c r="F82" i="24"/>
  <c r="AE82" i="24"/>
  <c r="B83" i="24"/>
  <c r="AG71" i="24"/>
  <c r="M80" i="24"/>
  <c r="AG73" i="24"/>
  <c r="AE84" i="24"/>
  <c r="AE80" i="24"/>
  <c r="AE81" i="24"/>
  <c r="AG68" i="24"/>
  <c r="AD85" i="24"/>
  <c r="AG74" i="24"/>
  <c r="AG85" i="24" s="1"/>
  <c r="AD84" i="24"/>
  <c r="AD83" i="24"/>
  <c r="AD82" i="24"/>
  <c r="AD80" i="24"/>
  <c r="AG69" i="24"/>
  <c r="AD81" i="24"/>
  <c r="AC80" i="24"/>
  <c r="AB82" i="24"/>
  <c r="AA85" i="24"/>
  <c r="W83" i="24"/>
  <c r="Y81" i="24"/>
  <c r="V80" i="24"/>
  <c r="V84" i="24"/>
  <c r="V83" i="24"/>
  <c r="V82" i="24"/>
  <c r="U80" i="24"/>
  <c r="T81" i="24"/>
  <c r="T83" i="24"/>
  <c r="S85" i="24"/>
  <c r="Q81" i="24"/>
  <c r="N81" i="24"/>
  <c r="N83" i="24"/>
  <c r="N82" i="24"/>
  <c r="R82" i="24"/>
  <c r="R84" i="24"/>
  <c r="L83" i="24"/>
  <c r="K85" i="24"/>
  <c r="J83" i="24"/>
  <c r="J84" i="24"/>
  <c r="J82" i="24"/>
  <c r="I82" i="24"/>
  <c r="I81" i="24"/>
  <c r="G81" i="24"/>
  <c r="F81" i="24"/>
  <c r="F83" i="24"/>
  <c r="F84" i="24"/>
  <c r="F80" i="24"/>
  <c r="D83" i="24"/>
  <c r="AF60" i="24"/>
  <c r="B82" i="24"/>
  <c r="C82" i="24"/>
  <c r="K82" i="24"/>
  <c r="S82" i="24"/>
  <c r="H85" i="24"/>
  <c r="P85" i="24"/>
  <c r="X85" i="24"/>
  <c r="AF61" i="24"/>
  <c r="G83" i="24"/>
  <c r="O83" i="24"/>
  <c r="AF63" i="24"/>
  <c r="AB81" i="24"/>
  <c r="AF62" i="24"/>
  <c r="L81" i="24"/>
  <c r="Q83" i="24"/>
  <c r="Z83" i="24"/>
  <c r="D81" i="24"/>
  <c r="I83" i="24"/>
  <c r="V81" i="24"/>
  <c r="K84" i="24"/>
  <c r="H81" i="24"/>
  <c r="P81" i="24"/>
  <c r="X81" i="24"/>
  <c r="AA82" i="24"/>
  <c r="G84" i="24"/>
  <c r="O84" i="24"/>
  <c r="W84" i="24"/>
  <c r="AF70" i="24"/>
  <c r="AG70" i="24" s="1"/>
  <c r="G80" i="24"/>
  <c r="O80" i="24"/>
  <c r="W80" i="24"/>
  <c r="I80" i="24"/>
  <c r="Q80" i="24"/>
  <c r="Y80" i="24"/>
  <c r="J81" i="24"/>
  <c r="R81" i="24"/>
  <c r="D82" i="24"/>
  <c r="L82" i="24"/>
  <c r="T82" i="24"/>
  <c r="AC82" i="24"/>
  <c r="I84" i="24"/>
  <c r="Q84" i="24"/>
  <c r="Y84" i="24"/>
  <c r="Y83" i="24"/>
  <c r="H80" i="24"/>
  <c r="P80" i="24"/>
  <c r="X80" i="24"/>
  <c r="B80" i="24"/>
  <c r="J80" i="24"/>
  <c r="R80" i="24"/>
  <c r="Z80" i="24"/>
  <c r="C81" i="24"/>
  <c r="K81" i="24"/>
  <c r="S81" i="24"/>
  <c r="AA81" i="24"/>
  <c r="E82" i="24"/>
  <c r="M82" i="24"/>
  <c r="U82" i="24"/>
  <c r="H83" i="24"/>
  <c r="P83" i="24"/>
  <c r="X83" i="24"/>
  <c r="B85" i="24"/>
  <c r="J85" i="24"/>
  <c r="R85" i="24"/>
  <c r="Z85" i="24"/>
  <c r="S84" i="24"/>
  <c r="D80" i="24"/>
  <c r="L80" i="24"/>
  <c r="T80" i="24"/>
  <c r="AB80" i="24"/>
  <c r="E81" i="24"/>
  <c r="M81" i="24"/>
  <c r="U81" i="24"/>
  <c r="AC81" i="24"/>
  <c r="G82" i="24"/>
  <c r="O82" i="24"/>
  <c r="W82" i="24"/>
  <c r="D85" i="24"/>
  <c r="L85" i="24"/>
  <c r="T85" i="24"/>
  <c r="AB84" i="24"/>
  <c r="C84" i="24"/>
  <c r="Z84" i="24"/>
  <c r="C80" i="24"/>
  <c r="K80" i="24"/>
  <c r="S80" i="24"/>
  <c r="AA80" i="24"/>
  <c r="H82" i="24"/>
  <c r="P82" i="24"/>
  <c r="X82" i="24"/>
  <c r="C83" i="24"/>
  <c r="K83" i="24"/>
  <c r="S83" i="24"/>
  <c r="AA83" i="24"/>
  <c r="E84" i="24"/>
  <c r="M84" i="24"/>
  <c r="U84" i="24"/>
  <c r="AC84" i="24"/>
  <c r="AA84" i="24"/>
  <c r="AB83" i="24"/>
  <c r="F85" i="24"/>
  <c r="N85" i="24"/>
  <c r="V85" i="24"/>
  <c r="B81" i="24"/>
  <c r="E80" i="24"/>
  <c r="H84" i="24"/>
  <c r="P84" i="24"/>
  <c r="X84" i="24"/>
  <c r="I85" i="24"/>
  <c r="Q85" i="24"/>
  <c r="Y85" i="24"/>
  <c r="C85" i="24"/>
  <c r="AB85" i="24"/>
  <c r="AF64" i="24"/>
  <c r="Z81" i="24"/>
  <c r="D84" i="24"/>
  <c r="L84" i="24"/>
  <c r="T84" i="24"/>
  <c r="E85" i="24"/>
  <c r="M85" i="24"/>
  <c r="U85" i="24"/>
  <c r="AC85" i="24"/>
  <c r="E83" i="24"/>
  <c r="M83" i="24"/>
  <c r="U83" i="24"/>
  <c r="AC83" i="24"/>
  <c r="G85" i="24"/>
  <c r="O85" i="24"/>
  <c r="W85" i="24"/>
  <c r="AE85" i="24"/>
  <c r="R73" i="23"/>
  <c r="AG82" i="24" l="1"/>
  <c r="AG83" i="24"/>
  <c r="AG81" i="24"/>
  <c r="AG80" i="24"/>
  <c r="AG84" i="24"/>
  <c r="AF81" i="24"/>
  <c r="AF85" i="24"/>
  <c r="AF80" i="24"/>
  <c r="AF82" i="24"/>
  <c r="AF83" i="24"/>
  <c r="AF84" i="24"/>
  <c r="B81" i="23" l="1"/>
  <c r="B80" i="23"/>
  <c r="B79" i="23"/>
  <c r="B78" i="23"/>
  <c r="B77" i="23"/>
  <c r="B76" i="23"/>
  <c r="A78" i="23"/>
  <c r="AE75" i="23"/>
  <c r="AD75" i="23"/>
  <c r="AC75" i="23"/>
  <c r="AB75" i="23"/>
  <c r="AA75" i="23"/>
  <c r="Z75" i="23"/>
  <c r="Y75" i="23"/>
  <c r="X75" i="23"/>
  <c r="W75" i="23"/>
  <c r="V75" i="23"/>
  <c r="U75" i="23"/>
  <c r="T75" i="23"/>
  <c r="S75" i="23"/>
  <c r="R75" i="23"/>
  <c r="Q75" i="23"/>
  <c r="P75" i="23"/>
  <c r="O75" i="23"/>
  <c r="N75" i="23"/>
  <c r="M75" i="23"/>
  <c r="L75" i="23"/>
  <c r="K75" i="23"/>
  <c r="J75" i="23"/>
  <c r="I75" i="23"/>
  <c r="H75" i="23"/>
  <c r="G75" i="23"/>
  <c r="F75" i="23"/>
  <c r="E75" i="23"/>
  <c r="D75" i="23"/>
  <c r="C75" i="23"/>
  <c r="B75" i="23"/>
  <c r="AE74" i="23"/>
  <c r="AD74" i="23"/>
  <c r="AC74" i="23"/>
  <c r="AB74" i="23"/>
  <c r="AA74" i="23"/>
  <c r="Z74" i="23"/>
  <c r="Y74" i="23"/>
  <c r="X74" i="23"/>
  <c r="W74" i="23"/>
  <c r="V74" i="23"/>
  <c r="U74" i="23"/>
  <c r="T74" i="23"/>
  <c r="S74" i="23"/>
  <c r="R74" i="23"/>
  <c r="Q74" i="23"/>
  <c r="P74" i="23"/>
  <c r="O74" i="23"/>
  <c r="N74" i="23"/>
  <c r="M74" i="23"/>
  <c r="L74" i="23"/>
  <c r="K74" i="23"/>
  <c r="J74" i="23"/>
  <c r="I74" i="23"/>
  <c r="H74" i="23"/>
  <c r="G74" i="23"/>
  <c r="F74" i="23"/>
  <c r="E74" i="23"/>
  <c r="D74" i="23"/>
  <c r="C74" i="23"/>
  <c r="B74" i="23"/>
  <c r="AE73" i="23"/>
  <c r="AD73" i="23"/>
  <c r="AC73" i="23"/>
  <c r="AB73" i="23"/>
  <c r="AA73" i="23"/>
  <c r="Z73" i="23"/>
  <c r="Y73" i="23"/>
  <c r="X73" i="23"/>
  <c r="W73" i="23"/>
  <c r="V73" i="23"/>
  <c r="U73" i="23"/>
  <c r="T73" i="23"/>
  <c r="S73" i="23"/>
  <c r="Q73" i="23"/>
  <c r="P73" i="23"/>
  <c r="O73" i="23"/>
  <c r="N73" i="23"/>
  <c r="M73" i="23"/>
  <c r="L73" i="23"/>
  <c r="K73" i="23"/>
  <c r="J73" i="23"/>
  <c r="I73" i="23"/>
  <c r="H73" i="23"/>
  <c r="G73" i="23"/>
  <c r="F73" i="23"/>
  <c r="E73" i="23"/>
  <c r="D73" i="23"/>
  <c r="C73" i="23"/>
  <c r="B73" i="23"/>
  <c r="AE72" i="23"/>
  <c r="AD72" i="23"/>
  <c r="AC72" i="23"/>
  <c r="AB72" i="23"/>
  <c r="AA72" i="23"/>
  <c r="Z72" i="23"/>
  <c r="Y72" i="23"/>
  <c r="X72" i="23"/>
  <c r="W72" i="23"/>
  <c r="V72" i="23"/>
  <c r="U72" i="23"/>
  <c r="T72" i="23"/>
  <c r="S72" i="23"/>
  <c r="R72" i="23"/>
  <c r="Q72" i="23"/>
  <c r="P72" i="23"/>
  <c r="O72" i="23"/>
  <c r="N72" i="23"/>
  <c r="M72" i="23"/>
  <c r="L72" i="23"/>
  <c r="K72" i="23"/>
  <c r="J72" i="23"/>
  <c r="I72" i="23"/>
  <c r="H72" i="23"/>
  <c r="G72" i="23"/>
  <c r="F72" i="23"/>
  <c r="E72" i="23"/>
  <c r="D72" i="23"/>
  <c r="C72" i="23"/>
  <c r="B72" i="23"/>
  <c r="AE71" i="23"/>
  <c r="AE79" i="23" s="1"/>
  <c r="AD71" i="23"/>
  <c r="AC71" i="23"/>
  <c r="AB71" i="23"/>
  <c r="AA71" i="23"/>
  <c r="Z71" i="23"/>
  <c r="Y71" i="23"/>
  <c r="X71" i="23"/>
  <c r="W71" i="23"/>
  <c r="W79" i="23" s="1"/>
  <c r="V71" i="23"/>
  <c r="V79" i="23" s="1"/>
  <c r="U71" i="23"/>
  <c r="T71" i="23"/>
  <c r="S71" i="23"/>
  <c r="R71" i="23"/>
  <c r="Q71" i="23"/>
  <c r="P71" i="23"/>
  <c r="O71" i="23"/>
  <c r="O79" i="23" s="1"/>
  <c r="N71" i="23"/>
  <c r="M71" i="23"/>
  <c r="L71" i="23"/>
  <c r="K71" i="23"/>
  <c r="J71" i="23"/>
  <c r="I71" i="23"/>
  <c r="H71" i="23"/>
  <c r="G71" i="23"/>
  <c r="G79" i="23" s="1"/>
  <c r="F71" i="23"/>
  <c r="E71" i="23"/>
  <c r="D71" i="23"/>
  <c r="C71" i="23"/>
  <c r="B71" i="23"/>
  <c r="AE70" i="23"/>
  <c r="AD70" i="23"/>
  <c r="AC70" i="23"/>
  <c r="AB70" i="23"/>
  <c r="AB78" i="23" s="1"/>
  <c r="AA70" i="23"/>
  <c r="Y70" i="23"/>
  <c r="X70" i="23"/>
  <c r="W70" i="23"/>
  <c r="V70" i="23"/>
  <c r="U70" i="23"/>
  <c r="T70" i="23"/>
  <c r="T78" i="23" s="1"/>
  <c r="S70" i="23"/>
  <c r="S78" i="23" s="1"/>
  <c r="R70" i="23"/>
  <c r="Q70" i="23"/>
  <c r="P70" i="23"/>
  <c r="O70" i="23"/>
  <c r="N70" i="23"/>
  <c r="M70" i="23"/>
  <c r="L70" i="23"/>
  <c r="L78" i="23" s="1"/>
  <c r="K70" i="23"/>
  <c r="K78" i="23" s="1"/>
  <c r="J70" i="23"/>
  <c r="I70" i="23"/>
  <c r="H70" i="23"/>
  <c r="G70" i="23"/>
  <c r="F70" i="23"/>
  <c r="E70" i="23"/>
  <c r="D70" i="23"/>
  <c r="C70" i="23"/>
  <c r="B70" i="23"/>
  <c r="AE69" i="23"/>
  <c r="AD69" i="23"/>
  <c r="AC69" i="23"/>
  <c r="AB69" i="23"/>
  <c r="AA69" i="23"/>
  <c r="Z69" i="23"/>
  <c r="Y69" i="23"/>
  <c r="Y77" i="23" s="1"/>
  <c r="X69" i="23"/>
  <c r="W69" i="23"/>
  <c r="V69" i="23"/>
  <c r="U69" i="23"/>
  <c r="T69" i="23"/>
  <c r="S69" i="23"/>
  <c r="R69" i="23"/>
  <c r="R79" i="23" s="1"/>
  <c r="Q69" i="23"/>
  <c r="P69" i="23"/>
  <c r="O69" i="23"/>
  <c r="N69" i="23"/>
  <c r="M69" i="23"/>
  <c r="L69" i="23"/>
  <c r="K69" i="23"/>
  <c r="K77" i="23" s="1"/>
  <c r="J69" i="23"/>
  <c r="J79" i="23" s="1"/>
  <c r="I69" i="23"/>
  <c r="H69" i="23"/>
  <c r="G69" i="23"/>
  <c r="F69" i="23"/>
  <c r="E69" i="23"/>
  <c r="D69" i="23"/>
  <c r="C69" i="23"/>
  <c r="B69" i="23"/>
  <c r="AE68" i="23"/>
  <c r="AD68" i="23"/>
  <c r="AC68" i="23"/>
  <c r="AB68" i="23"/>
  <c r="AA68" i="23"/>
  <c r="Z68" i="23"/>
  <c r="Y68" i="23"/>
  <c r="X68" i="23"/>
  <c r="W68" i="23"/>
  <c r="V68" i="23"/>
  <c r="U68" i="23"/>
  <c r="T68" i="23"/>
  <c r="S68" i="23"/>
  <c r="R68" i="23"/>
  <c r="Q68" i="23"/>
  <c r="P68" i="23"/>
  <c r="O68" i="23"/>
  <c r="N68" i="23"/>
  <c r="M68" i="23"/>
  <c r="L68" i="23"/>
  <c r="K68" i="23"/>
  <c r="J68" i="23"/>
  <c r="I68" i="23"/>
  <c r="H68" i="23"/>
  <c r="G68" i="23"/>
  <c r="AE67" i="23"/>
  <c r="AD67" i="23"/>
  <c r="AC67" i="23"/>
  <c r="AB67" i="23"/>
  <c r="AA67" i="23"/>
  <c r="Z67" i="23"/>
  <c r="Y67" i="23"/>
  <c r="X67" i="23"/>
  <c r="W67" i="23"/>
  <c r="V67" i="23"/>
  <c r="U67" i="23"/>
  <c r="T67" i="23"/>
  <c r="S67" i="23"/>
  <c r="R67" i="23"/>
  <c r="Q67" i="23"/>
  <c r="P67" i="23"/>
  <c r="O67" i="23"/>
  <c r="N67" i="23"/>
  <c r="M67" i="23"/>
  <c r="L67" i="23"/>
  <c r="K67" i="23"/>
  <c r="J67" i="23"/>
  <c r="I67" i="23"/>
  <c r="H67" i="23"/>
  <c r="G67" i="23"/>
  <c r="F67" i="23"/>
  <c r="E67" i="23"/>
  <c r="D67" i="23"/>
  <c r="C67" i="23"/>
  <c r="B67" i="23"/>
  <c r="AE66" i="23"/>
  <c r="AD66" i="23"/>
  <c r="AC66" i="23"/>
  <c r="AB66" i="23"/>
  <c r="AA66" i="23"/>
  <c r="Z66" i="23"/>
  <c r="Y66" i="23"/>
  <c r="X66" i="23"/>
  <c r="W66" i="23"/>
  <c r="V66" i="23"/>
  <c r="U66" i="23"/>
  <c r="T66" i="23"/>
  <c r="S66" i="23"/>
  <c r="R66" i="23"/>
  <c r="Q66" i="23"/>
  <c r="P66" i="23"/>
  <c r="O66" i="23"/>
  <c r="N66" i="23"/>
  <c r="M66" i="23"/>
  <c r="L66" i="23"/>
  <c r="K66" i="23"/>
  <c r="J66" i="23"/>
  <c r="I66" i="23"/>
  <c r="H66" i="23"/>
  <c r="G66" i="23"/>
  <c r="F66" i="23"/>
  <c r="E66" i="23"/>
  <c r="D66" i="23"/>
  <c r="C66" i="23"/>
  <c r="B66" i="23"/>
  <c r="AE62" i="23"/>
  <c r="AD62" i="23"/>
  <c r="AC62" i="23"/>
  <c r="AB62" i="23"/>
  <c r="AA62" i="23"/>
  <c r="Z62" i="23"/>
  <c r="Y62" i="23"/>
  <c r="X62" i="23"/>
  <c r="W62" i="23"/>
  <c r="V62" i="23"/>
  <c r="U62" i="23"/>
  <c r="T62" i="23"/>
  <c r="S62" i="23"/>
  <c r="R62" i="23"/>
  <c r="Q62" i="23"/>
  <c r="P62" i="23"/>
  <c r="O62" i="23"/>
  <c r="N62" i="23"/>
  <c r="M62" i="23"/>
  <c r="L62" i="23"/>
  <c r="K62" i="23"/>
  <c r="J62" i="23"/>
  <c r="I62" i="23"/>
  <c r="H62" i="23"/>
  <c r="G62" i="23"/>
  <c r="F62" i="23"/>
  <c r="E62" i="23"/>
  <c r="D62" i="23"/>
  <c r="C62" i="23"/>
  <c r="B62" i="23"/>
  <c r="AE61" i="23"/>
  <c r="AD61" i="23"/>
  <c r="AC61" i="23"/>
  <c r="AB61" i="23"/>
  <c r="AA61" i="23"/>
  <c r="Z61" i="23"/>
  <c r="Y61" i="23"/>
  <c r="X61" i="23"/>
  <c r="W61" i="23"/>
  <c r="V61" i="23"/>
  <c r="U61" i="23"/>
  <c r="T61" i="23"/>
  <c r="S61" i="23"/>
  <c r="R61" i="23"/>
  <c r="Q61" i="23"/>
  <c r="P61" i="23"/>
  <c r="O61" i="23"/>
  <c r="N61" i="23"/>
  <c r="M61" i="23"/>
  <c r="L61" i="23"/>
  <c r="K61" i="23"/>
  <c r="J61" i="23"/>
  <c r="I61" i="23"/>
  <c r="H61" i="23"/>
  <c r="G61" i="23"/>
  <c r="F61" i="23"/>
  <c r="E61" i="23"/>
  <c r="D61" i="23"/>
  <c r="C61" i="23"/>
  <c r="B61" i="23"/>
  <c r="AE60" i="23"/>
  <c r="AD60" i="23"/>
  <c r="AC60" i="23"/>
  <c r="AB60" i="23"/>
  <c r="AA60" i="23"/>
  <c r="Z60" i="23"/>
  <c r="Y60" i="23"/>
  <c r="X60" i="23"/>
  <c r="W60" i="23"/>
  <c r="V60" i="23"/>
  <c r="U60" i="23"/>
  <c r="T60" i="23"/>
  <c r="S60" i="23"/>
  <c r="R60" i="23"/>
  <c r="Q60" i="23"/>
  <c r="P60" i="23"/>
  <c r="O60" i="23"/>
  <c r="N60" i="23"/>
  <c r="M60" i="23"/>
  <c r="L60" i="23"/>
  <c r="K60" i="23"/>
  <c r="J60" i="23"/>
  <c r="I60" i="23"/>
  <c r="H60" i="23"/>
  <c r="G60" i="23"/>
  <c r="F60" i="23"/>
  <c r="E60" i="23"/>
  <c r="D60" i="23"/>
  <c r="C60" i="23"/>
  <c r="B60" i="23"/>
  <c r="AE59" i="23"/>
  <c r="AD59" i="23"/>
  <c r="AC59" i="23"/>
  <c r="AB59" i="23"/>
  <c r="AA59" i="23"/>
  <c r="Z59" i="23"/>
  <c r="Y59" i="23"/>
  <c r="X59" i="23"/>
  <c r="W59" i="23"/>
  <c r="V59" i="23"/>
  <c r="U59" i="23"/>
  <c r="T59" i="23"/>
  <c r="S59" i="23"/>
  <c r="R59" i="23"/>
  <c r="Q59" i="23"/>
  <c r="P59" i="23"/>
  <c r="O59" i="23"/>
  <c r="N59" i="23"/>
  <c r="M59" i="23"/>
  <c r="L59" i="23"/>
  <c r="K59" i="23"/>
  <c r="J59" i="23"/>
  <c r="I59" i="23"/>
  <c r="H59" i="23"/>
  <c r="G59" i="23"/>
  <c r="F59" i="23"/>
  <c r="E59" i="23"/>
  <c r="D59" i="23"/>
  <c r="C59" i="23"/>
  <c r="B59" i="23"/>
  <c r="AE58" i="23"/>
  <c r="AD58" i="23"/>
  <c r="AC58" i="23"/>
  <c r="AB58" i="23"/>
  <c r="AA58" i="23"/>
  <c r="Z58" i="23"/>
  <c r="Y58" i="23"/>
  <c r="X58" i="23"/>
  <c r="W58" i="23"/>
  <c r="V58" i="23"/>
  <c r="U58" i="23"/>
  <c r="T58" i="23"/>
  <c r="S58" i="23"/>
  <c r="R58" i="23"/>
  <c r="Q58" i="23"/>
  <c r="P58" i="23"/>
  <c r="O58" i="23"/>
  <c r="N58" i="23"/>
  <c r="M58" i="23"/>
  <c r="L58" i="23"/>
  <c r="K58" i="23"/>
  <c r="J58" i="23"/>
  <c r="I58" i="23"/>
  <c r="H58" i="23"/>
  <c r="G58" i="23"/>
  <c r="F58" i="23"/>
  <c r="E58" i="23"/>
  <c r="D58" i="23"/>
  <c r="C58" i="23"/>
  <c r="B58" i="23"/>
  <c r="AE57" i="23"/>
  <c r="AD57" i="23"/>
  <c r="AC57" i="23"/>
  <c r="AB57" i="23"/>
  <c r="AA57" i="23"/>
  <c r="Z57" i="23"/>
  <c r="Y57" i="23"/>
  <c r="X57" i="23"/>
  <c r="W57" i="23"/>
  <c r="V57" i="23"/>
  <c r="U57" i="23"/>
  <c r="T57" i="23"/>
  <c r="S57" i="23"/>
  <c r="R57" i="23"/>
  <c r="Q57" i="23"/>
  <c r="P57" i="23"/>
  <c r="O57" i="23"/>
  <c r="N57" i="23"/>
  <c r="M57" i="23"/>
  <c r="L57" i="23"/>
  <c r="K57" i="23"/>
  <c r="J57" i="23"/>
  <c r="I57" i="23"/>
  <c r="H57" i="23"/>
  <c r="G57" i="23"/>
  <c r="F57" i="23"/>
  <c r="E57" i="23"/>
  <c r="D57" i="23"/>
  <c r="C57" i="23"/>
  <c r="B57" i="23"/>
  <c r="AF75" i="23"/>
  <c r="AF74" i="23"/>
  <c r="AF73" i="23"/>
  <c r="AF35" i="23"/>
  <c r="AE35" i="23"/>
  <c r="AD35" i="23"/>
  <c r="AC35" i="23"/>
  <c r="AB35" i="23"/>
  <c r="AA35" i="23"/>
  <c r="Z35" i="23"/>
  <c r="Y35" i="23"/>
  <c r="X35" i="23"/>
  <c r="W35" i="23"/>
  <c r="V35" i="23"/>
  <c r="U35" i="23"/>
  <c r="T35" i="23"/>
  <c r="S35" i="23"/>
  <c r="R35" i="23"/>
  <c r="Q35" i="23"/>
  <c r="P35" i="23"/>
  <c r="O35" i="23"/>
  <c r="N35" i="23"/>
  <c r="M35" i="23"/>
  <c r="L35" i="23"/>
  <c r="K35" i="23"/>
  <c r="J35" i="23"/>
  <c r="I35" i="23"/>
  <c r="H35" i="23"/>
  <c r="G35" i="23"/>
  <c r="F35" i="23"/>
  <c r="E35" i="23"/>
  <c r="D35" i="23"/>
  <c r="C35" i="23"/>
  <c r="B35" i="23"/>
  <c r="AF34" i="23"/>
  <c r="AE34" i="23"/>
  <c r="AD34" i="23"/>
  <c r="AC34" i="23"/>
  <c r="AB34" i="23"/>
  <c r="AA34" i="23"/>
  <c r="Z34" i="23"/>
  <c r="Y34" i="23"/>
  <c r="X34" i="23"/>
  <c r="W34" i="23"/>
  <c r="V34" i="23"/>
  <c r="U34" i="23"/>
  <c r="T34" i="23"/>
  <c r="S34" i="23"/>
  <c r="R34" i="23"/>
  <c r="Q34" i="23"/>
  <c r="P34" i="23"/>
  <c r="O34" i="23"/>
  <c r="N34" i="23"/>
  <c r="M34" i="23"/>
  <c r="L34" i="23"/>
  <c r="K34" i="23"/>
  <c r="J34" i="23"/>
  <c r="I34" i="23"/>
  <c r="H34" i="23"/>
  <c r="G34" i="23"/>
  <c r="F34" i="23"/>
  <c r="E34" i="23"/>
  <c r="D34" i="23"/>
  <c r="C34" i="23"/>
  <c r="B34" i="23"/>
  <c r="AF33" i="23"/>
  <c r="AE33" i="23"/>
  <c r="AD33" i="23"/>
  <c r="AC33" i="23"/>
  <c r="AB33" i="23"/>
  <c r="AA33" i="23"/>
  <c r="Z33" i="23"/>
  <c r="Y33" i="23"/>
  <c r="X33" i="23"/>
  <c r="W33" i="23"/>
  <c r="V33" i="23"/>
  <c r="U33" i="23"/>
  <c r="T33" i="23"/>
  <c r="S33" i="23"/>
  <c r="R33" i="23"/>
  <c r="Q33" i="23"/>
  <c r="P33" i="23"/>
  <c r="O33" i="23"/>
  <c r="N33" i="23"/>
  <c r="M33" i="23"/>
  <c r="L33" i="23"/>
  <c r="K33" i="23"/>
  <c r="J33" i="23"/>
  <c r="I33" i="23"/>
  <c r="H33" i="23"/>
  <c r="G33" i="23"/>
  <c r="F33" i="23"/>
  <c r="E33" i="23"/>
  <c r="D33" i="23"/>
  <c r="C33" i="23"/>
  <c r="B33" i="23"/>
  <c r="AF28" i="23"/>
  <c r="AE28" i="23"/>
  <c r="AD28" i="23"/>
  <c r="AC28" i="23"/>
  <c r="AB28" i="23"/>
  <c r="AA28" i="23"/>
  <c r="Z28" i="23"/>
  <c r="Y28" i="23"/>
  <c r="X28" i="23"/>
  <c r="W28" i="23"/>
  <c r="V28" i="23"/>
  <c r="U28" i="23"/>
  <c r="T28" i="23"/>
  <c r="S28" i="23"/>
  <c r="R28" i="23"/>
  <c r="Q28" i="23"/>
  <c r="P28" i="23"/>
  <c r="O28" i="23"/>
  <c r="N28" i="23"/>
  <c r="M28" i="23"/>
  <c r="L28" i="23"/>
  <c r="K28" i="23"/>
  <c r="J28" i="23"/>
  <c r="I28" i="23"/>
  <c r="H28" i="23"/>
  <c r="G28" i="23"/>
  <c r="F28" i="23"/>
  <c r="E28" i="23"/>
  <c r="D28" i="23"/>
  <c r="C28" i="23"/>
  <c r="B28" i="23"/>
  <c r="AF27" i="23"/>
  <c r="AE27" i="23"/>
  <c r="AD27" i="23"/>
  <c r="AC27" i="23"/>
  <c r="AB27" i="23"/>
  <c r="AA27" i="23"/>
  <c r="Z27" i="23"/>
  <c r="Y27" i="23"/>
  <c r="X27" i="23"/>
  <c r="W27" i="23"/>
  <c r="V27" i="23"/>
  <c r="U27" i="23"/>
  <c r="T27" i="23"/>
  <c r="S27" i="23"/>
  <c r="R27" i="23"/>
  <c r="Q27" i="23"/>
  <c r="P27" i="23"/>
  <c r="O27" i="23"/>
  <c r="N27" i="23"/>
  <c r="M27" i="23"/>
  <c r="L27" i="23"/>
  <c r="K27" i="23"/>
  <c r="J27" i="23"/>
  <c r="I27" i="23"/>
  <c r="H27" i="23"/>
  <c r="G27" i="23"/>
  <c r="F27" i="23"/>
  <c r="E27" i="23"/>
  <c r="D27" i="23"/>
  <c r="C27" i="23"/>
  <c r="B27" i="23"/>
  <c r="AF17" i="23"/>
  <c r="AE17" i="23"/>
  <c r="AD17" i="23"/>
  <c r="AC17" i="23"/>
  <c r="AB17" i="23"/>
  <c r="AA17" i="23"/>
  <c r="Z17" i="23"/>
  <c r="Y17" i="23"/>
  <c r="X17" i="23"/>
  <c r="W17" i="23"/>
  <c r="V17" i="23"/>
  <c r="U17" i="23"/>
  <c r="T17" i="23"/>
  <c r="S17" i="23"/>
  <c r="R17" i="23"/>
  <c r="Q17" i="23"/>
  <c r="P17" i="23"/>
  <c r="O17" i="23"/>
  <c r="N17" i="23"/>
  <c r="M17" i="23"/>
  <c r="L17" i="23"/>
  <c r="K17" i="23"/>
  <c r="J17" i="23"/>
  <c r="I17" i="23"/>
  <c r="H17" i="23"/>
  <c r="G17" i="23"/>
  <c r="F17" i="23"/>
  <c r="E17" i="23"/>
  <c r="D17" i="23"/>
  <c r="C17" i="23"/>
  <c r="B17" i="23"/>
  <c r="AF16" i="23"/>
  <c r="AE16" i="23"/>
  <c r="AD16" i="23"/>
  <c r="AC16" i="23"/>
  <c r="AB16" i="23"/>
  <c r="AA16" i="23"/>
  <c r="Z16" i="23"/>
  <c r="Y16" i="23"/>
  <c r="X16" i="23"/>
  <c r="W16" i="23"/>
  <c r="V16" i="23"/>
  <c r="U16" i="23"/>
  <c r="T16" i="23"/>
  <c r="S16" i="23"/>
  <c r="R16" i="23"/>
  <c r="Q16" i="23"/>
  <c r="P16" i="23"/>
  <c r="O16" i="23"/>
  <c r="N16" i="23"/>
  <c r="M16" i="23"/>
  <c r="L16" i="23"/>
  <c r="K16" i="23"/>
  <c r="J16" i="23"/>
  <c r="I16" i="23"/>
  <c r="H16" i="23"/>
  <c r="G16" i="23"/>
  <c r="F16" i="23"/>
  <c r="E16" i="23"/>
  <c r="D16" i="23"/>
  <c r="C16" i="23"/>
  <c r="B16" i="23"/>
  <c r="AF15" i="23"/>
  <c r="AE15" i="23"/>
  <c r="AD15" i="23"/>
  <c r="AC15" i="23"/>
  <c r="AB15" i="23"/>
  <c r="AA15" i="23"/>
  <c r="Z15" i="23"/>
  <c r="Y15" i="23"/>
  <c r="X15" i="23"/>
  <c r="W15" i="23"/>
  <c r="V15" i="23"/>
  <c r="U15" i="23"/>
  <c r="T15" i="23"/>
  <c r="S15" i="23"/>
  <c r="R15" i="23"/>
  <c r="Q15" i="23"/>
  <c r="P15" i="23"/>
  <c r="O15" i="23"/>
  <c r="N15" i="23"/>
  <c r="M15" i="23"/>
  <c r="L15" i="23"/>
  <c r="K15" i="23"/>
  <c r="J15" i="23"/>
  <c r="I15" i="23"/>
  <c r="H15" i="23"/>
  <c r="G15" i="23"/>
  <c r="F15" i="23"/>
  <c r="E15" i="23"/>
  <c r="D15" i="23"/>
  <c r="C15" i="23"/>
  <c r="B15" i="23"/>
  <c r="AF10" i="23"/>
  <c r="AE10" i="23"/>
  <c r="AD10" i="23"/>
  <c r="AC10" i="23"/>
  <c r="AB10" i="23"/>
  <c r="AA10" i="23"/>
  <c r="Z10" i="23"/>
  <c r="Y10" i="23"/>
  <c r="X10" i="23"/>
  <c r="W10" i="23"/>
  <c r="V10" i="23"/>
  <c r="U10" i="23"/>
  <c r="T10" i="23"/>
  <c r="S10" i="23"/>
  <c r="R10" i="23"/>
  <c r="Q10" i="23"/>
  <c r="P10" i="23"/>
  <c r="O10" i="23"/>
  <c r="N10" i="23"/>
  <c r="M10" i="23"/>
  <c r="L10" i="23"/>
  <c r="K10" i="23"/>
  <c r="J10" i="23"/>
  <c r="I10" i="23"/>
  <c r="H10" i="23"/>
  <c r="G10" i="23"/>
  <c r="F10" i="23"/>
  <c r="E10" i="23"/>
  <c r="D10" i="23"/>
  <c r="C10" i="23"/>
  <c r="B10" i="23"/>
  <c r="AF9" i="23"/>
  <c r="AE9" i="23"/>
  <c r="AD9" i="23"/>
  <c r="AC9" i="23"/>
  <c r="AB9" i="23"/>
  <c r="AA9" i="23"/>
  <c r="Z9" i="23"/>
  <c r="Y9" i="23"/>
  <c r="X9" i="23"/>
  <c r="W9" i="23"/>
  <c r="V9" i="23"/>
  <c r="U9" i="23"/>
  <c r="T9" i="23"/>
  <c r="S9" i="23"/>
  <c r="R9" i="23"/>
  <c r="Q9" i="23"/>
  <c r="P9" i="23"/>
  <c r="O9" i="23"/>
  <c r="N9" i="23"/>
  <c r="M9" i="23"/>
  <c r="L9" i="23"/>
  <c r="K9" i="23"/>
  <c r="J9" i="23"/>
  <c r="I9" i="23"/>
  <c r="H9" i="23"/>
  <c r="G9" i="23"/>
  <c r="F9" i="23"/>
  <c r="E9" i="23"/>
  <c r="D9" i="23"/>
  <c r="C9" i="23"/>
  <c r="B9" i="23"/>
  <c r="AG80" i="23" l="1"/>
  <c r="AG76" i="23"/>
  <c r="AD79" i="23"/>
  <c r="AG81" i="23"/>
  <c r="AB77" i="23"/>
  <c r="AA77" i="23"/>
  <c r="Z79" i="23"/>
  <c r="AC77" i="23"/>
  <c r="X78" i="23"/>
  <c r="X81" i="23"/>
  <c r="U77" i="23"/>
  <c r="S80" i="23"/>
  <c r="S79" i="23"/>
  <c r="S77" i="23"/>
  <c r="Q77" i="23"/>
  <c r="P78" i="23"/>
  <c r="P81" i="23"/>
  <c r="M77" i="23"/>
  <c r="L77" i="23"/>
  <c r="N79" i="23"/>
  <c r="I77" i="23"/>
  <c r="H78" i="23"/>
  <c r="H81" i="23"/>
  <c r="F79" i="23"/>
  <c r="C77" i="23"/>
  <c r="D78" i="23"/>
  <c r="D76" i="23"/>
  <c r="AF58" i="23"/>
  <c r="AF62" i="23"/>
  <c r="AF60" i="23"/>
  <c r="K76" i="23"/>
  <c r="S76" i="23"/>
  <c r="AA76" i="23"/>
  <c r="D77" i="23"/>
  <c r="T77" i="23"/>
  <c r="F78" i="23"/>
  <c r="AE78" i="23"/>
  <c r="L76" i="23"/>
  <c r="T76" i="23"/>
  <c r="AB76" i="23"/>
  <c r="G78" i="23"/>
  <c r="O78" i="23"/>
  <c r="W78" i="23"/>
  <c r="D81" i="23"/>
  <c r="L81" i="23"/>
  <c r="T81" i="23"/>
  <c r="AB81" i="23"/>
  <c r="L80" i="23"/>
  <c r="AF59" i="23"/>
  <c r="AD78" i="23"/>
  <c r="C79" i="23"/>
  <c r="K79" i="23"/>
  <c r="AA79" i="23"/>
  <c r="O77" i="23"/>
  <c r="G77" i="23"/>
  <c r="W77" i="23"/>
  <c r="AE77" i="23"/>
  <c r="AF57" i="23"/>
  <c r="I80" i="23"/>
  <c r="Q80" i="23"/>
  <c r="Y80" i="23"/>
  <c r="H76" i="23"/>
  <c r="P76" i="23"/>
  <c r="X76" i="23"/>
  <c r="J76" i="23"/>
  <c r="R76" i="23"/>
  <c r="Z76" i="23"/>
  <c r="E78" i="23"/>
  <c r="M78" i="23"/>
  <c r="U78" i="23"/>
  <c r="H79" i="23"/>
  <c r="P79" i="23"/>
  <c r="X79" i="23"/>
  <c r="J80" i="23"/>
  <c r="R80" i="23"/>
  <c r="Z80" i="23"/>
  <c r="T80" i="23"/>
  <c r="AC78" i="23"/>
  <c r="I76" i="23"/>
  <c r="Q76" i="23"/>
  <c r="Y76" i="23"/>
  <c r="N78" i="23"/>
  <c r="V78" i="23"/>
  <c r="I79" i="23"/>
  <c r="Q79" i="23"/>
  <c r="Y79" i="23"/>
  <c r="C81" i="23"/>
  <c r="K81" i="23"/>
  <c r="S81" i="23"/>
  <c r="AA81" i="23"/>
  <c r="R77" i="23"/>
  <c r="AA80" i="23"/>
  <c r="F77" i="23"/>
  <c r="N77" i="23"/>
  <c r="V77" i="23"/>
  <c r="E80" i="23"/>
  <c r="M80" i="23"/>
  <c r="U80" i="23"/>
  <c r="AC80" i="23"/>
  <c r="C80" i="23"/>
  <c r="Z78" i="23"/>
  <c r="F76" i="23"/>
  <c r="N76" i="23"/>
  <c r="V76" i="23"/>
  <c r="AD76" i="23"/>
  <c r="I78" i="23"/>
  <c r="Q78" i="23"/>
  <c r="Y78" i="23"/>
  <c r="L79" i="23"/>
  <c r="T79" i="23"/>
  <c r="AB79" i="23"/>
  <c r="F80" i="23"/>
  <c r="N80" i="23"/>
  <c r="V80" i="23"/>
  <c r="AD80" i="23"/>
  <c r="D80" i="23"/>
  <c r="AB80" i="23"/>
  <c r="M76" i="23"/>
  <c r="U76" i="23"/>
  <c r="AC76" i="23"/>
  <c r="G76" i="23"/>
  <c r="O76" i="23"/>
  <c r="W76" i="23"/>
  <c r="AE76" i="23"/>
  <c r="H77" i="23"/>
  <c r="P77" i="23"/>
  <c r="X77" i="23"/>
  <c r="J78" i="23"/>
  <c r="R78" i="23"/>
  <c r="AA78" i="23"/>
  <c r="E79" i="23"/>
  <c r="M79" i="23"/>
  <c r="U79" i="23"/>
  <c r="AC79" i="23"/>
  <c r="G80" i="23"/>
  <c r="O80" i="23"/>
  <c r="W80" i="23"/>
  <c r="AE80" i="23"/>
  <c r="J77" i="23"/>
  <c r="Z77" i="23"/>
  <c r="K80" i="23"/>
  <c r="E81" i="23"/>
  <c r="M81" i="23"/>
  <c r="U81" i="23"/>
  <c r="AC81" i="23"/>
  <c r="AF61" i="23"/>
  <c r="C78" i="23"/>
  <c r="D79" i="23"/>
  <c r="F81" i="23"/>
  <c r="N81" i="23"/>
  <c r="V81" i="23"/>
  <c r="AD81" i="23"/>
  <c r="C76" i="23"/>
  <c r="G81" i="23"/>
  <c r="O81" i="23"/>
  <c r="W81" i="23"/>
  <c r="AE81" i="23"/>
  <c r="E77" i="23"/>
  <c r="E76" i="23"/>
  <c r="AD77" i="23"/>
  <c r="H80" i="23"/>
  <c r="P80" i="23"/>
  <c r="X80" i="23"/>
  <c r="I81" i="23"/>
  <c r="Q81" i="23"/>
  <c r="Y81" i="23"/>
  <c r="J81" i="23"/>
  <c r="R81" i="23"/>
  <c r="Z81" i="23"/>
  <c r="AF66" i="22"/>
  <c r="AF89" i="22"/>
  <c r="AG77" i="23" l="1"/>
  <c r="AG78" i="23"/>
  <c r="AG79" i="23"/>
  <c r="AF76" i="23"/>
  <c r="AF77" i="23"/>
  <c r="AF79" i="23"/>
  <c r="AF78" i="23"/>
  <c r="AF80" i="23"/>
  <c r="AF81" i="23"/>
  <c r="Z69" i="22"/>
  <c r="Y69" i="22"/>
  <c r="AG50" i="2" l="1"/>
  <c r="Z78" i="22" l="1"/>
  <c r="AE76" i="20"/>
  <c r="C76" i="20"/>
  <c r="D76" i="20"/>
  <c r="E76" i="20"/>
  <c r="AF76" i="20"/>
  <c r="AF77" i="20"/>
  <c r="AF57" i="20"/>
  <c r="B58" i="22"/>
  <c r="C57" i="22"/>
  <c r="B57" i="22"/>
  <c r="B77" i="20"/>
  <c r="B76" i="20"/>
  <c r="B78" i="20"/>
  <c r="B79" i="20"/>
  <c r="F57" i="22"/>
  <c r="E57" i="22"/>
  <c r="D57" i="22"/>
  <c r="B57" i="20"/>
  <c r="D58" i="22" l="1"/>
  <c r="D69" i="22"/>
  <c r="D77" i="22" l="1"/>
  <c r="B66" i="22"/>
  <c r="D66" i="22"/>
  <c r="E66" i="22"/>
  <c r="F66" i="22"/>
  <c r="G66" i="22"/>
  <c r="H66" i="22"/>
  <c r="I66" i="22"/>
  <c r="J66" i="22"/>
  <c r="K66" i="22"/>
  <c r="L66" i="22"/>
  <c r="M66" i="22"/>
  <c r="N66" i="22"/>
  <c r="O66" i="22"/>
  <c r="P66" i="22"/>
  <c r="Q66" i="22"/>
  <c r="R66" i="22"/>
  <c r="S66" i="22"/>
  <c r="T66" i="22"/>
  <c r="U66" i="22"/>
  <c r="V66" i="22"/>
  <c r="W66" i="22"/>
  <c r="X66" i="22"/>
  <c r="Y66" i="22"/>
  <c r="Z66" i="22"/>
  <c r="AA66" i="22"/>
  <c r="AB66" i="22"/>
  <c r="AC66" i="22"/>
  <c r="AD66" i="22"/>
  <c r="AE66" i="22"/>
  <c r="C66" i="22"/>
  <c r="C67" i="22"/>
  <c r="C69" i="22"/>
  <c r="C77" i="22" s="1"/>
  <c r="C76" i="22" l="1"/>
  <c r="Z77" i="22"/>
  <c r="B9" i="22"/>
  <c r="C9" i="22"/>
  <c r="D9" i="22"/>
  <c r="E9" i="22"/>
  <c r="F9" i="22"/>
  <c r="G9" i="22"/>
  <c r="H9" i="22"/>
  <c r="I9" i="22"/>
  <c r="J9" i="22"/>
  <c r="K9" i="22"/>
  <c r="L9" i="22"/>
  <c r="M9" i="22"/>
  <c r="N9" i="22"/>
  <c r="O9" i="22"/>
  <c r="P9" i="22"/>
  <c r="Q9" i="22"/>
  <c r="R9" i="22"/>
  <c r="S9" i="22"/>
  <c r="T9" i="22"/>
  <c r="U9" i="22"/>
  <c r="V9" i="22"/>
  <c r="W9" i="22"/>
  <c r="X9" i="22"/>
  <c r="Y9" i="22"/>
  <c r="Z9" i="22"/>
  <c r="AA9" i="22"/>
  <c r="AB9" i="22"/>
  <c r="AC9" i="22"/>
  <c r="AD9" i="22"/>
  <c r="AE9" i="22"/>
  <c r="AF9" i="22"/>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B15" i="22"/>
  <c r="C15" i="22"/>
  <c r="D15" i="22"/>
  <c r="E15" i="22"/>
  <c r="F15" i="22"/>
  <c r="G15" i="22"/>
  <c r="H15" i="22"/>
  <c r="I15" i="22"/>
  <c r="J15" i="22"/>
  <c r="K15" i="22"/>
  <c r="L15" i="22"/>
  <c r="M15" i="22"/>
  <c r="N15" i="22"/>
  <c r="O15" i="22"/>
  <c r="P15" i="22"/>
  <c r="Q15" i="22"/>
  <c r="R15" i="22"/>
  <c r="S15" i="22"/>
  <c r="T15" i="22"/>
  <c r="U15" i="22"/>
  <c r="V15" i="22"/>
  <c r="W15" i="22"/>
  <c r="X15" i="22"/>
  <c r="Y15" i="22"/>
  <c r="Z15" i="22"/>
  <c r="AA15" i="22"/>
  <c r="AB15" i="22"/>
  <c r="AC15" i="22"/>
  <c r="AD15" i="22"/>
  <c r="AE15" i="22"/>
  <c r="AF15" i="22"/>
  <c r="B16" i="22"/>
  <c r="C16" i="22"/>
  <c r="D16" i="22"/>
  <c r="E16" i="22"/>
  <c r="F16" i="22"/>
  <c r="G16" i="22"/>
  <c r="H16" i="22"/>
  <c r="I16" i="22"/>
  <c r="J16" i="22"/>
  <c r="K16" i="22"/>
  <c r="L16" i="22"/>
  <c r="M16" i="22"/>
  <c r="N16" i="22"/>
  <c r="O16" i="22"/>
  <c r="P16" i="22"/>
  <c r="Q16" i="22"/>
  <c r="R16" i="22"/>
  <c r="S16" i="22"/>
  <c r="T16" i="22"/>
  <c r="U16" i="22"/>
  <c r="V16" i="22"/>
  <c r="W16" i="22"/>
  <c r="X16" i="22"/>
  <c r="Y16" i="22"/>
  <c r="Z16" i="22"/>
  <c r="AA16" i="22"/>
  <c r="AB16" i="22"/>
  <c r="AC16" i="22"/>
  <c r="AD16" i="22"/>
  <c r="AE16" i="22"/>
  <c r="AF16" i="22"/>
  <c r="B17" i="22"/>
  <c r="C17" i="22"/>
  <c r="D17" i="22"/>
  <c r="E17" i="22"/>
  <c r="F17" i="22"/>
  <c r="G17" i="22"/>
  <c r="H17" i="22"/>
  <c r="I17" i="22"/>
  <c r="J17" i="22"/>
  <c r="K17" i="22"/>
  <c r="L17" i="22"/>
  <c r="M17" i="22"/>
  <c r="N17" i="22"/>
  <c r="O17" i="22"/>
  <c r="P17" i="22"/>
  <c r="Q17" i="22"/>
  <c r="R17" i="22"/>
  <c r="S17" i="22"/>
  <c r="T17" i="22"/>
  <c r="U17" i="22"/>
  <c r="V17" i="22"/>
  <c r="W17" i="22"/>
  <c r="X17" i="22"/>
  <c r="Y17" i="22"/>
  <c r="Z17" i="22"/>
  <c r="AA17" i="22"/>
  <c r="AB17" i="22"/>
  <c r="AC17" i="22"/>
  <c r="AD17" i="22"/>
  <c r="AE17" i="22"/>
  <c r="AF17" i="22"/>
  <c r="B27" i="22"/>
  <c r="C27" i="22"/>
  <c r="D27" i="22"/>
  <c r="E27" i="22"/>
  <c r="F27" i="22"/>
  <c r="G27" i="22"/>
  <c r="H27" i="22"/>
  <c r="I27" i="22"/>
  <c r="J27" i="22"/>
  <c r="K27" i="22"/>
  <c r="L27" i="22"/>
  <c r="M27" i="22"/>
  <c r="N27" i="22"/>
  <c r="O27" i="22"/>
  <c r="P27" i="22"/>
  <c r="Q27" i="22"/>
  <c r="R27" i="22"/>
  <c r="S27" i="22"/>
  <c r="T27" i="22"/>
  <c r="U27" i="22"/>
  <c r="V27" i="22"/>
  <c r="W27" i="22"/>
  <c r="X27" i="22"/>
  <c r="Y27" i="22"/>
  <c r="Z27" i="22"/>
  <c r="AA27" i="22"/>
  <c r="AB27" i="22"/>
  <c r="AC27" i="22"/>
  <c r="AD27" i="22"/>
  <c r="AE27" i="22"/>
  <c r="AF27" i="22"/>
  <c r="B28" i="22"/>
  <c r="C28" i="22"/>
  <c r="D28" i="22"/>
  <c r="E28" i="22"/>
  <c r="F28" i="22"/>
  <c r="G28" i="22"/>
  <c r="H28" i="22"/>
  <c r="I28" i="22"/>
  <c r="J28" i="22"/>
  <c r="K28" i="22"/>
  <c r="L28" i="22"/>
  <c r="M28" i="22"/>
  <c r="N28" i="22"/>
  <c r="O28" i="22"/>
  <c r="P28" i="22"/>
  <c r="Q28" i="22"/>
  <c r="R28" i="22"/>
  <c r="S28" i="22"/>
  <c r="T28" i="22"/>
  <c r="U28" i="22"/>
  <c r="V28" i="22"/>
  <c r="W28" i="22"/>
  <c r="X28" i="22"/>
  <c r="Y28" i="22"/>
  <c r="Z28" i="22"/>
  <c r="AA28" i="22"/>
  <c r="AB28" i="22"/>
  <c r="AC28" i="22"/>
  <c r="AD28" i="22"/>
  <c r="AE28" i="22"/>
  <c r="AF28" i="22"/>
  <c r="B33" i="22"/>
  <c r="C33" i="22"/>
  <c r="D33" i="22"/>
  <c r="E33" i="22"/>
  <c r="F33" i="22"/>
  <c r="G33" i="22"/>
  <c r="H33" i="22"/>
  <c r="I33" i="22"/>
  <c r="J33" i="22"/>
  <c r="K33" i="22"/>
  <c r="L33" i="22"/>
  <c r="M33" i="22"/>
  <c r="N33" i="22"/>
  <c r="O33" i="22"/>
  <c r="P33" i="22"/>
  <c r="Q33" i="22"/>
  <c r="R33" i="22"/>
  <c r="S33" i="22"/>
  <c r="T33" i="22"/>
  <c r="U33" i="22"/>
  <c r="V33" i="22"/>
  <c r="W33" i="22"/>
  <c r="X33" i="22"/>
  <c r="Y33" i="22"/>
  <c r="Z33" i="22"/>
  <c r="AA33" i="22"/>
  <c r="AB33" i="22"/>
  <c r="AC33" i="22"/>
  <c r="AD33" i="22"/>
  <c r="AE33" i="22"/>
  <c r="AF33" i="22"/>
  <c r="B34" i="22"/>
  <c r="C34" i="22"/>
  <c r="D34" i="22"/>
  <c r="E34" i="22"/>
  <c r="F34" i="22"/>
  <c r="G34" i="22"/>
  <c r="H34" i="22"/>
  <c r="I34" i="22"/>
  <c r="J34" i="22"/>
  <c r="K34" i="22"/>
  <c r="L34" i="22"/>
  <c r="M34" i="22"/>
  <c r="N34" i="22"/>
  <c r="O34" i="22"/>
  <c r="P34" i="22"/>
  <c r="Q34" i="22"/>
  <c r="R34" i="22"/>
  <c r="S34" i="22"/>
  <c r="T34" i="22"/>
  <c r="U34" i="22"/>
  <c r="V34" i="22"/>
  <c r="W34" i="22"/>
  <c r="X34" i="22"/>
  <c r="Y34" i="22"/>
  <c r="Z34" i="22"/>
  <c r="AA34" i="22"/>
  <c r="AB34" i="22"/>
  <c r="AC34" i="22"/>
  <c r="AD34" i="22"/>
  <c r="AE34" i="22"/>
  <c r="AF34" i="22"/>
  <c r="B35" i="22"/>
  <c r="C35" i="22"/>
  <c r="D35" i="22"/>
  <c r="E35" i="22"/>
  <c r="F35" i="22"/>
  <c r="G35" i="22"/>
  <c r="H35" i="22"/>
  <c r="I35" i="22"/>
  <c r="J35" i="22"/>
  <c r="K35" i="22"/>
  <c r="L35" i="22"/>
  <c r="M35" i="22"/>
  <c r="N35" i="22"/>
  <c r="O35" i="22"/>
  <c r="P35" i="22"/>
  <c r="Q35" i="22"/>
  <c r="R35" i="22"/>
  <c r="S35" i="22"/>
  <c r="T35" i="22"/>
  <c r="U35" i="22"/>
  <c r="V35" i="22"/>
  <c r="W35" i="22"/>
  <c r="X35" i="22"/>
  <c r="Y35" i="22"/>
  <c r="Z35" i="22"/>
  <c r="AA35" i="22"/>
  <c r="AB35" i="22"/>
  <c r="AC35" i="22"/>
  <c r="AD35" i="22"/>
  <c r="AE35" i="22"/>
  <c r="AF35" i="22"/>
  <c r="AF95" i="22"/>
  <c r="AF94" i="22"/>
  <c r="AF93" i="22"/>
  <c r="AF92" i="22"/>
  <c r="AF91" i="22"/>
  <c r="AF90" i="22"/>
  <c r="AF88" i="22"/>
  <c r="AF87" i="22"/>
  <c r="AF86" i="22"/>
  <c r="AF85" i="22"/>
  <c r="AF84" i="22"/>
  <c r="A78" i="22"/>
  <c r="AE75" i="22"/>
  <c r="AD75" i="22"/>
  <c r="AC75" i="22"/>
  <c r="AB75" i="22"/>
  <c r="AA75" i="22"/>
  <c r="Z75" i="22"/>
  <c r="Y75" i="22"/>
  <c r="X75" i="22"/>
  <c r="W75" i="22"/>
  <c r="V75" i="22"/>
  <c r="U75" i="22"/>
  <c r="T75" i="22"/>
  <c r="S75" i="22"/>
  <c r="R75" i="22"/>
  <c r="Q75" i="22"/>
  <c r="P75" i="22"/>
  <c r="O75" i="22"/>
  <c r="N75" i="22"/>
  <c r="M75" i="22"/>
  <c r="L75" i="22"/>
  <c r="K75" i="22"/>
  <c r="J75" i="22"/>
  <c r="I75" i="22"/>
  <c r="H75" i="22"/>
  <c r="G75" i="22"/>
  <c r="F75" i="22"/>
  <c r="E75" i="22"/>
  <c r="D75" i="22"/>
  <c r="C75" i="22"/>
  <c r="B75" i="22"/>
  <c r="AE74" i="22"/>
  <c r="AD74" i="22"/>
  <c r="AC74" i="22"/>
  <c r="AB74" i="22"/>
  <c r="AA74" i="22"/>
  <c r="Z74" i="22"/>
  <c r="Y74" i="22"/>
  <c r="X74" i="22"/>
  <c r="W74" i="22"/>
  <c r="V74" i="22"/>
  <c r="U74" i="22"/>
  <c r="T74" i="22"/>
  <c r="S74" i="22"/>
  <c r="R74" i="22"/>
  <c r="Q74" i="22"/>
  <c r="P74" i="22"/>
  <c r="O74" i="22"/>
  <c r="N74" i="22"/>
  <c r="M74" i="22"/>
  <c r="L74" i="22"/>
  <c r="K74" i="22"/>
  <c r="J74" i="22"/>
  <c r="I74" i="22"/>
  <c r="H74" i="22"/>
  <c r="G74" i="22"/>
  <c r="F74" i="22"/>
  <c r="E74" i="22"/>
  <c r="D74" i="22"/>
  <c r="C74" i="22"/>
  <c r="B74" i="22"/>
  <c r="AE73" i="22"/>
  <c r="AD73" i="22"/>
  <c r="AC73" i="22"/>
  <c r="AB73" i="22"/>
  <c r="AA73" i="22"/>
  <c r="Z73" i="22"/>
  <c r="Y73" i="22"/>
  <c r="X73" i="22"/>
  <c r="W73" i="22"/>
  <c r="V73" i="22"/>
  <c r="U73" i="22"/>
  <c r="T73" i="22"/>
  <c r="S73" i="22"/>
  <c r="R73" i="22"/>
  <c r="Q73" i="22"/>
  <c r="P73" i="22"/>
  <c r="O73" i="22"/>
  <c r="N73" i="22"/>
  <c r="M73" i="22"/>
  <c r="L73" i="22"/>
  <c r="K73" i="22"/>
  <c r="J73" i="22"/>
  <c r="I73" i="22"/>
  <c r="H73" i="22"/>
  <c r="G73" i="22"/>
  <c r="F73" i="22"/>
  <c r="E73" i="22"/>
  <c r="D73" i="22"/>
  <c r="C73" i="22"/>
  <c r="B73" i="22"/>
  <c r="AE72" i="22"/>
  <c r="AD72" i="22"/>
  <c r="AD81" i="22" s="1"/>
  <c r="AC72" i="22"/>
  <c r="AC81" i="22" s="1"/>
  <c r="AB72" i="22"/>
  <c r="AB81" i="22" s="1"/>
  <c r="AA72" i="22"/>
  <c r="AA81" i="22" s="1"/>
  <c r="Z72" i="22"/>
  <c r="Z80" i="22" s="1"/>
  <c r="Y72" i="22"/>
  <c r="Y81" i="22" s="1"/>
  <c r="X72" i="22"/>
  <c r="X81" i="22" s="1"/>
  <c r="W72" i="22"/>
  <c r="W81" i="22" s="1"/>
  <c r="V72" i="22"/>
  <c r="V81" i="22" s="1"/>
  <c r="U72" i="22"/>
  <c r="U81" i="22" s="1"/>
  <c r="T72" i="22"/>
  <c r="T81" i="22" s="1"/>
  <c r="S72" i="22"/>
  <c r="S81" i="22" s="1"/>
  <c r="R72" i="22"/>
  <c r="R81" i="22" s="1"/>
  <c r="Q72" i="22"/>
  <c r="Q81" i="22" s="1"/>
  <c r="P72" i="22"/>
  <c r="P81" i="22" s="1"/>
  <c r="O72" i="22"/>
  <c r="O81" i="22" s="1"/>
  <c r="N72" i="22"/>
  <c r="N81" i="22" s="1"/>
  <c r="M72" i="22"/>
  <c r="M81" i="22" s="1"/>
  <c r="L72" i="22"/>
  <c r="L81" i="22" s="1"/>
  <c r="K72" i="22"/>
  <c r="K81" i="22" s="1"/>
  <c r="J72" i="22"/>
  <c r="J81" i="22" s="1"/>
  <c r="I72" i="22"/>
  <c r="I81" i="22" s="1"/>
  <c r="H72" i="22"/>
  <c r="H81" i="22" s="1"/>
  <c r="G72" i="22"/>
  <c r="G81" i="22" s="1"/>
  <c r="F72" i="22"/>
  <c r="E72" i="22"/>
  <c r="D72" i="22"/>
  <c r="C72" i="22"/>
  <c r="B72" i="22"/>
  <c r="AE71" i="22"/>
  <c r="AD71" i="22"/>
  <c r="AC71" i="22"/>
  <c r="AB71" i="22"/>
  <c r="AA71" i="22"/>
  <c r="Z71" i="22"/>
  <c r="Z79" i="22" s="1"/>
  <c r="Y71" i="22"/>
  <c r="X71" i="22"/>
  <c r="W71" i="22"/>
  <c r="V71" i="22"/>
  <c r="U71" i="22"/>
  <c r="T71" i="22"/>
  <c r="S71" i="22"/>
  <c r="R71" i="22"/>
  <c r="Q71" i="22"/>
  <c r="P71" i="22"/>
  <c r="O71" i="22"/>
  <c r="N71" i="22"/>
  <c r="M71" i="22"/>
  <c r="L71" i="22"/>
  <c r="K71" i="22"/>
  <c r="J71" i="22"/>
  <c r="I71" i="22"/>
  <c r="H71" i="22"/>
  <c r="G71" i="22"/>
  <c r="F71" i="22"/>
  <c r="F79" i="22" s="1"/>
  <c r="E71" i="22"/>
  <c r="E79" i="22" s="1"/>
  <c r="D71" i="22"/>
  <c r="D79" i="22" s="1"/>
  <c r="C71" i="22"/>
  <c r="C79" i="22" s="1"/>
  <c r="B71" i="22"/>
  <c r="AE70" i="22"/>
  <c r="AD70" i="22"/>
  <c r="AC70" i="22"/>
  <c r="AB70" i="22"/>
  <c r="AA70" i="22"/>
  <c r="Y70" i="22"/>
  <c r="X70" i="22"/>
  <c r="W70" i="22"/>
  <c r="V70" i="22"/>
  <c r="U70" i="22"/>
  <c r="T70" i="22"/>
  <c r="S70" i="22"/>
  <c r="R70" i="22"/>
  <c r="Q70" i="22"/>
  <c r="P70" i="22"/>
  <c r="O70" i="22"/>
  <c r="N70" i="22"/>
  <c r="M70" i="22"/>
  <c r="L70" i="22"/>
  <c r="K70" i="22"/>
  <c r="J70" i="22"/>
  <c r="I70" i="22"/>
  <c r="H70" i="22"/>
  <c r="G70" i="22"/>
  <c r="F70" i="22"/>
  <c r="E70" i="22"/>
  <c r="D70" i="22"/>
  <c r="D78" i="22" s="1"/>
  <c r="C70" i="22"/>
  <c r="C78" i="22" s="1"/>
  <c r="B70" i="22"/>
  <c r="B78" i="22" s="1"/>
  <c r="AE69" i="22"/>
  <c r="AE77" i="22" s="1"/>
  <c r="AD69" i="22"/>
  <c r="AC69" i="22"/>
  <c r="AB69" i="22"/>
  <c r="AA69" i="22"/>
  <c r="Y77" i="22"/>
  <c r="X69" i="22"/>
  <c r="W69" i="22"/>
  <c r="V69" i="22"/>
  <c r="U69" i="22"/>
  <c r="T69" i="22"/>
  <c r="T77" i="22" s="1"/>
  <c r="S69" i="22"/>
  <c r="R69" i="22"/>
  <c r="Q69" i="22"/>
  <c r="Q77" i="22" s="1"/>
  <c r="P69" i="22"/>
  <c r="P77" i="22" s="1"/>
  <c r="O69" i="22"/>
  <c r="N69" i="22"/>
  <c r="N77" i="22" s="1"/>
  <c r="M69" i="22"/>
  <c r="L69" i="22"/>
  <c r="K69" i="22"/>
  <c r="J69" i="22"/>
  <c r="I69" i="22"/>
  <c r="H69" i="22"/>
  <c r="G69" i="22"/>
  <c r="F69" i="22"/>
  <c r="F77" i="22" s="1"/>
  <c r="E69" i="22"/>
  <c r="E77" i="22" s="1"/>
  <c r="B69" i="22"/>
  <c r="B77" i="22" s="1"/>
  <c r="AE68" i="22"/>
  <c r="AD68" i="22"/>
  <c r="AC68" i="22"/>
  <c r="AB68" i="22"/>
  <c r="AA68" i="22"/>
  <c r="Z68" i="22"/>
  <c r="Y68" i="22"/>
  <c r="X68" i="22"/>
  <c r="W68" i="22"/>
  <c r="V68" i="22"/>
  <c r="U68" i="22"/>
  <c r="T68" i="22"/>
  <c r="S68" i="22"/>
  <c r="R68" i="22"/>
  <c r="Q68" i="22"/>
  <c r="P68" i="22"/>
  <c r="O68" i="22"/>
  <c r="N68" i="22"/>
  <c r="M68" i="22"/>
  <c r="L68" i="22"/>
  <c r="K68" i="22"/>
  <c r="J68" i="22"/>
  <c r="I68" i="22"/>
  <c r="H68" i="22"/>
  <c r="G68" i="22"/>
  <c r="AE67" i="22"/>
  <c r="AE76" i="22" s="1"/>
  <c r="AD67" i="22"/>
  <c r="AD76" i="22" s="1"/>
  <c r="AC67" i="22"/>
  <c r="AC76" i="22" s="1"/>
  <c r="AB67" i="22"/>
  <c r="AB76" i="22" s="1"/>
  <c r="AA67" i="22"/>
  <c r="AA76" i="22" s="1"/>
  <c r="Z67" i="22"/>
  <c r="Z76" i="22" s="1"/>
  <c r="Y67" i="22"/>
  <c r="Y76" i="22" s="1"/>
  <c r="X67" i="22"/>
  <c r="X76" i="22" s="1"/>
  <c r="W67" i="22"/>
  <c r="W76" i="22" s="1"/>
  <c r="V67" i="22"/>
  <c r="V76" i="22" s="1"/>
  <c r="U67" i="22"/>
  <c r="U76" i="22" s="1"/>
  <c r="T67" i="22"/>
  <c r="T76" i="22" s="1"/>
  <c r="S67" i="22"/>
  <c r="S76" i="22" s="1"/>
  <c r="R67" i="22"/>
  <c r="R76" i="22" s="1"/>
  <c r="Q67" i="22"/>
  <c r="Q76" i="22" s="1"/>
  <c r="P67" i="22"/>
  <c r="P76" i="22" s="1"/>
  <c r="O67" i="22"/>
  <c r="O76" i="22" s="1"/>
  <c r="N67" i="22"/>
  <c r="N76" i="22" s="1"/>
  <c r="M67" i="22"/>
  <c r="M76" i="22" s="1"/>
  <c r="L67" i="22"/>
  <c r="L76" i="22" s="1"/>
  <c r="K67" i="22"/>
  <c r="K76" i="22" s="1"/>
  <c r="J67" i="22"/>
  <c r="J76" i="22" s="1"/>
  <c r="I67" i="22"/>
  <c r="I76" i="22" s="1"/>
  <c r="H67" i="22"/>
  <c r="H76" i="22" s="1"/>
  <c r="G67" i="22"/>
  <c r="G76" i="22" s="1"/>
  <c r="F67" i="22"/>
  <c r="F76" i="22" s="1"/>
  <c r="E67" i="22"/>
  <c r="E76" i="22" s="1"/>
  <c r="D67" i="22"/>
  <c r="D76" i="22" s="1"/>
  <c r="B67" i="22"/>
  <c r="B76" i="22" s="1"/>
  <c r="AE62" i="22"/>
  <c r="AD62" i="22"/>
  <c r="AC62" i="22"/>
  <c r="AB62" i="22"/>
  <c r="AA62" i="22"/>
  <c r="Z62" i="22"/>
  <c r="Y62" i="22"/>
  <c r="X62" i="22"/>
  <c r="W62" i="22"/>
  <c r="V62" i="22"/>
  <c r="U62" i="22"/>
  <c r="T62" i="22"/>
  <c r="S62" i="22"/>
  <c r="R62" i="22"/>
  <c r="Q62" i="22"/>
  <c r="P62" i="22"/>
  <c r="O62" i="22"/>
  <c r="N62" i="22"/>
  <c r="M62" i="22"/>
  <c r="L62" i="22"/>
  <c r="K62" i="22"/>
  <c r="J62" i="22"/>
  <c r="I62" i="22"/>
  <c r="H62" i="22"/>
  <c r="G62" i="22"/>
  <c r="F62" i="22"/>
  <c r="E62" i="22"/>
  <c r="D62" i="22"/>
  <c r="C62" i="22"/>
  <c r="B62" i="22"/>
  <c r="AE61" i="22"/>
  <c r="AD61" i="22"/>
  <c r="AC61" i="22"/>
  <c r="AB61" i="22"/>
  <c r="AA61" i="22"/>
  <c r="Z61" i="22"/>
  <c r="Y61" i="22"/>
  <c r="X61" i="22"/>
  <c r="W61" i="22"/>
  <c r="V61" i="22"/>
  <c r="U61" i="22"/>
  <c r="T61" i="22"/>
  <c r="S61" i="22"/>
  <c r="R61" i="22"/>
  <c r="Q61" i="22"/>
  <c r="P61" i="22"/>
  <c r="O61" i="22"/>
  <c r="N61" i="22"/>
  <c r="M61" i="22"/>
  <c r="L61" i="22"/>
  <c r="K61" i="22"/>
  <c r="J61" i="22"/>
  <c r="I61" i="22"/>
  <c r="H61" i="22"/>
  <c r="G61" i="22"/>
  <c r="F61" i="22"/>
  <c r="E61" i="22"/>
  <c r="D61" i="22"/>
  <c r="C61" i="22"/>
  <c r="B61" i="22"/>
  <c r="AE60" i="22"/>
  <c r="AD60" i="22"/>
  <c r="AC60" i="22"/>
  <c r="AB60" i="22"/>
  <c r="AA60" i="22"/>
  <c r="Z60" i="22"/>
  <c r="Y60" i="22"/>
  <c r="X60" i="22"/>
  <c r="W60" i="22"/>
  <c r="V60" i="22"/>
  <c r="U60" i="22"/>
  <c r="T60" i="22"/>
  <c r="S60" i="22"/>
  <c r="R60" i="22"/>
  <c r="Q60" i="22"/>
  <c r="P60" i="22"/>
  <c r="O60" i="22"/>
  <c r="N60" i="22"/>
  <c r="M60" i="22"/>
  <c r="L60" i="22"/>
  <c r="K60" i="22"/>
  <c r="J60" i="22"/>
  <c r="I60" i="22"/>
  <c r="H60" i="22"/>
  <c r="G60" i="22"/>
  <c r="F60" i="22"/>
  <c r="E60" i="22"/>
  <c r="D60" i="22"/>
  <c r="C60" i="22"/>
  <c r="B60" i="22"/>
  <c r="AE59" i="22"/>
  <c r="AD59" i="22"/>
  <c r="AC59" i="22"/>
  <c r="AB59" i="22"/>
  <c r="AA59" i="22"/>
  <c r="Z59" i="22"/>
  <c r="Y59" i="22"/>
  <c r="X59" i="22"/>
  <c r="W59" i="22"/>
  <c r="V59" i="22"/>
  <c r="U59" i="22"/>
  <c r="T59" i="22"/>
  <c r="S59" i="22"/>
  <c r="R59" i="22"/>
  <c r="Q59" i="22"/>
  <c r="P59" i="22"/>
  <c r="O59" i="22"/>
  <c r="N59" i="22"/>
  <c r="M59" i="22"/>
  <c r="L59" i="22"/>
  <c r="K59" i="22"/>
  <c r="J59" i="22"/>
  <c r="I59" i="22"/>
  <c r="H59" i="22"/>
  <c r="G59" i="22"/>
  <c r="F59" i="22"/>
  <c r="E59" i="22"/>
  <c r="D59" i="22"/>
  <c r="C59" i="22"/>
  <c r="B59" i="22"/>
  <c r="AE58" i="22"/>
  <c r="AD58" i="22"/>
  <c r="AC58" i="22"/>
  <c r="AB58" i="22"/>
  <c r="AA58" i="22"/>
  <c r="Z58" i="22"/>
  <c r="Y58" i="22"/>
  <c r="X58" i="22"/>
  <c r="W58" i="22"/>
  <c r="V58" i="22"/>
  <c r="U58" i="22"/>
  <c r="T58" i="22"/>
  <c r="S58" i="22"/>
  <c r="R58" i="22"/>
  <c r="Q58" i="22"/>
  <c r="P58" i="22"/>
  <c r="O58" i="22"/>
  <c r="N58" i="22"/>
  <c r="M58" i="22"/>
  <c r="L58" i="22"/>
  <c r="K58" i="22"/>
  <c r="J58" i="22"/>
  <c r="I58" i="22"/>
  <c r="H58" i="22"/>
  <c r="G58" i="22"/>
  <c r="F58" i="22"/>
  <c r="E58" i="22"/>
  <c r="C58" i="22"/>
  <c r="AE57" i="22"/>
  <c r="AD57" i="22"/>
  <c r="AC57" i="22"/>
  <c r="AB57" i="22"/>
  <c r="AA57" i="22"/>
  <c r="Z57" i="22"/>
  <c r="Y57" i="22"/>
  <c r="X57" i="22"/>
  <c r="W57" i="22"/>
  <c r="V57" i="22"/>
  <c r="U57" i="22"/>
  <c r="T57" i="22"/>
  <c r="S57" i="22"/>
  <c r="R57" i="22"/>
  <c r="Q57" i="22"/>
  <c r="P57" i="22"/>
  <c r="O57" i="22"/>
  <c r="N57" i="22"/>
  <c r="M57" i="22"/>
  <c r="L57" i="22"/>
  <c r="K57" i="22"/>
  <c r="J57" i="22"/>
  <c r="I57" i="22"/>
  <c r="H57" i="22"/>
  <c r="G57" i="22"/>
  <c r="AF56" i="22"/>
  <c r="AF75" i="22" s="1"/>
  <c r="AF55" i="22"/>
  <c r="AF74" i="22" s="1"/>
  <c r="AF54" i="22"/>
  <c r="AF73" i="22" s="1"/>
  <c r="AF53" i="22"/>
  <c r="AF52" i="22"/>
  <c r="AF51" i="22"/>
  <c r="AF50" i="22"/>
  <c r="AF48" i="22"/>
  <c r="AF47" i="22"/>
  <c r="F80" i="22" l="1"/>
  <c r="F81" i="22"/>
  <c r="AE79" i="22"/>
  <c r="E78" i="22"/>
  <c r="B80" i="22"/>
  <c r="B81" i="22"/>
  <c r="F78" i="22"/>
  <c r="AE78" i="22"/>
  <c r="C81" i="22"/>
  <c r="C80" i="22"/>
  <c r="AE80" i="22"/>
  <c r="AE81" i="22"/>
  <c r="B79" i="22"/>
  <c r="D81" i="22"/>
  <c r="D80" i="22"/>
  <c r="E81" i="22"/>
  <c r="E80" i="22"/>
  <c r="AC78" i="22"/>
  <c r="AC80" i="22"/>
  <c r="AC79" i="22"/>
  <c r="AC77" i="22"/>
  <c r="AB78" i="22"/>
  <c r="AB79" i="22"/>
  <c r="AB80" i="22"/>
  <c r="AB77" i="22"/>
  <c r="AD78" i="22"/>
  <c r="AD79" i="22"/>
  <c r="AD80" i="22"/>
  <c r="AD77" i="22"/>
  <c r="AA78" i="22"/>
  <c r="AA79" i="22"/>
  <c r="AA80" i="22"/>
  <c r="AA77" i="22"/>
  <c r="Z81" i="22"/>
  <c r="V78" i="22"/>
  <c r="V80" i="22"/>
  <c r="V79" i="22"/>
  <c r="V77" i="22"/>
  <c r="U80" i="22"/>
  <c r="U79" i="22"/>
  <c r="U78" i="22"/>
  <c r="U77" i="22"/>
  <c r="Y79" i="22"/>
  <c r="Y80" i="22"/>
  <c r="Y78" i="22"/>
  <c r="X78" i="22"/>
  <c r="X79" i="22"/>
  <c r="X80" i="22"/>
  <c r="X77" i="22"/>
  <c r="W79" i="22"/>
  <c r="W80" i="22"/>
  <c r="W78" i="22"/>
  <c r="W77" i="22"/>
  <c r="T80" i="22"/>
  <c r="T78" i="22"/>
  <c r="T79" i="22"/>
  <c r="S78" i="22"/>
  <c r="S79" i="22"/>
  <c r="S80" i="22"/>
  <c r="S77" i="22"/>
  <c r="R78" i="22"/>
  <c r="R79" i="22"/>
  <c r="R80" i="22"/>
  <c r="R77" i="22"/>
  <c r="O79" i="22"/>
  <c r="O80" i="22"/>
  <c r="O78" i="22"/>
  <c r="O77" i="22"/>
  <c r="N78" i="22"/>
  <c r="N79" i="22"/>
  <c r="N80" i="22"/>
  <c r="Q80" i="22"/>
  <c r="Q79" i="22"/>
  <c r="Q78" i="22"/>
  <c r="P78" i="22"/>
  <c r="P79" i="22"/>
  <c r="P80" i="22"/>
  <c r="L79" i="22"/>
  <c r="M79" i="22"/>
  <c r="M77" i="22"/>
  <c r="M80" i="22"/>
  <c r="M78" i="22"/>
  <c r="L80" i="22"/>
  <c r="L78" i="22"/>
  <c r="L77" i="22"/>
  <c r="J79" i="22"/>
  <c r="J80" i="22"/>
  <c r="J78" i="22"/>
  <c r="J77" i="22"/>
  <c r="K79" i="22"/>
  <c r="K78" i="22"/>
  <c r="K80" i="22"/>
  <c r="K77" i="22"/>
  <c r="H78" i="22"/>
  <c r="H79" i="22"/>
  <c r="H80" i="22"/>
  <c r="H77" i="22"/>
  <c r="I80" i="22"/>
  <c r="I79" i="22"/>
  <c r="I78" i="22"/>
  <c r="I77" i="22"/>
  <c r="G79" i="22"/>
  <c r="G78" i="22"/>
  <c r="G80" i="22"/>
  <c r="G77" i="22"/>
  <c r="AF59" i="22"/>
  <c r="AF60" i="22"/>
  <c r="AF57" i="22"/>
  <c r="AF58" i="22"/>
  <c r="AF62" i="22"/>
  <c r="AF71" i="22"/>
  <c r="AF72" i="22"/>
  <c r="AF69" i="22"/>
  <c r="AF68" i="22"/>
  <c r="AF70" i="22"/>
  <c r="AF67" i="22"/>
  <c r="AF61" i="22"/>
  <c r="R57" i="20"/>
  <c r="AF80" i="22" l="1"/>
  <c r="AF76" i="22"/>
  <c r="AF79" i="22"/>
  <c r="AF77" i="22"/>
  <c r="AF78" i="22"/>
  <c r="AF81" i="22"/>
  <c r="AF66" i="20"/>
  <c r="AG56" i="20"/>
  <c r="AG75" i="20" s="1"/>
  <c r="AG55" i="20"/>
  <c r="AG74" i="20" s="1"/>
  <c r="AG54" i="20"/>
  <c r="AG73" i="20" s="1"/>
  <c r="AG53" i="20"/>
  <c r="AG52" i="20"/>
  <c r="AG51" i="20"/>
  <c r="AG50" i="20"/>
  <c r="AG48" i="20"/>
  <c r="AG47" i="20"/>
  <c r="AF72" i="20"/>
  <c r="AF71" i="20"/>
  <c r="AF70" i="20"/>
  <c r="AF69" i="20"/>
  <c r="AF67" i="20"/>
  <c r="AG38" i="20"/>
  <c r="AG95" i="20"/>
  <c r="AG94" i="20"/>
  <c r="AG93" i="20"/>
  <c r="AG92" i="20"/>
  <c r="AG91" i="20"/>
  <c r="AG90" i="20"/>
  <c r="AG89" i="20"/>
  <c r="AG88" i="20"/>
  <c r="AG87" i="20"/>
  <c r="AG86" i="20"/>
  <c r="AG85" i="20"/>
  <c r="AG84" i="20"/>
  <c r="AG44" i="20"/>
  <c r="AG43" i="20"/>
  <c r="AG42" i="20"/>
  <c r="AG41" i="20"/>
  <c r="AG40" i="20"/>
  <c r="AG39" i="20"/>
  <c r="AG35" i="20"/>
  <c r="AG34" i="20"/>
  <c r="AG33" i="20"/>
  <c r="AG28" i="20"/>
  <c r="AG27" i="20"/>
  <c r="AG17" i="20"/>
  <c r="AG16" i="20"/>
  <c r="AG15" i="20"/>
  <c r="AG10" i="20"/>
  <c r="AG9" i="20"/>
  <c r="AG57" i="20" l="1"/>
  <c r="AG60" i="20"/>
  <c r="AG59" i="20"/>
  <c r="AG62" i="20"/>
  <c r="AG58" i="20"/>
  <c r="AG61" i="20"/>
  <c r="AA66" i="20"/>
  <c r="Z66" i="20"/>
  <c r="W66" i="20"/>
  <c r="AA69" i="20"/>
  <c r="Y69" i="20"/>
  <c r="X69" i="20"/>
  <c r="AA72" i="20" l="1"/>
  <c r="AA71" i="20"/>
  <c r="AA70" i="20"/>
  <c r="AA67" i="20"/>
  <c r="X72" i="20" l="1"/>
  <c r="Y72" i="20"/>
  <c r="Z72" i="20"/>
  <c r="AB72" i="20"/>
  <c r="AC72" i="20"/>
  <c r="AD72" i="20"/>
  <c r="AE72" i="20"/>
  <c r="X71" i="20"/>
  <c r="Y71" i="20"/>
  <c r="Z71" i="20"/>
  <c r="AB71" i="20"/>
  <c r="AC71" i="20"/>
  <c r="AD71" i="20"/>
  <c r="AE71" i="20"/>
  <c r="X70" i="20"/>
  <c r="Y70" i="20"/>
  <c r="AB70" i="20"/>
  <c r="AC70" i="20"/>
  <c r="AD70" i="20"/>
  <c r="AE70" i="20"/>
  <c r="AB69" i="20"/>
  <c r="AC69" i="20"/>
  <c r="AD69" i="20"/>
  <c r="AE69" i="20"/>
  <c r="X68" i="20"/>
  <c r="Y68" i="20"/>
  <c r="Z68" i="20"/>
  <c r="AA68" i="20"/>
  <c r="AB68" i="20"/>
  <c r="AC68" i="20"/>
  <c r="AD68" i="20"/>
  <c r="AE68" i="20"/>
  <c r="X67" i="20"/>
  <c r="Y67" i="20"/>
  <c r="Z67" i="20"/>
  <c r="AB67" i="20"/>
  <c r="AC67" i="20"/>
  <c r="AD67" i="20"/>
  <c r="AE67" i="20"/>
  <c r="X66" i="20"/>
  <c r="Y66" i="20"/>
  <c r="AB66" i="20"/>
  <c r="AC66" i="20"/>
  <c r="AD66" i="20"/>
  <c r="AE66" i="20"/>
  <c r="F66" i="20"/>
  <c r="G66" i="20"/>
  <c r="H66" i="20"/>
  <c r="I66" i="20"/>
  <c r="J66" i="20"/>
  <c r="K66" i="20"/>
  <c r="L66" i="20"/>
  <c r="M66" i="20"/>
  <c r="N66" i="20"/>
  <c r="O66" i="20"/>
  <c r="P66" i="20"/>
  <c r="Q66" i="20"/>
  <c r="R66" i="20"/>
  <c r="S66" i="20"/>
  <c r="T66" i="20"/>
  <c r="U66" i="20"/>
  <c r="V66" i="20"/>
  <c r="AG66" i="20" l="1"/>
  <c r="W62" i="20" l="1"/>
  <c r="C80" i="21" l="1"/>
  <c r="E57" i="17" l="1"/>
  <c r="M76" i="20"/>
  <c r="P76" i="20"/>
  <c r="N76" i="20"/>
  <c r="P77" i="20"/>
  <c r="S76" i="20"/>
  <c r="T76" i="20"/>
  <c r="U76" i="20"/>
  <c r="V69" i="20"/>
  <c r="V77" i="20"/>
  <c r="V67" i="20"/>
  <c r="V68" i="20"/>
  <c r="V72" i="20"/>
  <c r="U77" i="20"/>
  <c r="V76" i="20" l="1"/>
  <c r="U68" i="20"/>
  <c r="T68" i="20" l="1"/>
  <c r="P68" i="20" l="1"/>
  <c r="S68" i="20"/>
  <c r="M68" i="20" l="1"/>
  <c r="F66" i="17" l="1"/>
  <c r="D66" i="20" l="1"/>
  <c r="C67" i="20"/>
  <c r="C66" i="20"/>
  <c r="F80" i="20"/>
  <c r="F67" i="20"/>
  <c r="B66" i="20"/>
  <c r="R66" i="17"/>
  <c r="B67" i="20"/>
  <c r="B49" i="20" l="1"/>
  <c r="B59" i="20"/>
  <c r="B75" i="20"/>
  <c r="B9" i="20"/>
  <c r="C9" i="20"/>
  <c r="D9" i="20"/>
  <c r="E9" i="20"/>
  <c r="F9" i="20"/>
  <c r="G9" i="20"/>
  <c r="H9" i="20"/>
  <c r="I9" i="20"/>
  <c r="J9" i="20"/>
  <c r="K9" i="20"/>
  <c r="L9" i="20"/>
  <c r="M9" i="20"/>
  <c r="N9" i="20"/>
  <c r="O9" i="20"/>
  <c r="P9" i="20"/>
  <c r="Q9" i="20"/>
  <c r="R9" i="20"/>
  <c r="S9" i="20"/>
  <c r="T9" i="20"/>
  <c r="U9" i="20"/>
  <c r="V9" i="20"/>
  <c r="W9" i="20"/>
  <c r="X9" i="20"/>
  <c r="Y9" i="20"/>
  <c r="Z9" i="20"/>
  <c r="AA9" i="20"/>
  <c r="AB9" i="20"/>
  <c r="AC9" i="20"/>
  <c r="AD9" i="20"/>
  <c r="AE9" i="20"/>
  <c r="AF9" i="20"/>
  <c r="B10" i="20"/>
  <c r="C10" i="20"/>
  <c r="D10" i="20"/>
  <c r="E10" i="20"/>
  <c r="F10" i="20"/>
  <c r="G10" i="20"/>
  <c r="H10" i="20"/>
  <c r="I10" i="20"/>
  <c r="J10" i="20"/>
  <c r="K10" i="20"/>
  <c r="L10" i="20"/>
  <c r="M10" i="20"/>
  <c r="N10" i="20"/>
  <c r="O10" i="20"/>
  <c r="P10" i="20"/>
  <c r="Q10" i="20"/>
  <c r="R10" i="20"/>
  <c r="S10" i="20"/>
  <c r="T10" i="20"/>
  <c r="U10" i="20"/>
  <c r="V10" i="20"/>
  <c r="W10" i="20"/>
  <c r="X10" i="20"/>
  <c r="Y10" i="20"/>
  <c r="Z10" i="20"/>
  <c r="AA10" i="20"/>
  <c r="AB10" i="20"/>
  <c r="AC10" i="20"/>
  <c r="AD10" i="20"/>
  <c r="AE10" i="20"/>
  <c r="AF10" i="20"/>
  <c r="B15" i="20"/>
  <c r="C15" i="20"/>
  <c r="D15" i="20"/>
  <c r="E15" i="20"/>
  <c r="F15" i="20"/>
  <c r="G15" i="20"/>
  <c r="H15" i="20"/>
  <c r="I15" i="20"/>
  <c r="J15" i="20"/>
  <c r="K15" i="20"/>
  <c r="L15" i="20"/>
  <c r="M15" i="20"/>
  <c r="N15" i="20"/>
  <c r="O15" i="20"/>
  <c r="P15" i="20"/>
  <c r="Q15" i="20"/>
  <c r="R15" i="20"/>
  <c r="S15" i="20"/>
  <c r="T15" i="20"/>
  <c r="U15" i="20"/>
  <c r="V15" i="20"/>
  <c r="W15" i="20"/>
  <c r="X15" i="20"/>
  <c r="Y15" i="20"/>
  <c r="Z15" i="20"/>
  <c r="AA15" i="20"/>
  <c r="AB15" i="20"/>
  <c r="AC15" i="20"/>
  <c r="AD15" i="20"/>
  <c r="AE15" i="20"/>
  <c r="AF15" i="20"/>
  <c r="B16" i="20"/>
  <c r="C16" i="20"/>
  <c r="D16" i="20"/>
  <c r="E16" i="20"/>
  <c r="F16" i="20"/>
  <c r="G16" i="20"/>
  <c r="H16" i="20"/>
  <c r="I16" i="20"/>
  <c r="J16" i="20"/>
  <c r="K16" i="20"/>
  <c r="L16" i="20"/>
  <c r="M16" i="20"/>
  <c r="N16" i="20"/>
  <c r="O16" i="20"/>
  <c r="P16" i="20"/>
  <c r="Q16" i="20"/>
  <c r="R16" i="20"/>
  <c r="S16" i="20"/>
  <c r="T16" i="20"/>
  <c r="U16" i="20"/>
  <c r="V16" i="20"/>
  <c r="W16" i="20"/>
  <c r="X16" i="20"/>
  <c r="Y16" i="20"/>
  <c r="Z16" i="20"/>
  <c r="AA16" i="20"/>
  <c r="AB16" i="20"/>
  <c r="AC16" i="20"/>
  <c r="AD16" i="20"/>
  <c r="AE16" i="20"/>
  <c r="AF16" i="20"/>
  <c r="B17" i="20"/>
  <c r="C17" i="20"/>
  <c r="D17" i="20"/>
  <c r="E17" i="20"/>
  <c r="F17" i="20"/>
  <c r="G17" i="20"/>
  <c r="H17" i="20"/>
  <c r="I17" i="20"/>
  <c r="J17" i="20"/>
  <c r="K17" i="20"/>
  <c r="L17" i="20"/>
  <c r="M17" i="20"/>
  <c r="N17" i="20"/>
  <c r="O17" i="20"/>
  <c r="P17" i="20"/>
  <c r="Q17" i="20"/>
  <c r="R17" i="20"/>
  <c r="S17" i="20"/>
  <c r="T17" i="20"/>
  <c r="U17" i="20"/>
  <c r="V17" i="20"/>
  <c r="W17" i="20"/>
  <c r="X17" i="20"/>
  <c r="Y17" i="20"/>
  <c r="Z17" i="20"/>
  <c r="AA17" i="20"/>
  <c r="AB17" i="20"/>
  <c r="AC17" i="20"/>
  <c r="AD17" i="20"/>
  <c r="AE17" i="20"/>
  <c r="AF17" i="20"/>
  <c r="B27" i="20"/>
  <c r="C27" i="20"/>
  <c r="D27" i="20"/>
  <c r="E27" i="20"/>
  <c r="F27" i="20"/>
  <c r="G27" i="20"/>
  <c r="H27" i="20"/>
  <c r="I27" i="20"/>
  <c r="J27" i="20"/>
  <c r="K27" i="20"/>
  <c r="L27" i="20"/>
  <c r="M27" i="20"/>
  <c r="N27" i="20"/>
  <c r="O27" i="20"/>
  <c r="P27" i="20"/>
  <c r="Q27" i="20"/>
  <c r="R27" i="20"/>
  <c r="S27" i="20"/>
  <c r="T27" i="20"/>
  <c r="U27" i="20"/>
  <c r="V27" i="20"/>
  <c r="W27" i="20"/>
  <c r="X27" i="20"/>
  <c r="Y27" i="20"/>
  <c r="Z27" i="20"/>
  <c r="AA27" i="20"/>
  <c r="AB27" i="20"/>
  <c r="AC27" i="20"/>
  <c r="AD27" i="20"/>
  <c r="AE27" i="20"/>
  <c r="AF27" i="20"/>
  <c r="B28" i="20"/>
  <c r="C28" i="20"/>
  <c r="D28" i="20"/>
  <c r="E28" i="20"/>
  <c r="F28" i="20"/>
  <c r="G28" i="20"/>
  <c r="H28" i="20"/>
  <c r="I28" i="20"/>
  <c r="J28" i="20"/>
  <c r="K28" i="20"/>
  <c r="L28" i="20"/>
  <c r="M28" i="20"/>
  <c r="N28" i="20"/>
  <c r="O28" i="20"/>
  <c r="P28" i="20"/>
  <c r="Q28" i="20"/>
  <c r="R28" i="20"/>
  <c r="S28" i="20"/>
  <c r="T28" i="20"/>
  <c r="U28" i="20"/>
  <c r="V28" i="20"/>
  <c r="W28" i="20"/>
  <c r="X28" i="20"/>
  <c r="Y28" i="20"/>
  <c r="Z28" i="20"/>
  <c r="AA28" i="20"/>
  <c r="AB28" i="20"/>
  <c r="AC28" i="20"/>
  <c r="AD28" i="20"/>
  <c r="AE28" i="20"/>
  <c r="AF28" i="20"/>
  <c r="B33" i="20"/>
  <c r="C33" i="20"/>
  <c r="D33" i="20"/>
  <c r="E33" i="20"/>
  <c r="F33" i="20"/>
  <c r="G33" i="20"/>
  <c r="H33" i="20"/>
  <c r="I33" i="20"/>
  <c r="J33" i="20"/>
  <c r="K33" i="20"/>
  <c r="L33" i="20"/>
  <c r="M33" i="20"/>
  <c r="N33" i="20"/>
  <c r="O33" i="20"/>
  <c r="P33" i="20"/>
  <c r="Q33" i="20"/>
  <c r="R33" i="20"/>
  <c r="S33" i="20"/>
  <c r="T33" i="20"/>
  <c r="U33" i="20"/>
  <c r="V33" i="20"/>
  <c r="W33" i="20"/>
  <c r="X33" i="20"/>
  <c r="Y33" i="20"/>
  <c r="Z33" i="20"/>
  <c r="AA33" i="20"/>
  <c r="AB33" i="20"/>
  <c r="AC33" i="20"/>
  <c r="AD33" i="20"/>
  <c r="AE33" i="20"/>
  <c r="AF33" i="20"/>
  <c r="B34" i="20"/>
  <c r="C34" i="20"/>
  <c r="D34" i="20"/>
  <c r="E34" i="20"/>
  <c r="F34" i="20"/>
  <c r="G34" i="20"/>
  <c r="H34" i="20"/>
  <c r="I34" i="20"/>
  <c r="J34" i="20"/>
  <c r="K34" i="20"/>
  <c r="L34" i="20"/>
  <c r="M34" i="20"/>
  <c r="N34" i="20"/>
  <c r="O34" i="20"/>
  <c r="P34" i="20"/>
  <c r="Q34" i="20"/>
  <c r="R34" i="20"/>
  <c r="S34" i="20"/>
  <c r="T34" i="20"/>
  <c r="U34" i="20"/>
  <c r="V34" i="20"/>
  <c r="W34" i="20"/>
  <c r="X34" i="20"/>
  <c r="Y34" i="20"/>
  <c r="Z34" i="20"/>
  <c r="AA34" i="20"/>
  <c r="AB34" i="20"/>
  <c r="AC34" i="20"/>
  <c r="AD34" i="20"/>
  <c r="AE34" i="20"/>
  <c r="AF34" i="20"/>
  <c r="B35" i="20"/>
  <c r="C35" i="20"/>
  <c r="D35" i="20"/>
  <c r="E35" i="20"/>
  <c r="F35" i="20"/>
  <c r="G35" i="20"/>
  <c r="H35" i="20"/>
  <c r="I35" i="20"/>
  <c r="J35" i="20"/>
  <c r="K35" i="20"/>
  <c r="L35" i="20"/>
  <c r="M35" i="20"/>
  <c r="N35" i="20"/>
  <c r="O35" i="20"/>
  <c r="P35" i="20"/>
  <c r="Q35" i="20"/>
  <c r="R35" i="20"/>
  <c r="S35" i="20"/>
  <c r="T35" i="20"/>
  <c r="U35" i="20"/>
  <c r="V35" i="20"/>
  <c r="W35" i="20"/>
  <c r="X35" i="20"/>
  <c r="Y35" i="20"/>
  <c r="Z35" i="20"/>
  <c r="AA35" i="20"/>
  <c r="AB35" i="20"/>
  <c r="AC35" i="20"/>
  <c r="AD35" i="20"/>
  <c r="AE35" i="20"/>
  <c r="AF35" i="20"/>
  <c r="A78" i="20"/>
  <c r="AE75" i="20"/>
  <c r="AD75" i="20"/>
  <c r="AC75" i="20"/>
  <c r="AB75" i="20"/>
  <c r="AA75" i="20"/>
  <c r="Z75" i="20"/>
  <c r="Y75" i="20"/>
  <c r="X75" i="20"/>
  <c r="W75" i="20"/>
  <c r="V75" i="20"/>
  <c r="U75" i="20"/>
  <c r="T75" i="20"/>
  <c r="S75" i="20"/>
  <c r="R75" i="20"/>
  <c r="Q75" i="20"/>
  <c r="P75" i="20"/>
  <c r="O75" i="20"/>
  <c r="N75" i="20"/>
  <c r="M75" i="20"/>
  <c r="L75" i="20"/>
  <c r="K75" i="20"/>
  <c r="J75" i="20"/>
  <c r="I75" i="20"/>
  <c r="H75" i="20"/>
  <c r="G75" i="20"/>
  <c r="F75" i="20"/>
  <c r="E75" i="20"/>
  <c r="D75" i="20"/>
  <c r="C75" i="20"/>
  <c r="AE74" i="20"/>
  <c r="AD74" i="20"/>
  <c r="AC74" i="20"/>
  <c r="AB74" i="20"/>
  <c r="AA74" i="20"/>
  <c r="Z74" i="20"/>
  <c r="Y74" i="20"/>
  <c r="X74" i="20"/>
  <c r="W74" i="20"/>
  <c r="V74" i="20"/>
  <c r="U74" i="20"/>
  <c r="T74" i="20"/>
  <c r="S74" i="20"/>
  <c r="R74" i="20"/>
  <c r="Q74" i="20"/>
  <c r="P74" i="20"/>
  <c r="O74" i="20"/>
  <c r="N74" i="20"/>
  <c r="M74" i="20"/>
  <c r="L74" i="20"/>
  <c r="K74" i="20"/>
  <c r="J74" i="20"/>
  <c r="I74" i="20"/>
  <c r="H74" i="20"/>
  <c r="G74" i="20"/>
  <c r="F74" i="20"/>
  <c r="E74" i="20"/>
  <c r="D74" i="20"/>
  <c r="C74" i="20"/>
  <c r="AE73" i="20"/>
  <c r="AD73" i="20"/>
  <c r="AC73" i="20"/>
  <c r="AB73" i="20"/>
  <c r="AA73" i="20"/>
  <c r="Z73" i="20"/>
  <c r="Y73" i="20"/>
  <c r="X73" i="20"/>
  <c r="W73" i="20"/>
  <c r="V73" i="20"/>
  <c r="U73" i="20"/>
  <c r="T73" i="20"/>
  <c r="S73" i="20"/>
  <c r="R73" i="20"/>
  <c r="Q73" i="20"/>
  <c r="P73" i="20"/>
  <c r="O73" i="20"/>
  <c r="N73" i="20"/>
  <c r="M73" i="20"/>
  <c r="L73" i="20"/>
  <c r="K73" i="20"/>
  <c r="J73" i="20"/>
  <c r="I73" i="20"/>
  <c r="H73" i="20"/>
  <c r="G73" i="20"/>
  <c r="F73" i="20"/>
  <c r="E73" i="20"/>
  <c r="D73" i="20"/>
  <c r="C73" i="20"/>
  <c r="AD80" i="20"/>
  <c r="AA80" i="20"/>
  <c r="X81" i="20"/>
  <c r="W72" i="20"/>
  <c r="V80" i="20"/>
  <c r="U72" i="20"/>
  <c r="T72" i="20"/>
  <c r="S72" i="20"/>
  <c r="R72" i="20"/>
  <c r="Q72" i="20"/>
  <c r="P72" i="20"/>
  <c r="O72" i="20"/>
  <c r="N72" i="20"/>
  <c r="M72" i="20"/>
  <c r="L72" i="20"/>
  <c r="K72" i="20"/>
  <c r="J72" i="20"/>
  <c r="I72" i="20"/>
  <c r="H72" i="20"/>
  <c r="G72" i="20"/>
  <c r="F72" i="20"/>
  <c r="E72" i="20"/>
  <c r="D72" i="20"/>
  <c r="C72" i="20"/>
  <c r="AE79" i="20"/>
  <c r="AB79" i="20"/>
  <c r="AA79" i="20"/>
  <c r="X79" i="20"/>
  <c r="W71" i="20"/>
  <c r="V71" i="20"/>
  <c r="U71" i="20"/>
  <c r="T71" i="20"/>
  <c r="S71" i="20"/>
  <c r="R71" i="20"/>
  <c r="Q71" i="20"/>
  <c r="P71" i="20"/>
  <c r="O71" i="20"/>
  <c r="N71" i="20"/>
  <c r="M71" i="20"/>
  <c r="L71" i="20"/>
  <c r="K71" i="20"/>
  <c r="J71" i="20"/>
  <c r="I71" i="20"/>
  <c r="H71" i="20"/>
  <c r="G71" i="20"/>
  <c r="F71" i="20"/>
  <c r="E71" i="20"/>
  <c r="D71" i="20"/>
  <c r="C71" i="20"/>
  <c r="AB78" i="20"/>
  <c r="X78" i="20"/>
  <c r="W70" i="20"/>
  <c r="V70" i="20"/>
  <c r="U70" i="20"/>
  <c r="T70" i="20"/>
  <c r="S70" i="20"/>
  <c r="R70" i="20"/>
  <c r="Q70" i="20"/>
  <c r="P70" i="20"/>
  <c r="O70" i="20"/>
  <c r="N70" i="20"/>
  <c r="M70" i="20"/>
  <c r="L70" i="20"/>
  <c r="K70" i="20"/>
  <c r="J70" i="20"/>
  <c r="I70" i="20"/>
  <c r="H70" i="20"/>
  <c r="G70" i="20"/>
  <c r="F70" i="20"/>
  <c r="E70" i="20"/>
  <c r="D70" i="20"/>
  <c r="C70" i="20"/>
  <c r="AD78" i="20"/>
  <c r="AC80" i="20"/>
  <c r="AA78" i="20"/>
  <c r="W69" i="20"/>
  <c r="U69" i="20"/>
  <c r="T69" i="20"/>
  <c r="S69" i="20"/>
  <c r="R69" i="20"/>
  <c r="Q69" i="20"/>
  <c r="P69" i="20"/>
  <c r="O69" i="20"/>
  <c r="N69" i="20"/>
  <c r="M69" i="20"/>
  <c r="L69" i="20"/>
  <c r="K69" i="20"/>
  <c r="J69" i="20"/>
  <c r="I69" i="20"/>
  <c r="H69" i="20"/>
  <c r="G69" i="20"/>
  <c r="F69" i="20"/>
  <c r="E69" i="20"/>
  <c r="D69" i="20"/>
  <c r="C69" i="20"/>
  <c r="W68" i="20"/>
  <c r="R68" i="20"/>
  <c r="Q68" i="20"/>
  <c r="O68" i="20"/>
  <c r="N68" i="20"/>
  <c r="L68" i="20"/>
  <c r="K68" i="20"/>
  <c r="J68" i="20"/>
  <c r="I68" i="20"/>
  <c r="H68" i="20"/>
  <c r="G68" i="20"/>
  <c r="AB76" i="20"/>
  <c r="X76" i="20"/>
  <c r="W67" i="20"/>
  <c r="U67" i="20"/>
  <c r="T67" i="20"/>
  <c r="S67" i="20"/>
  <c r="R67" i="20"/>
  <c r="Q67" i="20"/>
  <c r="P67" i="20"/>
  <c r="O67" i="20"/>
  <c r="N67" i="20"/>
  <c r="M67" i="20"/>
  <c r="L67" i="20"/>
  <c r="K67" i="20"/>
  <c r="J67" i="20"/>
  <c r="I67" i="20"/>
  <c r="H67" i="20"/>
  <c r="G67" i="20"/>
  <c r="E67" i="20"/>
  <c r="D67" i="20"/>
  <c r="E66" i="20"/>
  <c r="AE62" i="20"/>
  <c r="AD62" i="20"/>
  <c r="AC62" i="20"/>
  <c r="AB62" i="20"/>
  <c r="AA62" i="20"/>
  <c r="Z62" i="20"/>
  <c r="Y62" i="20"/>
  <c r="X62" i="20"/>
  <c r="V62" i="20"/>
  <c r="U62" i="20"/>
  <c r="T62" i="20"/>
  <c r="T81" i="20" s="1"/>
  <c r="S62" i="20"/>
  <c r="S81" i="20" s="1"/>
  <c r="R62" i="20"/>
  <c r="R81" i="20" s="1"/>
  <c r="Q62" i="20"/>
  <c r="Q81" i="20" s="1"/>
  <c r="P62" i="20"/>
  <c r="P81" i="20" s="1"/>
  <c r="O62" i="20"/>
  <c r="O81" i="20" s="1"/>
  <c r="N62" i="20"/>
  <c r="N81" i="20" s="1"/>
  <c r="M62" i="20"/>
  <c r="M81" i="20" s="1"/>
  <c r="L62" i="20"/>
  <c r="L81" i="20" s="1"/>
  <c r="K62" i="20"/>
  <c r="K81" i="20" s="1"/>
  <c r="J62" i="20"/>
  <c r="J81" i="20" s="1"/>
  <c r="I62" i="20"/>
  <c r="I81" i="20" s="1"/>
  <c r="H62" i="20"/>
  <c r="H81" i="20" s="1"/>
  <c r="G62" i="20"/>
  <c r="G81" i="20" s="1"/>
  <c r="F62" i="20"/>
  <c r="F81" i="20" s="1"/>
  <c r="E62" i="20"/>
  <c r="E81" i="20" s="1"/>
  <c r="D62" i="20"/>
  <c r="D81" i="20" s="1"/>
  <c r="C62" i="20"/>
  <c r="C81" i="20" s="1"/>
  <c r="AE61" i="20"/>
  <c r="AD61" i="20"/>
  <c r="AC61" i="20"/>
  <c r="AB61" i="20"/>
  <c r="AA61" i="20"/>
  <c r="Z61" i="20"/>
  <c r="Y61" i="20"/>
  <c r="X61" i="20"/>
  <c r="W61" i="20"/>
  <c r="V61" i="20"/>
  <c r="U61" i="20"/>
  <c r="T61" i="20"/>
  <c r="T80" i="20" s="1"/>
  <c r="S61" i="20"/>
  <c r="S80" i="20" s="1"/>
  <c r="R61" i="20"/>
  <c r="R80" i="20" s="1"/>
  <c r="Q61" i="20"/>
  <c r="Q80" i="20" s="1"/>
  <c r="P61" i="20"/>
  <c r="P80" i="20" s="1"/>
  <c r="O61" i="20"/>
  <c r="O80" i="20" s="1"/>
  <c r="N61" i="20"/>
  <c r="N80" i="20" s="1"/>
  <c r="M61" i="20"/>
  <c r="M80" i="20" s="1"/>
  <c r="L61" i="20"/>
  <c r="L80" i="20" s="1"/>
  <c r="K61" i="20"/>
  <c r="K80" i="20" s="1"/>
  <c r="J61" i="20"/>
  <c r="J80" i="20" s="1"/>
  <c r="I61" i="20"/>
  <c r="I80" i="20" s="1"/>
  <c r="H61" i="20"/>
  <c r="H80" i="20" s="1"/>
  <c r="G61" i="20"/>
  <c r="G80" i="20" s="1"/>
  <c r="F61" i="20"/>
  <c r="E61" i="20"/>
  <c r="E80" i="20" s="1"/>
  <c r="D61" i="20"/>
  <c r="D80" i="20" s="1"/>
  <c r="C61" i="20"/>
  <c r="C80" i="20" s="1"/>
  <c r="AE60" i="20"/>
  <c r="AD60" i="20"/>
  <c r="AC60" i="20"/>
  <c r="AB60" i="20"/>
  <c r="AA60" i="20"/>
  <c r="Z60" i="20"/>
  <c r="Y60" i="20"/>
  <c r="X60" i="20"/>
  <c r="W60" i="20"/>
  <c r="V60" i="20"/>
  <c r="U60" i="20"/>
  <c r="T60" i="20"/>
  <c r="T79" i="20" s="1"/>
  <c r="S60" i="20"/>
  <c r="S79" i="20" s="1"/>
  <c r="R60" i="20"/>
  <c r="R79" i="20" s="1"/>
  <c r="Q60" i="20"/>
  <c r="Q79" i="20" s="1"/>
  <c r="P60" i="20"/>
  <c r="P79" i="20" s="1"/>
  <c r="O60" i="20"/>
  <c r="O79" i="20" s="1"/>
  <c r="N60" i="20"/>
  <c r="N79" i="20" s="1"/>
  <c r="M60" i="20"/>
  <c r="M79" i="20" s="1"/>
  <c r="L60" i="20"/>
  <c r="L79" i="20" s="1"/>
  <c r="K60" i="20"/>
  <c r="K79" i="20" s="1"/>
  <c r="J60" i="20"/>
  <c r="J79" i="20" s="1"/>
  <c r="I60" i="20"/>
  <c r="I79" i="20" s="1"/>
  <c r="H60" i="20"/>
  <c r="H79" i="20" s="1"/>
  <c r="G60" i="20"/>
  <c r="G79" i="20" s="1"/>
  <c r="F60" i="20"/>
  <c r="F79" i="20" s="1"/>
  <c r="E60" i="20"/>
  <c r="E79" i="20" s="1"/>
  <c r="D60" i="20"/>
  <c r="D79" i="20" s="1"/>
  <c r="C60" i="20"/>
  <c r="C79" i="20" s="1"/>
  <c r="AE59" i="20"/>
  <c r="AD59" i="20"/>
  <c r="AC59" i="20"/>
  <c r="AB59" i="20"/>
  <c r="AA59" i="20"/>
  <c r="Z59" i="20"/>
  <c r="Y59" i="20"/>
  <c r="X59" i="20"/>
  <c r="W59" i="20"/>
  <c r="V59" i="20"/>
  <c r="U59" i="20"/>
  <c r="T59" i="20"/>
  <c r="T78" i="20" s="1"/>
  <c r="S59" i="20"/>
  <c r="S78" i="20" s="1"/>
  <c r="R59" i="20"/>
  <c r="R78" i="20" s="1"/>
  <c r="Q59" i="20"/>
  <c r="Q78" i="20" s="1"/>
  <c r="P59" i="20"/>
  <c r="P78" i="20" s="1"/>
  <c r="O59" i="20"/>
  <c r="O78" i="20" s="1"/>
  <c r="N59" i="20"/>
  <c r="N78" i="20" s="1"/>
  <c r="M59" i="20"/>
  <c r="M78" i="20" s="1"/>
  <c r="L59" i="20"/>
  <c r="L78" i="20" s="1"/>
  <c r="K59" i="20"/>
  <c r="K78" i="20" s="1"/>
  <c r="J59" i="20"/>
  <c r="J78" i="20" s="1"/>
  <c r="I59" i="20"/>
  <c r="I78" i="20" s="1"/>
  <c r="H59" i="20"/>
  <c r="H78" i="20" s="1"/>
  <c r="G59" i="20"/>
  <c r="G78" i="20" s="1"/>
  <c r="F59" i="20"/>
  <c r="F78" i="20" s="1"/>
  <c r="E59" i="20"/>
  <c r="E78" i="20" s="1"/>
  <c r="D59" i="20"/>
  <c r="D78" i="20" s="1"/>
  <c r="C59" i="20"/>
  <c r="C78" i="20" s="1"/>
  <c r="AE58" i="20"/>
  <c r="AD58" i="20"/>
  <c r="AC58" i="20"/>
  <c r="AB58" i="20"/>
  <c r="AA58" i="20"/>
  <c r="Z58" i="20"/>
  <c r="Y58" i="20"/>
  <c r="X58" i="20"/>
  <c r="W58" i="20"/>
  <c r="V58" i="20"/>
  <c r="U58" i="20"/>
  <c r="T58" i="20"/>
  <c r="T77" i="20" s="1"/>
  <c r="S58" i="20"/>
  <c r="S77" i="20" s="1"/>
  <c r="R58" i="20"/>
  <c r="R77" i="20" s="1"/>
  <c r="Q58" i="20"/>
  <c r="Q77" i="20" s="1"/>
  <c r="P58" i="20"/>
  <c r="O58" i="20"/>
  <c r="O77" i="20" s="1"/>
  <c r="N58" i="20"/>
  <c r="N77" i="20" s="1"/>
  <c r="M58" i="20"/>
  <c r="M77" i="20" s="1"/>
  <c r="L58" i="20"/>
  <c r="L77" i="20" s="1"/>
  <c r="K58" i="20"/>
  <c r="K77" i="20" s="1"/>
  <c r="J58" i="20"/>
  <c r="J77" i="20" s="1"/>
  <c r="I58" i="20"/>
  <c r="I77" i="20" s="1"/>
  <c r="H58" i="20"/>
  <c r="H77" i="20" s="1"/>
  <c r="G58" i="20"/>
  <c r="G77" i="20" s="1"/>
  <c r="F58" i="20"/>
  <c r="F77" i="20" s="1"/>
  <c r="E58" i="20"/>
  <c r="E77" i="20" s="1"/>
  <c r="D58" i="20"/>
  <c r="D77" i="20" s="1"/>
  <c r="C58" i="20"/>
  <c r="C77" i="20" s="1"/>
  <c r="AE57" i="20"/>
  <c r="AD57" i="20"/>
  <c r="AC57" i="20"/>
  <c r="AB57" i="20"/>
  <c r="AA57" i="20"/>
  <c r="Z57" i="20"/>
  <c r="Y57" i="20"/>
  <c r="X57" i="20"/>
  <c r="W57" i="20"/>
  <c r="V57" i="20"/>
  <c r="U57" i="20"/>
  <c r="T57" i="20"/>
  <c r="S57" i="20"/>
  <c r="R76" i="20"/>
  <c r="Q57" i="20"/>
  <c r="Q76" i="20" s="1"/>
  <c r="P57" i="20"/>
  <c r="O57" i="20"/>
  <c r="O76" i="20" s="1"/>
  <c r="N57" i="20"/>
  <c r="M57" i="20"/>
  <c r="L57" i="20"/>
  <c r="L76" i="20" s="1"/>
  <c r="K57" i="20"/>
  <c r="K76" i="20" s="1"/>
  <c r="J57" i="20"/>
  <c r="J76" i="20" s="1"/>
  <c r="I57" i="20"/>
  <c r="I76" i="20" s="1"/>
  <c r="H57" i="20"/>
  <c r="H76" i="20" s="1"/>
  <c r="G57" i="20"/>
  <c r="G76" i="20" s="1"/>
  <c r="F57" i="20"/>
  <c r="F76" i="20" s="1"/>
  <c r="E57" i="20"/>
  <c r="D57" i="20"/>
  <c r="C57" i="20"/>
  <c r="B74" i="20"/>
  <c r="B73" i="20"/>
  <c r="B69" i="20"/>
  <c r="AG72" i="20" l="1"/>
  <c r="AG81" i="20" s="1"/>
  <c r="AG71" i="20"/>
  <c r="AG70" i="20"/>
  <c r="AG67" i="20"/>
  <c r="AG76" i="20" s="1"/>
  <c r="AG68" i="20"/>
  <c r="V78" i="20"/>
  <c r="U80" i="20"/>
  <c r="Z76" i="20"/>
  <c r="AC76" i="20"/>
  <c r="AD76" i="20"/>
  <c r="Y79" i="20"/>
  <c r="AB81" i="20"/>
  <c r="W76" i="20"/>
  <c r="Y76" i="20"/>
  <c r="Y78" i="20"/>
  <c r="W77" i="20"/>
  <c r="Z78" i="20"/>
  <c r="AC79" i="20"/>
  <c r="AA76" i="20"/>
  <c r="X77" i="20"/>
  <c r="V79" i="20"/>
  <c r="AD79" i="20"/>
  <c r="Y81" i="20"/>
  <c r="AE77" i="20"/>
  <c r="U79" i="20"/>
  <c r="Y77" i="20"/>
  <c r="Z81" i="20"/>
  <c r="X80" i="20"/>
  <c r="Z77" i="20"/>
  <c r="U78" i="20"/>
  <c r="W79" i="20"/>
  <c r="AC78" i="20"/>
  <c r="AB77" i="20"/>
  <c r="W78" i="20"/>
  <c r="AE78" i="20"/>
  <c r="Z79" i="20"/>
  <c r="U81" i="20"/>
  <c r="AC81" i="20"/>
  <c r="AC77" i="20"/>
  <c r="AG69" i="20"/>
  <c r="W80" i="20"/>
  <c r="AE80" i="20"/>
  <c r="AF73" i="20"/>
  <c r="B61" i="20"/>
  <c r="B80" i="20" s="1"/>
  <c r="B60" i="20"/>
  <c r="B71" i="20"/>
  <c r="AF60" i="20"/>
  <c r="B72" i="20"/>
  <c r="AF74" i="20"/>
  <c r="AA81" i="20"/>
  <c r="AF75" i="20"/>
  <c r="B58" i="20"/>
  <c r="AB80" i="20"/>
  <c r="AF62" i="20"/>
  <c r="B70" i="20"/>
  <c r="AA77" i="20"/>
  <c r="V81" i="20"/>
  <c r="AD81" i="20"/>
  <c r="Z80" i="20"/>
  <c r="W81" i="20"/>
  <c r="AE81" i="20"/>
  <c r="B62" i="20"/>
  <c r="B81" i="20" s="1"/>
  <c r="Y80" i="20"/>
  <c r="AD77" i="20"/>
  <c r="G41" i="6"/>
  <c r="G40" i="6"/>
  <c r="G39" i="6"/>
  <c r="G38" i="6"/>
  <c r="G37" i="6"/>
  <c r="G36" i="6"/>
  <c r="G35" i="6"/>
  <c r="G34" i="6"/>
  <c r="G33" i="6"/>
  <c r="G32" i="6"/>
  <c r="G31" i="6"/>
  <c r="G30" i="6"/>
  <c r="G29" i="6"/>
  <c r="G28" i="6"/>
  <c r="G27" i="6"/>
  <c r="G26" i="6"/>
  <c r="G25" i="6"/>
  <c r="AG77" i="20" l="1"/>
  <c r="AG78" i="20"/>
  <c r="AG79" i="20"/>
  <c r="AG80" i="20"/>
  <c r="AF80" i="20"/>
  <c r="AF78" i="20"/>
  <c r="AF79" i="20"/>
  <c r="AF81" i="20"/>
  <c r="AF61" i="20"/>
  <c r="AF58" i="20"/>
  <c r="AF59" i="20"/>
  <c r="AF75" i="17"/>
  <c r="AF74" i="17"/>
  <c r="AF73" i="17"/>
  <c r="B81" i="17"/>
  <c r="C81" i="17"/>
  <c r="D81" i="17"/>
  <c r="E81" i="17"/>
  <c r="F81" i="17"/>
  <c r="G81" i="17"/>
  <c r="H81" i="17"/>
  <c r="I81" i="17"/>
  <c r="J81" i="17"/>
  <c r="K81" i="17"/>
  <c r="L81" i="17"/>
  <c r="M81" i="17"/>
  <c r="N81" i="17"/>
  <c r="O81" i="17"/>
  <c r="P81" i="17"/>
  <c r="Q81" i="17"/>
  <c r="R81" i="17"/>
  <c r="B80" i="17"/>
  <c r="C80" i="17"/>
  <c r="D80" i="17"/>
  <c r="E80" i="17"/>
  <c r="F80" i="17"/>
  <c r="G80" i="17"/>
  <c r="H80" i="17"/>
  <c r="I80" i="17"/>
  <c r="J80" i="17"/>
  <c r="K80" i="17"/>
  <c r="L80" i="17"/>
  <c r="M80" i="17"/>
  <c r="N80" i="17"/>
  <c r="O80" i="17"/>
  <c r="P80" i="17"/>
  <c r="Q80" i="17"/>
  <c r="R80" i="17"/>
  <c r="B79" i="17"/>
  <c r="C79" i="17"/>
  <c r="D79" i="17"/>
  <c r="E79" i="17"/>
  <c r="F79" i="17"/>
  <c r="G79" i="17"/>
  <c r="H79" i="17"/>
  <c r="I79" i="17"/>
  <c r="J79" i="17"/>
  <c r="K79" i="17"/>
  <c r="L79" i="17"/>
  <c r="M79" i="17"/>
  <c r="N79" i="17"/>
  <c r="O79" i="17"/>
  <c r="P79" i="17"/>
  <c r="Q79" i="17"/>
  <c r="R79" i="17"/>
  <c r="A78" i="17"/>
  <c r="B78" i="17"/>
  <c r="C78" i="17"/>
  <c r="D78" i="17"/>
  <c r="E78" i="17"/>
  <c r="F78" i="17"/>
  <c r="G78" i="17"/>
  <c r="H78" i="17"/>
  <c r="I78" i="17"/>
  <c r="J78" i="17"/>
  <c r="K78" i="17"/>
  <c r="L78" i="17"/>
  <c r="M78" i="17"/>
  <c r="N78" i="17"/>
  <c r="O78" i="17"/>
  <c r="P78" i="17"/>
  <c r="Q78" i="17"/>
  <c r="R78" i="17"/>
  <c r="B77" i="17"/>
  <c r="C77" i="17"/>
  <c r="D77" i="17"/>
  <c r="E77" i="17"/>
  <c r="F77" i="17"/>
  <c r="G77" i="17"/>
  <c r="H77" i="17"/>
  <c r="I77" i="17"/>
  <c r="J77" i="17"/>
  <c r="K77" i="17"/>
  <c r="L77" i="17"/>
  <c r="M77" i="17"/>
  <c r="N77" i="17"/>
  <c r="O77" i="17"/>
  <c r="P77" i="17"/>
  <c r="Q77" i="17"/>
  <c r="R77" i="17"/>
  <c r="B76" i="17"/>
  <c r="C76" i="17"/>
  <c r="D76" i="17"/>
  <c r="E76" i="17"/>
  <c r="F76" i="17"/>
  <c r="G76" i="17"/>
  <c r="H76" i="17"/>
  <c r="I76" i="17"/>
  <c r="J76" i="17"/>
  <c r="K76" i="17"/>
  <c r="L76" i="17"/>
  <c r="M76" i="17"/>
  <c r="N76" i="17"/>
  <c r="O76" i="17"/>
  <c r="P76" i="17"/>
  <c r="Q76" i="17"/>
  <c r="R76" i="17"/>
  <c r="B75" i="17"/>
  <c r="C75" i="17"/>
  <c r="D75" i="17"/>
  <c r="E75" i="17"/>
  <c r="F75" i="17"/>
  <c r="G75" i="17"/>
  <c r="H75" i="17"/>
  <c r="I75" i="17"/>
  <c r="J75" i="17"/>
  <c r="K75" i="17"/>
  <c r="L75" i="17"/>
  <c r="M75" i="17"/>
  <c r="N75" i="17"/>
  <c r="O75" i="17"/>
  <c r="P75" i="17"/>
  <c r="Q75" i="17"/>
  <c r="R75" i="17"/>
  <c r="B74" i="17"/>
  <c r="C74" i="17"/>
  <c r="D74" i="17"/>
  <c r="E74" i="17"/>
  <c r="F74" i="17"/>
  <c r="G74" i="17"/>
  <c r="H74" i="17"/>
  <c r="I74" i="17"/>
  <c r="J74" i="17"/>
  <c r="K74" i="17"/>
  <c r="L74" i="17"/>
  <c r="M74" i="17"/>
  <c r="N74" i="17"/>
  <c r="O74" i="17"/>
  <c r="P74" i="17"/>
  <c r="Q74" i="17"/>
  <c r="R74" i="17"/>
  <c r="B73" i="17"/>
  <c r="C73" i="17"/>
  <c r="D73" i="17"/>
  <c r="E73" i="17"/>
  <c r="F73" i="17"/>
  <c r="G73" i="17"/>
  <c r="H73" i="17"/>
  <c r="I73" i="17"/>
  <c r="J73" i="17"/>
  <c r="K73" i="17"/>
  <c r="L73" i="17"/>
  <c r="M73" i="17"/>
  <c r="N73" i="17"/>
  <c r="O73" i="17"/>
  <c r="P73" i="17"/>
  <c r="Q73" i="17"/>
  <c r="R73" i="17"/>
  <c r="B72" i="17"/>
  <c r="C72" i="17"/>
  <c r="D72" i="17"/>
  <c r="E72" i="17"/>
  <c r="F72" i="17"/>
  <c r="G72" i="17"/>
  <c r="H72" i="17"/>
  <c r="I72" i="17"/>
  <c r="J72" i="17"/>
  <c r="K72" i="17"/>
  <c r="L72" i="17"/>
  <c r="M72" i="17"/>
  <c r="N72" i="17"/>
  <c r="O72" i="17"/>
  <c r="P72" i="17"/>
  <c r="Q72" i="17"/>
  <c r="R72" i="17"/>
  <c r="B71" i="17"/>
  <c r="C71" i="17"/>
  <c r="D71" i="17"/>
  <c r="E71" i="17"/>
  <c r="F71" i="17"/>
  <c r="G71" i="17"/>
  <c r="H71" i="17"/>
  <c r="I71" i="17"/>
  <c r="J71" i="17"/>
  <c r="K71" i="17"/>
  <c r="L71" i="17"/>
  <c r="M71" i="17"/>
  <c r="N71" i="17"/>
  <c r="O71" i="17"/>
  <c r="P71" i="17"/>
  <c r="Q71" i="17"/>
  <c r="R71" i="17"/>
  <c r="B70" i="17"/>
  <c r="C70" i="17"/>
  <c r="D70" i="17"/>
  <c r="E70" i="17"/>
  <c r="F70" i="17"/>
  <c r="G70" i="17"/>
  <c r="H70" i="17"/>
  <c r="I70" i="17"/>
  <c r="J70" i="17"/>
  <c r="K70" i="17"/>
  <c r="L70" i="17"/>
  <c r="M70" i="17"/>
  <c r="N70" i="17"/>
  <c r="O70" i="17"/>
  <c r="P70" i="17"/>
  <c r="Q70" i="17"/>
  <c r="R70" i="17"/>
  <c r="B69" i="17"/>
  <c r="C69" i="17"/>
  <c r="D69" i="17"/>
  <c r="E69" i="17"/>
  <c r="F69" i="17"/>
  <c r="G69" i="17"/>
  <c r="H69" i="17"/>
  <c r="I69" i="17"/>
  <c r="J69" i="17"/>
  <c r="K69" i="17"/>
  <c r="L69" i="17"/>
  <c r="M69" i="17"/>
  <c r="N69" i="17"/>
  <c r="O69" i="17"/>
  <c r="P69" i="17"/>
  <c r="Q69" i="17"/>
  <c r="R69" i="17"/>
  <c r="B68" i="17"/>
  <c r="C68" i="17"/>
  <c r="D68" i="17"/>
  <c r="E68" i="17"/>
  <c r="F68" i="17"/>
  <c r="G68" i="17"/>
  <c r="H68" i="17"/>
  <c r="I68" i="17"/>
  <c r="J68" i="17"/>
  <c r="K68" i="17"/>
  <c r="L68" i="17"/>
  <c r="M68" i="17"/>
  <c r="N68" i="17"/>
  <c r="O68" i="17"/>
  <c r="P68" i="17"/>
  <c r="Q68" i="17"/>
  <c r="R68" i="17"/>
  <c r="B67" i="17"/>
  <c r="C67" i="17"/>
  <c r="D67" i="17"/>
  <c r="E67" i="17"/>
  <c r="F67" i="17"/>
  <c r="G67" i="17"/>
  <c r="H67" i="17"/>
  <c r="I67" i="17"/>
  <c r="J67" i="17"/>
  <c r="K67" i="17"/>
  <c r="L67" i="17"/>
  <c r="M67" i="17"/>
  <c r="N67" i="17"/>
  <c r="O67" i="17"/>
  <c r="P67" i="17"/>
  <c r="Q67" i="17"/>
  <c r="R67" i="17"/>
  <c r="B66" i="17"/>
  <c r="C66" i="17"/>
  <c r="D66" i="17"/>
  <c r="E66" i="17"/>
  <c r="G66" i="17"/>
  <c r="H66" i="17"/>
  <c r="I66" i="17"/>
  <c r="J66" i="17"/>
  <c r="K66" i="17"/>
  <c r="L66" i="17"/>
  <c r="M66" i="17"/>
  <c r="N66" i="17"/>
  <c r="O66" i="17"/>
  <c r="P66" i="17"/>
  <c r="Q66" i="17"/>
  <c r="B47" i="17"/>
  <c r="T73" i="17" l="1"/>
  <c r="T75" i="17"/>
  <c r="AF44" i="17" l="1"/>
  <c r="AF43" i="17"/>
  <c r="AF42" i="17"/>
  <c r="AF41" i="17"/>
  <c r="AF40" i="17"/>
  <c r="AF39" i="17"/>
  <c r="AF38" i="17"/>
  <c r="AF95" i="17"/>
  <c r="AF94" i="17"/>
  <c r="AF93" i="17"/>
  <c r="AF92" i="17"/>
  <c r="AF91" i="17"/>
  <c r="AF90" i="17"/>
  <c r="AF89" i="17"/>
  <c r="AF88" i="17"/>
  <c r="AF87" i="17"/>
  <c r="AF86" i="17"/>
  <c r="AF85" i="17"/>
  <c r="AF84" i="17"/>
  <c r="V57" i="17" l="1"/>
  <c r="U58" i="17" l="1"/>
  <c r="U57" i="17"/>
  <c r="U73" i="17" l="1"/>
  <c r="V73" i="17"/>
  <c r="W73" i="17"/>
  <c r="X73" i="17"/>
  <c r="Y73" i="17"/>
  <c r="Z73" i="17"/>
  <c r="AA73" i="17"/>
  <c r="AB73" i="17"/>
  <c r="AC73" i="17"/>
  <c r="AD73" i="17"/>
  <c r="AE73" i="17"/>
  <c r="T74" i="17"/>
  <c r="U74" i="17"/>
  <c r="V74" i="17"/>
  <c r="W74" i="17"/>
  <c r="X74" i="17"/>
  <c r="Y74" i="17"/>
  <c r="Z74" i="17"/>
  <c r="AA74" i="17"/>
  <c r="AB74" i="17"/>
  <c r="AC74" i="17"/>
  <c r="AD74" i="17"/>
  <c r="AE74" i="17"/>
  <c r="U75" i="17"/>
  <c r="V75" i="17"/>
  <c r="W75" i="17"/>
  <c r="X75" i="17"/>
  <c r="Y75" i="17"/>
  <c r="Z75" i="17"/>
  <c r="AA75" i="17"/>
  <c r="AB75" i="17"/>
  <c r="AC75" i="17"/>
  <c r="AD75" i="17"/>
  <c r="AE75" i="17"/>
  <c r="T67" i="17"/>
  <c r="U67" i="17"/>
  <c r="V67" i="17"/>
  <c r="W67" i="17"/>
  <c r="X67" i="17"/>
  <c r="Y67" i="17"/>
  <c r="Z67" i="17"/>
  <c r="AA67" i="17"/>
  <c r="AB67" i="17"/>
  <c r="AC67" i="17"/>
  <c r="AD67" i="17"/>
  <c r="AE67" i="17"/>
  <c r="T66" i="17"/>
  <c r="U66" i="17"/>
  <c r="V66" i="17"/>
  <c r="W66" i="17"/>
  <c r="X66" i="17"/>
  <c r="Y66" i="17"/>
  <c r="Z66" i="17"/>
  <c r="AA66" i="17"/>
  <c r="AB66" i="17"/>
  <c r="AC66" i="17"/>
  <c r="AD66" i="17"/>
  <c r="AE66" i="17"/>
  <c r="S75" i="17"/>
  <c r="S74" i="17"/>
  <c r="S73" i="17"/>
  <c r="T72" i="17"/>
  <c r="U72" i="17"/>
  <c r="V72" i="17"/>
  <c r="W72" i="17"/>
  <c r="X72" i="17"/>
  <c r="Y72" i="17"/>
  <c r="Z72" i="17"/>
  <c r="AA72" i="17"/>
  <c r="AB72" i="17"/>
  <c r="AC72" i="17"/>
  <c r="AD72" i="17"/>
  <c r="AE72" i="17"/>
  <c r="T71" i="17"/>
  <c r="U71" i="17"/>
  <c r="V71" i="17"/>
  <c r="W71" i="17"/>
  <c r="X71" i="17"/>
  <c r="Y71" i="17"/>
  <c r="Z71" i="17"/>
  <c r="AA71" i="17"/>
  <c r="AB71" i="17"/>
  <c r="AC71" i="17"/>
  <c r="AD71" i="17"/>
  <c r="AE71" i="17"/>
  <c r="T70" i="17"/>
  <c r="U70" i="17"/>
  <c r="V70" i="17"/>
  <c r="W70" i="17"/>
  <c r="X70" i="17"/>
  <c r="Y70" i="17"/>
  <c r="Z70" i="17"/>
  <c r="AA70" i="17"/>
  <c r="AB70" i="17"/>
  <c r="AC70" i="17"/>
  <c r="AD70" i="17"/>
  <c r="AE70" i="17"/>
  <c r="T69" i="17"/>
  <c r="U69" i="17"/>
  <c r="V69" i="17"/>
  <c r="W69" i="17"/>
  <c r="X69" i="17"/>
  <c r="Y69" i="17"/>
  <c r="Z69" i="17"/>
  <c r="AA69" i="17"/>
  <c r="AB69" i="17"/>
  <c r="AC69" i="17"/>
  <c r="AD69" i="17"/>
  <c r="AE69" i="17"/>
  <c r="T68" i="17"/>
  <c r="U68" i="17"/>
  <c r="V68" i="17"/>
  <c r="W68" i="17"/>
  <c r="X68" i="17"/>
  <c r="Y68" i="17"/>
  <c r="Z68" i="17"/>
  <c r="AA68" i="17"/>
  <c r="AB68" i="17"/>
  <c r="AC68" i="17"/>
  <c r="AD68" i="17"/>
  <c r="AE68" i="17"/>
  <c r="T62" i="17"/>
  <c r="T81" i="17" s="1"/>
  <c r="U62" i="17"/>
  <c r="V62" i="17"/>
  <c r="W62" i="17"/>
  <c r="X62" i="17"/>
  <c r="Y62" i="17"/>
  <c r="Z62" i="17"/>
  <c r="AA62" i="17"/>
  <c r="AB62" i="17"/>
  <c r="AC62" i="17"/>
  <c r="AD62" i="17"/>
  <c r="AE62" i="17"/>
  <c r="T61" i="17"/>
  <c r="T80" i="17" s="1"/>
  <c r="U61" i="17"/>
  <c r="V61" i="17"/>
  <c r="W61" i="17"/>
  <c r="X61" i="17"/>
  <c r="Y61" i="17"/>
  <c r="Z61" i="17"/>
  <c r="AA61" i="17"/>
  <c r="AB61" i="17"/>
  <c r="AC61" i="17"/>
  <c r="AD61" i="17"/>
  <c r="AE61" i="17"/>
  <c r="T60" i="17"/>
  <c r="T79" i="17" s="1"/>
  <c r="U60" i="17"/>
  <c r="V60" i="17"/>
  <c r="W60" i="17"/>
  <c r="X60" i="17"/>
  <c r="Y60" i="17"/>
  <c r="Z60" i="17"/>
  <c r="AA60" i="17"/>
  <c r="AB60" i="17"/>
  <c r="AC60" i="17"/>
  <c r="AD60" i="17"/>
  <c r="AE60" i="17"/>
  <c r="T59" i="17"/>
  <c r="T78" i="17" s="1"/>
  <c r="U59" i="17"/>
  <c r="V59" i="17"/>
  <c r="W59" i="17"/>
  <c r="X59" i="17"/>
  <c r="Y59" i="17"/>
  <c r="Z59" i="17"/>
  <c r="AA59" i="17"/>
  <c r="AB59" i="17"/>
  <c r="AC59" i="17"/>
  <c r="AD59" i="17"/>
  <c r="AE59" i="17"/>
  <c r="T58" i="17"/>
  <c r="T77" i="17" s="1"/>
  <c r="V58" i="17"/>
  <c r="W58" i="17"/>
  <c r="X58" i="17"/>
  <c r="Y58" i="17"/>
  <c r="Z58" i="17"/>
  <c r="AA58" i="17"/>
  <c r="AB58" i="17"/>
  <c r="AC58" i="17"/>
  <c r="AD58" i="17"/>
  <c r="AE58" i="17"/>
  <c r="AF69" i="17" l="1"/>
  <c r="AF70" i="17"/>
  <c r="AF72" i="17"/>
  <c r="AF71" i="17"/>
  <c r="AF67" i="17"/>
  <c r="AF66" i="17"/>
  <c r="AF68" i="17"/>
  <c r="AD76" i="17"/>
  <c r="AD77" i="17"/>
  <c r="AA78" i="17"/>
  <c r="V76" i="17"/>
  <c r="W76" i="17"/>
  <c r="AE77" i="17"/>
  <c r="AB76" i="17"/>
  <c r="AB77" i="17"/>
  <c r="X78" i="17"/>
  <c r="V77" i="17"/>
  <c r="Z77" i="17"/>
  <c r="V78" i="17"/>
  <c r="Y76" i="17"/>
  <c r="Y77" i="17"/>
  <c r="AC78" i="17"/>
  <c r="U78" i="17"/>
  <c r="AD78" i="17"/>
  <c r="AE76" i="17"/>
  <c r="AA77" i="17"/>
  <c r="AE78" i="17"/>
  <c r="AA79" i="17"/>
  <c r="AE80" i="17"/>
  <c r="AE81" i="17"/>
  <c r="X76" i="17"/>
  <c r="Z79" i="17"/>
  <c r="V81" i="17"/>
  <c r="V80" i="17"/>
  <c r="Y79" i="17"/>
  <c r="AC81" i="17"/>
  <c r="AC80" i="17"/>
  <c r="U80" i="17"/>
  <c r="U81" i="17"/>
  <c r="AD81" i="17"/>
  <c r="AD80" i="17"/>
  <c r="X77" i="17"/>
  <c r="AB78" i="17"/>
  <c r="X79" i="17"/>
  <c r="AB80" i="17"/>
  <c r="AB81" i="17"/>
  <c r="AC76" i="17"/>
  <c r="U76" i="17"/>
  <c r="AA80" i="17"/>
  <c r="AA81" i="17"/>
  <c r="Z78" i="17"/>
  <c r="AD79" i="17"/>
  <c r="V79" i="17"/>
  <c r="Z81" i="17"/>
  <c r="Z80" i="17"/>
  <c r="AA76" i="17"/>
  <c r="AE79" i="17"/>
  <c r="AC77" i="17"/>
  <c r="U77" i="17"/>
  <c r="Y78" i="17"/>
  <c r="AC79" i="17"/>
  <c r="U79" i="17"/>
  <c r="Y81" i="17"/>
  <c r="Y80" i="17"/>
  <c r="Z76" i="17"/>
  <c r="AB79" i="17"/>
  <c r="X80" i="17"/>
  <c r="X81" i="17"/>
  <c r="W80" i="17"/>
  <c r="W79" i="17"/>
  <c r="W78" i="17"/>
  <c r="W81" i="17"/>
  <c r="W77" i="17"/>
  <c r="S66" i="17"/>
  <c r="S67" i="17"/>
  <c r="S68" i="17"/>
  <c r="S72" i="17"/>
  <c r="S71" i="17"/>
  <c r="S70" i="17"/>
  <c r="S69" i="17"/>
  <c r="AF79" i="17" l="1"/>
  <c r="AF78" i="17"/>
  <c r="AF80" i="17"/>
  <c r="AF77" i="17"/>
  <c r="AF81" i="17"/>
  <c r="AF76" i="17"/>
  <c r="M49" i="17"/>
  <c r="AF22" i="18" l="1"/>
  <c r="AF23" i="18"/>
  <c r="AF24" i="18"/>
  <c r="AF25" i="18"/>
  <c r="O26" i="18"/>
  <c r="N26" i="18"/>
  <c r="K26" i="18"/>
  <c r="J26" i="18"/>
  <c r="I26" i="18"/>
  <c r="H26" i="18"/>
  <c r="G26" i="18"/>
  <c r="F26" i="18"/>
  <c r="E26" i="18"/>
  <c r="D26" i="18"/>
  <c r="C26" i="18"/>
  <c r="AE25" i="18"/>
  <c r="O25" i="18"/>
  <c r="N25" i="18"/>
  <c r="K25" i="18"/>
  <c r="J25" i="18"/>
  <c r="I25" i="18"/>
  <c r="H25" i="18"/>
  <c r="G25" i="18"/>
  <c r="F25" i="18"/>
  <c r="E25" i="18"/>
  <c r="D25" i="18"/>
  <c r="C25" i="18"/>
  <c r="O24" i="18"/>
  <c r="N24" i="18"/>
  <c r="K24" i="18"/>
  <c r="J24" i="18"/>
  <c r="I24" i="18"/>
  <c r="H24" i="18"/>
  <c r="G24" i="18"/>
  <c r="F24" i="18"/>
  <c r="E24" i="18"/>
  <c r="D24" i="18"/>
  <c r="C24" i="18"/>
  <c r="O23" i="18"/>
  <c r="N23" i="18"/>
  <c r="K23" i="18"/>
  <c r="J23" i="18"/>
  <c r="I23" i="18"/>
  <c r="H23" i="18"/>
  <c r="G23" i="18"/>
  <c r="F23" i="18"/>
  <c r="E23" i="18"/>
  <c r="D23" i="18"/>
  <c r="C23" i="18"/>
  <c r="AD22" i="18"/>
  <c r="O22" i="18"/>
  <c r="N22" i="18"/>
  <c r="K22" i="18"/>
  <c r="J22" i="18"/>
  <c r="I22" i="18"/>
  <c r="H22" i="18"/>
  <c r="G22" i="18"/>
  <c r="F22" i="18"/>
  <c r="E22" i="18"/>
  <c r="D22" i="18"/>
  <c r="C22" i="18"/>
  <c r="O21" i="18"/>
  <c r="N21" i="18"/>
  <c r="K21" i="18"/>
  <c r="J21" i="18"/>
  <c r="I21" i="18"/>
  <c r="H21" i="18"/>
  <c r="G21" i="18"/>
  <c r="F21" i="18"/>
  <c r="E21" i="18"/>
  <c r="D21" i="18"/>
  <c r="C21" i="18"/>
  <c r="AG19" i="18"/>
  <c r="AD26" i="18"/>
  <c r="AB26" i="18"/>
  <c r="X25" i="18"/>
  <c r="V25" i="18"/>
  <c r="S26" i="18"/>
  <c r="P25" i="18"/>
  <c r="B26" i="18"/>
  <c r="AD24" i="18"/>
  <c r="AA24" i="18"/>
  <c r="Y24" i="18"/>
  <c r="V24" i="18"/>
  <c r="S24" i="18"/>
  <c r="Q24" i="18"/>
  <c r="M24" i="18"/>
  <c r="L24" i="18"/>
  <c r="B24" i="18"/>
  <c r="AE23" i="18"/>
  <c r="AD23" i="18"/>
  <c r="W23" i="18"/>
  <c r="V23" i="18"/>
  <c r="L23" i="18"/>
  <c r="AC22" i="18"/>
  <c r="AB22" i="18"/>
  <c r="Z25" i="18"/>
  <c r="Y22" i="18"/>
  <c r="X22" i="18"/>
  <c r="U22" i="18"/>
  <c r="T22" i="18"/>
  <c r="Q22" i="18"/>
  <c r="AE21" i="18"/>
  <c r="AC21" i="18"/>
  <c r="AB21" i="18"/>
  <c r="X21" i="18"/>
  <c r="T21" i="18"/>
  <c r="AG11" i="18"/>
  <c r="Z26" i="18"/>
  <c r="V22" i="18"/>
  <c r="M21" i="18"/>
  <c r="L21" i="18"/>
  <c r="AF26" i="18" l="1"/>
  <c r="AF21" i="18"/>
  <c r="B21" i="18"/>
  <c r="U21" i="18"/>
  <c r="R22" i="18"/>
  <c r="M23" i="18"/>
  <c r="T24" i="18"/>
  <c r="AB24" i="18"/>
  <c r="Q25" i="18"/>
  <c r="Y25" i="18"/>
  <c r="V21" i="18"/>
  <c r="AD21" i="18"/>
  <c r="S22" i="18"/>
  <c r="AA22" i="18"/>
  <c r="U24" i="18"/>
  <c r="AC24" i="18"/>
  <c r="R25" i="18"/>
  <c r="AA26" i="18"/>
  <c r="S25" i="18"/>
  <c r="Y23" i="18"/>
  <c r="P21" i="18"/>
  <c r="B22" i="18"/>
  <c r="W24" i="18"/>
  <c r="AE24" i="18"/>
  <c r="T26" i="18"/>
  <c r="AC25" i="18"/>
  <c r="T25" i="18"/>
  <c r="Q21" i="18"/>
  <c r="Y21" i="18"/>
  <c r="L22" i="18"/>
  <c r="P24" i="18"/>
  <c r="X24" i="18"/>
  <c r="B25" i="18"/>
  <c r="U25" i="18"/>
  <c r="AA25" i="18"/>
  <c r="U26" i="18"/>
  <c r="W21" i="18"/>
  <c r="Q23" i="18"/>
  <c r="M22" i="18"/>
  <c r="R21" i="18"/>
  <c r="Z21" i="18"/>
  <c r="W22" i="18"/>
  <c r="AE22" i="18"/>
  <c r="L26" i="18"/>
  <c r="AE26" i="18"/>
  <c r="AB25" i="18"/>
  <c r="AC26" i="18"/>
  <c r="S21" i="18"/>
  <c r="AA21" i="18"/>
  <c r="P22" i="18"/>
  <c r="B23" i="18"/>
  <c r="U23" i="18"/>
  <c r="AC23" i="18"/>
  <c r="R24" i="18"/>
  <c r="Z24" i="18"/>
  <c r="M26" i="18"/>
  <c r="W26" i="18"/>
  <c r="AG16" i="18"/>
  <c r="AG26" i="18" s="1"/>
  <c r="L25" i="18"/>
  <c r="AD25" i="18"/>
  <c r="P23" i="18"/>
  <c r="X23" i="18"/>
  <c r="V26" i="18"/>
  <c r="R23" i="18"/>
  <c r="Z23" i="18"/>
  <c r="P26" i="18"/>
  <c r="X26" i="18"/>
  <c r="S23" i="18"/>
  <c r="AA23" i="18"/>
  <c r="W25" i="18"/>
  <c r="Q26" i="18"/>
  <c r="Y26" i="18"/>
  <c r="Z22" i="18"/>
  <c r="T23" i="18"/>
  <c r="AB23" i="18"/>
  <c r="R26" i="18"/>
  <c r="M25" i="18"/>
  <c r="Q49" i="17"/>
  <c r="R49" i="17"/>
  <c r="S49" i="17"/>
  <c r="T49" i="17"/>
  <c r="U49" i="17"/>
  <c r="V49" i="17"/>
  <c r="W49" i="17"/>
  <c r="X49" i="17"/>
  <c r="Y49" i="17"/>
  <c r="Z49" i="17"/>
  <c r="AA49" i="17"/>
  <c r="AB49" i="17"/>
  <c r="AC49" i="17"/>
  <c r="AD49" i="17"/>
  <c r="AE49" i="17"/>
  <c r="P49" i="17"/>
  <c r="N49" i="17" l="1"/>
  <c r="AG64" i="15" l="1"/>
  <c r="AG63" i="15"/>
  <c r="AG69" i="15"/>
  <c r="AG70" i="15"/>
  <c r="AG71" i="15"/>
  <c r="AG72" i="15"/>
  <c r="AG73" i="15"/>
  <c r="AG74" i="15"/>
  <c r="AG68" i="15"/>
  <c r="AG67" i="15"/>
  <c r="AG66" i="15"/>
  <c r="AG65" i="15"/>
  <c r="AG53" i="15" l="1"/>
  <c r="FW18" i="6" l="1"/>
  <c r="FB11" i="6"/>
  <c r="FC11" i="6"/>
  <c r="FD11" i="6"/>
  <c r="FE11" i="6"/>
  <c r="FF11" i="6"/>
  <c r="FG11" i="6"/>
  <c r="FH11" i="6"/>
  <c r="FI11" i="6"/>
  <c r="FJ11" i="6"/>
  <c r="FK11" i="6"/>
  <c r="FL11" i="6"/>
  <c r="FM11" i="6"/>
  <c r="FN11" i="6"/>
  <c r="FO11" i="6"/>
  <c r="FP11" i="6"/>
  <c r="FQ11" i="6"/>
  <c r="FR11" i="6"/>
  <c r="FS11" i="6"/>
  <c r="FT11" i="6"/>
  <c r="FU11" i="6"/>
  <c r="FV11" i="6"/>
  <c r="FW11" i="6"/>
  <c r="FX11" i="6"/>
  <c r="FY11" i="6"/>
  <c r="FZ11" i="6"/>
  <c r="GA11" i="6"/>
  <c r="GB11" i="6"/>
  <c r="GC11" i="6"/>
  <c r="GD11" i="6"/>
  <c r="FB12" i="6"/>
  <c r="FC12" i="6"/>
  <c r="FD12" i="6"/>
  <c r="FE12" i="6"/>
  <c r="FF12" i="6"/>
  <c r="FG12" i="6"/>
  <c r="FH12" i="6"/>
  <c r="FI12" i="6"/>
  <c r="FJ12" i="6"/>
  <c r="FK12" i="6"/>
  <c r="FL12" i="6"/>
  <c r="FM12" i="6"/>
  <c r="FN12" i="6"/>
  <c r="FO12" i="6"/>
  <c r="FP12" i="6"/>
  <c r="FQ12" i="6"/>
  <c r="FR12" i="6"/>
  <c r="FS12" i="6"/>
  <c r="FT12" i="6"/>
  <c r="FU12" i="6"/>
  <c r="FV12" i="6"/>
  <c r="FW12" i="6"/>
  <c r="FX12" i="6"/>
  <c r="FY12" i="6"/>
  <c r="FZ12" i="6"/>
  <c r="GA12" i="6"/>
  <c r="GB12" i="6"/>
  <c r="GC12" i="6"/>
  <c r="GD12" i="6"/>
  <c r="FB13" i="6"/>
  <c r="FC13" i="6"/>
  <c r="FD13" i="6"/>
  <c r="FE13" i="6"/>
  <c r="FF13" i="6"/>
  <c r="FG13" i="6"/>
  <c r="FH13" i="6"/>
  <c r="FI13" i="6"/>
  <c r="FJ13" i="6"/>
  <c r="FK13" i="6"/>
  <c r="FL13" i="6"/>
  <c r="FM13" i="6"/>
  <c r="FN13" i="6"/>
  <c r="FO13" i="6"/>
  <c r="FP13" i="6"/>
  <c r="FQ13" i="6"/>
  <c r="FR13" i="6"/>
  <c r="FS13" i="6"/>
  <c r="FT13" i="6"/>
  <c r="FU13" i="6"/>
  <c r="FV13" i="6"/>
  <c r="FW13" i="6"/>
  <c r="FX13" i="6"/>
  <c r="FY13" i="6"/>
  <c r="FZ13" i="6"/>
  <c r="GA13" i="6"/>
  <c r="GB13" i="6"/>
  <c r="GC13" i="6"/>
  <c r="GD13" i="6"/>
  <c r="FB14" i="6"/>
  <c r="FC14" i="6"/>
  <c r="FD14" i="6"/>
  <c r="FE14" i="6"/>
  <c r="FF14" i="6"/>
  <c r="FG14" i="6"/>
  <c r="FH14" i="6"/>
  <c r="FI14" i="6"/>
  <c r="FJ14" i="6"/>
  <c r="FK14" i="6"/>
  <c r="FL14" i="6"/>
  <c r="FM14" i="6"/>
  <c r="FN14" i="6"/>
  <c r="FO14" i="6"/>
  <c r="FP14" i="6"/>
  <c r="FQ14" i="6"/>
  <c r="FR14" i="6"/>
  <c r="FS14" i="6"/>
  <c r="FT14" i="6"/>
  <c r="FU14" i="6"/>
  <c r="FV14" i="6"/>
  <c r="FW14" i="6"/>
  <c r="FX14" i="6"/>
  <c r="FY14" i="6"/>
  <c r="FZ14" i="6"/>
  <c r="GA14" i="6"/>
  <c r="GB14" i="6"/>
  <c r="GC14" i="6"/>
  <c r="GD14" i="6"/>
  <c r="FA14" i="6"/>
  <c r="FA13" i="6"/>
  <c r="FA12" i="6"/>
  <c r="FA11" i="6"/>
  <c r="FB3" i="6"/>
  <c r="FC3" i="6"/>
  <c r="FD3" i="6"/>
  <c r="FE3" i="6"/>
  <c r="FF3" i="6"/>
  <c r="FG3" i="6"/>
  <c r="FH3" i="6"/>
  <c r="FI3" i="6"/>
  <c r="FJ3" i="6"/>
  <c r="FK3" i="6"/>
  <c r="FL3" i="6"/>
  <c r="FM3" i="6"/>
  <c r="FN3" i="6"/>
  <c r="FO3" i="6"/>
  <c r="FP3" i="6"/>
  <c r="FQ3" i="6"/>
  <c r="FR3" i="6"/>
  <c r="FS3" i="6"/>
  <c r="FT3" i="6"/>
  <c r="FU3" i="6"/>
  <c r="FV3" i="6"/>
  <c r="FW3" i="6"/>
  <c r="FX3" i="6"/>
  <c r="FY3" i="6"/>
  <c r="FZ3" i="6"/>
  <c r="GA3" i="6"/>
  <c r="GB3" i="6"/>
  <c r="GC3" i="6"/>
  <c r="GD3" i="6"/>
  <c r="FB4" i="6"/>
  <c r="FC4" i="6"/>
  <c r="FD4" i="6"/>
  <c r="FE4" i="6"/>
  <c r="FF4" i="6"/>
  <c r="FG4" i="6"/>
  <c r="FH4" i="6"/>
  <c r="FI4" i="6"/>
  <c r="FJ4" i="6"/>
  <c r="FK4" i="6"/>
  <c r="FL4" i="6"/>
  <c r="FM4" i="6"/>
  <c r="FN4" i="6"/>
  <c r="FO4" i="6"/>
  <c r="FP4" i="6"/>
  <c r="FQ4" i="6"/>
  <c r="FR4" i="6"/>
  <c r="FS4" i="6"/>
  <c r="FT4" i="6"/>
  <c r="FU4" i="6"/>
  <c r="FV4" i="6"/>
  <c r="FW4" i="6"/>
  <c r="FX4" i="6"/>
  <c r="FY4" i="6"/>
  <c r="FZ4" i="6"/>
  <c r="GA4" i="6"/>
  <c r="GB4" i="6"/>
  <c r="GC4" i="6"/>
  <c r="GD4" i="6"/>
  <c r="FB5" i="6"/>
  <c r="FC5" i="6"/>
  <c r="FD5" i="6"/>
  <c r="FE5" i="6"/>
  <c r="FF5" i="6"/>
  <c r="FG5" i="6"/>
  <c r="FH5" i="6"/>
  <c r="FI5" i="6"/>
  <c r="FJ5" i="6"/>
  <c r="FK5" i="6"/>
  <c r="FL5" i="6"/>
  <c r="FM5" i="6"/>
  <c r="FN5" i="6"/>
  <c r="FO5" i="6"/>
  <c r="FP5" i="6"/>
  <c r="FQ5" i="6"/>
  <c r="FR5" i="6"/>
  <c r="FS5" i="6"/>
  <c r="FT5" i="6"/>
  <c r="FU5" i="6"/>
  <c r="FV5" i="6"/>
  <c r="FW5" i="6"/>
  <c r="FX5" i="6"/>
  <c r="FY5" i="6"/>
  <c r="FZ5" i="6"/>
  <c r="GA5" i="6"/>
  <c r="GB5" i="6"/>
  <c r="GC5" i="6"/>
  <c r="GD5" i="6"/>
  <c r="FB6" i="6"/>
  <c r="FC6" i="6"/>
  <c r="FD6" i="6"/>
  <c r="FE6" i="6"/>
  <c r="FF6" i="6"/>
  <c r="FG6" i="6"/>
  <c r="FH6" i="6"/>
  <c r="FI6" i="6"/>
  <c r="FJ6" i="6"/>
  <c r="FK6" i="6"/>
  <c r="FL6" i="6"/>
  <c r="FM6" i="6"/>
  <c r="FN6" i="6"/>
  <c r="FO6" i="6"/>
  <c r="FP6" i="6"/>
  <c r="FQ6" i="6"/>
  <c r="FR6" i="6"/>
  <c r="FS6" i="6"/>
  <c r="FT6" i="6"/>
  <c r="FU6" i="6"/>
  <c r="FV6" i="6"/>
  <c r="FW6" i="6"/>
  <c r="FX6" i="6"/>
  <c r="FY6" i="6"/>
  <c r="FZ6" i="6"/>
  <c r="GA6" i="6"/>
  <c r="GB6" i="6"/>
  <c r="GC6" i="6"/>
  <c r="GD6" i="6"/>
  <c r="FA6" i="6"/>
  <c r="FA5" i="6"/>
  <c r="FA4" i="6"/>
  <c r="FA3" i="6"/>
  <c r="AF52" i="15" l="1"/>
  <c r="AF53" i="15" l="1"/>
  <c r="AF51" i="15"/>
  <c r="AF9" i="15"/>
  <c r="B9" i="17"/>
  <c r="C9" i="17"/>
  <c r="D9" i="17"/>
  <c r="E9" i="17"/>
  <c r="F9" i="17"/>
  <c r="G9" i="17"/>
  <c r="H9" i="17"/>
  <c r="I9" i="17"/>
  <c r="J9" i="17"/>
  <c r="K9" i="17"/>
  <c r="L9" i="17"/>
  <c r="M9" i="17"/>
  <c r="N9" i="17"/>
  <c r="O9" i="17"/>
  <c r="P9" i="17"/>
  <c r="Q9" i="17"/>
  <c r="R9" i="17"/>
  <c r="S9" i="17"/>
  <c r="T9" i="17"/>
  <c r="U9" i="17"/>
  <c r="V9" i="17"/>
  <c r="W9" i="17"/>
  <c r="X9" i="17"/>
  <c r="Y9" i="17"/>
  <c r="Z9" i="17"/>
  <c r="AA9" i="17"/>
  <c r="AB9" i="17"/>
  <c r="AC9" i="17"/>
  <c r="AD9" i="17"/>
  <c r="AE9" i="17"/>
  <c r="B10" i="17"/>
  <c r="C10" i="17"/>
  <c r="D10" i="17"/>
  <c r="E10" i="17"/>
  <c r="F10" i="17"/>
  <c r="G10" i="17"/>
  <c r="H10" i="17"/>
  <c r="I10" i="17"/>
  <c r="J10" i="17"/>
  <c r="K10" i="17"/>
  <c r="L10" i="17"/>
  <c r="M10" i="17"/>
  <c r="N10" i="17"/>
  <c r="O10" i="17"/>
  <c r="P10" i="17"/>
  <c r="Q10" i="17"/>
  <c r="R10" i="17"/>
  <c r="S10" i="17"/>
  <c r="T10" i="17"/>
  <c r="U10" i="17"/>
  <c r="V10" i="17"/>
  <c r="W10" i="17"/>
  <c r="X10" i="17"/>
  <c r="Y10" i="17"/>
  <c r="Z10" i="17"/>
  <c r="AA10" i="17"/>
  <c r="AB10" i="17"/>
  <c r="AC10" i="17"/>
  <c r="AD10" i="17"/>
  <c r="AE10" i="17"/>
  <c r="K49" i="17"/>
  <c r="J49" i="17"/>
  <c r="H49" i="17"/>
  <c r="G49" i="17"/>
  <c r="F49" i="17"/>
  <c r="E49" i="17"/>
  <c r="D49" i="17"/>
  <c r="C49" i="17"/>
  <c r="B49" i="17"/>
  <c r="B56" i="17"/>
  <c r="B55" i="17"/>
  <c r="AF55" i="17" s="1"/>
  <c r="B54" i="17"/>
  <c r="AF54" i="17" s="1"/>
  <c r="B53" i="17"/>
  <c r="FY21" i="6"/>
  <c r="FF21" i="6"/>
  <c r="FD21" i="6"/>
  <c r="FC21" i="6"/>
  <c r="FB21" i="6"/>
  <c r="B52" i="17"/>
  <c r="AF52" i="17" s="1"/>
  <c r="GD20" i="6"/>
  <c r="GC20" i="6"/>
  <c r="GB20" i="6"/>
  <c r="GA20" i="6"/>
  <c r="FZ20" i="6"/>
  <c r="FY20" i="6"/>
  <c r="FX20" i="6"/>
  <c r="FW20" i="6"/>
  <c r="FV20" i="6"/>
  <c r="FU20" i="6"/>
  <c r="FT20" i="6"/>
  <c r="FS20" i="6"/>
  <c r="FR20" i="6"/>
  <c r="FQ20" i="6"/>
  <c r="FP20" i="6"/>
  <c r="FO20" i="6"/>
  <c r="FN20" i="6"/>
  <c r="FM20" i="6"/>
  <c r="FL20" i="6"/>
  <c r="FK20" i="6"/>
  <c r="FJ20" i="6"/>
  <c r="FI20" i="6"/>
  <c r="FH20" i="6"/>
  <c r="FG20" i="6"/>
  <c r="FF20" i="6"/>
  <c r="FE20" i="6"/>
  <c r="FD20" i="6"/>
  <c r="FC20" i="6"/>
  <c r="FB20" i="6"/>
  <c r="B51" i="17"/>
  <c r="B50" i="17"/>
  <c r="AF50" i="17" s="1"/>
  <c r="GD19" i="6"/>
  <c r="GC19" i="6"/>
  <c r="GB19" i="6"/>
  <c r="GA19" i="6"/>
  <c r="FZ19" i="6"/>
  <c r="FX19" i="6"/>
  <c r="FV19" i="6"/>
  <c r="FT19" i="6"/>
  <c r="FS19" i="6"/>
  <c r="FR19" i="6"/>
  <c r="FP19" i="6"/>
  <c r="FO19" i="6"/>
  <c r="FN19" i="6"/>
  <c r="FM19" i="6"/>
  <c r="FL19" i="6"/>
  <c r="FK19" i="6"/>
  <c r="FJ19" i="6"/>
  <c r="FH19" i="6"/>
  <c r="FG19" i="6"/>
  <c r="FF19" i="6"/>
  <c r="FD19" i="6"/>
  <c r="FC19" i="6"/>
  <c r="FB19" i="6"/>
  <c r="B48" i="17"/>
  <c r="GD18" i="6"/>
  <c r="GC18" i="6"/>
  <c r="GB18" i="6"/>
  <c r="GA18" i="6"/>
  <c r="FZ18" i="6"/>
  <c r="FX18" i="6"/>
  <c r="FU18" i="6"/>
  <c r="FT18" i="6"/>
  <c r="FS18" i="6"/>
  <c r="FQ18" i="6"/>
  <c r="FP18" i="6"/>
  <c r="FO18" i="6"/>
  <c r="FM18" i="6"/>
  <c r="FL18" i="6"/>
  <c r="FK18" i="6"/>
  <c r="FI18" i="6"/>
  <c r="FH18" i="6"/>
  <c r="FG18" i="6"/>
  <c r="FE18" i="6"/>
  <c r="FD18" i="6"/>
  <c r="FC18" i="6"/>
  <c r="FA18" i="6"/>
  <c r="AF35" i="17"/>
  <c r="AE35" i="17"/>
  <c r="AD35" i="17"/>
  <c r="AC35" i="17"/>
  <c r="AB35" i="17"/>
  <c r="AA35" i="17"/>
  <c r="Z35" i="17"/>
  <c r="Y35" i="17"/>
  <c r="X35" i="17"/>
  <c r="W35" i="17"/>
  <c r="V35" i="17"/>
  <c r="U35" i="17"/>
  <c r="T35" i="17"/>
  <c r="S35" i="17"/>
  <c r="R35" i="17"/>
  <c r="Q35" i="17"/>
  <c r="P35" i="17"/>
  <c r="O35" i="17"/>
  <c r="N35" i="17"/>
  <c r="M35" i="17"/>
  <c r="L35" i="17"/>
  <c r="K35" i="17"/>
  <c r="J35" i="17"/>
  <c r="I35" i="17"/>
  <c r="H35" i="17"/>
  <c r="G35" i="17"/>
  <c r="F35" i="17"/>
  <c r="E35" i="17"/>
  <c r="D35" i="17"/>
  <c r="C35" i="17"/>
  <c r="B35" i="17"/>
  <c r="AF34" i="17"/>
  <c r="AE34" i="17"/>
  <c r="AD34" i="17"/>
  <c r="AC34" i="17"/>
  <c r="AB34" i="17"/>
  <c r="AA34" i="17"/>
  <c r="Z34" i="17"/>
  <c r="Y34" i="17"/>
  <c r="X34" i="17"/>
  <c r="W34" i="17"/>
  <c r="V34" i="17"/>
  <c r="U34" i="17"/>
  <c r="T34" i="17"/>
  <c r="S34" i="17"/>
  <c r="R34" i="17"/>
  <c r="Q34" i="17"/>
  <c r="P34" i="17"/>
  <c r="O34" i="17"/>
  <c r="N34" i="17"/>
  <c r="M34" i="17"/>
  <c r="L34" i="17"/>
  <c r="K34" i="17"/>
  <c r="J34" i="17"/>
  <c r="I34" i="17"/>
  <c r="H34" i="17"/>
  <c r="G34" i="17"/>
  <c r="F34" i="17"/>
  <c r="E34" i="17"/>
  <c r="D34" i="17"/>
  <c r="C34" i="17"/>
  <c r="B34" i="17"/>
  <c r="AF33" i="17"/>
  <c r="AE33" i="17"/>
  <c r="AD33" i="17"/>
  <c r="AC33" i="17"/>
  <c r="AB33" i="17"/>
  <c r="AA33" i="17"/>
  <c r="Z33" i="17"/>
  <c r="Y33" i="17"/>
  <c r="X33" i="17"/>
  <c r="W33" i="17"/>
  <c r="V33" i="17"/>
  <c r="U33" i="17"/>
  <c r="T33" i="17"/>
  <c r="S33" i="17"/>
  <c r="R33" i="17"/>
  <c r="Q33" i="17"/>
  <c r="P33" i="17"/>
  <c r="O33" i="17"/>
  <c r="N33" i="17"/>
  <c r="M33" i="17"/>
  <c r="L33" i="17"/>
  <c r="K33" i="17"/>
  <c r="J33" i="17"/>
  <c r="I33" i="17"/>
  <c r="H33" i="17"/>
  <c r="G33" i="17"/>
  <c r="F33" i="17"/>
  <c r="E33" i="17"/>
  <c r="D33" i="17"/>
  <c r="C33" i="17"/>
  <c r="B33" i="17"/>
  <c r="AF28" i="17"/>
  <c r="AE28" i="17"/>
  <c r="AD28" i="17"/>
  <c r="AC28" i="17"/>
  <c r="AB28" i="17"/>
  <c r="AA28" i="17"/>
  <c r="Z28" i="17"/>
  <c r="Y28" i="17"/>
  <c r="X28" i="17"/>
  <c r="W28" i="17"/>
  <c r="V28" i="17"/>
  <c r="U28" i="17"/>
  <c r="T28" i="17"/>
  <c r="S28" i="17"/>
  <c r="R28" i="17"/>
  <c r="Q28" i="17"/>
  <c r="P28" i="17"/>
  <c r="O28" i="17"/>
  <c r="N28" i="17"/>
  <c r="M28" i="17"/>
  <c r="L28" i="17"/>
  <c r="K28" i="17"/>
  <c r="J28" i="17"/>
  <c r="I28" i="17"/>
  <c r="H28" i="17"/>
  <c r="G28" i="17"/>
  <c r="F28" i="17"/>
  <c r="E28" i="17"/>
  <c r="D28" i="17"/>
  <c r="C28" i="17"/>
  <c r="B28" i="17"/>
  <c r="AF27" i="17"/>
  <c r="AE27" i="17"/>
  <c r="AD27" i="17"/>
  <c r="AC27" i="17"/>
  <c r="AB27" i="17"/>
  <c r="AA27" i="17"/>
  <c r="Z27" i="17"/>
  <c r="Y27" i="17"/>
  <c r="X27" i="17"/>
  <c r="W27" i="17"/>
  <c r="V27" i="17"/>
  <c r="U27" i="17"/>
  <c r="T27" i="17"/>
  <c r="S27" i="17"/>
  <c r="R27" i="17"/>
  <c r="Q27" i="17"/>
  <c r="P27" i="17"/>
  <c r="O27" i="17"/>
  <c r="N27" i="17"/>
  <c r="M27" i="17"/>
  <c r="L27" i="17"/>
  <c r="K27" i="17"/>
  <c r="J27" i="17"/>
  <c r="I27" i="17"/>
  <c r="H27" i="17"/>
  <c r="G27" i="17"/>
  <c r="F27" i="17"/>
  <c r="E27" i="17"/>
  <c r="D27" i="17"/>
  <c r="C27" i="17"/>
  <c r="B27" i="17"/>
  <c r="AF17" i="17"/>
  <c r="AE17" i="17"/>
  <c r="AD17" i="17"/>
  <c r="AC17" i="17"/>
  <c r="AB17" i="17"/>
  <c r="AA17" i="17"/>
  <c r="Z17" i="17"/>
  <c r="Y17" i="17"/>
  <c r="X17" i="17"/>
  <c r="W17" i="17"/>
  <c r="V17" i="17"/>
  <c r="U17" i="17"/>
  <c r="T17" i="17"/>
  <c r="S17" i="17"/>
  <c r="R17" i="17"/>
  <c r="Q17" i="17"/>
  <c r="P17" i="17"/>
  <c r="O17" i="17"/>
  <c r="N17" i="17"/>
  <c r="M17" i="17"/>
  <c r="L17" i="17"/>
  <c r="K17" i="17"/>
  <c r="J17" i="17"/>
  <c r="I17" i="17"/>
  <c r="H17" i="17"/>
  <c r="G17" i="17"/>
  <c r="F17" i="17"/>
  <c r="E17" i="17"/>
  <c r="D17" i="17"/>
  <c r="C17" i="17"/>
  <c r="B17" i="17"/>
  <c r="AF16" i="17"/>
  <c r="AE16" i="17"/>
  <c r="AD16" i="17"/>
  <c r="AC16" i="17"/>
  <c r="AB16" i="17"/>
  <c r="AA16" i="17"/>
  <c r="Z16" i="17"/>
  <c r="Y16" i="17"/>
  <c r="X16" i="17"/>
  <c r="W16" i="17"/>
  <c r="V16" i="17"/>
  <c r="U16" i="17"/>
  <c r="T16" i="17"/>
  <c r="S16" i="17"/>
  <c r="R16" i="17"/>
  <c r="Q16" i="17"/>
  <c r="P16" i="17"/>
  <c r="O16" i="17"/>
  <c r="N16" i="17"/>
  <c r="M16" i="17"/>
  <c r="L16" i="17"/>
  <c r="K16" i="17"/>
  <c r="J16" i="17"/>
  <c r="I16" i="17"/>
  <c r="H16" i="17"/>
  <c r="G16" i="17"/>
  <c r="F16" i="17"/>
  <c r="E16" i="17"/>
  <c r="D16" i="17"/>
  <c r="C16" i="17"/>
  <c r="B16" i="17"/>
  <c r="AF15" i="17"/>
  <c r="AE15" i="17"/>
  <c r="AD15" i="17"/>
  <c r="AC15" i="17"/>
  <c r="AB15" i="17"/>
  <c r="AA15" i="17"/>
  <c r="Z15" i="17"/>
  <c r="Y15" i="17"/>
  <c r="X15" i="17"/>
  <c r="W15" i="17"/>
  <c r="V15" i="17"/>
  <c r="U15" i="17"/>
  <c r="T15" i="17"/>
  <c r="S15" i="17"/>
  <c r="R15" i="17"/>
  <c r="Q15" i="17"/>
  <c r="P15" i="17"/>
  <c r="O15" i="17"/>
  <c r="N15" i="17"/>
  <c r="M15" i="17"/>
  <c r="L15" i="17"/>
  <c r="K15" i="17"/>
  <c r="J15" i="17"/>
  <c r="I15" i="17"/>
  <c r="H15" i="17"/>
  <c r="G15" i="17"/>
  <c r="F15" i="17"/>
  <c r="E15" i="17"/>
  <c r="D15" i="17"/>
  <c r="C15" i="17"/>
  <c r="B15" i="17"/>
  <c r="AF10" i="17"/>
  <c r="AF9" i="17"/>
  <c r="AF60" i="17" l="1"/>
  <c r="FA20" i="6"/>
  <c r="AF51" i="17"/>
  <c r="AF59" i="17" s="1"/>
  <c r="FA19" i="6"/>
  <c r="AF48" i="17"/>
  <c r="J60" i="17"/>
  <c r="R60" i="17"/>
  <c r="Q61" i="17"/>
  <c r="FH21" i="6"/>
  <c r="FP21" i="6"/>
  <c r="FX21" i="6"/>
  <c r="FK21" i="6"/>
  <c r="FS21" i="6"/>
  <c r="GB21" i="6"/>
  <c r="FE21" i="6"/>
  <c r="FL21" i="6"/>
  <c r="FT21" i="6"/>
  <c r="FN21" i="6"/>
  <c r="FV21" i="6"/>
  <c r="GD21" i="6"/>
  <c r="FJ21" i="6"/>
  <c r="FR21" i="6"/>
  <c r="GA21" i="6"/>
  <c r="FM21" i="6"/>
  <c r="FU21" i="6"/>
  <c r="GC21" i="6"/>
  <c r="G62" i="17"/>
  <c r="FF18" i="6"/>
  <c r="O62" i="17"/>
  <c r="FN18" i="6"/>
  <c r="FV18" i="6"/>
  <c r="J57" i="17"/>
  <c r="FI19" i="6"/>
  <c r="R57" i="17"/>
  <c r="FQ19" i="6"/>
  <c r="Z57" i="17"/>
  <c r="FY19" i="6"/>
  <c r="FG21" i="6"/>
  <c r="FO21" i="6"/>
  <c r="FW21" i="6"/>
  <c r="J61" i="17"/>
  <c r="R61" i="17"/>
  <c r="FY18" i="6"/>
  <c r="F60" i="17"/>
  <c r="N60" i="17"/>
  <c r="FA21" i="6"/>
  <c r="FI21" i="6"/>
  <c r="FQ21" i="6"/>
  <c r="X57" i="17"/>
  <c r="FW19" i="6"/>
  <c r="FZ21" i="6"/>
  <c r="C57" i="17"/>
  <c r="FB18" i="6"/>
  <c r="K58" i="17"/>
  <c r="FJ18" i="6"/>
  <c r="S57" i="17"/>
  <c r="S76" i="17" s="1"/>
  <c r="FR18" i="6"/>
  <c r="F57" i="17"/>
  <c r="FE19" i="6"/>
  <c r="FU19" i="6"/>
  <c r="F62" i="17"/>
  <c r="B60" i="17"/>
  <c r="B61" i="17"/>
  <c r="B57" i="17"/>
  <c r="C61" i="17"/>
  <c r="G61" i="17"/>
  <c r="K61" i="17"/>
  <c r="O61" i="17"/>
  <c r="S61" i="17"/>
  <c r="S80" i="17" s="1"/>
  <c r="B62" i="17"/>
  <c r="R62" i="17"/>
  <c r="AA57" i="17"/>
  <c r="D57" i="17"/>
  <c r="H57" i="17"/>
  <c r="L57" i="17"/>
  <c r="P57" i="17"/>
  <c r="T57" i="17"/>
  <c r="T76" i="17" s="1"/>
  <c r="Y57" i="17"/>
  <c r="AC57" i="17"/>
  <c r="P60" i="17"/>
  <c r="D58" i="17"/>
  <c r="H58" i="17"/>
  <c r="L58" i="17"/>
  <c r="P58" i="17"/>
  <c r="O57" i="17"/>
  <c r="AE57" i="17"/>
  <c r="G59" i="17"/>
  <c r="O59" i="17"/>
  <c r="D59" i="17"/>
  <c r="H59" i="17"/>
  <c r="L59" i="17"/>
  <c r="P59" i="17"/>
  <c r="H60" i="17"/>
  <c r="Q57" i="17"/>
  <c r="I57" i="17"/>
  <c r="M57" i="17"/>
  <c r="C60" i="17"/>
  <c r="G60" i="17"/>
  <c r="K60" i="17"/>
  <c r="O60" i="17"/>
  <c r="S60" i="17"/>
  <c r="S79" i="17" s="1"/>
  <c r="E62" i="17"/>
  <c r="I62" i="17"/>
  <c r="M62" i="17"/>
  <c r="Q62" i="17"/>
  <c r="O58" i="17"/>
  <c r="J58" i="17"/>
  <c r="N57" i="17"/>
  <c r="AD57" i="17"/>
  <c r="B59" i="17"/>
  <c r="F59" i="17"/>
  <c r="J59" i="17"/>
  <c r="N59" i="17"/>
  <c r="R59" i="17"/>
  <c r="D60" i="17"/>
  <c r="L60" i="17"/>
  <c r="F61" i="17"/>
  <c r="N61" i="17"/>
  <c r="B58" i="17"/>
  <c r="R58" i="17"/>
  <c r="I61" i="17"/>
  <c r="J62" i="17"/>
  <c r="C59" i="17"/>
  <c r="K59" i="17"/>
  <c r="S59" i="17"/>
  <c r="S78" i="17" s="1"/>
  <c r="E60" i="17"/>
  <c r="M60" i="17"/>
  <c r="G58" i="17"/>
  <c r="N62" i="17"/>
  <c r="AB57" i="17"/>
  <c r="E58" i="17"/>
  <c r="E59" i="17"/>
  <c r="I58" i="17"/>
  <c r="I59" i="17"/>
  <c r="M58" i="17"/>
  <c r="M59" i="17"/>
  <c r="Q58" i="17"/>
  <c r="Q59" i="17"/>
  <c r="D61" i="17"/>
  <c r="D62" i="17"/>
  <c r="H61" i="17"/>
  <c r="H62" i="17"/>
  <c r="L61" i="17"/>
  <c r="L62" i="17"/>
  <c r="P61" i="17"/>
  <c r="P62" i="17"/>
  <c r="AF53" i="17"/>
  <c r="AF61" i="17" s="1"/>
  <c r="K57" i="17"/>
  <c r="I60" i="17"/>
  <c r="Q60" i="17"/>
  <c r="C62" i="17"/>
  <c r="K62" i="17"/>
  <c r="S62" i="17"/>
  <c r="S81" i="17" s="1"/>
  <c r="AF47" i="17"/>
  <c r="AF56" i="17"/>
  <c r="G57" i="17"/>
  <c r="W57" i="17"/>
  <c r="C58" i="17"/>
  <c r="S58" i="17"/>
  <c r="S77" i="17" s="1"/>
  <c r="E61" i="17"/>
  <c r="M61" i="17"/>
  <c r="F58" i="17"/>
  <c r="N58" i="17"/>
  <c r="AF57" i="17" l="1"/>
  <c r="AF62" i="17"/>
  <c r="AF58" i="17"/>
  <c r="C80" i="4"/>
  <c r="AG65" i="12" l="1"/>
  <c r="AG68" i="12"/>
  <c r="AG67" i="12"/>
  <c r="AG66" i="12"/>
  <c r="AG72" i="12"/>
  <c r="AG64" i="12"/>
  <c r="AG63" i="12"/>
  <c r="EP18" i="6" l="1"/>
  <c r="EQ18" i="6"/>
  <c r="EP19" i="6"/>
  <c r="EQ19" i="6"/>
  <c r="EP20" i="6"/>
  <c r="EQ20" i="6"/>
  <c r="EP21" i="6"/>
  <c r="EQ21" i="6"/>
  <c r="DW11" i="6"/>
  <c r="DX11" i="6"/>
  <c r="DY11" i="6"/>
  <c r="DZ11" i="6"/>
  <c r="EA11" i="6"/>
  <c r="EB11" i="6"/>
  <c r="EC11" i="6"/>
  <c r="ED11" i="6"/>
  <c r="EE11" i="6"/>
  <c r="EF11" i="6"/>
  <c r="EG11" i="6"/>
  <c r="EH11" i="6"/>
  <c r="EI11" i="6"/>
  <c r="EJ11" i="6"/>
  <c r="EK11" i="6"/>
  <c r="EL11" i="6"/>
  <c r="EM11" i="6"/>
  <c r="EN11" i="6"/>
  <c r="EO11" i="6"/>
  <c r="EP11" i="6"/>
  <c r="EQ11" i="6"/>
  <c r="ER11" i="6"/>
  <c r="ES11" i="6"/>
  <c r="ET11" i="6"/>
  <c r="EU11" i="6"/>
  <c r="EV11" i="6"/>
  <c r="EW11" i="6"/>
  <c r="EX11" i="6"/>
  <c r="EY11" i="6"/>
  <c r="EZ11" i="6"/>
  <c r="DW12" i="6"/>
  <c r="DX12" i="6"/>
  <c r="DY12" i="6"/>
  <c r="DZ12" i="6"/>
  <c r="EA12" i="6"/>
  <c r="EB12" i="6"/>
  <c r="EC12" i="6"/>
  <c r="ED12" i="6"/>
  <c r="EE12" i="6"/>
  <c r="EF12" i="6"/>
  <c r="EG12" i="6"/>
  <c r="EH12" i="6"/>
  <c r="EI12" i="6"/>
  <c r="EJ12" i="6"/>
  <c r="EK12" i="6"/>
  <c r="EL12" i="6"/>
  <c r="EM12" i="6"/>
  <c r="EN12" i="6"/>
  <c r="EO12" i="6"/>
  <c r="EP12" i="6"/>
  <c r="EQ12" i="6"/>
  <c r="ER12" i="6"/>
  <c r="ES12" i="6"/>
  <c r="ET12" i="6"/>
  <c r="EU12" i="6"/>
  <c r="EV12" i="6"/>
  <c r="EW12" i="6"/>
  <c r="EX12" i="6"/>
  <c r="EY12" i="6"/>
  <c r="EZ12" i="6"/>
  <c r="DW13" i="6"/>
  <c r="DX13" i="6"/>
  <c r="DY13" i="6"/>
  <c r="DZ13" i="6"/>
  <c r="EA13" i="6"/>
  <c r="EB13" i="6"/>
  <c r="EC13" i="6"/>
  <c r="ED13" i="6"/>
  <c r="EE13" i="6"/>
  <c r="EF13" i="6"/>
  <c r="EG13" i="6"/>
  <c r="EH13" i="6"/>
  <c r="EI13" i="6"/>
  <c r="EJ13" i="6"/>
  <c r="EK13" i="6"/>
  <c r="EL13" i="6"/>
  <c r="EM13" i="6"/>
  <c r="EN13" i="6"/>
  <c r="EO13" i="6"/>
  <c r="EP13" i="6"/>
  <c r="EQ13" i="6"/>
  <c r="ER13" i="6"/>
  <c r="ES13" i="6"/>
  <c r="ET13" i="6"/>
  <c r="EU13" i="6"/>
  <c r="EV13" i="6"/>
  <c r="EW13" i="6"/>
  <c r="EX13" i="6"/>
  <c r="EY13" i="6"/>
  <c r="EZ13" i="6"/>
  <c r="DW14" i="6"/>
  <c r="DX14" i="6"/>
  <c r="DY14" i="6"/>
  <c r="DZ14" i="6"/>
  <c r="EA14" i="6"/>
  <c r="EB14" i="6"/>
  <c r="EC14" i="6"/>
  <c r="ED14" i="6"/>
  <c r="EE14" i="6"/>
  <c r="EF14" i="6"/>
  <c r="EG14" i="6"/>
  <c r="EH14" i="6"/>
  <c r="EI14" i="6"/>
  <c r="EJ14" i="6"/>
  <c r="EK14" i="6"/>
  <c r="EL14" i="6"/>
  <c r="EM14" i="6"/>
  <c r="EN14" i="6"/>
  <c r="EO14" i="6"/>
  <c r="EP14" i="6"/>
  <c r="EQ14" i="6"/>
  <c r="ER14" i="6"/>
  <c r="ES14" i="6"/>
  <c r="ET14" i="6"/>
  <c r="EU14" i="6"/>
  <c r="EV14" i="6"/>
  <c r="EW14" i="6"/>
  <c r="EX14" i="6"/>
  <c r="EY14" i="6"/>
  <c r="EZ14" i="6"/>
  <c r="DV14" i="6"/>
  <c r="DV13" i="6"/>
  <c r="DV12" i="6"/>
  <c r="DV11" i="6"/>
  <c r="DW3" i="6"/>
  <c r="DX3" i="6"/>
  <c r="DY3" i="6"/>
  <c r="DZ3" i="6"/>
  <c r="EA3" i="6"/>
  <c r="EB3" i="6"/>
  <c r="EC3" i="6"/>
  <c r="ED3" i="6"/>
  <c r="EE3" i="6"/>
  <c r="EF3" i="6"/>
  <c r="EG3" i="6"/>
  <c r="EH3" i="6"/>
  <c r="EI3" i="6"/>
  <c r="EJ3" i="6"/>
  <c r="EK3" i="6"/>
  <c r="EL3" i="6"/>
  <c r="EM3" i="6"/>
  <c r="EN3" i="6"/>
  <c r="EO3" i="6"/>
  <c r="EP3" i="6"/>
  <c r="EQ3" i="6"/>
  <c r="ER3" i="6"/>
  <c r="ES3" i="6"/>
  <c r="ET3" i="6"/>
  <c r="EU3" i="6"/>
  <c r="EV3" i="6"/>
  <c r="EW3" i="6"/>
  <c r="EX3" i="6"/>
  <c r="EY3" i="6"/>
  <c r="EZ3" i="6"/>
  <c r="DW4" i="6"/>
  <c r="DX4" i="6"/>
  <c r="DY4" i="6"/>
  <c r="DZ4" i="6"/>
  <c r="EA4" i="6"/>
  <c r="EB4" i="6"/>
  <c r="EC4" i="6"/>
  <c r="ED4" i="6"/>
  <c r="EE4" i="6"/>
  <c r="EF4" i="6"/>
  <c r="EG4" i="6"/>
  <c r="EH4" i="6"/>
  <c r="EI4" i="6"/>
  <c r="EJ4" i="6"/>
  <c r="EK4" i="6"/>
  <c r="EL4" i="6"/>
  <c r="EM4" i="6"/>
  <c r="EN4" i="6"/>
  <c r="EO4" i="6"/>
  <c r="EP4" i="6"/>
  <c r="EQ4" i="6"/>
  <c r="ER4" i="6"/>
  <c r="ES4" i="6"/>
  <c r="ET4" i="6"/>
  <c r="EU4" i="6"/>
  <c r="EV4" i="6"/>
  <c r="EW4" i="6"/>
  <c r="EX4" i="6"/>
  <c r="EY4" i="6"/>
  <c r="EZ4" i="6"/>
  <c r="DW5" i="6"/>
  <c r="DX5" i="6"/>
  <c r="DY5" i="6"/>
  <c r="DZ5" i="6"/>
  <c r="EA5" i="6"/>
  <c r="EB5" i="6"/>
  <c r="EC5" i="6"/>
  <c r="ED5" i="6"/>
  <c r="EE5" i="6"/>
  <c r="EF5" i="6"/>
  <c r="EG5" i="6"/>
  <c r="EH5" i="6"/>
  <c r="EI5" i="6"/>
  <c r="EJ5" i="6"/>
  <c r="EK5" i="6"/>
  <c r="EL5" i="6"/>
  <c r="EM5" i="6"/>
  <c r="EN5" i="6"/>
  <c r="EO5" i="6"/>
  <c r="EP5" i="6"/>
  <c r="EQ5" i="6"/>
  <c r="ER5" i="6"/>
  <c r="ES5" i="6"/>
  <c r="ET5" i="6"/>
  <c r="EU5" i="6"/>
  <c r="EV5" i="6"/>
  <c r="EW5" i="6"/>
  <c r="EX5" i="6"/>
  <c r="EY5" i="6"/>
  <c r="EZ5" i="6"/>
  <c r="DW6" i="6"/>
  <c r="DX6" i="6"/>
  <c r="DY6" i="6"/>
  <c r="DZ6" i="6"/>
  <c r="EA6" i="6"/>
  <c r="EB6" i="6"/>
  <c r="EC6" i="6"/>
  <c r="ED6" i="6"/>
  <c r="EE6" i="6"/>
  <c r="EF6" i="6"/>
  <c r="EG6" i="6"/>
  <c r="EH6" i="6"/>
  <c r="EI6" i="6"/>
  <c r="EJ6" i="6"/>
  <c r="EK6" i="6"/>
  <c r="EL6" i="6"/>
  <c r="EM6" i="6"/>
  <c r="EN6" i="6"/>
  <c r="EO6" i="6"/>
  <c r="EP6" i="6"/>
  <c r="EQ6" i="6"/>
  <c r="ER6" i="6"/>
  <c r="ES6" i="6"/>
  <c r="ET6" i="6"/>
  <c r="EU6" i="6"/>
  <c r="EV6" i="6"/>
  <c r="EW6" i="6"/>
  <c r="EX6" i="6"/>
  <c r="EY6" i="6"/>
  <c r="EZ6" i="6"/>
  <c r="DV6" i="6"/>
  <c r="DV5" i="6"/>
  <c r="DV4" i="6"/>
  <c r="DV3" i="6"/>
  <c r="E26" i="6" l="1"/>
  <c r="E28" i="6"/>
  <c r="E29" i="6"/>
  <c r="E30" i="6"/>
  <c r="E31" i="6"/>
  <c r="E32" i="6"/>
  <c r="E33" i="6"/>
  <c r="E34" i="6"/>
  <c r="E35" i="6"/>
  <c r="E36" i="6"/>
  <c r="E37" i="6"/>
  <c r="E38" i="6"/>
  <c r="E39" i="6"/>
  <c r="E40" i="6"/>
  <c r="E41" i="6"/>
  <c r="E25" i="6"/>
  <c r="D25" i="6"/>
  <c r="AG54" i="12"/>
  <c r="AG55" i="12"/>
  <c r="AG56" i="12"/>
  <c r="AG57" i="12"/>
  <c r="AG58" i="12"/>
  <c r="AG59" i="12"/>
  <c r="AG53" i="12"/>
  <c r="AG51" i="12"/>
  <c r="AG50" i="12"/>
  <c r="AG46" i="12"/>
  <c r="AG47" i="12"/>
  <c r="AG48" i="12"/>
  <c r="AG45" i="12"/>
  <c r="E9" i="15" l="1"/>
  <c r="F9" i="15"/>
  <c r="G9" i="15"/>
  <c r="H9" i="15"/>
  <c r="I9" i="15"/>
  <c r="J9" i="15"/>
  <c r="K9" i="15"/>
  <c r="L9" i="15"/>
  <c r="M9" i="15"/>
  <c r="N9" i="15"/>
  <c r="O9" i="15"/>
  <c r="P9" i="15"/>
  <c r="Q9" i="15"/>
  <c r="R9" i="15"/>
  <c r="S9" i="15"/>
  <c r="T9" i="15"/>
  <c r="U9" i="15"/>
  <c r="V9" i="15"/>
  <c r="W9" i="15"/>
  <c r="X9" i="15"/>
  <c r="Y9" i="15"/>
  <c r="Z9" i="15"/>
  <c r="AA9" i="15"/>
  <c r="AB9" i="15"/>
  <c r="AC9" i="15"/>
  <c r="AD9" i="15"/>
  <c r="AE9" i="15"/>
  <c r="E10" i="15"/>
  <c r="F10" i="15"/>
  <c r="G10" i="15"/>
  <c r="H10" i="15"/>
  <c r="I10" i="15"/>
  <c r="J10" i="15"/>
  <c r="K10" i="15"/>
  <c r="L10" i="15"/>
  <c r="M10" i="15"/>
  <c r="N10" i="15"/>
  <c r="O10" i="15"/>
  <c r="P10" i="15"/>
  <c r="Q10" i="15"/>
  <c r="R10" i="15"/>
  <c r="S10" i="15"/>
  <c r="T10" i="15"/>
  <c r="U10" i="15"/>
  <c r="V10" i="15"/>
  <c r="W10" i="15"/>
  <c r="X10" i="15"/>
  <c r="Y10" i="15"/>
  <c r="Z10" i="15"/>
  <c r="AA10" i="15"/>
  <c r="AB10" i="15"/>
  <c r="AC10" i="15"/>
  <c r="AD10" i="15"/>
  <c r="AE10" i="15"/>
  <c r="AF10" i="15"/>
  <c r="B9" i="15"/>
  <c r="B10" i="15"/>
  <c r="D9" i="15"/>
  <c r="D10" i="15"/>
  <c r="AF51" i="12"/>
  <c r="AF52" i="12"/>
  <c r="AF53" i="12"/>
  <c r="AE10" i="12" l="1"/>
  <c r="AD10" i="12"/>
  <c r="C10" i="15" l="1"/>
  <c r="C9" i="15"/>
  <c r="AE9" i="12"/>
  <c r="AF9" i="12"/>
  <c r="AF33" i="12"/>
  <c r="AB53" i="15"/>
  <c r="AA53" i="15"/>
  <c r="Y53" i="15"/>
  <c r="X53" i="15"/>
  <c r="U53" i="15"/>
  <c r="T53" i="15"/>
  <c r="S53" i="15"/>
  <c r="R53" i="15"/>
  <c r="Q53" i="15"/>
  <c r="P53" i="15"/>
  <c r="O53" i="15"/>
  <c r="N53" i="15"/>
  <c r="M53" i="15"/>
  <c r="L53" i="15"/>
  <c r="K53" i="15"/>
  <c r="J53" i="15"/>
  <c r="I53" i="15"/>
  <c r="H53" i="15"/>
  <c r="G53" i="15"/>
  <c r="F53" i="15"/>
  <c r="E53" i="15"/>
  <c r="D53" i="15"/>
  <c r="C53" i="15"/>
  <c r="B53" i="15"/>
  <c r="AB52" i="15"/>
  <c r="AA52" i="15"/>
  <c r="Z52" i="15"/>
  <c r="Y52" i="15"/>
  <c r="X52" i="15"/>
  <c r="U52" i="15"/>
  <c r="T52" i="15"/>
  <c r="S52" i="15"/>
  <c r="R52" i="15"/>
  <c r="Q52" i="15"/>
  <c r="P52" i="15"/>
  <c r="O52" i="15"/>
  <c r="N52" i="15"/>
  <c r="M52" i="15"/>
  <c r="L52" i="15"/>
  <c r="K52" i="15"/>
  <c r="J52" i="15"/>
  <c r="I52" i="15"/>
  <c r="H52" i="15"/>
  <c r="G52" i="15"/>
  <c r="F52" i="15"/>
  <c r="E52" i="15"/>
  <c r="D52" i="15"/>
  <c r="C52" i="15"/>
  <c r="B52" i="15"/>
  <c r="AB51" i="15"/>
  <c r="AA51" i="15"/>
  <c r="Z51" i="15"/>
  <c r="Y51" i="15"/>
  <c r="X51" i="15"/>
  <c r="U51" i="15"/>
  <c r="T51" i="15"/>
  <c r="S51" i="15"/>
  <c r="R51" i="15"/>
  <c r="Q51" i="15"/>
  <c r="P51" i="15"/>
  <c r="O51" i="15"/>
  <c r="N51" i="15"/>
  <c r="M51" i="15"/>
  <c r="L51" i="15"/>
  <c r="K51" i="15"/>
  <c r="J51" i="15"/>
  <c r="I51" i="15"/>
  <c r="H51" i="15"/>
  <c r="G51" i="15"/>
  <c r="F51" i="15"/>
  <c r="E51" i="15"/>
  <c r="D51" i="15"/>
  <c r="C51" i="15"/>
  <c r="B51" i="15"/>
  <c r="AF50" i="15"/>
  <c r="AB50" i="15"/>
  <c r="AA50" i="15"/>
  <c r="Z50" i="15"/>
  <c r="Y50" i="15"/>
  <c r="X50" i="15"/>
  <c r="U50" i="15"/>
  <c r="T50" i="15"/>
  <c r="S50" i="15"/>
  <c r="R50" i="15"/>
  <c r="Q50" i="15"/>
  <c r="P50" i="15"/>
  <c r="O50" i="15"/>
  <c r="N50" i="15"/>
  <c r="M50" i="15"/>
  <c r="L50" i="15"/>
  <c r="K50" i="15"/>
  <c r="J50" i="15"/>
  <c r="I50" i="15"/>
  <c r="H50" i="15"/>
  <c r="G50" i="15"/>
  <c r="F50" i="15"/>
  <c r="E50" i="15"/>
  <c r="D50" i="15"/>
  <c r="C50" i="15"/>
  <c r="B50" i="15"/>
  <c r="AF49" i="15"/>
  <c r="AB49" i="15"/>
  <c r="AA49" i="15"/>
  <c r="Y49" i="15"/>
  <c r="X49" i="15"/>
  <c r="U49" i="15"/>
  <c r="T49" i="15"/>
  <c r="S49" i="15"/>
  <c r="R49" i="15"/>
  <c r="Q49" i="15"/>
  <c r="P49" i="15"/>
  <c r="O49" i="15"/>
  <c r="N49" i="15"/>
  <c r="M49" i="15"/>
  <c r="L49" i="15"/>
  <c r="K49" i="15"/>
  <c r="J49" i="15"/>
  <c r="I49" i="15"/>
  <c r="H49" i="15"/>
  <c r="G49" i="15"/>
  <c r="F49" i="15"/>
  <c r="E49" i="15"/>
  <c r="D49" i="15"/>
  <c r="C49" i="15"/>
  <c r="B49" i="15"/>
  <c r="AF48" i="15"/>
  <c r="AB48" i="15"/>
  <c r="AA48" i="15"/>
  <c r="Z48" i="15"/>
  <c r="Y48" i="15"/>
  <c r="X48" i="15"/>
  <c r="U48" i="15"/>
  <c r="T48" i="15"/>
  <c r="S48" i="15"/>
  <c r="R48" i="15"/>
  <c r="Q48" i="15"/>
  <c r="P48" i="15"/>
  <c r="O48" i="15"/>
  <c r="EI21" i="6" s="1"/>
  <c r="N48" i="15"/>
  <c r="M48" i="15"/>
  <c r="L48" i="15"/>
  <c r="K48" i="15"/>
  <c r="J48" i="15"/>
  <c r="I48" i="15"/>
  <c r="H48" i="15"/>
  <c r="G48" i="15"/>
  <c r="F48" i="15"/>
  <c r="E48" i="15"/>
  <c r="D48" i="15"/>
  <c r="C48" i="15"/>
  <c r="B48" i="15"/>
  <c r="AF47" i="15"/>
  <c r="EZ20" i="6" s="1"/>
  <c r="EY20" i="6"/>
  <c r="EX20" i="6"/>
  <c r="EW20" i="6"/>
  <c r="AB47" i="15"/>
  <c r="AA47" i="15"/>
  <c r="EU20" i="6" s="1"/>
  <c r="Z47" i="15"/>
  <c r="ET20" i="6" s="1"/>
  <c r="Y47" i="15"/>
  <c r="ES20" i="6" s="1"/>
  <c r="X47" i="15"/>
  <c r="ER20" i="6" s="1"/>
  <c r="U47" i="15"/>
  <c r="EO20" i="6" s="1"/>
  <c r="T47" i="15"/>
  <c r="EN20" i="6" s="1"/>
  <c r="S47" i="15"/>
  <c r="EM20" i="6" s="1"/>
  <c r="R47" i="15"/>
  <c r="EL20" i="6" s="1"/>
  <c r="Q47" i="15"/>
  <c r="EK20" i="6" s="1"/>
  <c r="P47" i="15"/>
  <c r="EJ20" i="6" s="1"/>
  <c r="O47" i="15"/>
  <c r="EI20" i="6" s="1"/>
  <c r="N47" i="15"/>
  <c r="EH20" i="6" s="1"/>
  <c r="M47" i="15"/>
  <c r="EG20" i="6" s="1"/>
  <c r="L47" i="15"/>
  <c r="EF20" i="6" s="1"/>
  <c r="K47" i="15"/>
  <c r="EE20" i="6" s="1"/>
  <c r="J47" i="15"/>
  <c r="ED20" i="6" s="1"/>
  <c r="I47" i="15"/>
  <c r="EC20" i="6" s="1"/>
  <c r="H47" i="15"/>
  <c r="EB20" i="6" s="1"/>
  <c r="G47" i="15"/>
  <c r="EA20" i="6" s="1"/>
  <c r="F47" i="15"/>
  <c r="DZ20" i="6" s="1"/>
  <c r="E47" i="15"/>
  <c r="DY20" i="6" s="1"/>
  <c r="D47" i="15"/>
  <c r="DX20" i="6" s="1"/>
  <c r="C47" i="15"/>
  <c r="DW20" i="6" s="1"/>
  <c r="B47" i="15"/>
  <c r="AF46" i="15"/>
  <c r="AF58" i="15" s="1"/>
  <c r="AB46" i="15"/>
  <c r="AA46" i="15"/>
  <c r="Z46" i="15"/>
  <c r="Y46" i="15"/>
  <c r="X46" i="15"/>
  <c r="U46" i="15"/>
  <c r="T46" i="15"/>
  <c r="S46" i="15"/>
  <c r="R46" i="15"/>
  <c r="Q46" i="15"/>
  <c r="P46" i="15"/>
  <c r="O46" i="15"/>
  <c r="N46" i="15"/>
  <c r="M46" i="15"/>
  <c r="L46" i="15"/>
  <c r="K46" i="15"/>
  <c r="J46" i="15"/>
  <c r="I46" i="15"/>
  <c r="H46" i="15"/>
  <c r="G46" i="15"/>
  <c r="F46" i="15"/>
  <c r="E46" i="15"/>
  <c r="D46" i="15"/>
  <c r="C46" i="15"/>
  <c r="B46" i="15"/>
  <c r="AF45" i="15"/>
  <c r="EZ19" i="6" s="1"/>
  <c r="EX19" i="6"/>
  <c r="EW19" i="6"/>
  <c r="AB45" i="15"/>
  <c r="EV19" i="6" s="1"/>
  <c r="AA45" i="15"/>
  <c r="EU19" i="6" s="1"/>
  <c r="Z45" i="15"/>
  <c r="ET19" i="6" s="1"/>
  <c r="Y45" i="15"/>
  <c r="ES19" i="6" s="1"/>
  <c r="X45" i="15"/>
  <c r="U45" i="15"/>
  <c r="T45" i="15"/>
  <c r="EN19" i="6" s="1"/>
  <c r="S45" i="15"/>
  <c r="EM19" i="6" s="1"/>
  <c r="R45" i="15"/>
  <c r="EL19" i="6" s="1"/>
  <c r="Q45" i="15"/>
  <c r="EK19" i="6" s="1"/>
  <c r="P45" i="15"/>
  <c r="EJ19" i="6" s="1"/>
  <c r="O45" i="15"/>
  <c r="N45" i="15"/>
  <c r="EH19" i="6" s="1"/>
  <c r="M45" i="15"/>
  <c r="EG19" i="6" s="1"/>
  <c r="L45" i="15"/>
  <c r="EF19" i="6" s="1"/>
  <c r="K45" i="15"/>
  <c r="J45" i="15"/>
  <c r="ED19" i="6" s="1"/>
  <c r="I45" i="15"/>
  <c r="EC19" i="6" s="1"/>
  <c r="H45" i="15"/>
  <c r="EB19" i="6" s="1"/>
  <c r="G45" i="15"/>
  <c r="EA19" i="6" s="1"/>
  <c r="F45" i="15"/>
  <c r="DZ19" i="6" s="1"/>
  <c r="E45" i="15"/>
  <c r="DY19" i="6" s="1"/>
  <c r="D45" i="15"/>
  <c r="DX19" i="6" s="1"/>
  <c r="C45" i="15"/>
  <c r="DW19" i="6" s="1"/>
  <c r="B45" i="15"/>
  <c r="AF44" i="15"/>
  <c r="EZ18" i="6" s="1"/>
  <c r="EY18" i="6"/>
  <c r="EX18" i="6"/>
  <c r="AB44" i="15"/>
  <c r="EV18" i="6" s="1"/>
  <c r="AA44" i="15"/>
  <c r="EU18" i="6" s="1"/>
  <c r="Z44" i="15"/>
  <c r="ET18" i="6" s="1"/>
  <c r="Y44" i="15"/>
  <c r="ES18" i="6" s="1"/>
  <c r="ER18" i="6"/>
  <c r="U44" i="15"/>
  <c r="T44" i="15"/>
  <c r="EN18" i="6" s="1"/>
  <c r="S44" i="15"/>
  <c r="EM18" i="6" s="1"/>
  <c r="R44" i="15"/>
  <c r="EL18" i="6" s="1"/>
  <c r="Q44" i="15"/>
  <c r="EK18" i="6" s="1"/>
  <c r="P44" i="15"/>
  <c r="EJ18" i="6" s="1"/>
  <c r="O44" i="15"/>
  <c r="EI18" i="6" s="1"/>
  <c r="N44" i="15"/>
  <c r="EH18" i="6" s="1"/>
  <c r="M44" i="15"/>
  <c r="L44" i="15"/>
  <c r="EF18" i="6" s="1"/>
  <c r="K44" i="15"/>
  <c r="EE18" i="6" s="1"/>
  <c r="J44" i="15"/>
  <c r="ED18" i="6" s="1"/>
  <c r="I44" i="15"/>
  <c r="H44" i="15"/>
  <c r="EB18" i="6" s="1"/>
  <c r="G44" i="15"/>
  <c r="EA18" i="6" s="1"/>
  <c r="F44" i="15"/>
  <c r="DZ18" i="6" s="1"/>
  <c r="E44" i="15"/>
  <c r="DY18" i="6" s="1"/>
  <c r="D44" i="15"/>
  <c r="DX18" i="6" s="1"/>
  <c r="C44" i="15"/>
  <c r="DW18" i="6" s="1"/>
  <c r="B44" i="15"/>
  <c r="DV18" i="6" s="1"/>
  <c r="AG35" i="15"/>
  <c r="AF35" i="15"/>
  <c r="AE35" i="15"/>
  <c r="AD35" i="15"/>
  <c r="AC35" i="15"/>
  <c r="AB35" i="15"/>
  <c r="AA35" i="15"/>
  <c r="Z35" i="15"/>
  <c r="Y35" i="15"/>
  <c r="X35" i="15"/>
  <c r="W35" i="15"/>
  <c r="V35" i="15"/>
  <c r="U35" i="15"/>
  <c r="T35" i="15"/>
  <c r="S35" i="15"/>
  <c r="R35" i="15"/>
  <c r="Q35" i="15"/>
  <c r="P35" i="15"/>
  <c r="O35" i="15"/>
  <c r="N35" i="15"/>
  <c r="M35" i="15"/>
  <c r="L35" i="15"/>
  <c r="K35" i="15"/>
  <c r="J35" i="15"/>
  <c r="I35" i="15"/>
  <c r="H35" i="15"/>
  <c r="G35" i="15"/>
  <c r="F35" i="15"/>
  <c r="E35" i="15"/>
  <c r="D35" i="15"/>
  <c r="C35" i="15"/>
  <c r="B35" i="15"/>
  <c r="AG34" i="15"/>
  <c r="AF34" i="15"/>
  <c r="AE34" i="15"/>
  <c r="AD34" i="15"/>
  <c r="AC34" i="15"/>
  <c r="AB34" i="15"/>
  <c r="AA34" i="15"/>
  <c r="Z34" i="15"/>
  <c r="Y34" i="15"/>
  <c r="X34" i="15"/>
  <c r="W34" i="15"/>
  <c r="V34" i="15"/>
  <c r="U34" i="15"/>
  <c r="T34" i="15"/>
  <c r="S34" i="15"/>
  <c r="R34" i="15"/>
  <c r="Q34" i="15"/>
  <c r="P34" i="15"/>
  <c r="O34" i="15"/>
  <c r="N34" i="15"/>
  <c r="M34" i="15"/>
  <c r="L34" i="15"/>
  <c r="K34" i="15"/>
  <c r="J34" i="15"/>
  <c r="I34" i="15"/>
  <c r="H34" i="15"/>
  <c r="G34" i="15"/>
  <c r="F34" i="15"/>
  <c r="E34" i="15"/>
  <c r="D34" i="15"/>
  <c r="C34" i="15"/>
  <c r="B34" i="15"/>
  <c r="AG33" i="15"/>
  <c r="AF33" i="15"/>
  <c r="AE33" i="15"/>
  <c r="AD33" i="15"/>
  <c r="AC33" i="15"/>
  <c r="AB33" i="15"/>
  <c r="AA33" i="15"/>
  <c r="Z33" i="15"/>
  <c r="Y33" i="15"/>
  <c r="X33" i="15"/>
  <c r="W33" i="15"/>
  <c r="V33" i="15"/>
  <c r="U33" i="15"/>
  <c r="T33" i="15"/>
  <c r="S33" i="15"/>
  <c r="R33" i="15"/>
  <c r="Q33" i="15"/>
  <c r="P33" i="15"/>
  <c r="O33" i="15"/>
  <c r="N33" i="15"/>
  <c r="M33" i="15"/>
  <c r="L33" i="15"/>
  <c r="K33" i="15"/>
  <c r="J33" i="15"/>
  <c r="I33" i="15"/>
  <c r="H33" i="15"/>
  <c r="G33" i="15"/>
  <c r="F33" i="15"/>
  <c r="E33" i="15"/>
  <c r="D33" i="15"/>
  <c r="C33" i="15"/>
  <c r="B33" i="15"/>
  <c r="AG28" i="15"/>
  <c r="AF28" i="15"/>
  <c r="AE28" i="15"/>
  <c r="AD28" i="15"/>
  <c r="AC28" i="15"/>
  <c r="AB28" i="15"/>
  <c r="AA28" i="15"/>
  <c r="Z28" i="15"/>
  <c r="Y28" i="15"/>
  <c r="X28" i="15"/>
  <c r="W28" i="15"/>
  <c r="V28" i="15"/>
  <c r="U28" i="15"/>
  <c r="T28" i="15"/>
  <c r="S28" i="15"/>
  <c r="R28" i="15"/>
  <c r="Q28" i="15"/>
  <c r="P28" i="15"/>
  <c r="O28" i="15"/>
  <c r="N28" i="15"/>
  <c r="M28" i="15"/>
  <c r="L28" i="15"/>
  <c r="K28" i="15"/>
  <c r="J28" i="15"/>
  <c r="I28" i="15"/>
  <c r="H28" i="15"/>
  <c r="G28" i="15"/>
  <c r="F28" i="15"/>
  <c r="E28" i="15"/>
  <c r="D28" i="15"/>
  <c r="C28" i="15"/>
  <c r="B28" i="15"/>
  <c r="AG27" i="15"/>
  <c r="AF27" i="15"/>
  <c r="AE27" i="15"/>
  <c r="AD27" i="15"/>
  <c r="AC27" i="15"/>
  <c r="AB27" i="15"/>
  <c r="AA27" i="15"/>
  <c r="Z27" i="15"/>
  <c r="Y27" i="15"/>
  <c r="X27" i="15"/>
  <c r="W27" i="15"/>
  <c r="V27" i="15"/>
  <c r="U27" i="15"/>
  <c r="T27" i="15"/>
  <c r="S27" i="15"/>
  <c r="R27" i="15"/>
  <c r="Q27" i="15"/>
  <c r="P27" i="15"/>
  <c r="O27" i="15"/>
  <c r="N27" i="15"/>
  <c r="M27" i="15"/>
  <c r="L27" i="15"/>
  <c r="K27" i="15"/>
  <c r="J27" i="15"/>
  <c r="I27" i="15"/>
  <c r="H27" i="15"/>
  <c r="G27" i="15"/>
  <c r="F27" i="15"/>
  <c r="E27" i="15"/>
  <c r="D27" i="15"/>
  <c r="C27" i="15"/>
  <c r="B27" i="15"/>
  <c r="AG17" i="15"/>
  <c r="AF17" i="15"/>
  <c r="AE17" i="15"/>
  <c r="AD17" i="15"/>
  <c r="AC17" i="15"/>
  <c r="AB17" i="15"/>
  <c r="AA17" i="15"/>
  <c r="Z17" i="15"/>
  <c r="Y17" i="15"/>
  <c r="X17" i="15"/>
  <c r="W17" i="15"/>
  <c r="V17" i="15"/>
  <c r="U17" i="15"/>
  <c r="T17" i="15"/>
  <c r="S17" i="15"/>
  <c r="R17" i="15"/>
  <c r="Q17" i="15"/>
  <c r="P17" i="15"/>
  <c r="O17" i="15"/>
  <c r="N17" i="15"/>
  <c r="M17" i="15"/>
  <c r="L17" i="15"/>
  <c r="K17" i="15"/>
  <c r="J17" i="15"/>
  <c r="I17" i="15"/>
  <c r="H17" i="15"/>
  <c r="G17" i="15"/>
  <c r="F17" i="15"/>
  <c r="E17" i="15"/>
  <c r="D17" i="15"/>
  <c r="C17" i="15"/>
  <c r="B17" i="15"/>
  <c r="AG16" i="15"/>
  <c r="AF16" i="15"/>
  <c r="AE16" i="15"/>
  <c r="AD16" i="15"/>
  <c r="AC16" i="15"/>
  <c r="AB16" i="15"/>
  <c r="AA16" i="15"/>
  <c r="Z16" i="15"/>
  <c r="Y16" i="15"/>
  <c r="X16" i="15"/>
  <c r="W16" i="15"/>
  <c r="V16" i="15"/>
  <c r="U16" i="15"/>
  <c r="T16" i="15"/>
  <c r="S16" i="15"/>
  <c r="R16" i="15"/>
  <c r="Q16" i="15"/>
  <c r="P16" i="15"/>
  <c r="O16" i="15"/>
  <c r="N16" i="15"/>
  <c r="M16" i="15"/>
  <c r="L16" i="15"/>
  <c r="K16" i="15"/>
  <c r="J16" i="15"/>
  <c r="I16" i="15"/>
  <c r="H16" i="15"/>
  <c r="G16" i="15"/>
  <c r="F16" i="15"/>
  <c r="E16" i="15"/>
  <c r="D16" i="15"/>
  <c r="C16" i="15"/>
  <c r="B16" i="15"/>
  <c r="AG15" i="15"/>
  <c r="AF15" i="15"/>
  <c r="AE15" i="15"/>
  <c r="AD15" i="15"/>
  <c r="AC15" i="15"/>
  <c r="AB15" i="15"/>
  <c r="AA15" i="15"/>
  <c r="Z15" i="15"/>
  <c r="Y15" i="15"/>
  <c r="X15" i="15"/>
  <c r="W15" i="15"/>
  <c r="V15" i="15"/>
  <c r="U15" i="15"/>
  <c r="T15" i="15"/>
  <c r="S15" i="15"/>
  <c r="R15" i="15"/>
  <c r="Q15" i="15"/>
  <c r="P15" i="15"/>
  <c r="O15" i="15"/>
  <c r="N15" i="15"/>
  <c r="M15" i="15"/>
  <c r="L15" i="15"/>
  <c r="K15" i="15"/>
  <c r="J15" i="15"/>
  <c r="I15" i="15"/>
  <c r="H15" i="15"/>
  <c r="G15" i="15"/>
  <c r="F15" i="15"/>
  <c r="E15" i="15"/>
  <c r="D15" i="15"/>
  <c r="C15" i="15"/>
  <c r="B15" i="15"/>
  <c r="AG10" i="15"/>
  <c r="AG9" i="15"/>
  <c r="EH21" i="6" l="1"/>
  <c r="EZ21" i="6"/>
  <c r="DX21" i="6"/>
  <c r="EX21" i="6"/>
  <c r="DY21" i="6"/>
  <c r="M57" i="15"/>
  <c r="AC55" i="15"/>
  <c r="EW18" i="6"/>
  <c r="AG49" i="15"/>
  <c r="O54" i="15"/>
  <c r="EI19" i="6"/>
  <c r="AG46" i="15"/>
  <c r="EJ21" i="6"/>
  <c r="AG51" i="15"/>
  <c r="AE59" i="15"/>
  <c r="AG48" i="15"/>
  <c r="DV21" i="6"/>
  <c r="EV21" i="6"/>
  <c r="AG45" i="15"/>
  <c r="DV19" i="6"/>
  <c r="DW21" i="6"/>
  <c r="EW21" i="6"/>
  <c r="AG50" i="15"/>
  <c r="AG47" i="15"/>
  <c r="AG56" i="15" s="1"/>
  <c r="DV20" i="6"/>
  <c r="EY21" i="6"/>
  <c r="AE54" i="15"/>
  <c r="EY19" i="6"/>
  <c r="AF54" i="15"/>
  <c r="AB56" i="15"/>
  <c r="EV20" i="6"/>
  <c r="AB54" i="15"/>
  <c r="EU21" i="6"/>
  <c r="AA54" i="15"/>
  <c r="ET21" i="6"/>
  <c r="ES21" i="6"/>
  <c r="Y56" i="15"/>
  <c r="ER21" i="6"/>
  <c r="X56" i="15"/>
  <c r="X54" i="15"/>
  <c r="ER19" i="6"/>
  <c r="EO21" i="6"/>
  <c r="U56" i="15"/>
  <c r="U54" i="15"/>
  <c r="EO19" i="6"/>
  <c r="U59" i="15"/>
  <c r="EO18" i="6"/>
  <c r="EN21" i="6"/>
  <c r="EM21" i="6"/>
  <c r="EL21" i="6"/>
  <c r="EK21" i="6"/>
  <c r="Q56" i="15"/>
  <c r="Q54" i="15"/>
  <c r="EG21" i="6"/>
  <c r="M54" i="15"/>
  <c r="M55" i="15"/>
  <c r="EG18" i="6"/>
  <c r="EF21" i="6"/>
  <c r="EE21" i="6"/>
  <c r="K54" i="15"/>
  <c r="EE19" i="6"/>
  <c r="EC21" i="6"/>
  <c r="I54" i="15"/>
  <c r="I59" i="15"/>
  <c r="EC18" i="6"/>
  <c r="EB21" i="6"/>
  <c r="ED21" i="6"/>
  <c r="EA21" i="6"/>
  <c r="G54" i="15"/>
  <c r="DZ21" i="6"/>
  <c r="E54" i="15"/>
  <c r="E55" i="15"/>
  <c r="C54" i="15"/>
  <c r="E56" i="15"/>
  <c r="I56" i="15"/>
  <c r="M56" i="15"/>
  <c r="B57" i="15"/>
  <c r="F57" i="15"/>
  <c r="J57" i="15"/>
  <c r="X59" i="15"/>
  <c r="AB59" i="15"/>
  <c r="X55" i="15"/>
  <c r="AB55" i="15"/>
  <c r="Y54" i="15"/>
  <c r="X57" i="15"/>
  <c r="AB57" i="15"/>
  <c r="S54" i="15"/>
  <c r="W54" i="15"/>
  <c r="D54" i="15"/>
  <c r="H54" i="15"/>
  <c r="P54" i="15"/>
  <c r="T54" i="15"/>
  <c r="D58" i="15"/>
  <c r="P59" i="15"/>
  <c r="T59" i="15"/>
  <c r="D55" i="15"/>
  <c r="H55" i="15"/>
  <c r="L55" i="15"/>
  <c r="P55" i="15"/>
  <c r="T55" i="15"/>
  <c r="D57" i="15"/>
  <c r="H57" i="15"/>
  <c r="L57" i="15"/>
  <c r="P57" i="15"/>
  <c r="T57" i="15"/>
  <c r="E58" i="15"/>
  <c r="I58" i="15"/>
  <c r="M58" i="15"/>
  <c r="P56" i="15"/>
  <c r="T56" i="15"/>
  <c r="AC56" i="15"/>
  <c r="P58" i="15"/>
  <c r="R56" i="15"/>
  <c r="V56" i="15"/>
  <c r="Z56" i="15"/>
  <c r="T58" i="15"/>
  <c r="G57" i="15"/>
  <c r="W57" i="15"/>
  <c r="AA57" i="15"/>
  <c r="X58" i="15"/>
  <c r="H58" i="15"/>
  <c r="L58" i="15"/>
  <c r="AB58" i="15"/>
  <c r="E59" i="15"/>
  <c r="AF59" i="15"/>
  <c r="AF55" i="15"/>
  <c r="AC54" i="15"/>
  <c r="AF57" i="15"/>
  <c r="AC58" i="15"/>
  <c r="AF56" i="15"/>
  <c r="AC57" i="15"/>
  <c r="U55" i="15"/>
  <c r="Q58" i="15"/>
  <c r="U58" i="15"/>
  <c r="Y58" i="15"/>
  <c r="Y55" i="15"/>
  <c r="Q57" i="15"/>
  <c r="U57" i="15"/>
  <c r="Y57" i="15"/>
  <c r="O59" i="15"/>
  <c r="S59" i="15"/>
  <c r="W59" i="15"/>
  <c r="AA59" i="15"/>
  <c r="Q55" i="15"/>
  <c r="Y59" i="15"/>
  <c r="L54" i="15"/>
  <c r="D56" i="15"/>
  <c r="H56" i="15"/>
  <c r="L56" i="15"/>
  <c r="E57" i="15"/>
  <c r="I57" i="15"/>
  <c r="I55" i="15"/>
  <c r="F56" i="15"/>
  <c r="AG44" i="15"/>
  <c r="F55" i="15"/>
  <c r="C59" i="15"/>
  <c r="G59" i="15"/>
  <c r="K59" i="15"/>
  <c r="AG52" i="15"/>
  <c r="B56" i="15"/>
  <c r="D59" i="15"/>
  <c r="H59" i="15"/>
  <c r="L59" i="15"/>
  <c r="B54" i="15"/>
  <c r="J54" i="15"/>
  <c r="R54" i="15"/>
  <c r="Z54" i="15"/>
  <c r="C58" i="15"/>
  <c r="C55" i="15"/>
  <c r="K58" i="15"/>
  <c r="K55" i="15"/>
  <c r="S58" i="15"/>
  <c r="S55" i="15"/>
  <c r="AE58" i="15"/>
  <c r="AE55" i="15"/>
  <c r="B58" i="15"/>
  <c r="B59" i="15"/>
  <c r="J58" i="15"/>
  <c r="J59" i="15"/>
  <c r="R58" i="15"/>
  <c r="R59" i="15"/>
  <c r="Z58" i="15"/>
  <c r="Z59" i="15"/>
  <c r="AD58" i="15"/>
  <c r="AD59" i="15"/>
  <c r="C57" i="15"/>
  <c r="B55" i="15"/>
  <c r="J55" i="15"/>
  <c r="J56" i="15"/>
  <c r="K57" i="15"/>
  <c r="M59" i="15"/>
  <c r="AC59" i="15"/>
  <c r="F54" i="15"/>
  <c r="N54" i="15"/>
  <c r="V54" i="15"/>
  <c r="AD54" i="15"/>
  <c r="G58" i="15"/>
  <c r="G55" i="15"/>
  <c r="O58" i="15"/>
  <c r="O55" i="15"/>
  <c r="W58" i="15"/>
  <c r="W55" i="15"/>
  <c r="AA58" i="15"/>
  <c r="AA55" i="15"/>
  <c r="F58" i="15"/>
  <c r="F59" i="15"/>
  <c r="N58" i="15"/>
  <c r="N59" i="15"/>
  <c r="V58" i="15"/>
  <c r="V59" i="15"/>
  <c r="S57" i="15"/>
  <c r="N57" i="15"/>
  <c r="N55" i="15"/>
  <c r="R57" i="15"/>
  <c r="R55" i="15"/>
  <c r="V57" i="15"/>
  <c r="V55" i="15"/>
  <c r="Z57" i="15"/>
  <c r="Z55" i="15"/>
  <c r="AD57" i="15"/>
  <c r="AD55" i="15"/>
  <c r="C56" i="15"/>
  <c r="G56" i="15"/>
  <c r="K56" i="15"/>
  <c r="O56" i="15"/>
  <c r="S56" i="15"/>
  <c r="W56" i="15"/>
  <c r="AA56" i="15"/>
  <c r="AE56" i="15"/>
  <c r="N56" i="15"/>
  <c r="AD56" i="15"/>
  <c r="O57" i="15"/>
  <c r="AE57" i="15"/>
  <c r="Q59" i="15"/>
  <c r="AG57" i="15" l="1"/>
  <c r="AG58" i="15"/>
  <c r="AG55" i="15"/>
  <c r="AG54" i="15"/>
  <c r="AG59" i="15"/>
  <c r="AF68" i="3"/>
  <c r="AF67" i="3"/>
  <c r="AF66" i="3"/>
  <c r="AF65" i="3"/>
  <c r="AF71" i="3"/>
  <c r="AF64" i="3"/>
  <c r="AF69" i="3"/>
  <c r="AF63" i="3"/>
  <c r="C49" i="12" l="1"/>
  <c r="CR11" i="6" l="1"/>
  <c r="CS11" i="6"/>
  <c r="CT11" i="6"/>
  <c r="CU11" i="6"/>
  <c r="CV11" i="6"/>
  <c r="CW11" i="6"/>
  <c r="CX11" i="6"/>
  <c r="CY11" i="6"/>
  <c r="CZ11" i="6"/>
  <c r="DA11" i="6"/>
  <c r="DB11" i="6"/>
  <c r="DC11" i="6"/>
  <c r="DD11" i="6"/>
  <c r="DE11" i="6"/>
  <c r="DF11" i="6"/>
  <c r="DG11" i="6"/>
  <c r="DH11" i="6"/>
  <c r="DI11" i="6"/>
  <c r="DJ11" i="6"/>
  <c r="DK11" i="6"/>
  <c r="DL11" i="6"/>
  <c r="DM11" i="6"/>
  <c r="DN11" i="6"/>
  <c r="DO11" i="6"/>
  <c r="DP11" i="6"/>
  <c r="DQ11" i="6"/>
  <c r="DR11" i="6"/>
  <c r="DS11" i="6"/>
  <c r="DT11" i="6"/>
  <c r="DU11" i="6"/>
  <c r="CR12" i="6"/>
  <c r="CS12" i="6"/>
  <c r="CT12" i="6"/>
  <c r="CU12" i="6"/>
  <c r="CV12" i="6"/>
  <c r="CW12" i="6"/>
  <c r="CX12" i="6"/>
  <c r="CY12" i="6"/>
  <c r="CZ12" i="6"/>
  <c r="DA12" i="6"/>
  <c r="DB12" i="6"/>
  <c r="DC12" i="6"/>
  <c r="DD12" i="6"/>
  <c r="DE12" i="6"/>
  <c r="DF12" i="6"/>
  <c r="DG12" i="6"/>
  <c r="DH12" i="6"/>
  <c r="DI12" i="6"/>
  <c r="DJ12" i="6"/>
  <c r="DK12" i="6"/>
  <c r="DL12" i="6"/>
  <c r="DM12" i="6"/>
  <c r="DN12" i="6"/>
  <c r="DO12" i="6"/>
  <c r="DP12" i="6"/>
  <c r="DQ12" i="6"/>
  <c r="DR12" i="6"/>
  <c r="DS12" i="6"/>
  <c r="DT12" i="6"/>
  <c r="DU12" i="6"/>
  <c r="CR13" i="6"/>
  <c r="CS13" i="6"/>
  <c r="CT13" i="6"/>
  <c r="CU13" i="6"/>
  <c r="CV13" i="6"/>
  <c r="CW13" i="6"/>
  <c r="CX13" i="6"/>
  <c r="CY13" i="6"/>
  <c r="CZ13" i="6"/>
  <c r="DA13" i="6"/>
  <c r="DB13" i="6"/>
  <c r="DC13" i="6"/>
  <c r="DD13" i="6"/>
  <c r="DE13" i="6"/>
  <c r="DF13" i="6"/>
  <c r="DG13" i="6"/>
  <c r="DH13" i="6"/>
  <c r="DI13" i="6"/>
  <c r="DJ13" i="6"/>
  <c r="DK13" i="6"/>
  <c r="DL13" i="6"/>
  <c r="DM13" i="6"/>
  <c r="DN13" i="6"/>
  <c r="DO13" i="6"/>
  <c r="DP13" i="6"/>
  <c r="DQ13" i="6"/>
  <c r="DR13" i="6"/>
  <c r="DS13" i="6"/>
  <c r="DT13" i="6"/>
  <c r="DU13" i="6"/>
  <c r="CR14" i="6"/>
  <c r="CS14" i="6"/>
  <c r="CT14" i="6"/>
  <c r="CU14" i="6"/>
  <c r="CV14" i="6"/>
  <c r="CW14" i="6"/>
  <c r="CX14" i="6"/>
  <c r="CY14" i="6"/>
  <c r="CZ14" i="6"/>
  <c r="DA14" i="6"/>
  <c r="DB14" i="6"/>
  <c r="DC14" i="6"/>
  <c r="DD14" i="6"/>
  <c r="DE14" i="6"/>
  <c r="DF14" i="6"/>
  <c r="DG14" i="6"/>
  <c r="DH14" i="6"/>
  <c r="DI14" i="6"/>
  <c r="DJ14" i="6"/>
  <c r="DK14" i="6"/>
  <c r="DL14" i="6"/>
  <c r="DM14" i="6"/>
  <c r="DN14" i="6"/>
  <c r="DO14" i="6"/>
  <c r="DP14" i="6"/>
  <c r="DQ14" i="6"/>
  <c r="DR14" i="6"/>
  <c r="DS14" i="6"/>
  <c r="DT14" i="6"/>
  <c r="DU14" i="6"/>
  <c r="CQ14" i="6"/>
  <c r="CQ13" i="6"/>
  <c r="CQ12" i="6"/>
  <c r="CQ11" i="6"/>
  <c r="CT6" i="6"/>
  <c r="CU6" i="6"/>
  <c r="CV6" i="6"/>
  <c r="CW6" i="6"/>
  <c r="CX6" i="6"/>
  <c r="CY6" i="6"/>
  <c r="CZ6" i="6"/>
  <c r="DA6" i="6"/>
  <c r="DB6" i="6"/>
  <c r="DC6" i="6"/>
  <c r="DD6" i="6"/>
  <c r="DE6" i="6"/>
  <c r="DF6" i="6"/>
  <c r="DG6" i="6"/>
  <c r="DH6" i="6"/>
  <c r="DI6" i="6"/>
  <c r="DJ6" i="6"/>
  <c r="DK6" i="6"/>
  <c r="DL6" i="6"/>
  <c r="DM6" i="6"/>
  <c r="DN6" i="6"/>
  <c r="DO6" i="6"/>
  <c r="DP6" i="6"/>
  <c r="DQ6" i="6"/>
  <c r="DR6" i="6"/>
  <c r="DS6" i="6"/>
  <c r="DT6" i="6"/>
  <c r="DU6" i="6"/>
  <c r="CR6" i="6"/>
  <c r="CS6" i="6"/>
  <c r="CQ6" i="6"/>
  <c r="CR5" i="6"/>
  <c r="CS5" i="6"/>
  <c r="CT5" i="6"/>
  <c r="CU5" i="6"/>
  <c r="CV5" i="6"/>
  <c r="CW5" i="6"/>
  <c r="CX5" i="6"/>
  <c r="CY5" i="6"/>
  <c r="CZ5" i="6"/>
  <c r="DA5" i="6"/>
  <c r="DB5" i="6"/>
  <c r="DC5" i="6"/>
  <c r="DD5" i="6"/>
  <c r="DE5" i="6"/>
  <c r="DF5" i="6"/>
  <c r="DG5" i="6"/>
  <c r="DH5" i="6"/>
  <c r="DI5" i="6"/>
  <c r="DJ5" i="6"/>
  <c r="DK5" i="6"/>
  <c r="DL5" i="6"/>
  <c r="DM5" i="6"/>
  <c r="DN5" i="6"/>
  <c r="DO5" i="6"/>
  <c r="DP5" i="6"/>
  <c r="DQ5" i="6"/>
  <c r="DR5" i="6"/>
  <c r="DS5" i="6"/>
  <c r="DT5" i="6"/>
  <c r="DU5" i="6"/>
  <c r="CQ5" i="6"/>
  <c r="CS4" i="6"/>
  <c r="CT4" i="6"/>
  <c r="CU4" i="6"/>
  <c r="CV4" i="6"/>
  <c r="CW4" i="6"/>
  <c r="CX4" i="6"/>
  <c r="CY4" i="6"/>
  <c r="CZ4" i="6"/>
  <c r="DA4" i="6"/>
  <c r="DB4" i="6"/>
  <c r="DC4" i="6"/>
  <c r="DD4" i="6"/>
  <c r="DE4" i="6"/>
  <c r="DF4" i="6"/>
  <c r="DG4" i="6"/>
  <c r="DH4" i="6"/>
  <c r="DI4" i="6"/>
  <c r="DJ4" i="6"/>
  <c r="DK4" i="6"/>
  <c r="DL4" i="6"/>
  <c r="DM4" i="6"/>
  <c r="DN4" i="6"/>
  <c r="DO4" i="6"/>
  <c r="DP4" i="6"/>
  <c r="DQ4" i="6"/>
  <c r="DR4" i="6"/>
  <c r="DS4" i="6"/>
  <c r="DT4" i="6"/>
  <c r="DU4" i="6"/>
  <c r="CR4" i="6"/>
  <c r="CQ4" i="6"/>
  <c r="C50" i="12" l="1"/>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AF50" i="12"/>
  <c r="B50" i="12"/>
  <c r="AF50" i="3" l="1"/>
  <c r="D32" i="6"/>
  <c r="AF59" i="3"/>
  <c r="AF55" i="3"/>
  <c r="AF54" i="3"/>
  <c r="AF49" i="3"/>
  <c r="AF48" i="3"/>
  <c r="AF44" i="3"/>
  <c r="AF47" i="3"/>
  <c r="AF46" i="3"/>
  <c r="AF45" i="3"/>
  <c r="B9" i="12" l="1"/>
  <c r="C9" i="12"/>
  <c r="D9" i="12"/>
  <c r="E9" i="12"/>
  <c r="F9" i="12"/>
  <c r="G9" i="12"/>
  <c r="H9" i="12"/>
  <c r="I9" i="12"/>
  <c r="J9" i="12"/>
  <c r="K9" i="12"/>
  <c r="L9" i="12"/>
  <c r="M9" i="12"/>
  <c r="N9" i="12"/>
  <c r="O9" i="12"/>
  <c r="P9" i="12"/>
  <c r="Q9" i="12"/>
  <c r="R9" i="12"/>
  <c r="S9" i="12"/>
  <c r="T9" i="12"/>
  <c r="U9" i="12"/>
  <c r="V9" i="12"/>
  <c r="W9" i="12"/>
  <c r="X9" i="12"/>
  <c r="Y9" i="12"/>
  <c r="Z9" i="12"/>
  <c r="AA9" i="12"/>
  <c r="AB9" i="12"/>
  <c r="AC9" i="12"/>
  <c r="AD9" i="12"/>
  <c r="AG9" i="12"/>
  <c r="B10" i="12"/>
  <c r="C10" i="12"/>
  <c r="D10" i="12"/>
  <c r="E10" i="12"/>
  <c r="F10" i="12"/>
  <c r="G10" i="12"/>
  <c r="H10" i="12"/>
  <c r="I10" i="12"/>
  <c r="J10" i="12"/>
  <c r="K10" i="12"/>
  <c r="L10" i="12"/>
  <c r="M10" i="12"/>
  <c r="N10" i="12"/>
  <c r="O10" i="12"/>
  <c r="P10" i="12"/>
  <c r="Q10" i="12"/>
  <c r="R10" i="12"/>
  <c r="S10" i="12"/>
  <c r="T10" i="12"/>
  <c r="U10" i="12"/>
  <c r="V10" i="12"/>
  <c r="W10" i="12"/>
  <c r="X10" i="12"/>
  <c r="Y10" i="12"/>
  <c r="Z10" i="12"/>
  <c r="AA10" i="12"/>
  <c r="AB10" i="12"/>
  <c r="AC10" i="12"/>
  <c r="AF10" i="12"/>
  <c r="AG10" i="12"/>
  <c r="B15" i="12"/>
  <c r="C15" i="12"/>
  <c r="D15" i="12"/>
  <c r="E15" i="12"/>
  <c r="F15" i="12"/>
  <c r="G15" i="12"/>
  <c r="H15" i="12"/>
  <c r="I15" i="12"/>
  <c r="J15" i="12"/>
  <c r="K15" i="12"/>
  <c r="L15" i="12"/>
  <c r="M15" i="12"/>
  <c r="N15" i="12"/>
  <c r="O15" i="12"/>
  <c r="P15" i="12"/>
  <c r="Q15" i="12"/>
  <c r="R15" i="12"/>
  <c r="S15" i="12"/>
  <c r="T15" i="12"/>
  <c r="U15" i="12"/>
  <c r="V15" i="12"/>
  <c r="W15" i="12"/>
  <c r="X15" i="12"/>
  <c r="Y15" i="12"/>
  <c r="Z15" i="12"/>
  <c r="AA15" i="12"/>
  <c r="AB15" i="12"/>
  <c r="AC15" i="12"/>
  <c r="AD15" i="12"/>
  <c r="AE15" i="12"/>
  <c r="AF15" i="12"/>
  <c r="AG15" i="12"/>
  <c r="B16" i="12"/>
  <c r="C16" i="12"/>
  <c r="D16" i="12"/>
  <c r="E16" i="12"/>
  <c r="F16" i="12"/>
  <c r="G16" i="12"/>
  <c r="H16" i="12"/>
  <c r="I16" i="12"/>
  <c r="J16" i="12"/>
  <c r="K16" i="12"/>
  <c r="L16" i="12"/>
  <c r="M16" i="12"/>
  <c r="N16" i="12"/>
  <c r="O16" i="12"/>
  <c r="P16" i="12"/>
  <c r="Q16" i="12"/>
  <c r="R16" i="12"/>
  <c r="S16" i="12"/>
  <c r="T16" i="12"/>
  <c r="U16" i="12"/>
  <c r="V16" i="12"/>
  <c r="W16" i="12"/>
  <c r="X16" i="12"/>
  <c r="Y16" i="12"/>
  <c r="Z16" i="12"/>
  <c r="AA16" i="12"/>
  <c r="AB16" i="12"/>
  <c r="AC16" i="12"/>
  <c r="AD16" i="12"/>
  <c r="AE16" i="12"/>
  <c r="AF16" i="12"/>
  <c r="AG16" i="12"/>
  <c r="B17" i="12"/>
  <c r="C17" i="12"/>
  <c r="D17" i="12"/>
  <c r="E17" i="12"/>
  <c r="F17" i="12"/>
  <c r="G17" i="12"/>
  <c r="H17" i="12"/>
  <c r="I17" i="12"/>
  <c r="J17" i="12"/>
  <c r="K17" i="12"/>
  <c r="L17" i="12"/>
  <c r="M17" i="12"/>
  <c r="N17" i="12"/>
  <c r="O17" i="12"/>
  <c r="P17" i="12"/>
  <c r="Q17" i="12"/>
  <c r="R17" i="12"/>
  <c r="S17" i="12"/>
  <c r="T17" i="12"/>
  <c r="U17" i="12"/>
  <c r="V17" i="12"/>
  <c r="W17" i="12"/>
  <c r="X17" i="12"/>
  <c r="Y17" i="12"/>
  <c r="Z17" i="12"/>
  <c r="AA17" i="12"/>
  <c r="AB17" i="12"/>
  <c r="AC17" i="12"/>
  <c r="AD17" i="12"/>
  <c r="AE17" i="12"/>
  <c r="AF17" i="12"/>
  <c r="AG17" i="12"/>
  <c r="B27" i="12"/>
  <c r="C27" i="12"/>
  <c r="D27" i="12"/>
  <c r="E27" i="12"/>
  <c r="F27" i="12"/>
  <c r="G27" i="12"/>
  <c r="H27" i="12"/>
  <c r="I27" i="12"/>
  <c r="J27" i="12"/>
  <c r="K27" i="12"/>
  <c r="L27" i="12"/>
  <c r="M27" i="12"/>
  <c r="N27" i="12"/>
  <c r="O27" i="12"/>
  <c r="P27" i="12"/>
  <c r="Q27" i="12"/>
  <c r="R27" i="12"/>
  <c r="S27" i="12"/>
  <c r="T27" i="12"/>
  <c r="U27" i="12"/>
  <c r="V27" i="12"/>
  <c r="W27" i="12"/>
  <c r="X27" i="12"/>
  <c r="Y27" i="12"/>
  <c r="Z27" i="12"/>
  <c r="AA27" i="12"/>
  <c r="AB27" i="12"/>
  <c r="AC27" i="12"/>
  <c r="AD27" i="12"/>
  <c r="AE27" i="12"/>
  <c r="AF27" i="12"/>
  <c r="AG27" i="12"/>
  <c r="B28" i="12"/>
  <c r="C28" i="12"/>
  <c r="D28" i="12"/>
  <c r="E28" i="12"/>
  <c r="F28" i="12"/>
  <c r="G28" i="12"/>
  <c r="H28" i="12"/>
  <c r="I28" i="12"/>
  <c r="J28" i="12"/>
  <c r="K28" i="12"/>
  <c r="L28" i="12"/>
  <c r="M28" i="12"/>
  <c r="N28" i="12"/>
  <c r="O28" i="12"/>
  <c r="P28" i="12"/>
  <c r="Q28" i="12"/>
  <c r="R28" i="12"/>
  <c r="S28" i="12"/>
  <c r="T28" i="12"/>
  <c r="U28" i="12"/>
  <c r="V28" i="12"/>
  <c r="W28" i="12"/>
  <c r="X28" i="12"/>
  <c r="Y28" i="12"/>
  <c r="Z28" i="12"/>
  <c r="AA28" i="12"/>
  <c r="AB28" i="12"/>
  <c r="AC28" i="12"/>
  <c r="AD28" i="12"/>
  <c r="AE28" i="12"/>
  <c r="AF28" i="12"/>
  <c r="AG28" i="12"/>
  <c r="B33" i="12"/>
  <c r="C33" i="12"/>
  <c r="D33" i="12"/>
  <c r="E33" i="12"/>
  <c r="F33" i="12"/>
  <c r="G33" i="12"/>
  <c r="H33" i="12"/>
  <c r="I33" i="12"/>
  <c r="J33" i="12"/>
  <c r="K33" i="12"/>
  <c r="L33" i="12"/>
  <c r="M33" i="12"/>
  <c r="N33" i="12"/>
  <c r="O33" i="12"/>
  <c r="P33" i="12"/>
  <c r="Q33" i="12"/>
  <c r="R33" i="12"/>
  <c r="S33" i="12"/>
  <c r="T33" i="12"/>
  <c r="U33" i="12"/>
  <c r="V33" i="12"/>
  <c r="W33" i="12"/>
  <c r="X33" i="12"/>
  <c r="Y33" i="12"/>
  <c r="Z33" i="12"/>
  <c r="AA33" i="12"/>
  <c r="AB33" i="12"/>
  <c r="AC33" i="12"/>
  <c r="AD33" i="12"/>
  <c r="AE33" i="12"/>
  <c r="AG33" i="12"/>
  <c r="B34" i="12"/>
  <c r="C34" i="12"/>
  <c r="D34" i="12"/>
  <c r="E34" i="12"/>
  <c r="F34" i="12"/>
  <c r="G34" i="12"/>
  <c r="H34" i="12"/>
  <c r="I34" i="12"/>
  <c r="J34" i="12"/>
  <c r="K34" i="12"/>
  <c r="L34" i="12"/>
  <c r="M34" i="12"/>
  <c r="N34" i="12"/>
  <c r="O34" i="12"/>
  <c r="P34" i="12"/>
  <c r="Q34" i="12"/>
  <c r="R34" i="12"/>
  <c r="S34" i="12"/>
  <c r="T34" i="12"/>
  <c r="U34" i="12"/>
  <c r="V34" i="12"/>
  <c r="W34" i="12"/>
  <c r="X34" i="12"/>
  <c r="Y34" i="12"/>
  <c r="Z34" i="12"/>
  <c r="AA34" i="12"/>
  <c r="AB34" i="12"/>
  <c r="AC34" i="12"/>
  <c r="AD34" i="12"/>
  <c r="AE34" i="12"/>
  <c r="AF34" i="12"/>
  <c r="AG34" i="12"/>
  <c r="B35"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B44" i="12"/>
  <c r="CQ18" i="6" s="1"/>
  <c r="C44" i="12"/>
  <c r="CR18" i="6" s="1"/>
  <c r="D44" i="12"/>
  <c r="CS18" i="6" s="1"/>
  <c r="E44" i="12"/>
  <c r="CT18" i="6" s="1"/>
  <c r="F44" i="12"/>
  <c r="CU18" i="6" s="1"/>
  <c r="G44" i="12"/>
  <c r="CV18" i="6" s="1"/>
  <c r="H44" i="12"/>
  <c r="CW18" i="6" s="1"/>
  <c r="I44" i="12"/>
  <c r="CX18" i="6" s="1"/>
  <c r="J44" i="12"/>
  <c r="CY18" i="6" s="1"/>
  <c r="K44" i="12"/>
  <c r="CZ18" i="6" s="1"/>
  <c r="L44" i="12"/>
  <c r="DA18" i="6" s="1"/>
  <c r="M44" i="12"/>
  <c r="DB18" i="6" s="1"/>
  <c r="N44" i="12"/>
  <c r="DC18" i="6" s="1"/>
  <c r="O44" i="12"/>
  <c r="DD18" i="6" s="1"/>
  <c r="P44" i="12"/>
  <c r="DE18" i="6" s="1"/>
  <c r="Q44" i="12"/>
  <c r="DF18" i="6" s="1"/>
  <c r="R44" i="12"/>
  <c r="DG18" i="6" s="1"/>
  <c r="S44" i="12"/>
  <c r="DH18" i="6" s="1"/>
  <c r="T44" i="12"/>
  <c r="DI18" i="6" s="1"/>
  <c r="U44" i="12"/>
  <c r="DJ18" i="6" s="1"/>
  <c r="V44" i="12"/>
  <c r="DK18" i="6" s="1"/>
  <c r="W44" i="12"/>
  <c r="DL18" i="6" s="1"/>
  <c r="X44" i="12"/>
  <c r="DM18" i="6" s="1"/>
  <c r="Y44" i="12"/>
  <c r="DN18" i="6" s="1"/>
  <c r="Z44" i="12"/>
  <c r="DO18" i="6" s="1"/>
  <c r="AA44" i="12"/>
  <c r="DP18" i="6" s="1"/>
  <c r="AB44" i="12"/>
  <c r="DQ18" i="6" s="1"/>
  <c r="AC44" i="12"/>
  <c r="DR18" i="6" s="1"/>
  <c r="AD44" i="12"/>
  <c r="DS18" i="6" s="1"/>
  <c r="AE44" i="12"/>
  <c r="DT18" i="6" s="1"/>
  <c r="AF44" i="12"/>
  <c r="DU18" i="6" s="1"/>
  <c r="B45" i="12"/>
  <c r="CQ19" i="6" s="1"/>
  <c r="C45" i="12"/>
  <c r="CR19" i="6" s="1"/>
  <c r="D45" i="12"/>
  <c r="CS19" i="6" s="1"/>
  <c r="E45" i="12"/>
  <c r="F45" i="12"/>
  <c r="CU19" i="6" s="1"/>
  <c r="G45" i="12"/>
  <c r="CV19" i="6" s="1"/>
  <c r="H45" i="12"/>
  <c r="I45" i="12"/>
  <c r="CX19" i="6" s="1"/>
  <c r="J45" i="12"/>
  <c r="K45" i="12"/>
  <c r="CZ19" i="6" s="1"/>
  <c r="L45" i="12"/>
  <c r="DA19" i="6" s="1"/>
  <c r="M45" i="12"/>
  <c r="DB19" i="6" s="1"/>
  <c r="N45" i="12"/>
  <c r="DC19" i="6" s="1"/>
  <c r="O45" i="12"/>
  <c r="DD19" i="6" s="1"/>
  <c r="P45" i="12"/>
  <c r="Q45" i="12"/>
  <c r="DF19" i="6" s="1"/>
  <c r="R45" i="12"/>
  <c r="S45" i="12"/>
  <c r="DH19" i="6" s="1"/>
  <c r="T45" i="12"/>
  <c r="DI19" i="6" s="1"/>
  <c r="U45" i="12"/>
  <c r="V45" i="12"/>
  <c r="DK19" i="6" s="1"/>
  <c r="W45" i="12"/>
  <c r="DL19" i="6" s="1"/>
  <c r="X45" i="12"/>
  <c r="Y45" i="12"/>
  <c r="DN19" i="6" s="1"/>
  <c r="Z45" i="12"/>
  <c r="AA45" i="12"/>
  <c r="DP19" i="6" s="1"/>
  <c r="AB45" i="12"/>
  <c r="DQ19" i="6" s="1"/>
  <c r="AC45" i="12"/>
  <c r="DR19" i="6" s="1"/>
  <c r="AD45" i="12"/>
  <c r="DS19" i="6" s="1"/>
  <c r="AE45" i="12"/>
  <c r="DT19" i="6" s="1"/>
  <c r="AF45" i="12"/>
  <c r="B46" i="12"/>
  <c r="C46" i="12"/>
  <c r="D46" i="12"/>
  <c r="E46" i="12"/>
  <c r="F46" i="12"/>
  <c r="G46" i="12"/>
  <c r="H46" i="12"/>
  <c r="I46" i="12"/>
  <c r="J46" i="12"/>
  <c r="K46" i="12"/>
  <c r="L46" i="12"/>
  <c r="M46" i="12"/>
  <c r="N46" i="12"/>
  <c r="O46" i="12"/>
  <c r="P46" i="12"/>
  <c r="Q46" i="12"/>
  <c r="R46" i="12"/>
  <c r="S46" i="12"/>
  <c r="T46" i="12"/>
  <c r="U46" i="12"/>
  <c r="V46" i="12"/>
  <c r="W46" i="12"/>
  <c r="X46" i="12"/>
  <c r="Y46" i="12"/>
  <c r="Z46" i="12"/>
  <c r="AA46" i="12"/>
  <c r="AB46" i="12"/>
  <c r="AC46" i="12"/>
  <c r="AD46" i="12"/>
  <c r="AE46" i="12"/>
  <c r="AF46" i="12"/>
  <c r="B47" i="12"/>
  <c r="CQ20" i="6" s="1"/>
  <c r="C47" i="12"/>
  <c r="CR20" i="6" s="1"/>
  <c r="D47" i="12"/>
  <c r="E47" i="12"/>
  <c r="CT20" i="6" s="1"/>
  <c r="F47" i="12"/>
  <c r="CU20" i="6" s="1"/>
  <c r="G47" i="12"/>
  <c r="H47" i="12"/>
  <c r="CW20" i="6" s="1"/>
  <c r="I47" i="12"/>
  <c r="CX20" i="6" s="1"/>
  <c r="J47" i="12"/>
  <c r="K47" i="12"/>
  <c r="CZ20" i="6" s="1"/>
  <c r="L47" i="12"/>
  <c r="M47" i="12"/>
  <c r="DB20" i="6" s="1"/>
  <c r="N47" i="12"/>
  <c r="O47" i="12"/>
  <c r="DD20" i="6" s="1"/>
  <c r="P47" i="12"/>
  <c r="DE20" i="6" s="1"/>
  <c r="Q47" i="12"/>
  <c r="DF20" i="6" s="1"/>
  <c r="R47" i="12"/>
  <c r="S47" i="12"/>
  <c r="DH20" i="6" s="1"/>
  <c r="T47" i="12"/>
  <c r="U47" i="12"/>
  <c r="DJ20" i="6" s="1"/>
  <c r="V47" i="12"/>
  <c r="W47" i="12"/>
  <c r="DL20" i="6" s="1"/>
  <c r="X47" i="12"/>
  <c r="DM20" i="6" s="1"/>
  <c r="Y47" i="12"/>
  <c r="DN20" i="6" s="1"/>
  <c r="Z47" i="12"/>
  <c r="AA47" i="12"/>
  <c r="DP20" i="6" s="1"/>
  <c r="AB47" i="12"/>
  <c r="AC47" i="12"/>
  <c r="DR20" i="6" s="1"/>
  <c r="AD47" i="12"/>
  <c r="AE47" i="12"/>
  <c r="AF47" i="12"/>
  <c r="DU20" i="6" s="1"/>
  <c r="B48" i="12"/>
  <c r="C48" i="12"/>
  <c r="CR21" i="6" s="1"/>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AF48" i="12"/>
  <c r="B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AF49" i="12"/>
  <c r="B51"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B52"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B53"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CR3" i="6"/>
  <c r="CS3" i="6"/>
  <c r="CT3" i="6"/>
  <c r="CU3" i="6"/>
  <c r="CV3" i="6"/>
  <c r="CW3" i="6"/>
  <c r="CX3" i="6"/>
  <c r="CY3" i="6"/>
  <c r="CZ3" i="6"/>
  <c r="DA3" i="6"/>
  <c r="DB3" i="6"/>
  <c r="DC3" i="6"/>
  <c r="DD3" i="6"/>
  <c r="DE3" i="6"/>
  <c r="DF3" i="6"/>
  <c r="DG3" i="6"/>
  <c r="DH3" i="6"/>
  <c r="DI3" i="6"/>
  <c r="DJ3" i="6"/>
  <c r="DK3" i="6"/>
  <c r="DL3" i="6"/>
  <c r="DM3" i="6"/>
  <c r="DN3" i="6"/>
  <c r="DO3" i="6"/>
  <c r="DP3" i="6"/>
  <c r="DQ3" i="6"/>
  <c r="DR3" i="6"/>
  <c r="DS3" i="6"/>
  <c r="DT3" i="6"/>
  <c r="DU3" i="6"/>
  <c r="CQ3" i="6"/>
  <c r="AC59" i="12" l="1"/>
  <c r="U59" i="12"/>
  <c r="M59" i="12"/>
  <c r="E59" i="12"/>
  <c r="DP21" i="6"/>
  <c r="E55" i="12"/>
  <c r="W56" i="12"/>
  <c r="O56" i="12"/>
  <c r="R58" i="12"/>
  <c r="AB54" i="12"/>
  <c r="DH21" i="6"/>
  <c r="CZ21" i="6"/>
  <c r="Y58" i="12"/>
  <c r="J58" i="12"/>
  <c r="M54" i="12"/>
  <c r="DG21" i="6"/>
  <c r="AC54" i="12"/>
  <c r="Z58" i="12"/>
  <c r="AB59" i="12"/>
  <c r="D59" i="12"/>
  <c r="DO21" i="6"/>
  <c r="CY21" i="6"/>
  <c r="D54" i="12"/>
  <c r="DR21" i="6"/>
  <c r="DJ21" i="6"/>
  <c r="DB21" i="6"/>
  <c r="CT21" i="6"/>
  <c r="CQ21" i="6"/>
  <c r="AF59" i="12"/>
  <c r="X59" i="12"/>
  <c r="H59" i="12"/>
  <c r="D56" i="12"/>
  <c r="CS20" i="6"/>
  <c r="Z54" i="12"/>
  <c r="DO19" i="6"/>
  <c r="DQ21" i="6"/>
  <c r="DI21" i="6"/>
  <c r="DA21" i="6"/>
  <c r="CS21" i="6"/>
  <c r="L56" i="12"/>
  <c r="DA20" i="6"/>
  <c r="Z56" i="12"/>
  <c r="DO20" i="6"/>
  <c r="R56" i="12"/>
  <c r="DG20" i="6"/>
  <c r="J56" i="12"/>
  <c r="CY20" i="6"/>
  <c r="AF54" i="12"/>
  <c r="DU19" i="6"/>
  <c r="X54" i="12"/>
  <c r="DM19" i="6"/>
  <c r="P54" i="12"/>
  <c r="DE19" i="6"/>
  <c r="H54" i="12"/>
  <c r="CW19" i="6"/>
  <c r="T56" i="12"/>
  <c r="DI20" i="6"/>
  <c r="R54" i="12"/>
  <c r="DG19" i="6"/>
  <c r="DN21" i="6"/>
  <c r="DF21" i="6"/>
  <c r="CX21" i="6"/>
  <c r="DU21" i="6"/>
  <c r="DM21" i="6"/>
  <c r="DE21" i="6"/>
  <c r="CW21" i="6"/>
  <c r="AE56" i="12"/>
  <c r="DT20" i="6"/>
  <c r="G56" i="12"/>
  <c r="CV20" i="6"/>
  <c r="U54" i="12"/>
  <c r="DJ19" i="6"/>
  <c r="E54" i="12"/>
  <c r="CT19" i="6"/>
  <c r="AE57" i="12"/>
  <c r="DT21" i="6"/>
  <c r="W57" i="12"/>
  <c r="DL21" i="6"/>
  <c r="O57" i="12"/>
  <c r="DD21" i="6"/>
  <c r="G57" i="12"/>
  <c r="CV21" i="6"/>
  <c r="AD56" i="12"/>
  <c r="DS20" i="6"/>
  <c r="V56" i="12"/>
  <c r="DK20" i="6"/>
  <c r="N56" i="12"/>
  <c r="DC20" i="6"/>
  <c r="AB56" i="12"/>
  <c r="DQ20" i="6"/>
  <c r="J54" i="12"/>
  <c r="CY19" i="6"/>
  <c r="DS21" i="6"/>
  <c r="DK21" i="6"/>
  <c r="DC21" i="6"/>
  <c r="CU21" i="6"/>
  <c r="F56" i="12"/>
  <c r="Z57" i="12"/>
  <c r="R57" i="12"/>
  <c r="J57" i="12"/>
  <c r="AF55" i="12"/>
  <c r="X55" i="12"/>
  <c r="P55" i="12"/>
  <c r="H55" i="12"/>
  <c r="AA56" i="12"/>
  <c r="S56" i="12"/>
  <c r="K56" i="12"/>
  <c r="C56" i="12"/>
  <c r="AD54" i="12"/>
  <c r="V54" i="12"/>
  <c r="AC58" i="12"/>
  <c r="T54" i="12"/>
  <c r="L54" i="12"/>
  <c r="Z59" i="12"/>
  <c r="R59" i="12"/>
  <c r="J59" i="12"/>
  <c r="Y57" i="12"/>
  <c r="Q57" i="12"/>
  <c r="N54" i="12"/>
  <c r="F54" i="12"/>
  <c r="T58" i="12"/>
  <c r="L58" i="12"/>
  <c r="I57" i="12"/>
  <c r="AD55" i="12"/>
  <c r="P58" i="12"/>
  <c r="U58" i="12"/>
  <c r="M58" i="12"/>
  <c r="L59" i="12"/>
  <c r="B57" i="12"/>
  <c r="C57" i="12"/>
  <c r="E58" i="12"/>
  <c r="U55" i="12"/>
  <c r="S59" i="12"/>
  <c r="Q58" i="12"/>
  <c r="I58" i="12"/>
  <c r="N55" i="12"/>
  <c r="F55" i="12"/>
  <c r="X58" i="12"/>
  <c r="W54" i="12"/>
  <c r="AC55" i="12"/>
  <c r="O54" i="12"/>
  <c r="Q56" i="12"/>
  <c r="AE54" i="12"/>
  <c r="V55" i="12"/>
  <c r="T59" i="12"/>
  <c r="Y56" i="12"/>
  <c r="AF58" i="12"/>
  <c r="D58" i="12"/>
  <c r="AE59" i="12"/>
  <c r="W59" i="12"/>
  <c r="O59" i="12"/>
  <c r="G59" i="12"/>
  <c r="AD57" i="12"/>
  <c r="V57" i="12"/>
  <c r="N57" i="12"/>
  <c r="F57" i="12"/>
  <c r="AC56" i="12"/>
  <c r="U56" i="12"/>
  <c r="M56" i="12"/>
  <c r="E56" i="12"/>
  <c r="AB57" i="12"/>
  <c r="T57" i="12"/>
  <c r="L57" i="12"/>
  <c r="D57" i="12"/>
  <c r="AA54" i="12"/>
  <c r="S54" i="12"/>
  <c r="K54" i="12"/>
  <c r="C54" i="12"/>
  <c r="Z55" i="12"/>
  <c r="R55" i="12"/>
  <c r="J55" i="12"/>
  <c r="B55" i="12"/>
  <c r="H58" i="12"/>
  <c r="P59" i="12"/>
  <c r="M55" i="12"/>
  <c r="AD59" i="12"/>
  <c r="V59" i="12"/>
  <c r="N59" i="12"/>
  <c r="F59" i="12"/>
  <c r="AC57" i="12"/>
  <c r="U57" i="12"/>
  <c r="M57" i="12"/>
  <c r="E57" i="12"/>
  <c r="Y55" i="12"/>
  <c r="Q55" i="12"/>
  <c r="I54" i="12"/>
  <c r="I56" i="12"/>
  <c r="G54" i="12"/>
  <c r="B58" i="12"/>
  <c r="B59" i="12"/>
  <c r="B56" i="12"/>
  <c r="B54" i="12"/>
  <c r="Q59" i="12"/>
  <c r="Q54" i="12"/>
  <c r="S57" i="12"/>
  <c r="AE55" i="12"/>
  <c r="W55" i="12"/>
  <c r="O55" i="12"/>
  <c r="G55" i="12"/>
  <c r="AA58" i="12"/>
  <c r="K58" i="12"/>
  <c r="C58" i="12"/>
  <c r="Y59" i="12"/>
  <c r="Y54" i="12"/>
  <c r="AB58" i="12"/>
  <c r="K57" i="12"/>
  <c r="I55" i="12"/>
  <c r="AG52" i="12"/>
  <c r="I59" i="12"/>
  <c r="AA57" i="12"/>
  <c r="S58" i="12"/>
  <c r="AA59" i="12"/>
  <c r="K59" i="12"/>
  <c r="C59" i="12"/>
  <c r="AF56" i="12"/>
  <c r="X56" i="12"/>
  <c r="P56" i="12"/>
  <c r="H56" i="12"/>
  <c r="AG44" i="12"/>
  <c r="AF57" i="12"/>
  <c r="X57" i="12"/>
  <c r="P57" i="12"/>
  <c r="H57" i="12"/>
  <c r="AE58" i="12"/>
  <c r="W58" i="12"/>
  <c r="O58" i="12"/>
  <c r="G58" i="12"/>
  <c r="AB55" i="12"/>
  <c r="T55" i="12"/>
  <c r="L55" i="12"/>
  <c r="D55" i="12"/>
  <c r="AD58" i="12"/>
  <c r="V58" i="12"/>
  <c r="N58" i="12"/>
  <c r="F58" i="12"/>
  <c r="AA55" i="12"/>
  <c r="S55" i="12"/>
  <c r="K55" i="12"/>
  <c r="C55" i="12"/>
  <c r="AG49" i="12"/>
  <c r="W52" i="3"/>
  <c r="AF51" i="1" l="1"/>
  <c r="R50" i="3" l="1"/>
  <c r="S50" i="3"/>
  <c r="T50" i="3"/>
  <c r="U50" i="3"/>
  <c r="V50" i="3"/>
  <c r="W50" i="3"/>
  <c r="X50" i="3"/>
  <c r="Y50" i="3"/>
  <c r="Z50" i="3"/>
  <c r="AA50" i="3"/>
  <c r="AB50" i="3"/>
  <c r="AC50" i="3"/>
  <c r="AD50" i="3"/>
  <c r="AE50" i="3"/>
  <c r="O50" i="3"/>
  <c r="P50" i="3"/>
  <c r="Q50" i="3"/>
  <c r="N50" i="3"/>
  <c r="L51" i="3" l="1"/>
  <c r="AG64" i="2" l="1"/>
  <c r="AG67" i="2"/>
  <c r="AG66" i="2"/>
  <c r="L51" i="2" l="1"/>
  <c r="AH3" i="6" l="1"/>
  <c r="AI3" i="6"/>
  <c r="AJ3" i="6"/>
  <c r="AK3" i="6"/>
  <c r="AL3" i="6"/>
  <c r="AM3" i="6"/>
  <c r="AN3" i="6"/>
  <c r="AO3" i="6"/>
  <c r="AP3" i="6"/>
  <c r="AQ3" i="6"/>
  <c r="AR3" i="6"/>
  <c r="AS3" i="6"/>
  <c r="AT3" i="6"/>
  <c r="AU3" i="6"/>
  <c r="AV3" i="6"/>
  <c r="AW3" i="6"/>
  <c r="AX3" i="6"/>
  <c r="AY3" i="6"/>
  <c r="AZ3" i="6"/>
  <c r="BA3" i="6"/>
  <c r="BB3" i="6"/>
  <c r="BC3" i="6"/>
  <c r="BD3" i="6"/>
  <c r="BE3" i="6"/>
  <c r="BF3" i="6"/>
  <c r="BG3" i="6"/>
  <c r="BH3" i="6"/>
  <c r="BI3" i="6"/>
  <c r="BJ3" i="6"/>
  <c r="BK3" i="6"/>
  <c r="BL3" i="6"/>
  <c r="BM3" i="6"/>
  <c r="BN3" i="6"/>
  <c r="BO3" i="6"/>
  <c r="BP3" i="6"/>
  <c r="BQ3" i="6"/>
  <c r="BR3" i="6"/>
  <c r="BS3" i="6"/>
  <c r="BT3" i="6"/>
  <c r="BU3" i="6"/>
  <c r="BV3" i="6"/>
  <c r="BW3" i="6"/>
  <c r="BX3" i="6"/>
  <c r="BY3" i="6"/>
  <c r="BZ3" i="6"/>
  <c r="CA3" i="6"/>
  <c r="CB3" i="6"/>
  <c r="CC3" i="6"/>
  <c r="CD3" i="6"/>
  <c r="CE3" i="6"/>
  <c r="CF3" i="6"/>
  <c r="CG3" i="6"/>
  <c r="CH3" i="6"/>
  <c r="CI3" i="6"/>
  <c r="CJ3" i="6"/>
  <c r="CK3" i="6"/>
  <c r="CL3" i="6"/>
  <c r="CM3" i="6"/>
  <c r="CN3" i="6"/>
  <c r="CO3" i="6"/>
  <c r="CP3" i="6"/>
  <c r="AF4" i="6"/>
  <c r="AG4" i="6"/>
  <c r="AH4" i="6"/>
  <c r="AI4" i="6"/>
  <c r="AJ4" i="6"/>
  <c r="AK4" i="6"/>
  <c r="AL4" i="6"/>
  <c r="AM4" i="6"/>
  <c r="AN4" i="6"/>
  <c r="AO4" i="6"/>
  <c r="AP4" i="6"/>
  <c r="AQ4" i="6"/>
  <c r="AR4" i="6"/>
  <c r="AS4" i="6"/>
  <c r="AT4" i="6"/>
  <c r="AU4" i="6"/>
  <c r="AV4" i="6"/>
  <c r="AW4" i="6"/>
  <c r="AX4" i="6"/>
  <c r="AY4" i="6"/>
  <c r="AZ4" i="6"/>
  <c r="BA4" i="6"/>
  <c r="BB4" i="6"/>
  <c r="BC4" i="6"/>
  <c r="BD4" i="6"/>
  <c r="BE4" i="6"/>
  <c r="BF4" i="6"/>
  <c r="BG4" i="6"/>
  <c r="BH4" i="6"/>
  <c r="BI4" i="6"/>
  <c r="BJ4" i="6"/>
  <c r="BK4" i="6"/>
  <c r="BL4" i="6"/>
  <c r="BM4" i="6"/>
  <c r="BN4" i="6"/>
  <c r="BO4" i="6"/>
  <c r="BP4" i="6"/>
  <c r="BQ4" i="6"/>
  <c r="BR4" i="6"/>
  <c r="BS4" i="6"/>
  <c r="BT4" i="6"/>
  <c r="BU4" i="6"/>
  <c r="BV4" i="6"/>
  <c r="BW4" i="6"/>
  <c r="BX4" i="6"/>
  <c r="BY4" i="6"/>
  <c r="BZ4" i="6"/>
  <c r="CA4" i="6"/>
  <c r="CB4" i="6"/>
  <c r="CC4" i="6"/>
  <c r="CD4" i="6"/>
  <c r="CE4" i="6"/>
  <c r="CF4" i="6"/>
  <c r="CG4" i="6"/>
  <c r="CH4" i="6"/>
  <c r="CI4" i="6"/>
  <c r="CJ4" i="6"/>
  <c r="CK4" i="6"/>
  <c r="CL4" i="6"/>
  <c r="CM4" i="6"/>
  <c r="CN4" i="6"/>
  <c r="CO4" i="6"/>
  <c r="CP4" i="6"/>
  <c r="AF5" i="6"/>
  <c r="AG5" i="6"/>
  <c r="AH5" i="6"/>
  <c r="AI5" i="6"/>
  <c r="AJ5" i="6"/>
  <c r="AK5" i="6"/>
  <c r="AL5" i="6"/>
  <c r="AM5" i="6"/>
  <c r="AN5" i="6"/>
  <c r="AO5" i="6"/>
  <c r="AP5" i="6"/>
  <c r="AQ5" i="6"/>
  <c r="AR5" i="6"/>
  <c r="AS5" i="6"/>
  <c r="AT5" i="6"/>
  <c r="AU5" i="6"/>
  <c r="AV5" i="6"/>
  <c r="AW5" i="6"/>
  <c r="AX5" i="6"/>
  <c r="AY5" i="6"/>
  <c r="AZ5" i="6"/>
  <c r="BA5" i="6"/>
  <c r="BB5" i="6"/>
  <c r="BC5" i="6"/>
  <c r="BD5" i="6"/>
  <c r="BE5" i="6"/>
  <c r="BF5" i="6"/>
  <c r="BG5" i="6"/>
  <c r="BH5" i="6"/>
  <c r="BI5" i="6"/>
  <c r="BJ5" i="6"/>
  <c r="BK5" i="6"/>
  <c r="BL5" i="6"/>
  <c r="BM5" i="6"/>
  <c r="BN5" i="6"/>
  <c r="BO5" i="6"/>
  <c r="BP5" i="6"/>
  <c r="BQ5" i="6"/>
  <c r="BR5" i="6"/>
  <c r="BS5" i="6"/>
  <c r="BT5" i="6"/>
  <c r="BU5" i="6"/>
  <c r="BV5" i="6"/>
  <c r="BW5" i="6"/>
  <c r="BX5" i="6"/>
  <c r="BY5" i="6"/>
  <c r="BZ5" i="6"/>
  <c r="CA5" i="6"/>
  <c r="CB5" i="6"/>
  <c r="CC5" i="6"/>
  <c r="CD5" i="6"/>
  <c r="CE5" i="6"/>
  <c r="CF5" i="6"/>
  <c r="CG5" i="6"/>
  <c r="CH5" i="6"/>
  <c r="CI5" i="6"/>
  <c r="CJ5" i="6"/>
  <c r="CK5" i="6"/>
  <c r="CL5" i="6"/>
  <c r="CM5" i="6"/>
  <c r="CN5" i="6"/>
  <c r="CO5" i="6"/>
  <c r="CP5" i="6"/>
  <c r="AF6" i="6"/>
  <c r="AG6" i="6"/>
  <c r="AH6" i="6"/>
  <c r="AI6" i="6"/>
  <c r="AJ6" i="6"/>
  <c r="AK6" i="6"/>
  <c r="AL6" i="6"/>
  <c r="AM6" i="6"/>
  <c r="AN6" i="6"/>
  <c r="AO6" i="6"/>
  <c r="AP6" i="6"/>
  <c r="AQ6" i="6"/>
  <c r="AR6" i="6"/>
  <c r="AS6" i="6"/>
  <c r="AT6" i="6"/>
  <c r="AU6" i="6"/>
  <c r="AV6" i="6"/>
  <c r="AW6" i="6"/>
  <c r="AX6" i="6"/>
  <c r="AY6" i="6"/>
  <c r="AZ6" i="6"/>
  <c r="BA6" i="6"/>
  <c r="BB6" i="6"/>
  <c r="BC6" i="6"/>
  <c r="BD6" i="6"/>
  <c r="BE6" i="6"/>
  <c r="BF6" i="6"/>
  <c r="BG6" i="6"/>
  <c r="BH6" i="6"/>
  <c r="BI6" i="6"/>
  <c r="BJ6" i="6"/>
  <c r="BK6" i="6"/>
  <c r="BL6" i="6"/>
  <c r="BM6" i="6"/>
  <c r="BN6" i="6"/>
  <c r="BO6" i="6"/>
  <c r="BP6" i="6"/>
  <c r="BQ6" i="6"/>
  <c r="BR6" i="6"/>
  <c r="BS6" i="6"/>
  <c r="BT6" i="6"/>
  <c r="BU6" i="6"/>
  <c r="BV6" i="6"/>
  <c r="BW6" i="6"/>
  <c r="BX6" i="6"/>
  <c r="BY6" i="6"/>
  <c r="BZ6" i="6"/>
  <c r="CA6" i="6"/>
  <c r="CB6" i="6"/>
  <c r="CC6" i="6"/>
  <c r="CD6" i="6"/>
  <c r="CE6" i="6"/>
  <c r="CF6" i="6"/>
  <c r="CG6" i="6"/>
  <c r="CH6" i="6"/>
  <c r="CI6" i="6"/>
  <c r="CJ6" i="6"/>
  <c r="CK6" i="6"/>
  <c r="CL6" i="6"/>
  <c r="CM6" i="6"/>
  <c r="CN6" i="6"/>
  <c r="CO6" i="6"/>
  <c r="CP6" i="6"/>
  <c r="AH11" i="6"/>
  <c r="AI11" i="6"/>
  <c r="AJ11" i="6"/>
  <c r="AK11" i="6"/>
  <c r="AL11" i="6"/>
  <c r="AM11" i="6"/>
  <c r="AN11" i="6"/>
  <c r="AO11" i="6"/>
  <c r="AP11" i="6"/>
  <c r="AQ11" i="6"/>
  <c r="AR11" i="6"/>
  <c r="AS11" i="6"/>
  <c r="AT11" i="6"/>
  <c r="AU11" i="6"/>
  <c r="AV11" i="6"/>
  <c r="AW11" i="6"/>
  <c r="AX11" i="6"/>
  <c r="AY11" i="6"/>
  <c r="AZ11" i="6"/>
  <c r="BA11" i="6"/>
  <c r="BB11" i="6"/>
  <c r="BC11" i="6"/>
  <c r="BD11" i="6"/>
  <c r="BE11" i="6"/>
  <c r="BF11" i="6"/>
  <c r="BG11" i="6"/>
  <c r="BH11" i="6"/>
  <c r="BI11" i="6"/>
  <c r="BJ11" i="6"/>
  <c r="BK11" i="6"/>
  <c r="BL11" i="6"/>
  <c r="BM11" i="6"/>
  <c r="BN11" i="6"/>
  <c r="BO11" i="6"/>
  <c r="BP11" i="6"/>
  <c r="BQ11" i="6"/>
  <c r="BR11" i="6"/>
  <c r="BS11" i="6"/>
  <c r="BT11" i="6"/>
  <c r="BU11" i="6"/>
  <c r="BV11" i="6"/>
  <c r="BW11" i="6"/>
  <c r="BX11" i="6"/>
  <c r="BY11" i="6"/>
  <c r="BZ11" i="6"/>
  <c r="CA11" i="6"/>
  <c r="CB11" i="6"/>
  <c r="CC11" i="6"/>
  <c r="CD11" i="6"/>
  <c r="CE11" i="6"/>
  <c r="CF11" i="6"/>
  <c r="CG11" i="6"/>
  <c r="CH11" i="6"/>
  <c r="CI11" i="6"/>
  <c r="CJ11" i="6"/>
  <c r="CK11" i="6"/>
  <c r="CL11" i="6"/>
  <c r="CM11" i="6"/>
  <c r="CN11" i="6"/>
  <c r="CO11" i="6"/>
  <c r="CP11" i="6"/>
  <c r="AF12" i="6"/>
  <c r="AG12" i="6"/>
  <c r="AH12" i="6"/>
  <c r="AI12" i="6"/>
  <c r="AJ12" i="6"/>
  <c r="AK12" i="6"/>
  <c r="AL12" i="6"/>
  <c r="AM12" i="6"/>
  <c r="AN12" i="6"/>
  <c r="AO12" i="6"/>
  <c r="AP12" i="6"/>
  <c r="AQ12" i="6"/>
  <c r="AR12" i="6"/>
  <c r="AS12" i="6"/>
  <c r="AT12" i="6"/>
  <c r="AU12" i="6"/>
  <c r="AV12" i="6"/>
  <c r="AW12" i="6"/>
  <c r="AX12" i="6"/>
  <c r="AY12" i="6"/>
  <c r="AZ12" i="6"/>
  <c r="BA12" i="6"/>
  <c r="BB12" i="6"/>
  <c r="BC12" i="6"/>
  <c r="BD12" i="6"/>
  <c r="BE12" i="6"/>
  <c r="BF12" i="6"/>
  <c r="BG12" i="6"/>
  <c r="BH12" i="6"/>
  <c r="BI12" i="6"/>
  <c r="BJ12" i="6"/>
  <c r="BK12" i="6"/>
  <c r="BL12" i="6"/>
  <c r="BM12" i="6"/>
  <c r="BN12" i="6"/>
  <c r="BO12" i="6"/>
  <c r="BP12" i="6"/>
  <c r="BQ12" i="6"/>
  <c r="BR12" i="6"/>
  <c r="BS12" i="6"/>
  <c r="BT12" i="6"/>
  <c r="BU12" i="6"/>
  <c r="BV12" i="6"/>
  <c r="BW12" i="6"/>
  <c r="BX12" i="6"/>
  <c r="BY12" i="6"/>
  <c r="BZ12" i="6"/>
  <c r="CA12" i="6"/>
  <c r="CB12" i="6"/>
  <c r="CC12" i="6"/>
  <c r="CD12" i="6"/>
  <c r="CE12" i="6"/>
  <c r="CF12" i="6"/>
  <c r="CG12" i="6"/>
  <c r="CH12" i="6"/>
  <c r="CI12" i="6"/>
  <c r="CJ12" i="6"/>
  <c r="CK12" i="6"/>
  <c r="CL12" i="6"/>
  <c r="CM12" i="6"/>
  <c r="CN12" i="6"/>
  <c r="CO12" i="6"/>
  <c r="CP12" i="6"/>
  <c r="AF13" i="6"/>
  <c r="AG13" i="6"/>
  <c r="AH13" i="6"/>
  <c r="AI13" i="6"/>
  <c r="AJ13" i="6"/>
  <c r="AK13" i="6"/>
  <c r="AL13" i="6"/>
  <c r="AM13" i="6"/>
  <c r="AN13" i="6"/>
  <c r="AO13" i="6"/>
  <c r="AP13" i="6"/>
  <c r="AQ13" i="6"/>
  <c r="AR13" i="6"/>
  <c r="AS13" i="6"/>
  <c r="AT13" i="6"/>
  <c r="AU13" i="6"/>
  <c r="AV13" i="6"/>
  <c r="AW13" i="6"/>
  <c r="AX13" i="6"/>
  <c r="AY13" i="6"/>
  <c r="AZ13" i="6"/>
  <c r="BA13" i="6"/>
  <c r="BB13" i="6"/>
  <c r="BC13" i="6"/>
  <c r="BD13" i="6"/>
  <c r="BE13" i="6"/>
  <c r="BF13" i="6"/>
  <c r="BG13" i="6"/>
  <c r="BH13" i="6"/>
  <c r="BI13" i="6"/>
  <c r="BJ13" i="6"/>
  <c r="BK13" i="6"/>
  <c r="BL13" i="6"/>
  <c r="BM13" i="6"/>
  <c r="BN13" i="6"/>
  <c r="BO13" i="6"/>
  <c r="BP13" i="6"/>
  <c r="BQ13" i="6"/>
  <c r="BR13" i="6"/>
  <c r="BS13" i="6"/>
  <c r="BT13" i="6"/>
  <c r="BU13" i="6"/>
  <c r="BV13" i="6"/>
  <c r="BW13" i="6"/>
  <c r="BX13" i="6"/>
  <c r="BY13" i="6"/>
  <c r="BZ13" i="6"/>
  <c r="CA13" i="6"/>
  <c r="CB13" i="6"/>
  <c r="CC13" i="6"/>
  <c r="CD13" i="6"/>
  <c r="CE13" i="6"/>
  <c r="CF13" i="6"/>
  <c r="CG13" i="6"/>
  <c r="CH13" i="6"/>
  <c r="CI13" i="6"/>
  <c r="CJ13" i="6"/>
  <c r="CK13" i="6"/>
  <c r="CL13" i="6"/>
  <c r="CM13" i="6"/>
  <c r="CN13" i="6"/>
  <c r="CO13" i="6"/>
  <c r="CP13" i="6"/>
  <c r="AF14" i="6"/>
  <c r="AG14" i="6"/>
  <c r="AH14" i="6"/>
  <c r="AI14" i="6"/>
  <c r="AJ14" i="6"/>
  <c r="AK14" i="6"/>
  <c r="AL14" i="6"/>
  <c r="AM14" i="6"/>
  <c r="AN14" i="6"/>
  <c r="AO14" i="6"/>
  <c r="AP14" i="6"/>
  <c r="AQ14" i="6"/>
  <c r="AR14" i="6"/>
  <c r="AS14" i="6"/>
  <c r="AT14" i="6"/>
  <c r="AU14" i="6"/>
  <c r="AV14" i="6"/>
  <c r="AW14" i="6"/>
  <c r="AX14" i="6"/>
  <c r="AY14" i="6"/>
  <c r="AZ14" i="6"/>
  <c r="BA14" i="6"/>
  <c r="BB14" i="6"/>
  <c r="BC14" i="6"/>
  <c r="BD14" i="6"/>
  <c r="BE14" i="6"/>
  <c r="BF14" i="6"/>
  <c r="BG14" i="6"/>
  <c r="BH14" i="6"/>
  <c r="BI14" i="6"/>
  <c r="BJ14" i="6"/>
  <c r="BK14" i="6"/>
  <c r="BL14" i="6"/>
  <c r="BM14" i="6"/>
  <c r="BN14" i="6"/>
  <c r="BO14" i="6"/>
  <c r="BP14" i="6"/>
  <c r="BQ14" i="6"/>
  <c r="BR14" i="6"/>
  <c r="BS14" i="6"/>
  <c r="BT14" i="6"/>
  <c r="BU14" i="6"/>
  <c r="BV14" i="6"/>
  <c r="BW14" i="6"/>
  <c r="BX14" i="6"/>
  <c r="BY14" i="6"/>
  <c r="BZ14" i="6"/>
  <c r="CA14" i="6"/>
  <c r="CB14" i="6"/>
  <c r="CC14" i="6"/>
  <c r="CD14" i="6"/>
  <c r="CE14" i="6"/>
  <c r="CF14" i="6"/>
  <c r="CG14" i="6"/>
  <c r="CH14" i="6"/>
  <c r="CI14" i="6"/>
  <c r="CJ14" i="6"/>
  <c r="CK14" i="6"/>
  <c r="CL14" i="6"/>
  <c r="CM14" i="6"/>
  <c r="CN14" i="6"/>
  <c r="CO14" i="6"/>
  <c r="CP14" i="6"/>
  <c r="D18" i="6"/>
  <c r="E18" i="6"/>
  <c r="F18" i="6"/>
  <c r="G18" i="6"/>
  <c r="H18" i="6"/>
  <c r="I18" i="6"/>
  <c r="J18" i="6"/>
  <c r="K18" i="6"/>
  <c r="L18" i="6"/>
  <c r="M18" i="6"/>
  <c r="N18" i="6"/>
  <c r="O18" i="6"/>
  <c r="P18" i="6"/>
  <c r="Q18" i="6"/>
  <c r="R18" i="6"/>
  <c r="S18" i="6"/>
  <c r="T18" i="6"/>
  <c r="U18" i="6"/>
  <c r="V18" i="6"/>
  <c r="W18" i="6"/>
  <c r="X18" i="6"/>
  <c r="Y18" i="6"/>
  <c r="Z18" i="6"/>
  <c r="AA18" i="6"/>
  <c r="AB18" i="6"/>
  <c r="AC18" i="6"/>
  <c r="AD18" i="6"/>
  <c r="AE18" i="6"/>
  <c r="AF18" i="6"/>
  <c r="AG18" i="6"/>
  <c r="AH18" i="6"/>
  <c r="AI18" i="6"/>
  <c r="AJ18" i="6"/>
  <c r="AK18" i="6"/>
  <c r="AL18" i="6"/>
  <c r="AM18" i="6"/>
  <c r="AN18" i="6"/>
  <c r="AO18" i="6"/>
  <c r="AP18" i="6"/>
  <c r="AQ18" i="6"/>
  <c r="AR18" i="6"/>
  <c r="AS18" i="6"/>
  <c r="AT18" i="6"/>
  <c r="AU18" i="6"/>
  <c r="AV18" i="6"/>
  <c r="AW18" i="6"/>
  <c r="AX18" i="6"/>
  <c r="AY18" i="6"/>
  <c r="AZ18" i="6"/>
  <c r="BA18" i="6"/>
  <c r="BB18" i="6"/>
  <c r="BC18" i="6"/>
  <c r="BD18" i="6"/>
  <c r="BE18" i="6"/>
  <c r="BF18" i="6"/>
  <c r="BG18" i="6"/>
  <c r="BH18" i="6"/>
  <c r="BI18" i="6"/>
  <c r="BJ18" i="6"/>
  <c r="BK18" i="6"/>
  <c r="BL18" i="6"/>
  <c r="D19" i="6"/>
  <c r="E19" i="6"/>
  <c r="F19" i="6"/>
  <c r="G19" i="6"/>
  <c r="H19" i="6"/>
  <c r="I19" i="6"/>
  <c r="J19" i="6"/>
  <c r="K19" i="6"/>
  <c r="L19" i="6"/>
  <c r="M19" i="6"/>
  <c r="N19" i="6"/>
  <c r="O19" i="6"/>
  <c r="P19" i="6"/>
  <c r="Q19" i="6"/>
  <c r="R19" i="6"/>
  <c r="S19" i="6"/>
  <c r="T19" i="6"/>
  <c r="U19" i="6"/>
  <c r="V19" i="6"/>
  <c r="W19" i="6"/>
  <c r="X19" i="6"/>
  <c r="Y19" i="6"/>
  <c r="Z19" i="6"/>
  <c r="AA19" i="6"/>
  <c r="AB19" i="6"/>
  <c r="AC19" i="6"/>
  <c r="AD19" i="6"/>
  <c r="AE19" i="6"/>
  <c r="AF19" i="6"/>
  <c r="AG19" i="6"/>
  <c r="AH19" i="6"/>
  <c r="AI19" i="6"/>
  <c r="AJ19" i="6"/>
  <c r="AK19" i="6"/>
  <c r="AL19" i="6"/>
  <c r="AM19" i="6"/>
  <c r="AN19" i="6"/>
  <c r="AO19" i="6"/>
  <c r="AP19" i="6"/>
  <c r="AQ19" i="6"/>
  <c r="AR19" i="6"/>
  <c r="AS19" i="6"/>
  <c r="AT19" i="6"/>
  <c r="AU19" i="6"/>
  <c r="AV19" i="6"/>
  <c r="AW19" i="6"/>
  <c r="AX19" i="6"/>
  <c r="AY19" i="6"/>
  <c r="AZ19" i="6"/>
  <c r="BA19" i="6"/>
  <c r="BB19" i="6"/>
  <c r="BC19" i="6"/>
  <c r="BD19" i="6"/>
  <c r="BE19" i="6"/>
  <c r="BF19" i="6"/>
  <c r="BG19" i="6"/>
  <c r="BH19" i="6"/>
  <c r="BI19" i="6"/>
  <c r="BJ19" i="6"/>
  <c r="BK19" i="6"/>
  <c r="BL19" i="6"/>
  <c r="D20" i="6"/>
  <c r="E20"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AN20" i="6"/>
  <c r="AO20" i="6"/>
  <c r="AP20" i="6"/>
  <c r="AQ20" i="6"/>
  <c r="AR20" i="6"/>
  <c r="AS20" i="6"/>
  <c r="AT20" i="6"/>
  <c r="AU20" i="6"/>
  <c r="AV20" i="6"/>
  <c r="AW20" i="6"/>
  <c r="AX20" i="6"/>
  <c r="AY20" i="6"/>
  <c r="AZ20" i="6"/>
  <c r="BA20" i="6"/>
  <c r="BB20" i="6"/>
  <c r="BC20" i="6"/>
  <c r="BD20" i="6"/>
  <c r="BE20" i="6"/>
  <c r="BF20" i="6"/>
  <c r="BG20" i="6"/>
  <c r="BH20" i="6"/>
  <c r="BI20" i="6"/>
  <c r="BJ20" i="6"/>
  <c r="BK20" i="6"/>
  <c r="BL20" i="6"/>
  <c r="D21" i="6"/>
  <c r="E21" i="6"/>
  <c r="F21" i="6"/>
  <c r="G21" i="6"/>
  <c r="H21" i="6"/>
  <c r="I21" i="6"/>
  <c r="J21" i="6"/>
  <c r="K21" i="6"/>
  <c r="L21" i="6"/>
  <c r="M21" i="6"/>
  <c r="N21" i="6"/>
  <c r="O21" i="6"/>
  <c r="P21" i="6"/>
  <c r="Q21" i="6"/>
  <c r="R21" i="6"/>
  <c r="S21" i="6"/>
  <c r="T21" i="6"/>
  <c r="U21" i="6"/>
  <c r="V21" i="6"/>
  <c r="W21" i="6"/>
  <c r="X21" i="6"/>
  <c r="Y21" i="6"/>
  <c r="Z21" i="6"/>
  <c r="AA21" i="6"/>
  <c r="AB21" i="6"/>
  <c r="AC21" i="6"/>
  <c r="AD21" i="6"/>
  <c r="AE21" i="6"/>
  <c r="AF21" i="6"/>
  <c r="AG21" i="6"/>
  <c r="AH21" i="6"/>
  <c r="AI21" i="6"/>
  <c r="AJ21" i="6"/>
  <c r="AK21" i="6"/>
  <c r="AL21" i="6"/>
  <c r="AM21" i="6"/>
  <c r="AN21" i="6"/>
  <c r="AO21" i="6"/>
  <c r="AP21" i="6"/>
  <c r="AQ21" i="6"/>
  <c r="AR21" i="6"/>
  <c r="AS21" i="6"/>
  <c r="AT21" i="6"/>
  <c r="AU21" i="6"/>
  <c r="AV21" i="6"/>
  <c r="AW21" i="6"/>
  <c r="AX21" i="6"/>
  <c r="AY21" i="6"/>
  <c r="AZ21" i="6"/>
  <c r="BA21" i="6"/>
  <c r="BB21" i="6"/>
  <c r="BC21" i="6"/>
  <c r="BD21" i="6"/>
  <c r="BE21" i="6"/>
  <c r="BF21" i="6"/>
  <c r="BG21" i="6"/>
  <c r="BH21" i="6"/>
  <c r="BI21" i="6"/>
  <c r="BJ21" i="6"/>
  <c r="BK21" i="6"/>
  <c r="BL21" i="6"/>
  <c r="B25" i="6"/>
  <c r="C25" i="6"/>
  <c r="B26" i="6"/>
  <c r="C26" i="6"/>
  <c r="B28" i="6"/>
  <c r="C28" i="6"/>
  <c r="B29" i="6"/>
  <c r="C29" i="6"/>
  <c r="B30" i="6"/>
  <c r="C30" i="6"/>
  <c r="B31" i="6"/>
  <c r="C31" i="6"/>
  <c r="B32" i="6"/>
  <c r="C32" i="6"/>
  <c r="B33" i="6"/>
  <c r="C34" i="6"/>
  <c r="B35" i="6"/>
  <c r="C35" i="6"/>
  <c r="B36" i="6"/>
  <c r="C36" i="6"/>
  <c r="B37" i="6"/>
  <c r="C37" i="6"/>
  <c r="B38" i="6"/>
  <c r="C38" i="6"/>
  <c r="B39" i="6"/>
  <c r="C39" i="6"/>
  <c r="B40" i="6"/>
  <c r="C40" i="6"/>
  <c r="B41" i="6"/>
  <c r="C41" i="6"/>
  <c r="AF58" i="1"/>
  <c r="AF53" i="1"/>
  <c r="AF54" i="1"/>
  <c r="AF55" i="1"/>
  <c r="AF56" i="1"/>
  <c r="AF57" i="1"/>
  <c r="AF52" i="1"/>
  <c r="AF48" i="1"/>
  <c r="AF47" i="1"/>
  <c r="AF46" i="1"/>
  <c r="AF44" i="1"/>
  <c r="AF45" i="1"/>
  <c r="AF33" i="2" l="1"/>
  <c r="AF34" i="2"/>
  <c r="AF35" i="2"/>
  <c r="AF27" i="2"/>
  <c r="AF28" i="2"/>
  <c r="AF15" i="2"/>
  <c r="AF16" i="2"/>
  <c r="AF17" i="2"/>
  <c r="AF9" i="2"/>
  <c r="AF10" i="2"/>
  <c r="AF49" i="1" l="1"/>
  <c r="AE53" i="3" l="1"/>
  <c r="AD53" i="3"/>
  <c r="AC53" i="3"/>
  <c r="AB53" i="3"/>
  <c r="AA53" i="3"/>
  <c r="Z53" i="3"/>
  <c r="Y53" i="3"/>
  <c r="X53" i="3"/>
  <c r="W53" i="3"/>
  <c r="V53" i="3"/>
  <c r="U53" i="3"/>
  <c r="T53" i="3"/>
  <c r="S53" i="3"/>
  <c r="R53" i="3"/>
  <c r="Q53" i="3"/>
  <c r="P53" i="3"/>
  <c r="O53" i="3"/>
  <c r="N53" i="3"/>
  <c r="M53" i="3"/>
  <c r="L53" i="3"/>
  <c r="K53" i="3"/>
  <c r="J53" i="3"/>
  <c r="I53" i="3"/>
  <c r="H53" i="3"/>
  <c r="G53" i="3"/>
  <c r="F53" i="3"/>
  <c r="E53" i="3"/>
  <c r="D53" i="3"/>
  <c r="C53" i="3"/>
  <c r="B53" i="3"/>
  <c r="AE52" i="3"/>
  <c r="AD52" i="3"/>
  <c r="AC52" i="3"/>
  <c r="AB52" i="3"/>
  <c r="AA52" i="3"/>
  <c r="Z52" i="3"/>
  <c r="Y52" i="3"/>
  <c r="X52" i="3"/>
  <c r="V52" i="3"/>
  <c r="U52" i="3"/>
  <c r="T52" i="3"/>
  <c r="S52" i="3"/>
  <c r="R52" i="3"/>
  <c r="Q52" i="3"/>
  <c r="P52" i="3"/>
  <c r="O52" i="3"/>
  <c r="N52" i="3"/>
  <c r="M52" i="3"/>
  <c r="L52" i="3"/>
  <c r="K52" i="3"/>
  <c r="J52" i="3"/>
  <c r="I52" i="3"/>
  <c r="H52" i="3"/>
  <c r="G52" i="3"/>
  <c r="F52" i="3"/>
  <c r="E52" i="3"/>
  <c r="D52" i="3"/>
  <c r="C52" i="3"/>
  <c r="B52" i="3"/>
  <c r="AE51" i="3"/>
  <c r="AD51" i="3"/>
  <c r="AC51" i="3"/>
  <c r="AB51" i="3"/>
  <c r="AA51" i="3"/>
  <c r="Z51" i="3"/>
  <c r="Y51" i="3"/>
  <c r="X51" i="3"/>
  <c r="W51" i="3"/>
  <c r="V51" i="3"/>
  <c r="U51" i="3"/>
  <c r="T51" i="3"/>
  <c r="S51" i="3"/>
  <c r="R51" i="3"/>
  <c r="Q51" i="3"/>
  <c r="P51" i="3"/>
  <c r="O51" i="3"/>
  <c r="N51" i="3"/>
  <c r="M51" i="3"/>
  <c r="K51" i="3"/>
  <c r="J51" i="3"/>
  <c r="I51" i="3"/>
  <c r="H51" i="3"/>
  <c r="G51" i="3"/>
  <c r="F51" i="3"/>
  <c r="E51" i="3"/>
  <c r="D51" i="3"/>
  <c r="C51" i="3"/>
  <c r="B51" i="3"/>
  <c r="AE49" i="3"/>
  <c r="AD49" i="3"/>
  <c r="AC49" i="3"/>
  <c r="AB49" i="3"/>
  <c r="AA49" i="3"/>
  <c r="Z49" i="3"/>
  <c r="Y49" i="3"/>
  <c r="X49" i="3"/>
  <c r="W49" i="3"/>
  <c r="V49" i="3"/>
  <c r="U49" i="3"/>
  <c r="T49" i="3"/>
  <c r="S49" i="3"/>
  <c r="R49" i="3"/>
  <c r="Q49" i="3"/>
  <c r="P49" i="3"/>
  <c r="O49" i="3"/>
  <c r="N49" i="3"/>
  <c r="M49" i="3"/>
  <c r="L49" i="3"/>
  <c r="K49" i="3"/>
  <c r="J49" i="3"/>
  <c r="I49" i="3"/>
  <c r="H49" i="3"/>
  <c r="G49" i="3"/>
  <c r="F49" i="3"/>
  <c r="E49" i="3"/>
  <c r="D49" i="3"/>
  <c r="C49" i="3"/>
  <c r="B49" i="3"/>
  <c r="AE48" i="3"/>
  <c r="AD48" i="3"/>
  <c r="AC48" i="3"/>
  <c r="AB48" i="3"/>
  <c r="AA48" i="3"/>
  <c r="Z48" i="3"/>
  <c r="Y48" i="3"/>
  <c r="X48" i="3"/>
  <c r="W48" i="3"/>
  <c r="V48" i="3"/>
  <c r="U48" i="3"/>
  <c r="T48" i="3"/>
  <c r="S48" i="3"/>
  <c r="R48" i="3"/>
  <c r="Q48" i="3"/>
  <c r="P48" i="3"/>
  <c r="O48" i="3"/>
  <c r="N48" i="3"/>
  <c r="M48" i="3"/>
  <c r="L48" i="3"/>
  <c r="K48" i="3"/>
  <c r="J48" i="3"/>
  <c r="I48" i="3"/>
  <c r="H48" i="3"/>
  <c r="G48" i="3"/>
  <c r="F48" i="3"/>
  <c r="E48" i="3"/>
  <c r="D48" i="3"/>
  <c r="C48" i="3"/>
  <c r="B48" i="3"/>
  <c r="AE47" i="3"/>
  <c r="AD47" i="3"/>
  <c r="AC47" i="3"/>
  <c r="AB47" i="3"/>
  <c r="CM20" i="6" s="1"/>
  <c r="AA47" i="3"/>
  <c r="CL20" i="6" s="1"/>
  <c r="Z47" i="3"/>
  <c r="Y47" i="3"/>
  <c r="CJ20" i="6" s="1"/>
  <c r="X47" i="3"/>
  <c r="W47" i="3"/>
  <c r="V47" i="3"/>
  <c r="U47" i="3"/>
  <c r="T47" i="3"/>
  <c r="CE20" i="6" s="1"/>
  <c r="S47" i="3"/>
  <c r="CD20" i="6" s="1"/>
  <c r="R47" i="3"/>
  <c r="CC20" i="6" s="1"/>
  <c r="Q47" i="3"/>
  <c r="CB20" i="6" s="1"/>
  <c r="P47" i="3"/>
  <c r="CA20" i="6" s="1"/>
  <c r="O47" i="3"/>
  <c r="BZ20" i="6" s="1"/>
  <c r="N47" i="3"/>
  <c r="BY20" i="6" s="1"/>
  <c r="M47" i="3"/>
  <c r="BX20" i="6" s="1"/>
  <c r="L47" i="3"/>
  <c r="BW20" i="6" s="1"/>
  <c r="K47" i="3"/>
  <c r="BV20" i="6" s="1"/>
  <c r="J47" i="3"/>
  <c r="BU20" i="6" s="1"/>
  <c r="I47" i="3"/>
  <c r="BT20" i="6" s="1"/>
  <c r="H47" i="3"/>
  <c r="BS20" i="6" s="1"/>
  <c r="G47" i="3"/>
  <c r="BR20" i="6" s="1"/>
  <c r="F47" i="3"/>
  <c r="BQ20" i="6" s="1"/>
  <c r="E47" i="3"/>
  <c r="BP20" i="6" s="1"/>
  <c r="D47" i="3"/>
  <c r="BO20" i="6" s="1"/>
  <c r="C47" i="3"/>
  <c r="BN20" i="6" s="1"/>
  <c r="B47" i="3"/>
  <c r="BM20" i="6" s="1"/>
  <c r="D28" i="6"/>
  <c r="AE46" i="3"/>
  <c r="AD46" i="3"/>
  <c r="AC46" i="3"/>
  <c r="AB46" i="3"/>
  <c r="AA46" i="3"/>
  <c r="Z46" i="3"/>
  <c r="Y46" i="3"/>
  <c r="X46" i="3"/>
  <c r="W46" i="3"/>
  <c r="V46" i="3"/>
  <c r="U46" i="3"/>
  <c r="T46" i="3"/>
  <c r="S46" i="3"/>
  <c r="R46" i="3"/>
  <c r="Q46" i="3"/>
  <c r="P46" i="3"/>
  <c r="O46" i="3"/>
  <c r="N46" i="3"/>
  <c r="M46" i="3"/>
  <c r="L46" i="3"/>
  <c r="K46" i="3"/>
  <c r="J46" i="3"/>
  <c r="I46" i="3"/>
  <c r="H46" i="3"/>
  <c r="G46" i="3"/>
  <c r="F46" i="3"/>
  <c r="E46" i="3"/>
  <c r="D46" i="3"/>
  <c r="C46" i="3"/>
  <c r="B46" i="3"/>
  <c r="AE45" i="3"/>
  <c r="CP19" i="6" s="1"/>
  <c r="AD45" i="3"/>
  <c r="AC45" i="3"/>
  <c r="AB45" i="3"/>
  <c r="AA45" i="3"/>
  <c r="Z45" i="3"/>
  <c r="CK19" i="6" s="1"/>
  <c r="Y45" i="3"/>
  <c r="CJ19" i="6" s="1"/>
  <c r="X45" i="3"/>
  <c r="W45" i="3"/>
  <c r="CH19" i="6" s="1"/>
  <c r="V45" i="3"/>
  <c r="U45" i="3"/>
  <c r="T45" i="3"/>
  <c r="S45" i="3"/>
  <c r="R45" i="3"/>
  <c r="CC19" i="6" s="1"/>
  <c r="Q45" i="3"/>
  <c r="P45" i="3"/>
  <c r="CA19" i="6" s="1"/>
  <c r="O45" i="3"/>
  <c r="BZ19" i="6" s="1"/>
  <c r="N45" i="3"/>
  <c r="BY19" i="6" s="1"/>
  <c r="M45" i="3"/>
  <c r="BX19" i="6" s="1"/>
  <c r="L45" i="3"/>
  <c r="BW19" i="6" s="1"/>
  <c r="K45" i="3"/>
  <c r="J45" i="3"/>
  <c r="BU19" i="6" s="1"/>
  <c r="I45" i="3"/>
  <c r="H45" i="3"/>
  <c r="BS19" i="6" s="1"/>
  <c r="G45" i="3"/>
  <c r="BR19" i="6" s="1"/>
  <c r="F45" i="3"/>
  <c r="BQ19" i="6" s="1"/>
  <c r="E45" i="3"/>
  <c r="BP19" i="6" s="1"/>
  <c r="D45" i="3"/>
  <c r="BO19" i="6" s="1"/>
  <c r="C45" i="3"/>
  <c r="B45" i="3"/>
  <c r="BM19" i="6" s="1"/>
  <c r="AE44" i="3"/>
  <c r="AD44" i="3"/>
  <c r="CO18" i="6" s="1"/>
  <c r="AC44" i="3"/>
  <c r="CN18" i="6" s="1"/>
  <c r="AB44" i="3"/>
  <c r="CM18" i="6" s="1"/>
  <c r="AA44" i="3"/>
  <c r="CL18" i="6" s="1"/>
  <c r="Z44" i="3"/>
  <c r="Y44" i="3"/>
  <c r="CJ18" i="6" s="1"/>
  <c r="X44" i="3"/>
  <c r="W44" i="3"/>
  <c r="V44" i="3"/>
  <c r="U44" i="3"/>
  <c r="CF18" i="6" s="1"/>
  <c r="T44" i="3"/>
  <c r="CE18" i="6" s="1"/>
  <c r="S44" i="3"/>
  <c r="CD18" i="6" s="1"/>
  <c r="R44" i="3"/>
  <c r="CC18" i="6" s="1"/>
  <c r="Q44" i="3"/>
  <c r="CB18" i="6" s="1"/>
  <c r="P44" i="3"/>
  <c r="O44" i="3"/>
  <c r="BZ18" i="6" s="1"/>
  <c r="N44" i="3"/>
  <c r="BY18" i="6" s="1"/>
  <c r="M44" i="3"/>
  <c r="BX18" i="6" s="1"/>
  <c r="L44" i="3"/>
  <c r="BW18" i="6" s="1"/>
  <c r="K44" i="3"/>
  <c r="J44" i="3"/>
  <c r="BU18" i="6" s="1"/>
  <c r="I44" i="3"/>
  <c r="BT18" i="6" s="1"/>
  <c r="H44" i="3"/>
  <c r="G44" i="3"/>
  <c r="BR18" i="6" s="1"/>
  <c r="F44" i="3"/>
  <c r="BQ18" i="6" s="1"/>
  <c r="E44" i="3"/>
  <c r="BP18" i="6" s="1"/>
  <c r="D44" i="3"/>
  <c r="BO18" i="6" s="1"/>
  <c r="C44" i="3"/>
  <c r="B44" i="3"/>
  <c r="BM18" i="6" s="1"/>
  <c r="AE35" i="3"/>
  <c r="AD35" i="3"/>
  <c r="AC35" i="3"/>
  <c r="AB35" i="3"/>
  <c r="AA35" i="3"/>
  <c r="Z35" i="3"/>
  <c r="Y35" i="3"/>
  <c r="X35" i="3"/>
  <c r="W35" i="3"/>
  <c r="V35" i="3"/>
  <c r="U35" i="3"/>
  <c r="T35" i="3"/>
  <c r="S35" i="3"/>
  <c r="R35" i="3"/>
  <c r="Q35" i="3"/>
  <c r="P35" i="3"/>
  <c r="O35" i="3"/>
  <c r="N35" i="3"/>
  <c r="M35" i="3"/>
  <c r="L35" i="3"/>
  <c r="K35" i="3"/>
  <c r="J35" i="3"/>
  <c r="I35" i="3"/>
  <c r="H35" i="3"/>
  <c r="G35" i="3"/>
  <c r="F35" i="3"/>
  <c r="E35" i="3"/>
  <c r="D35" i="3"/>
  <c r="C35" i="3"/>
  <c r="B35" i="3"/>
  <c r="AE34" i="3"/>
  <c r="AD34" i="3"/>
  <c r="AC34" i="3"/>
  <c r="AB34" i="3"/>
  <c r="AA34" i="3"/>
  <c r="Z34" i="3"/>
  <c r="Y34" i="3"/>
  <c r="X34" i="3"/>
  <c r="W34" i="3"/>
  <c r="V34" i="3"/>
  <c r="U34" i="3"/>
  <c r="T34" i="3"/>
  <c r="S34" i="3"/>
  <c r="R34" i="3"/>
  <c r="Q34" i="3"/>
  <c r="P34" i="3"/>
  <c r="O34" i="3"/>
  <c r="N34" i="3"/>
  <c r="M34" i="3"/>
  <c r="L34" i="3"/>
  <c r="K34" i="3"/>
  <c r="J34" i="3"/>
  <c r="I34" i="3"/>
  <c r="H34" i="3"/>
  <c r="G34" i="3"/>
  <c r="F34" i="3"/>
  <c r="E34" i="3"/>
  <c r="D34" i="3"/>
  <c r="C34" i="3"/>
  <c r="B34"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C33" i="3"/>
  <c r="B33" i="3"/>
  <c r="AE28" i="3"/>
  <c r="AD28" i="3"/>
  <c r="AC28" i="3"/>
  <c r="AB28" i="3"/>
  <c r="AA28" i="3"/>
  <c r="Z28" i="3"/>
  <c r="Y28" i="3"/>
  <c r="X28" i="3"/>
  <c r="W28" i="3"/>
  <c r="V28" i="3"/>
  <c r="U28" i="3"/>
  <c r="T28" i="3"/>
  <c r="S28" i="3"/>
  <c r="R28" i="3"/>
  <c r="Q28" i="3"/>
  <c r="P28" i="3"/>
  <c r="O28" i="3"/>
  <c r="N28" i="3"/>
  <c r="M28" i="3"/>
  <c r="L28" i="3"/>
  <c r="K28" i="3"/>
  <c r="J28" i="3"/>
  <c r="I28" i="3"/>
  <c r="H28" i="3"/>
  <c r="G28" i="3"/>
  <c r="F28" i="3"/>
  <c r="E28" i="3"/>
  <c r="D28" i="3"/>
  <c r="C28" i="3"/>
  <c r="B28" i="3"/>
  <c r="AE27" i="3"/>
  <c r="AD27" i="3"/>
  <c r="AC27" i="3"/>
  <c r="AB27" i="3"/>
  <c r="AA27" i="3"/>
  <c r="Z27" i="3"/>
  <c r="Y27" i="3"/>
  <c r="X27" i="3"/>
  <c r="W27" i="3"/>
  <c r="V27" i="3"/>
  <c r="U27" i="3"/>
  <c r="T27" i="3"/>
  <c r="S27" i="3"/>
  <c r="R27" i="3"/>
  <c r="Q27" i="3"/>
  <c r="P27" i="3"/>
  <c r="O27" i="3"/>
  <c r="N27" i="3"/>
  <c r="M27" i="3"/>
  <c r="L27" i="3"/>
  <c r="K27" i="3"/>
  <c r="J27" i="3"/>
  <c r="I27" i="3"/>
  <c r="H27" i="3"/>
  <c r="G27" i="3"/>
  <c r="F27" i="3"/>
  <c r="E27" i="3"/>
  <c r="D27" i="3"/>
  <c r="C27" i="3"/>
  <c r="B27" i="3"/>
  <c r="AE17" i="3"/>
  <c r="AD17" i="3"/>
  <c r="AC17" i="3"/>
  <c r="AB17" i="3"/>
  <c r="AA17" i="3"/>
  <c r="Z17" i="3"/>
  <c r="Y17" i="3"/>
  <c r="X17" i="3"/>
  <c r="W17" i="3"/>
  <c r="V17" i="3"/>
  <c r="U17" i="3"/>
  <c r="T17" i="3"/>
  <c r="S17" i="3"/>
  <c r="R17" i="3"/>
  <c r="Q17" i="3"/>
  <c r="P17" i="3"/>
  <c r="O17" i="3"/>
  <c r="N17" i="3"/>
  <c r="M17" i="3"/>
  <c r="L17" i="3"/>
  <c r="K17" i="3"/>
  <c r="J17" i="3"/>
  <c r="I17" i="3"/>
  <c r="H17" i="3"/>
  <c r="G17" i="3"/>
  <c r="F17" i="3"/>
  <c r="E17" i="3"/>
  <c r="D17" i="3"/>
  <c r="C17" i="3"/>
  <c r="B17" i="3"/>
  <c r="AE16" i="3"/>
  <c r="AD16" i="3"/>
  <c r="AC16" i="3"/>
  <c r="AB16" i="3"/>
  <c r="AA16" i="3"/>
  <c r="Z16" i="3"/>
  <c r="Y16" i="3"/>
  <c r="X16" i="3"/>
  <c r="W16" i="3"/>
  <c r="V16" i="3"/>
  <c r="U16" i="3"/>
  <c r="T16" i="3"/>
  <c r="S16" i="3"/>
  <c r="R16" i="3"/>
  <c r="Q16" i="3"/>
  <c r="P16" i="3"/>
  <c r="O16" i="3"/>
  <c r="N16" i="3"/>
  <c r="M16" i="3"/>
  <c r="L16" i="3"/>
  <c r="K16" i="3"/>
  <c r="J16" i="3"/>
  <c r="I16" i="3"/>
  <c r="H16" i="3"/>
  <c r="G16" i="3"/>
  <c r="F16" i="3"/>
  <c r="E16" i="3"/>
  <c r="D16" i="3"/>
  <c r="C16" i="3"/>
  <c r="B16" i="3"/>
  <c r="AE15" i="3"/>
  <c r="AD15" i="3"/>
  <c r="AC15" i="3"/>
  <c r="AB15" i="3"/>
  <c r="AA15" i="3"/>
  <c r="Z15" i="3"/>
  <c r="Y15" i="3"/>
  <c r="X15" i="3"/>
  <c r="W15" i="3"/>
  <c r="V15" i="3"/>
  <c r="U15" i="3"/>
  <c r="T15" i="3"/>
  <c r="S15" i="3"/>
  <c r="R15" i="3"/>
  <c r="Q15" i="3"/>
  <c r="P15" i="3"/>
  <c r="O15" i="3"/>
  <c r="N15" i="3"/>
  <c r="M15" i="3"/>
  <c r="L15" i="3"/>
  <c r="K15" i="3"/>
  <c r="J15" i="3"/>
  <c r="I15" i="3"/>
  <c r="H15" i="3"/>
  <c r="G15" i="3"/>
  <c r="F15" i="3"/>
  <c r="E15" i="3"/>
  <c r="D15" i="3"/>
  <c r="C15" i="3"/>
  <c r="B15" i="3"/>
  <c r="AE10" i="3"/>
  <c r="AD10" i="3"/>
  <c r="AC10" i="3"/>
  <c r="AB10" i="3"/>
  <c r="AA10" i="3"/>
  <c r="Z10" i="3"/>
  <c r="Y10" i="3"/>
  <c r="X10" i="3"/>
  <c r="W10" i="3"/>
  <c r="V10" i="3"/>
  <c r="U10" i="3"/>
  <c r="T10" i="3"/>
  <c r="S10" i="3"/>
  <c r="R10" i="3"/>
  <c r="Q10" i="3"/>
  <c r="P10" i="3"/>
  <c r="O10" i="3"/>
  <c r="N10" i="3"/>
  <c r="M10" i="3"/>
  <c r="L10" i="3"/>
  <c r="K10" i="3"/>
  <c r="J10" i="3"/>
  <c r="I10" i="3"/>
  <c r="H10" i="3"/>
  <c r="G10" i="3"/>
  <c r="F10" i="3"/>
  <c r="E10" i="3"/>
  <c r="D10" i="3"/>
  <c r="C10" i="3"/>
  <c r="B10" i="3"/>
  <c r="AE9" i="3"/>
  <c r="AD9" i="3"/>
  <c r="AC9" i="3"/>
  <c r="AB9" i="3"/>
  <c r="AA9" i="3"/>
  <c r="Z9" i="3"/>
  <c r="Y9" i="3"/>
  <c r="X9" i="3"/>
  <c r="W9" i="3"/>
  <c r="V9" i="3"/>
  <c r="U9" i="3"/>
  <c r="T9" i="3"/>
  <c r="S9" i="3"/>
  <c r="R9" i="3"/>
  <c r="Q9" i="3"/>
  <c r="P9" i="3"/>
  <c r="O9" i="3"/>
  <c r="N9" i="3"/>
  <c r="M9" i="3"/>
  <c r="L9" i="3"/>
  <c r="K9" i="3"/>
  <c r="J9" i="3"/>
  <c r="I9" i="3"/>
  <c r="H9" i="3"/>
  <c r="G9" i="3"/>
  <c r="F9" i="3"/>
  <c r="E9" i="3"/>
  <c r="D9" i="3"/>
  <c r="C9" i="3"/>
  <c r="B9" i="3"/>
  <c r="AG49" i="3" l="1"/>
  <c r="CG18" i="6"/>
  <c r="BV21" i="6"/>
  <c r="Z57" i="3"/>
  <c r="BQ21" i="6"/>
  <c r="BY21" i="6"/>
  <c r="BT21" i="6"/>
  <c r="CB21" i="6"/>
  <c r="BO21" i="6"/>
  <c r="BW21" i="6"/>
  <c r="CE21" i="6"/>
  <c r="CM21" i="6"/>
  <c r="S55" i="3"/>
  <c r="AA55" i="3"/>
  <c r="AC57" i="3"/>
  <c r="V59" i="3"/>
  <c r="AD59" i="3"/>
  <c r="T55" i="3"/>
  <c r="AB55" i="3"/>
  <c r="BS21" i="6"/>
  <c r="CA21" i="6"/>
  <c r="W58" i="3"/>
  <c r="AE58" i="3"/>
  <c r="V58" i="3"/>
  <c r="AD58" i="3"/>
  <c r="BU21" i="6"/>
  <c r="CC21" i="6"/>
  <c r="CK21" i="6"/>
  <c r="S59" i="3"/>
  <c r="AA59" i="3"/>
  <c r="Y55" i="3"/>
  <c r="S58" i="3"/>
  <c r="E59" i="3"/>
  <c r="M59" i="3"/>
  <c r="U59" i="3"/>
  <c r="AC59" i="3"/>
  <c r="AA58" i="3"/>
  <c r="X55" i="3"/>
  <c r="CI18" i="6"/>
  <c r="Q54" i="3"/>
  <c r="CB19" i="6"/>
  <c r="BP21" i="6"/>
  <c r="BX21" i="6"/>
  <c r="CF21" i="6"/>
  <c r="CN21" i="6"/>
  <c r="S56" i="3"/>
  <c r="U58" i="3"/>
  <c r="P55" i="3"/>
  <c r="CA18" i="6"/>
  <c r="Z54" i="3"/>
  <c r="CK18" i="6"/>
  <c r="K54" i="3"/>
  <c r="BV19" i="6"/>
  <c r="S54" i="3"/>
  <c r="CD19" i="6"/>
  <c r="AA54" i="3"/>
  <c r="CL19" i="6"/>
  <c r="U56" i="3"/>
  <c r="CF20" i="6"/>
  <c r="AC56" i="3"/>
  <c r="CN20" i="6"/>
  <c r="V57" i="3"/>
  <c r="CG21" i="6"/>
  <c r="AD57" i="3"/>
  <c r="CO21" i="6"/>
  <c r="AA56" i="3"/>
  <c r="K59" i="3"/>
  <c r="BV18" i="6"/>
  <c r="T54" i="3"/>
  <c r="CE19" i="6"/>
  <c r="AB54" i="3"/>
  <c r="CM19" i="6"/>
  <c r="U55" i="3"/>
  <c r="AC55" i="3"/>
  <c r="V56" i="3"/>
  <c r="CG20" i="6"/>
  <c r="AD56" i="3"/>
  <c r="CO20" i="6"/>
  <c r="BR21" i="6"/>
  <c r="BZ21" i="6"/>
  <c r="W57" i="3"/>
  <c r="CH21" i="6"/>
  <c r="AE57" i="3"/>
  <c r="CP21" i="6"/>
  <c r="X59" i="3"/>
  <c r="D41" i="6"/>
  <c r="D31" i="6"/>
  <c r="L57" i="3"/>
  <c r="AC58" i="3"/>
  <c r="U54" i="3"/>
  <c r="CF19" i="6"/>
  <c r="AC54" i="3"/>
  <c r="CN19" i="6"/>
  <c r="W56" i="3"/>
  <c r="CH20" i="6"/>
  <c r="AE56" i="3"/>
  <c r="CP20" i="6"/>
  <c r="X57" i="3"/>
  <c r="CI21" i="6"/>
  <c r="AF57" i="3"/>
  <c r="D39" i="6" s="1"/>
  <c r="D30" i="6"/>
  <c r="Y58" i="3"/>
  <c r="T57" i="3"/>
  <c r="D37" i="6"/>
  <c r="V54" i="3"/>
  <c r="CG19" i="6"/>
  <c r="AD54" i="3"/>
  <c r="CO19" i="6"/>
  <c r="W55" i="3"/>
  <c r="AE55" i="3"/>
  <c r="X56" i="3"/>
  <c r="CI20" i="6"/>
  <c r="AF56" i="3"/>
  <c r="D38" i="6" s="1"/>
  <c r="D29" i="6"/>
  <c r="Y57" i="3"/>
  <c r="CJ21" i="6"/>
  <c r="Z58" i="3"/>
  <c r="Y54" i="3"/>
  <c r="U57" i="3"/>
  <c r="H55" i="3"/>
  <c r="BS18" i="6"/>
  <c r="I54" i="3"/>
  <c r="BT19" i="6"/>
  <c r="AB57" i="3"/>
  <c r="W54" i="3"/>
  <c r="CH18" i="6"/>
  <c r="AE54" i="3"/>
  <c r="CP18" i="6"/>
  <c r="X54" i="3"/>
  <c r="CI19" i="6"/>
  <c r="D36" i="6"/>
  <c r="D26" i="6"/>
  <c r="Z56" i="3"/>
  <c r="CK20" i="6"/>
  <c r="S57" i="3"/>
  <c r="CD21" i="6"/>
  <c r="AA57" i="3"/>
  <c r="CL21" i="6"/>
  <c r="T58" i="3"/>
  <c r="AB58" i="3"/>
  <c r="AF53" i="3"/>
  <c r="D35" i="6" s="1"/>
  <c r="Z55" i="3"/>
  <c r="AF52" i="3"/>
  <c r="D34" i="6" s="1"/>
  <c r="AF51" i="3"/>
  <c r="D33" i="6" s="1"/>
  <c r="BN21" i="6"/>
  <c r="C54" i="3"/>
  <c r="BN19" i="6"/>
  <c r="C59" i="3"/>
  <c r="BN18" i="6"/>
  <c r="BM21" i="6"/>
  <c r="M57" i="3"/>
  <c r="F58" i="3"/>
  <c r="N58" i="3"/>
  <c r="F59" i="3"/>
  <c r="B57" i="3"/>
  <c r="J57" i="3"/>
  <c r="R57" i="3"/>
  <c r="C55" i="3"/>
  <c r="E57" i="3"/>
  <c r="D55" i="3"/>
  <c r="L55" i="3"/>
  <c r="E56" i="3"/>
  <c r="M56" i="3"/>
  <c r="F57" i="3"/>
  <c r="N57" i="3"/>
  <c r="G58" i="3"/>
  <c r="O58" i="3"/>
  <c r="K56" i="3"/>
  <c r="E58" i="3"/>
  <c r="N59" i="3"/>
  <c r="M58" i="3"/>
  <c r="K55" i="3"/>
  <c r="G54" i="3"/>
  <c r="O54" i="3"/>
  <c r="H54" i="3"/>
  <c r="P54" i="3"/>
  <c r="I55" i="3"/>
  <c r="Q55" i="3"/>
  <c r="B56" i="3"/>
  <c r="J56" i="3"/>
  <c r="R56" i="3"/>
  <c r="C57" i="3"/>
  <c r="K57" i="3"/>
  <c r="D58" i="3"/>
  <c r="L58" i="3"/>
  <c r="R55" i="3"/>
  <c r="D57" i="3"/>
  <c r="C58" i="3"/>
  <c r="R54" i="3"/>
  <c r="D54" i="3"/>
  <c r="L54" i="3"/>
  <c r="E55" i="3"/>
  <c r="M55" i="3"/>
  <c r="F56" i="3"/>
  <c r="N56" i="3"/>
  <c r="G57" i="3"/>
  <c r="O57" i="3"/>
  <c r="H59" i="3"/>
  <c r="P59" i="3"/>
  <c r="B55" i="3"/>
  <c r="C56" i="3"/>
  <c r="K58" i="3"/>
  <c r="B54" i="3"/>
  <c r="E54" i="3"/>
  <c r="M54" i="3"/>
  <c r="G56" i="3"/>
  <c r="O56" i="3"/>
  <c r="H57" i="3"/>
  <c r="P57" i="3"/>
  <c r="I58" i="3"/>
  <c r="Q58" i="3"/>
  <c r="J54" i="3"/>
  <c r="F54" i="3"/>
  <c r="N54" i="3"/>
  <c r="G55" i="3"/>
  <c r="O55" i="3"/>
  <c r="H56" i="3"/>
  <c r="P56" i="3"/>
  <c r="I57" i="3"/>
  <c r="Q57" i="3"/>
  <c r="B58" i="3"/>
  <c r="J58" i="3"/>
  <c r="R58" i="3"/>
  <c r="J55" i="3"/>
  <c r="H58" i="3"/>
  <c r="P58" i="3"/>
  <c r="X58" i="3"/>
  <c r="AF58" i="3"/>
  <c r="D40" i="6" s="1"/>
  <c r="I59" i="3"/>
  <c r="Q59" i="3"/>
  <c r="Y59" i="3"/>
  <c r="F55" i="3"/>
  <c r="N55" i="3"/>
  <c r="V55" i="3"/>
  <c r="AD55" i="3"/>
  <c r="B59" i="3"/>
  <c r="J59" i="3"/>
  <c r="R59" i="3"/>
  <c r="Z59" i="3"/>
  <c r="I56" i="3"/>
  <c r="Q56" i="3"/>
  <c r="Y56" i="3"/>
  <c r="D59" i="3"/>
  <c r="L59" i="3"/>
  <c r="T59" i="3"/>
  <c r="AB59" i="3"/>
  <c r="D56" i="3"/>
  <c r="L56" i="3"/>
  <c r="T56" i="3"/>
  <c r="AB56" i="3"/>
  <c r="G59" i="3"/>
  <c r="O59" i="3"/>
  <c r="W59" i="3"/>
  <c r="AE59" i="3"/>
  <c r="AG52" i="3" l="1"/>
  <c r="B52" i="2"/>
  <c r="C52" i="2"/>
  <c r="D52" i="2"/>
  <c r="E52" i="2"/>
  <c r="F52" i="2"/>
  <c r="G52" i="2"/>
  <c r="H52" i="2"/>
  <c r="I52" i="2"/>
  <c r="J52" i="2"/>
  <c r="K52" i="2"/>
  <c r="O52" i="2"/>
  <c r="P52" i="2"/>
  <c r="Q52" i="2"/>
  <c r="R52" i="2"/>
  <c r="S52" i="2"/>
  <c r="T52" i="2"/>
  <c r="U52" i="2"/>
  <c r="V52" i="2"/>
  <c r="W52" i="2"/>
  <c r="X52" i="2"/>
  <c r="Y52" i="2"/>
  <c r="Z52" i="2"/>
  <c r="AA52" i="2"/>
  <c r="AB52" i="2"/>
  <c r="AC52" i="2"/>
  <c r="AD52" i="2"/>
  <c r="AE52" i="2"/>
  <c r="AF52" i="2"/>
  <c r="M52" i="2"/>
  <c r="N52" i="2"/>
  <c r="L52" i="2"/>
  <c r="AG52" i="2" l="1"/>
  <c r="B51" i="2" l="1"/>
  <c r="C51" i="2"/>
  <c r="D51" i="2"/>
  <c r="F51" i="2"/>
  <c r="G51" i="2"/>
  <c r="H51" i="2"/>
  <c r="I51" i="2"/>
  <c r="J51" i="2"/>
  <c r="K51" i="2"/>
  <c r="M51" i="2"/>
  <c r="N51" i="2"/>
  <c r="O51" i="2"/>
  <c r="P51" i="2"/>
  <c r="Q51" i="2"/>
  <c r="R51" i="2"/>
  <c r="S51" i="2"/>
  <c r="T51" i="2"/>
  <c r="U51" i="2"/>
  <c r="V51" i="2"/>
  <c r="W51" i="2"/>
  <c r="X51" i="2"/>
  <c r="Y51" i="2"/>
  <c r="Z51" i="2"/>
  <c r="AA51" i="2"/>
  <c r="AB51" i="2"/>
  <c r="AC51" i="2"/>
  <c r="AD51" i="2"/>
  <c r="AE51" i="2"/>
  <c r="AF51" i="2"/>
  <c r="E51" i="2"/>
  <c r="AG51" i="2" l="1"/>
  <c r="C33" i="6" s="1"/>
  <c r="E44" i="2"/>
  <c r="F44" i="2"/>
  <c r="G44" i="2"/>
  <c r="H44" i="2"/>
  <c r="I44" i="2"/>
  <c r="J44" i="2"/>
  <c r="K44" i="2"/>
  <c r="L44" i="2"/>
  <c r="M44" i="2"/>
  <c r="N44" i="2"/>
  <c r="O44" i="2"/>
  <c r="P44" i="2"/>
  <c r="Q44" i="2"/>
  <c r="R44" i="2"/>
  <c r="S44" i="2"/>
  <c r="T44" i="2"/>
  <c r="U44" i="2"/>
  <c r="V44" i="2"/>
  <c r="W44" i="2"/>
  <c r="X44" i="2"/>
  <c r="Y44" i="2"/>
  <c r="Z44" i="2"/>
  <c r="AA44" i="2"/>
  <c r="AB44" i="2"/>
  <c r="AC44" i="2"/>
  <c r="AD44" i="2"/>
  <c r="AE44" i="2"/>
  <c r="AF44" i="2"/>
  <c r="E45" i="2"/>
  <c r="F45" i="2"/>
  <c r="G45" i="2"/>
  <c r="H45" i="2"/>
  <c r="I45" i="2"/>
  <c r="J45" i="2"/>
  <c r="K45" i="2"/>
  <c r="L45" i="2"/>
  <c r="M45" i="2"/>
  <c r="N45" i="2"/>
  <c r="O45" i="2"/>
  <c r="P45" i="2"/>
  <c r="Q45" i="2"/>
  <c r="R45" i="2"/>
  <c r="S45" i="2"/>
  <c r="T45" i="2"/>
  <c r="U45" i="2"/>
  <c r="V45" i="2"/>
  <c r="W45" i="2"/>
  <c r="X45" i="2"/>
  <c r="Y45" i="2"/>
  <c r="Z45" i="2"/>
  <c r="AA45" i="2"/>
  <c r="AB45" i="2"/>
  <c r="AC45" i="2"/>
  <c r="AD45" i="2"/>
  <c r="AE45" i="2"/>
  <c r="AF45" i="2"/>
  <c r="E46" i="2"/>
  <c r="F46" i="2"/>
  <c r="G46" i="2"/>
  <c r="H46" i="2"/>
  <c r="I46" i="2"/>
  <c r="J46" i="2"/>
  <c r="K46" i="2"/>
  <c r="L46" i="2"/>
  <c r="M46" i="2"/>
  <c r="N46" i="2"/>
  <c r="O46" i="2"/>
  <c r="P46" i="2"/>
  <c r="Q46" i="2"/>
  <c r="R46" i="2"/>
  <c r="S46" i="2"/>
  <c r="T46" i="2"/>
  <c r="U46" i="2"/>
  <c r="V46" i="2"/>
  <c r="W46" i="2"/>
  <c r="X46" i="2"/>
  <c r="Y46" i="2"/>
  <c r="Z46" i="2"/>
  <c r="AA46" i="2"/>
  <c r="AB46" i="2"/>
  <c r="AC46" i="2"/>
  <c r="AD46" i="2"/>
  <c r="AE46" i="2"/>
  <c r="AF46" i="2"/>
  <c r="E47" i="2"/>
  <c r="F47" i="2"/>
  <c r="G47" i="2"/>
  <c r="H47" i="2"/>
  <c r="I47" i="2"/>
  <c r="J47" i="2"/>
  <c r="K47" i="2"/>
  <c r="L47" i="2"/>
  <c r="M47" i="2"/>
  <c r="N47" i="2"/>
  <c r="O47" i="2"/>
  <c r="P47" i="2"/>
  <c r="Q47" i="2"/>
  <c r="R47" i="2"/>
  <c r="S47" i="2"/>
  <c r="U47" i="2"/>
  <c r="V47" i="2"/>
  <c r="W47" i="2"/>
  <c r="X47" i="2"/>
  <c r="Y47" i="2"/>
  <c r="Z47" i="2"/>
  <c r="AA47" i="2"/>
  <c r="AB47" i="2"/>
  <c r="AC47" i="2"/>
  <c r="AD47" i="2"/>
  <c r="AE47" i="2"/>
  <c r="AF47" i="2"/>
  <c r="E48" i="2"/>
  <c r="F48" i="2"/>
  <c r="G48" i="2"/>
  <c r="H48" i="2"/>
  <c r="I48" i="2"/>
  <c r="J48" i="2"/>
  <c r="K48" i="2"/>
  <c r="L48" i="2"/>
  <c r="M48" i="2"/>
  <c r="N48" i="2"/>
  <c r="O48" i="2"/>
  <c r="P48" i="2"/>
  <c r="Q48" i="2"/>
  <c r="R48" i="2"/>
  <c r="S48" i="2"/>
  <c r="T48" i="2"/>
  <c r="U48" i="2"/>
  <c r="V48" i="2"/>
  <c r="W48" i="2"/>
  <c r="X48" i="2"/>
  <c r="Y48" i="2"/>
  <c r="Z48" i="2"/>
  <c r="AA48" i="2"/>
  <c r="AB48" i="2"/>
  <c r="AC48" i="2"/>
  <c r="AD48" i="2"/>
  <c r="AE48" i="2"/>
  <c r="AF48" i="2"/>
  <c r="E49" i="2"/>
  <c r="F49" i="2"/>
  <c r="G49" i="2"/>
  <c r="H49" i="2"/>
  <c r="I49" i="2"/>
  <c r="J49" i="2"/>
  <c r="K49" i="2"/>
  <c r="L49" i="2"/>
  <c r="M49" i="2"/>
  <c r="N49" i="2"/>
  <c r="O49" i="2"/>
  <c r="P49" i="2"/>
  <c r="Q49" i="2"/>
  <c r="R49" i="2"/>
  <c r="S49" i="2"/>
  <c r="T49" i="2"/>
  <c r="U49" i="2"/>
  <c r="V49" i="2"/>
  <c r="W49" i="2"/>
  <c r="X49" i="2"/>
  <c r="Y49" i="2"/>
  <c r="Z49" i="2"/>
  <c r="AA49" i="2"/>
  <c r="AB49" i="2"/>
  <c r="AC49" i="2"/>
  <c r="AD49" i="2"/>
  <c r="AE49" i="2"/>
  <c r="AF49" i="2"/>
  <c r="B44" i="2"/>
  <c r="C44" i="2"/>
  <c r="B45" i="2"/>
  <c r="C45" i="2"/>
  <c r="B46" i="2"/>
  <c r="C46" i="2"/>
  <c r="B47" i="2"/>
  <c r="C47" i="2"/>
  <c r="B48" i="2"/>
  <c r="C48" i="2"/>
  <c r="B49" i="2"/>
  <c r="C49" i="2"/>
  <c r="D49" i="2"/>
  <c r="D48" i="2"/>
  <c r="D47" i="2"/>
  <c r="D46" i="2"/>
  <c r="D45" i="2"/>
  <c r="D44" i="2"/>
  <c r="AG46" i="2" l="1"/>
  <c r="AG48" i="2"/>
  <c r="AF59" i="2"/>
  <c r="X59" i="2"/>
  <c r="P59" i="2"/>
  <c r="AG47" i="2"/>
  <c r="AG45" i="2"/>
  <c r="AG49" i="2"/>
  <c r="AG44" i="2"/>
  <c r="Y59" i="2"/>
  <c r="Q59" i="2"/>
  <c r="AE59" i="2"/>
  <c r="W59" i="2"/>
  <c r="O59" i="2"/>
  <c r="G59" i="2"/>
  <c r="AC59" i="2"/>
  <c r="U59" i="2"/>
  <c r="M59" i="2"/>
  <c r="E59" i="2"/>
  <c r="AD59" i="2"/>
  <c r="V59" i="2"/>
  <c r="N59" i="2"/>
  <c r="F59" i="2"/>
  <c r="D59" i="2"/>
  <c r="I59" i="2"/>
  <c r="C59" i="2"/>
  <c r="AB59" i="2"/>
  <c r="T59" i="2"/>
  <c r="L59" i="2"/>
  <c r="B59" i="2"/>
  <c r="AA59" i="2"/>
  <c r="S59" i="2"/>
  <c r="K59" i="2"/>
  <c r="Z59" i="2"/>
  <c r="R59" i="2"/>
  <c r="J59" i="2"/>
  <c r="H59" i="2"/>
  <c r="B33" i="2"/>
  <c r="C33" i="2"/>
  <c r="B34" i="2"/>
  <c r="C34" i="2"/>
  <c r="B35" i="2"/>
  <c r="C35" i="2"/>
  <c r="E33" i="2"/>
  <c r="F33" i="2"/>
  <c r="G33" i="2"/>
  <c r="H33" i="2"/>
  <c r="I33" i="2"/>
  <c r="J33" i="2"/>
  <c r="K33" i="2"/>
  <c r="L33" i="2"/>
  <c r="M33" i="2"/>
  <c r="N33" i="2"/>
  <c r="O33" i="2"/>
  <c r="P33" i="2"/>
  <c r="Q33" i="2"/>
  <c r="R33" i="2"/>
  <c r="S33" i="2"/>
  <c r="T33" i="2"/>
  <c r="U33" i="2"/>
  <c r="V33" i="2"/>
  <c r="W33" i="2"/>
  <c r="X33" i="2"/>
  <c r="Y33" i="2"/>
  <c r="Z33" i="2"/>
  <c r="AA33" i="2"/>
  <c r="AB33" i="2"/>
  <c r="AC33" i="2"/>
  <c r="AD33" i="2"/>
  <c r="AE33" i="2"/>
  <c r="E34" i="2"/>
  <c r="F34" i="2"/>
  <c r="G34" i="2"/>
  <c r="H34" i="2"/>
  <c r="I34" i="2"/>
  <c r="J34" i="2"/>
  <c r="K34" i="2"/>
  <c r="L34" i="2"/>
  <c r="M34" i="2"/>
  <c r="N34" i="2"/>
  <c r="O34" i="2"/>
  <c r="P34" i="2"/>
  <c r="Q34" i="2"/>
  <c r="R34" i="2"/>
  <c r="S34" i="2"/>
  <c r="T34" i="2"/>
  <c r="U34" i="2"/>
  <c r="V34" i="2"/>
  <c r="W34" i="2"/>
  <c r="X34" i="2"/>
  <c r="Y34" i="2"/>
  <c r="Z34" i="2"/>
  <c r="AA34" i="2"/>
  <c r="AB34" i="2"/>
  <c r="AC34" i="2"/>
  <c r="AD34" i="2"/>
  <c r="AE34" i="2"/>
  <c r="E35" i="2"/>
  <c r="F35" i="2"/>
  <c r="G35" i="2"/>
  <c r="H35" i="2"/>
  <c r="I35" i="2"/>
  <c r="J35" i="2"/>
  <c r="K35" i="2"/>
  <c r="L35" i="2"/>
  <c r="M35" i="2"/>
  <c r="N35" i="2"/>
  <c r="O35" i="2"/>
  <c r="P35" i="2"/>
  <c r="Q35" i="2"/>
  <c r="R35" i="2"/>
  <c r="S35" i="2"/>
  <c r="T35" i="2"/>
  <c r="U35" i="2"/>
  <c r="V35" i="2"/>
  <c r="W35" i="2"/>
  <c r="X35" i="2"/>
  <c r="Y35" i="2"/>
  <c r="Z35" i="2"/>
  <c r="AA35" i="2"/>
  <c r="AB35" i="2"/>
  <c r="AC35" i="2"/>
  <c r="AD35" i="2"/>
  <c r="AE35" i="2"/>
  <c r="D35" i="2"/>
  <c r="D34" i="2"/>
  <c r="D33" i="2"/>
  <c r="AG57" i="2" l="1"/>
  <c r="AG58" i="2"/>
  <c r="AG56" i="2"/>
  <c r="AG55" i="2"/>
  <c r="AG54" i="2"/>
  <c r="AG59" i="2"/>
  <c r="B15" i="2"/>
  <c r="C15" i="2"/>
  <c r="B16" i="2"/>
  <c r="C16" i="2"/>
  <c r="B17" i="2"/>
  <c r="C17" i="2"/>
  <c r="E15" i="2"/>
  <c r="F15" i="2"/>
  <c r="G15" i="2"/>
  <c r="H15" i="2"/>
  <c r="I15" i="2"/>
  <c r="J15" i="2"/>
  <c r="K15" i="2"/>
  <c r="L15" i="2"/>
  <c r="M15" i="2"/>
  <c r="N15" i="2"/>
  <c r="O15" i="2"/>
  <c r="P15" i="2"/>
  <c r="Q15" i="2"/>
  <c r="R15" i="2"/>
  <c r="S15" i="2"/>
  <c r="T15" i="2"/>
  <c r="U15" i="2"/>
  <c r="V15" i="2"/>
  <c r="W15" i="2"/>
  <c r="X15" i="2"/>
  <c r="Y15" i="2"/>
  <c r="Z15" i="2"/>
  <c r="AA15" i="2"/>
  <c r="AB15" i="2"/>
  <c r="AC15" i="2"/>
  <c r="AD15" i="2"/>
  <c r="AE15" i="2"/>
  <c r="E16" i="2"/>
  <c r="F16" i="2"/>
  <c r="G16" i="2"/>
  <c r="H16" i="2"/>
  <c r="I16" i="2"/>
  <c r="J16" i="2"/>
  <c r="K16" i="2"/>
  <c r="L16" i="2"/>
  <c r="M16" i="2"/>
  <c r="N16" i="2"/>
  <c r="O16" i="2"/>
  <c r="P16" i="2"/>
  <c r="Q16" i="2"/>
  <c r="R16" i="2"/>
  <c r="S16" i="2"/>
  <c r="T16" i="2"/>
  <c r="U16" i="2"/>
  <c r="V16" i="2"/>
  <c r="W16" i="2"/>
  <c r="X16" i="2"/>
  <c r="Y16" i="2"/>
  <c r="Z16" i="2"/>
  <c r="AA16" i="2"/>
  <c r="AB16" i="2"/>
  <c r="AC16" i="2"/>
  <c r="AD16" i="2"/>
  <c r="AE16" i="2"/>
  <c r="E17" i="2"/>
  <c r="F17" i="2"/>
  <c r="G17" i="2"/>
  <c r="H17" i="2"/>
  <c r="I17" i="2"/>
  <c r="J17" i="2"/>
  <c r="K17" i="2"/>
  <c r="L17" i="2"/>
  <c r="M17" i="2"/>
  <c r="N17" i="2"/>
  <c r="O17" i="2"/>
  <c r="P17" i="2"/>
  <c r="Q17" i="2"/>
  <c r="R17" i="2"/>
  <c r="S17" i="2"/>
  <c r="T17" i="2"/>
  <c r="U17" i="2"/>
  <c r="V17" i="2"/>
  <c r="W17" i="2"/>
  <c r="X17" i="2"/>
  <c r="Y17" i="2"/>
  <c r="Z17" i="2"/>
  <c r="AA17" i="2"/>
  <c r="AB17" i="2"/>
  <c r="AC17" i="2"/>
  <c r="AD17" i="2"/>
  <c r="AE17" i="2"/>
  <c r="D17" i="2"/>
  <c r="D16" i="2"/>
  <c r="D15" i="2"/>
  <c r="G7" i="1" l="1"/>
  <c r="H7" i="1"/>
  <c r="I7" i="1"/>
  <c r="J7" i="1"/>
  <c r="K7" i="1"/>
  <c r="L7" i="1"/>
  <c r="M7" i="1"/>
  <c r="N7" i="1"/>
  <c r="O7" i="1"/>
  <c r="P7" i="1"/>
  <c r="Q7" i="1"/>
  <c r="R7" i="1"/>
  <c r="S7" i="1"/>
  <c r="T7" i="1"/>
  <c r="U7" i="1"/>
  <c r="V7" i="1"/>
  <c r="W7" i="1"/>
  <c r="X7" i="1"/>
  <c r="Y7" i="1"/>
  <c r="Z7" i="1"/>
  <c r="AA7" i="1"/>
  <c r="AB7" i="1"/>
  <c r="AC7" i="1"/>
  <c r="AD7" i="1"/>
  <c r="AE7" i="1"/>
  <c r="F8" i="1"/>
  <c r="G8" i="1"/>
  <c r="H8" i="1"/>
  <c r="I8" i="1"/>
  <c r="J8" i="1"/>
  <c r="K8" i="1"/>
  <c r="L8" i="1"/>
  <c r="M8" i="1"/>
  <c r="N8" i="1"/>
  <c r="O8" i="1"/>
  <c r="P8" i="1"/>
  <c r="Q8" i="1"/>
  <c r="R8" i="1"/>
  <c r="S8" i="1"/>
  <c r="T8" i="1"/>
  <c r="U8" i="1"/>
  <c r="V8" i="1"/>
  <c r="W8" i="1"/>
  <c r="X8" i="1"/>
  <c r="Y8" i="1"/>
  <c r="Z8" i="1"/>
  <c r="AA8" i="1"/>
  <c r="AB8" i="1"/>
  <c r="AC8" i="1"/>
  <c r="AD8" i="1"/>
  <c r="AE8" i="1"/>
  <c r="G14" i="1"/>
  <c r="H14" i="1"/>
  <c r="I14" i="1"/>
  <c r="J14" i="1"/>
  <c r="K14" i="1"/>
  <c r="L14" i="1"/>
  <c r="M14" i="1"/>
  <c r="N14" i="1"/>
  <c r="O14" i="1"/>
  <c r="P14" i="1"/>
  <c r="Q14" i="1"/>
  <c r="R14" i="1"/>
  <c r="S14" i="1"/>
  <c r="T14" i="1"/>
  <c r="U14" i="1"/>
  <c r="V14" i="1"/>
  <c r="W14" i="1"/>
  <c r="X14" i="1"/>
  <c r="Y14" i="1"/>
  <c r="Z14" i="1"/>
  <c r="AA14" i="1"/>
  <c r="AB14" i="1"/>
  <c r="AC14" i="1"/>
  <c r="AD14" i="1"/>
  <c r="AE14" i="1"/>
  <c r="G15" i="1"/>
  <c r="H15" i="1"/>
  <c r="I15" i="1"/>
  <c r="J15" i="1"/>
  <c r="K15" i="1"/>
  <c r="L15" i="1"/>
  <c r="M15" i="1"/>
  <c r="N15" i="1"/>
  <c r="O15" i="1"/>
  <c r="P15" i="1"/>
  <c r="Q15" i="1"/>
  <c r="R15" i="1"/>
  <c r="S15" i="1"/>
  <c r="T15" i="1"/>
  <c r="U15" i="1"/>
  <c r="V15" i="1"/>
  <c r="W15" i="1"/>
  <c r="X15" i="1"/>
  <c r="Y15" i="1"/>
  <c r="Z15" i="1"/>
  <c r="AA15" i="1"/>
  <c r="AB15" i="1"/>
  <c r="AC15" i="1"/>
  <c r="AD15" i="1"/>
  <c r="AE15" i="1"/>
  <c r="G16" i="1"/>
  <c r="H16" i="1"/>
  <c r="I16" i="1"/>
  <c r="J16" i="1"/>
  <c r="K16" i="1"/>
  <c r="L16" i="1"/>
  <c r="M16" i="1"/>
  <c r="N16" i="1"/>
  <c r="O16" i="1"/>
  <c r="P16" i="1"/>
  <c r="Q16" i="1"/>
  <c r="R16" i="1"/>
  <c r="S16" i="1"/>
  <c r="T16" i="1"/>
  <c r="U16" i="1"/>
  <c r="V16" i="1"/>
  <c r="W16" i="1"/>
  <c r="X16" i="1"/>
  <c r="Y16" i="1"/>
  <c r="Z16" i="1"/>
  <c r="AA16" i="1"/>
  <c r="AB16" i="1"/>
  <c r="AC16" i="1"/>
  <c r="AD16" i="1"/>
  <c r="AE16" i="1"/>
  <c r="G25" i="1"/>
  <c r="H25" i="1"/>
  <c r="I25" i="1"/>
  <c r="J25" i="1"/>
  <c r="K25" i="1"/>
  <c r="L25" i="1"/>
  <c r="M25" i="1"/>
  <c r="N25" i="1"/>
  <c r="O25" i="1"/>
  <c r="P25" i="1"/>
  <c r="Q25" i="1"/>
  <c r="R25" i="1"/>
  <c r="S25" i="1"/>
  <c r="T25" i="1"/>
  <c r="U25" i="1"/>
  <c r="V25" i="1"/>
  <c r="W25" i="1"/>
  <c r="X25" i="1"/>
  <c r="Y25" i="1"/>
  <c r="Z25" i="1"/>
  <c r="AA25" i="1"/>
  <c r="AB25" i="1"/>
  <c r="AC25" i="1"/>
  <c r="AD25" i="1"/>
  <c r="AE25" i="1"/>
  <c r="G26" i="1"/>
  <c r="H26" i="1"/>
  <c r="I26" i="1"/>
  <c r="J26" i="1"/>
  <c r="K26" i="1"/>
  <c r="L26" i="1"/>
  <c r="M26" i="1"/>
  <c r="N26" i="1"/>
  <c r="O26" i="1"/>
  <c r="P26" i="1"/>
  <c r="Q26" i="1"/>
  <c r="R26" i="1"/>
  <c r="S26" i="1"/>
  <c r="T26" i="1"/>
  <c r="U26" i="1"/>
  <c r="V26" i="1"/>
  <c r="W26" i="1"/>
  <c r="X26" i="1"/>
  <c r="Y26" i="1"/>
  <c r="Z26" i="1"/>
  <c r="AA26" i="1"/>
  <c r="AB26" i="1"/>
  <c r="AC26" i="1"/>
  <c r="AD26" i="1"/>
  <c r="AE26" i="1"/>
  <c r="G33" i="1"/>
  <c r="H33" i="1"/>
  <c r="I33" i="1"/>
  <c r="J33" i="1"/>
  <c r="K33" i="1"/>
  <c r="L33" i="1"/>
  <c r="M33" i="1"/>
  <c r="N33" i="1"/>
  <c r="O33" i="1"/>
  <c r="P33" i="1"/>
  <c r="Q33" i="1"/>
  <c r="R33" i="1"/>
  <c r="S33" i="1"/>
  <c r="T33" i="1"/>
  <c r="U33" i="1"/>
  <c r="V33" i="1"/>
  <c r="W33" i="1"/>
  <c r="X33" i="1"/>
  <c r="Y33" i="1"/>
  <c r="Z33" i="1"/>
  <c r="AA33" i="1"/>
  <c r="AB33" i="1"/>
  <c r="AC33" i="1"/>
  <c r="AD33" i="1"/>
  <c r="AE33" i="1"/>
  <c r="G34" i="1"/>
  <c r="H34" i="1"/>
  <c r="I34" i="1"/>
  <c r="J34" i="1"/>
  <c r="K34" i="1"/>
  <c r="L34" i="1"/>
  <c r="M34" i="1"/>
  <c r="N34" i="1"/>
  <c r="O34" i="1"/>
  <c r="P34" i="1"/>
  <c r="Q34" i="1"/>
  <c r="R34" i="1"/>
  <c r="S34" i="1"/>
  <c r="T34" i="1"/>
  <c r="U34" i="1"/>
  <c r="V34" i="1"/>
  <c r="W34" i="1"/>
  <c r="X34" i="1"/>
  <c r="Y34" i="1"/>
  <c r="Z34" i="1"/>
  <c r="AA34" i="1"/>
  <c r="AB34" i="1"/>
  <c r="AC34" i="1"/>
  <c r="AD34" i="1"/>
  <c r="AE34" i="1"/>
  <c r="G35" i="1"/>
  <c r="H35" i="1"/>
  <c r="I35" i="1"/>
  <c r="J35" i="1"/>
  <c r="K35" i="1"/>
  <c r="L35" i="1"/>
  <c r="M35" i="1"/>
  <c r="N35" i="1"/>
  <c r="O35" i="1"/>
  <c r="P35" i="1"/>
  <c r="Q35" i="1"/>
  <c r="R35" i="1"/>
  <c r="S35" i="1"/>
  <c r="T35" i="1"/>
  <c r="U35" i="1"/>
  <c r="V35" i="1"/>
  <c r="W35" i="1"/>
  <c r="X35" i="1"/>
  <c r="Y35" i="1"/>
  <c r="Z35" i="1"/>
  <c r="AA35" i="1"/>
  <c r="AB35" i="1"/>
  <c r="AC35" i="1"/>
  <c r="AD35" i="1"/>
  <c r="AE35" i="1"/>
  <c r="B44" i="1"/>
  <c r="C44" i="1"/>
  <c r="D44" i="1"/>
  <c r="E44" i="1"/>
  <c r="F44" i="1"/>
  <c r="G44" i="1"/>
  <c r="H44" i="1"/>
  <c r="I44" i="1"/>
  <c r="J44" i="1"/>
  <c r="K44" i="1"/>
  <c r="L44" i="1"/>
  <c r="M44" i="1"/>
  <c r="N44" i="1"/>
  <c r="O44" i="1"/>
  <c r="P44" i="1"/>
  <c r="Q44" i="1"/>
  <c r="R44" i="1"/>
  <c r="S44" i="1"/>
  <c r="T44" i="1"/>
  <c r="U44" i="1"/>
  <c r="V44" i="1"/>
  <c r="W44" i="1"/>
  <c r="X44" i="1"/>
  <c r="Y44" i="1"/>
  <c r="Z44" i="1"/>
  <c r="AA44" i="1"/>
  <c r="AB44" i="1"/>
  <c r="AC44" i="1"/>
  <c r="AD44" i="1"/>
  <c r="AE44" i="1"/>
  <c r="B45" i="1"/>
  <c r="B53" i="1" s="1"/>
  <c r="C45" i="1"/>
  <c r="D45" i="1"/>
  <c r="E45" i="1"/>
  <c r="E53" i="1" s="1"/>
  <c r="F45" i="1"/>
  <c r="F53" i="1" s="1"/>
  <c r="G45" i="1"/>
  <c r="H45" i="1"/>
  <c r="I45" i="1"/>
  <c r="I53" i="1" s="1"/>
  <c r="J45" i="1"/>
  <c r="J53" i="1" s="1"/>
  <c r="K45" i="1"/>
  <c r="L45" i="1"/>
  <c r="M45" i="1"/>
  <c r="M53" i="1" s="1"/>
  <c r="N45" i="1"/>
  <c r="N53" i="1" s="1"/>
  <c r="O45" i="1"/>
  <c r="P45" i="1"/>
  <c r="Q45" i="1"/>
  <c r="Q53" i="1" s="1"/>
  <c r="R45" i="1"/>
  <c r="R53" i="1" s="1"/>
  <c r="S45" i="1"/>
  <c r="T45" i="1"/>
  <c r="U45" i="1"/>
  <c r="U53" i="1" s="1"/>
  <c r="V45" i="1"/>
  <c r="V53" i="1" s="1"/>
  <c r="W45" i="1"/>
  <c r="X45" i="1"/>
  <c r="Y45" i="1"/>
  <c r="Y53" i="1" s="1"/>
  <c r="Z45" i="1"/>
  <c r="Z53" i="1" s="1"/>
  <c r="AA45" i="1"/>
  <c r="AB45" i="1"/>
  <c r="AC45" i="1"/>
  <c r="AC53" i="1" s="1"/>
  <c r="AD45" i="1"/>
  <c r="AD53" i="1" s="1"/>
  <c r="AE45" i="1"/>
  <c r="B46" i="1"/>
  <c r="C46" i="1"/>
  <c r="C54" i="1" s="1"/>
  <c r="D46" i="1"/>
  <c r="D54" i="1" s="1"/>
  <c r="E46" i="1"/>
  <c r="F46" i="1"/>
  <c r="G46" i="1"/>
  <c r="G54" i="1" s="1"/>
  <c r="H46" i="1"/>
  <c r="H54" i="1" s="1"/>
  <c r="I46" i="1"/>
  <c r="J46" i="1"/>
  <c r="K46" i="1"/>
  <c r="K54" i="1" s="1"/>
  <c r="L46" i="1"/>
  <c r="L57" i="1" s="1"/>
  <c r="M46" i="1"/>
  <c r="N46" i="1"/>
  <c r="O46" i="1"/>
  <c r="O54" i="1" s="1"/>
  <c r="P46" i="1"/>
  <c r="P54" i="1" s="1"/>
  <c r="Q46" i="1"/>
  <c r="R46" i="1"/>
  <c r="S46" i="1"/>
  <c r="S54" i="1" s="1"/>
  <c r="T46" i="1"/>
  <c r="T54" i="1" s="1"/>
  <c r="U46" i="1"/>
  <c r="V46" i="1"/>
  <c r="W46" i="1"/>
  <c r="W54" i="1" s="1"/>
  <c r="X46" i="1"/>
  <c r="X54" i="1" s="1"/>
  <c r="Y46" i="1"/>
  <c r="Z46" i="1"/>
  <c r="AA46" i="1"/>
  <c r="AA54" i="1" s="1"/>
  <c r="AB46" i="1"/>
  <c r="AB54" i="1" s="1"/>
  <c r="AC46" i="1"/>
  <c r="AD46" i="1"/>
  <c r="AE46" i="1"/>
  <c r="AE54" i="1" s="1"/>
  <c r="B47" i="1"/>
  <c r="B55" i="1" s="1"/>
  <c r="C47" i="1"/>
  <c r="D47" i="1"/>
  <c r="E47" i="1"/>
  <c r="E55" i="1" s="1"/>
  <c r="F47" i="1"/>
  <c r="F55" i="1" s="1"/>
  <c r="G47" i="1"/>
  <c r="H47" i="1"/>
  <c r="I47" i="1"/>
  <c r="I55" i="1" s="1"/>
  <c r="J47" i="1"/>
  <c r="J55" i="1" s="1"/>
  <c r="K47" i="1"/>
  <c r="L47" i="1"/>
  <c r="M47" i="1"/>
  <c r="M55" i="1" s="1"/>
  <c r="N47" i="1"/>
  <c r="N55" i="1" s="1"/>
  <c r="O47" i="1"/>
  <c r="P47" i="1"/>
  <c r="Q47" i="1"/>
  <c r="Q55" i="1" s="1"/>
  <c r="R47" i="1"/>
  <c r="R55" i="1" s="1"/>
  <c r="S47" i="1"/>
  <c r="T47" i="1"/>
  <c r="U47" i="1"/>
  <c r="U55" i="1" s="1"/>
  <c r="V47" i="1"/>
  <c r="V55" i="1" s="1"/>
  <c r="W47" i="1"/>
  <c r="X47" i="1"/>
  <c r="Y47" i="1"/>
  <c r="Y55" i="1" s="1"/>
  <c r="Z47" i="1"/>
  <c r="Z55" i="1" s="1"/>
  <c r="AA47" i="1"/>
  <c r="AB47" i="1"/>
  <c r="AC47" i="1"/>
  <c r="AC55" i="1" s="1"/>
  <c r="AD47" i="1"/>
  <c r="AD55" i="1" s="1"/>
  <c r="AE47" i="1"/>
  <c r="B48" i="1"/>
  <c r="C48" i="1"/>
  <c r="C56" i="1" s="1"/>
  <c r="D48" i="1"/>
  <c r="D56" i="1" s="1"/>
  <c r="E48" i="1"/>
  <c r="F48" i="1"/>
  <c r="G48" i="1"/>
  <c r="G56" i="1" s="1"/>
  <c r="H48" i="1"/>
  <c r="H56" i="1" s="1"/>
  <c r="I48" i="1"/>
  <c r="J48" i="1"/>
  <c r="K48" i="1"/>
  <c r="K56" i="1" s="1"/>
  <c r="L48" i="1"/>
  <c r="L56" i="1" s="1"/>
  <c r="M48" i="1"/>
  <c r="N48" i="1"/>
  <c r="O48" i="1"/>
  <c r="O56" i="1" s="1"/>
  <c r="P48" i="1"/>
  <c r="P56" i="1" s="1"/>
  <c r="Q48" i="1"/>
  <c r="R48" i="1"/>
  <c r="S48" i="1"/>
  <c r="S56" i="1" s="1"/>
  <c r="T48" i="1"/>
  <c r="T56" i="1" s="1"/>
  <c r="U48" i="1"/>
  <c r="V48" i="1"/>
  <c r="W48" i="1"/>
  <c r="W56" i="1" s="1"/>
  <c r="X48" i="1"/>
  <c r="X56" i="1" s="1"/>
  <c r="Y48" i="1"/>
  <c r="Z48" i="1"/>
  <c r="AA48" i="1"/>
  <c r="AA56" i="1" s="1"/>
  <c r="AB48" i="1"/>
  <c r="AB56" i="1" s="1"/>
  <c r="AC48" i="1"/>
  <c r="AD48" i="1"/>
  <c r="AE48" i="1"/>
  <c r="AE56" i="1" s="1"/>
  <c r="B49" i="1"/>
  <c r="B57" i="1" s="1"/>
  <c r="C49" i="1"/>
  <c r="D49" i="1"/>
  <c r="E49" i="1"/>
  <c r="E57" i="1" s="1"/>
  <c r="F49" i="1"/>
  <c r="F57" i="1" s="1"/>
  <c r="G49" i="1"/>
  <c r="H49" i="1"/>
  <c r="I49" i="1"/>
  <c r="I57" i="1" s="1"/>
  <c r="J49" i="1"/>
  <c r="J57" i="1" s="1"/>
  <c r="K49" i="1"/>
  <c r="L49" i="1"/>
  <c r="M49" i="1"/>
  <c r="M57" i="1" s="1"/>
  <c r="N49" i="1"/>
  <c r="N57" i="1" s="1"/>
  <c r="O49" i="1"/>
  <c r="P49" i="1"/>
  <c r="Q49" i="1"/>
  <c r="Q57" i="1" s="1"/>
  <c r="R49" i="1"/>
  <c r="R57" i="1" s="1"/>
  <c r="S49" i="1"/>
  <c r="T49" i="1"/>
  <c r="U49" i="1"/>
  <c r="U57" i="1" s="1"/>
  <c r="V49" i="1"/>
  <c r="V57" i="1" s="1"/>
  <c r="W49" i="1"/>
  <c r="X49" i="1"/>
  <c r="Y49" i="1"/>
  <c r="Y57" i="1" s="1"/>
  <c r="Z49" i="1"/>
  <c r="Z57" i="1" s="1"/>
  <c r="AA49" i="1"/>
  <c r="AB49" i="1"/>
  <c r="AC49" i="1"/>
  <c r="AC57" i="1" s="1"/>
  <c r="AD49" i="1"/>
  <c r="AD57" i="1" s="1"/>
  <c r="AE49" i="1"/>
  <c r="B51" i="1"/>
  <c r="C51" i="1"/>
  <c r="D51" i="1"/>
  <c r="E51" i="1"/>
  <c r="F51" i="1"/>
  <c r="G51" i="1"/>
  <c r="H51" i="1"/>
  <c r="I51" i="1"/>
  <c r="J51" i="1"/>
  <c r="K51" i="1"/>
  <c r="L51" i="1"/>
  <c r="M51" i="1"/>
  <c r="N51" i="1"/>
  <c r="O51" i="1"/>
  <c r="P51" i="1"/>
  <c r="Q51" i="1"/>
  <c r="R51" i="1"/>
  <c r="S51" i="1"/>
  <c r="T51" i="1"/>
  <c r="U51" i="1"/>
  <c r="V51" i="1"/>
  <c r="W51" i="1"/>
  <c r="X51" i="1"/>
  <c r="Y51" i="1"/>
  <c r="Z51" i="1"/>
  <c r="AA51" i="1"/>
  <c r="AB51" i="1"/>
  <c r="AC51" i="1"/>
  <c r="AD51" i="1"/>
  <c r="AE51" i="1"/>
  <c r="B52" i="1"/>
  <c r="C52" i="1"/>
  <c r="D52" i="1"/>
  <c r="E52" i="1"/>
  <c r="F52" i="1"/>
  <c r="G52" i="1"/>
  <c r="H52" i="1"/>
  <c r="I52" i="1"/>
  <c r="J52" i="1"/>
  <c r="K52" i="1"/>
  <c r="L52" i="1"/>
  <c r="M52" i="1"/>
  <c r="N52" i="1"/>
  <c r="O52" i="1"/>
  <c r="P52" i="1"/>
  <c r="Q52" i="1"/>
  <c r="R52" i="1"/>
  <c r="S52" i="1"/>
  <c r="T52" i="1"/>
  <c r="U52" i="1"/>
  <c r="V52" i="1"/>
  <c r="W52" i="1"/>
  <c r="X52" i="1"/>
  <c r="Y52" i="1"/>
  <c r="Z52" i="1"/>
  <c r="AA52" i="1"/>
  <c r="AB52" i="1"/>
  <c r="AC52" i="1"/>
  <c r="AD52" i="1"/>
  <c r="AE52" i="1"/>
  <c r="C53" i="1"/>
  <c r="D53" i="1"/>
  <c r="G53" i="1"/>
  <c r="H53" i="1"/>
  <c r="K53" i="1"/>
  <c r="L53" i="1"/>
  <c r="O53" i="1"/>
  <c r="P53" i="1"/>
  <c r="S53" i="1"/>
  <c r="T53" i="1"/>
  <c r="W53" i="1"/>
  <c r="X53" i="1"/>
  <c r="AA53" i="1"/>
  <c r="AB53" i="1"/>
  <c r="AE53" i="1"/>
  <c r="B54" i="1"/>
  <c r="E54" i="1"/>
  <c r="F54" i="1"/>
  <c r="I54" i="1"/>
  <c r="J54" i="1"/>
  <c r="M54" i="1"/>
  <c r="N54" i="1"/>
  <c r="Q54" i="1"/>
  <c r="R54" i="1"/>
  <c r="U54" i="1"/>
  <c r="V54" i="1"/>
  <c r="Y54" i="1"/>
  <c r="Z54" i="1"/>
  <c r="AC54" i="1"/>
  <c r="AD54" i="1"/>
  <c r="C55" i="1"/>
  <c r="D55" i="1"/>
  <c r="G55" i="1"/>
  <c r="H55" i="1"/>
  <c r="K55" i="1"/>
  <c r="L55" i="1"/>
  <c r="O55" i="1"/>
  <c r="P55" i="1"/>
  <c r="S55" i="1"/>
  <c r="T55" i="1"/>
  <c r="W55" i="1"/>
  <c r="X55" i="1"/>
  <c r="AA55" i="1"/>
  <c r="AB55" i="1"/>
  <c r="AE55" i="1"/>
  <c r="B56" i="1"/>
  <c r="E56" i="1"/>
  <c r="F56" i="1"/>
  <c r="I56" i="1"/>
  <c r="J56" i="1"/>
  <c r="M56" i="1"/>
  <c r="N56" i="1"/>
  <c r="Q56" i="1"/>
  <c r="R56" i="1"/>
  <c r="U56" i="1"/>
  <c r="V56" i="1"/>
  <c r="Y56" i="1"/>
  <c r="Z56" i="1"/>
  <c r="AC56" i="1"/>
  <c r="AD56" i="1"/>
  <c r="G57" i="1"/>
  <c r="H57" i="1"/>
  <c r="O57" i="1"/>
  <c r="P57" i="1"/>
  <c r="W57" i="1"/>
  <c r="X57" i="1"/>
  <c r="AE57" i="1"/>
  <c r="AB57" i="1" l="1"/>
  <c r="T57" i="1"/>
  <c r="D57" i="1"/>
  <c r="AA57" i="1"/>
  <c r="K57" i="1"/>
  <c r="L54" i="1"/>
  <c r="S57" i="1"/>
  <c r="C57" i="1"/>
  <c r="C54" i="2"/>
  <c r="G54" i="2"/>
  <c r="H54" i="2"/>
  <c r="K54" i="2"/>
  <c r="O54" i="2"/>
  <c r="P54" i="2"/>
  <c r="S54" i="2"/>
  <c r="X54" i="2"/>
  <c r="AA54" i="2"/>
  <c r="AE54" i="2"/>
  <c r="AF54" i="2"/>
  <c r="E54" i="2"/>
  <c r="F54" i="2"/>
  <c r="M54" i="2"/>
  <c r="N54" i="2"/>
  <c r="Q54" i="2"/>
  <c r="U54" i="2"/>
  <c r="V54" i="2"/>
  <c r="Y54" i="2"/>
  <c r="AC54" i="2"/>
  <c r="AD54" i="2"/>
  <c r="I54" i="2"/>
  <c r="W54" i="2"/>
  <c r="E55" i="2"/>
  <c r="F55" i="2"/>
  <c r="M55" i="2"/>
  <c r="N55" i="2"/>
  <c r="U55" i="2"/>
  <c r="V55" i="2"/>
  <c r="AC55" i="2"/>
  <c r="AD55" i="2"/>
  <c r="AE57" i="2"/>
  <c r="G58" i="2"/>
  <c r="AE58" i="2"/>
  <c r="C53" i="2"/>
  <c r="D53" i="2"/>
  <c r="E53" i="2"/>
  <c r="F53" i="2"/>
  <c r="G53" i="2"/>
  <c r="H53" i="2"/>
  <c r="I53" i="2"/>
  <c r="J53" i="2"/>
  <c r="K53" i="2"/>
  <c r="L53" i="2"/>
  <c r="M53" i="2"/>
  <c r="N53" i="2"/>
  <c r="O53" i="2"/>
  <c r="P53" i="2"/>
  <c r="Q53" i="2"/>
  <c r="R53" i="2"/>
  <c r="S53" i="2"/>
  <c r="T53" i="2"/>
  <c r="U53" i="2"/>
  <c r="V53" i="2"/>
  <c r="W53" i="2"/>
  <c r="X53" i="2"/>
  <c r="Y53" i="2"/>
  <c r="Z53" i="2"/>
  <c r="AA53" i="2"/>
  <c r="AB53" i="2"/>
  <c r="AC53" i="2"/>
  <c r="AD53" i="2"/>
  <c r="AE53" i="2"/>
  <c r="AF53" i="2"/>
  <c r="B53" i="2"/>
  <c r="B9" i="2"/>
  <c r="C9" i="2"/>
  <c r="D9" i="2"/>
  <c r="E9" i="2"/>
  <c r="F9" i="2"/>
  <c r="G9" i="2"/>
  <c r="H9" i="2"/>
  <c r="I9" i="2"/>
  <c r="J9" i="2"/>
  <c r="K9" i="2"/>
  <c r="L9" i="2"/>
  <c r="M9" i="2"/>
  <c r="N9" i="2"/>
  <c r="O9" i="2"/>
  <c r="P9" i="2"/>
  <c r="Q9" i="2"/>
  <c r="R9" i="2"/>
  <c r="S9" i="2"/>
  <c r="T9" i="2"/>
  <c r="U9" i="2"/>
  <c r="V9" i="2"/>
  <c r="W9" i="2"/>
  <c r="X9" i="2"/>
  <c r="Y9" i="2"/>
  <c r="Z9" i="2"/>
  <c r="AA9" i="2"/>
  <c r="AB9" i="2"/>
  <c r="AC9" i="2"/>
  <c r="AD9" i="2"/>
  <c r="B10" i="2"/>
  <c r="B56" i="2" s="1"/>
  <c r="C10" i="2"/>
  <c r="D10" i="2"/>
  <c r="E10" i="2"/>
  <c r="F10" i="2"/>
  <c r="G10" i="2"/>
  <c r="G56" i="2" s="1"/>
  <c r="H10" i="2"/>
  <c r="I10" i="2"/>
  <c r="J10" i="2"/>
  <c r="K10" i="2"/>
  <c r="L10" i="2"/>
  <c r="M10" i="2"/>
  <c r="N10" i="2"/>
  <c r="O10" i="2"/>
  <c r="O56" i="2" s="1"/>
  <c r="P10" i="2"/>
  <c r="Q10" i="2"/>
  <c r="R10" i="2"/>
  <c r="S10" i="2"/>
  <c r="T10" i="2"/>
  <c r="U10" i="2"/>
  <c r="V10" i="2"/>
  <c r="W10" i="2"/>
  <c r="W56" i="2" s="1"/>
  <c r="X10" i="2"/>
  <c r="Y10" i="2"/>
  <c r="Z10" i="2"/>
  <c r="AA10" i="2"/>
  <c r="AB10" i="2"/>
  <c r="AC10" i="2"/>
  <c r="AD10" i="2"/>
  <c r="B27" i="2"/>
  <c r="C27" i="2"/>
  <c r="D27" i="2"/>
  <c r="E27" i="2"/>
  <c r="F27" i="2"/>
  <c r="G27" i="2"/>
  <c r="H27" i="2"/>
  <c r="I27" i="2"/>
  <c r="J27" i="2"/>
  <c r="K27" i="2"/>
  <c r="L27" i="2"/>
  <c r="M27" i="2"/>
  <c r="N27" i="2"/>
  <c r="O27" i="2"/>
  <c r="P27" i="2"/>
  <c r="Q27" i="2"/>
  <c r="R27" i="2"/>
  <c r="S27" i="2"/>
  <c r="T27" i="2"/>
  <c r="U27" i="2"/>
  <c r="V27" i="2"/>
  <c r="W27" i="2"/>
  <c r="X27" i="2"/>
  <c r="Y27" i="2"/>
  <c r="Z27" i="2"/>
  <c r="AA27" i="2"/>
  <c r="AB27" i="2"/>
  <c r="AC27" i="2"/>
  <c r="AD27" i="2"/>
  <c r="B28" i="2"/>
  <c r="C28" i="2"/>
  <c r="D28" i="2"/>
  <c r="E28" i="2"/>
  <c r="F28" i="2"/>
  <c r="G28" i="2"/>
  <c r="H28" i="2"/>
  <c r="I28" i="2"/>
  <c r="J28" i="2"/>
  <c r="K28" i="2"/>
  <c r="L28" i="2"/>
  <c r="M28" i="2"/>
  <c r="N28" i="2"/>
  <c r="O28" i="2"/>
  <c r="P28" i="2"/>
  <c r="Q28" i="2"/>
  <c r="R28" i="2"/>
  <c r="S28" i="2"/>
  <c r="T28" i="2"/>
  <c r="U28" i="2"/>
  <c r="V28" i="2"/>
  <c r="W28" i="2"/>
  <c r="X28" i="2"/>
  <c r="Y28" i="2"/>
  <c r="Z28" i="2"/>
  <c r="AA28" i="2"/>
  <c r="AB28" i="2"/>
  <c r="AC28" i="2"/>
  <c r="AD28" i="2"/>
  <c r="AE28" i="2"/>
  <c r="AE27" i="2"/>
  <c r="AE10" i="2"/>
  <c r="AE56" i="2" s="1"/>
  <c r="AE9" i="2"/>
  <c r="AG53" i="2" l="1"/>
  <c r="AB54" i="2"/>
  <c r="T54" i="2"/>
  <c r="L54" i="2"/>
  <c r="D54" i="2"/>
  <c r="N58" i="2"/>
  <c r="AA55" i="2"/>
  <c r="S55" i="2"/>
  <c r="B58" i="2"/>
  <c r="AD57" i="2"/>
  <c r="V57" i="2"/>
  <c r="N57" i="2"/>
  <c r="F57" i="2"/>
  <c r="AF56" i="2"/>
  <c r="AC56" i="2"/>
  <c r="U56" i="2"/>
  <c r="M56" i="2"/>
  <c r="E56" i="2"/>
  <c r="Z55" i="2"/>
  <c r="R57" i="2"/>
  <c r="J55" i="2"/>
  <c r="AA56" i="2"/>
  <c r="K56" i="2"/>
  <c r="AA57" i="2"/>
  <c r="S57" i="2"/>
  <c r="K57" i="2"/>
  <c r="C57" i="2"/>
  <c r="S56" i="2"/>
  <c r="C56" i="2"/>
  <c r="AA58" i="2"/>
  <c r="S58" i="2"/>
  <c r="K58" i="2"/>
  <c r="C58" i="2"/>
  <c r="Z58" i="2"/>
  <c r="R58" i="2"/>
  <c r="J58" i="2"/>
  <c r="AE55" i="2"/>
  <c r="AB56" i="2"/>
  <c r="T56" i="2"/>
  <c r="L56" i="2"/>
  <c r="D56" i="2"/>
  <c r="W58" i="2"/>
  <c r="O58" i="2"/>
  <c r="W57" i="2"/>
  <c r="O57" i="2"/>
  <c r="G57" i="2"/>
  <c r="T55" i="2"/>
  <c r="D55" i="2"/>
  <c r="B57" i="2"/>
  <c r="AB58" i="2"/>
  <c r="T58" i="2"/>
  <c r="L58" i="2"/>
  <c r="D58" i="2"/>
  <c r="AB57" i="2"/>
  <c r="T57" i="2"/>
  <c r="L57" i="2"/>
  <c r="D57" i="2"/>
  <c r="F58" i="2"/>
  <c r="Y58" i="2"/>
  <c r="Q58" i="2"/>
  <c r="I58" i="2"/>
  <c r="AC57" i="2"/>
  <c r="U57" i="2"/>
  <c r="M57" i="2"/>
  <c r="E57" i="2"/>
  <c r="W55" i="2"/>
  <c r="O55" i="2"/>
  <c r="AD58" i="2"/>
  <c r="R55" i="2"/>
  <c r="AB55" i="2"/>
  <c r="L55" i="2"/>
  <c r="AD56" i="2"/>
  <c r="V56" i="2"/>
  <c r="N56" i="2"/>
  <c r="F56" i="2"/>
  <c r="V58" i="2"/>
  <c r="AC58" i="2"/>
  <c r="U58" i="2"/>
  <c r="M58" i="2"/>
  <c r="E58" i="2"/>
  <c r="Y57" i="2"/>
  <c r="Q57" i="2"/>
  <c r="I57" i="2"/>
  <c r="G55" i="2"/>
  <c r="K55" i="2"/>
  <c r="C55" i="2"/>
  <c r="Y56" i="2"/>
  <c r="Q56" i="2"/>
  <c r="I56" i="2"/>
  <c r="X56" i="2"/>
  <c r="P56" i="2"/>
  <c r="H56" i="2"/>
  <c r="Z54" i="2"/>
  <c r="R54" i="2"/>
  <c r="J54" i="2"/>
  <c r="B54" i="2"/>
  <c r="Z57" i="2"/>
  <c r="J57" i="2"/>
  <c r="B55" i="2"/>
  <c r="AF57" i="2"/>
  <c r="X57" i="2"/>
  <c r="P57" i="2"/>
  <c r="H57" i="2"/>
  <c r="Z56" i="2"/>
  <c r="R56" i="2"/>
  <c r="J56" i="2"/>
  <c r="Y55" i="2"/>
  <c r="Q55" i="2"/>
  <c r="I55" i="2"/>
  <c r="AF55" i="2"/>
  <c r="P55" i="2"/>
  <c r="X55" i="2"/>
  <c r="H55" i="2"/>
  <c r="AF58" i="2"/>
  <c r="X58" i="2"/>
  <c r="P58" i="2"/>
  <c r="H58" i="2"/>
  <c r="AG59" i="3"/>
</calcChain>
</file>

<file path=xl/comments1.xml><?xml version="1.0" encoding="utf-8"?>
<comments xmlns="http://schemas.openxmlformats.org/spreadsheetml/2006/main">
  <authors>
    <author>Summers Carey (Devon Partnership NHS Trust)</author>
  </authors>
  <commentList>
    <comment ref="A6" authorId="0" shapeId="0">
      <text>
        <r>
          <rPr>
            <b/>
            <sz val="9"/>
            <color indexed="81"/>
            <rFont val="Tahoma"/>
            <family val="2"/>
          </rPr>
          <t xml:space="preserve">Summers Carey (Devon Partnership NHS Trust):
COLOUMN BG
</t>
        </r>
        <r>
          <rPr>
            <sz val="9"/>
            <color indexed="81"/>
            <rFont val="Tahoma"/>
            <family val="2"/>
          </rPr>
          <t xml:space="preserve">
</t>
        </r>
      </text>
    </comment>
    <comment ref="A7" authorId="0" shapeId="0">
      <text>
        <r>
          <rPr>
            <b/>
            <sz val="9"/>
            <color indexed="81"/>
            <rFont val="Tahoma"/>
            <family val="2"/>
          </rPr>
          <t xml:space="preserve">Summers Carey (Devon Partnership NHS Trust):
COLOUMN BL
</t>
        </r>
        <r>
          <rPr>
            <sz val="9"/>
            <color indexed="81"/>
            <rFont val="Tahoma"/>
            <family val="2"/>
          </rPr>
          <t xml:space="preserve">
</t>
        </r>
      </text>
    </comment>
    <comment ref="A8" authorId="0" shapeId="0">
      <text>
        <r>
          <rPr>
            <b/>
            <sz val="9"/>
            <color indexed="81"/>
            <rFont val="Tahoma"/>
            <family val="2"/>
          </rPr>
          <t>Summers Carey (Devon Partnership NHS Trust):</t>
        </r>
        <r>
          <rPr>
            <sz val="9"/>
            <color indexed="81"/>
            <rFont val="Tahoma"/>
            <family val="2"/>
          </rPr>
          <t xml:space="preserve">
COLOUMN BL
</t>
        </r>
      </text>
    </comment>
  </commentList>
</comments>
</file>

<file path=xl/comments2.xml><?xml version="1.0" encoding="utf-8"?>
<comments xmlns="http://schemas.openxmlformats.org/spreadsheetml/2006/main">
  <authors>
    <author>Summers Carey (Devon Partnership NHS Trust)</author>
  </authors>
  <commentList>
    <comment ref="A6" authorId="0" shapeId="0">
      <text>
        <r>
          <rPr>
            <b/>
            <sz val="9"/>
            <color indexed="81"/>
            <rFont val="Tahoma"/>
            <family val="2"/>
          </rPr>
          <t xml:space="preserve">Summers Carey (Devon Partnership NHS Trust):
COLOUMN BG
</t>
        </r>
        <r>
          <rPr>
            <sz val="9"/>
            <color indexed="81"/>
            <rFont val="Tahoma"/>
            <family val="2"/>
          </rPr>
          <t xml:space="preserve">
</t>
        </r>
      </text>
    </comment>
    <comment ref="A7" authorId="0" shapeId="0">
      <text>
        <r>
          <rPr>
            <b/>
            <sz val="9"/>
            <color indexed="81"/>
            <rFont val="Tahoma"/>
            <family val="2"/>
          </rPr>
          <t xml:space="preserve">Summers Carey (Devon Partnership NHS Trust):
COLOUMN BL
</t>
        </r>
        <r>
          <rPr>
            <sz val="9"/>
            <color indexed="81"/>
            <rFont val="Tahoma"/>
            <family val="2"/>
          </rPr>
          <t xml:space="preserve">
</t>
        </r>
      </text>
    </comment>
    <comment ref="A8" authorId="0" shapeId="0">
      <text>
        <r>
          <rPr>
            <b/>
            <sz val="9"/>
            <color indexed="81"/>
            <rFont val="Tahoma"/>
            <family val="2"/>
          </rPr>
          <t>Summers Carey (Devon Partnership NHS Trust):</t>
        </r>
        <r>
          <rPr>
            <sz val="9"/>
            <color indexed="81"/>
            <rFont val="Tahoma"/>
            <family val="2"/>
          </rPr>
          <t xml:space="preserve">
COLOUMN BL
</t>
        </r>
      </text>
    </comment>
  </commentList>
</comments>
</file>

<file path=xl/comments3.xml><?xml version="1.0" encoding="utf-8"?>
<comments xmlns="http://schemas.openxmlformats.org/spreadsheetml/2006/main">
  <authors>
    <author>Summers Carey (Devon Partnership NHS Trust)</author>
  </authors>
  <commentList>
    <comment ref="A6" authorId="0" shapeId="0">
      <text>
        <r>
          <rPr>
            <b/>
            <sz val="9"/>
            <color indexed="81"/>
            <rFont val="Tahoma"/>
            <family val="2"/>
          </rPr>
          <t xml:space="preserve">Summers Carey (Devon Partnership NHS Trust):
COLOUMN BG
</t>
        </r>
        <r>
          <rPr>
            <sz val="9"/>
            <color indexed="81"/>
            <rFont val="Tahoma"/>
            <family val="2"/>
          </rPr>
          <t xml:space="preserve">
</t>
        </r>
      </text>
    </comment>
    <comment ref="A7" authorId="0" shapeId="0">
      <text>
        <r>
          <rPr>
            <b/>
            <sz val="9"/>
            <color indexed="81"/>
            <rFont val="Tahoma"/>
            <family val="2"/>
          </rPr>
          <t xml:space="preserve">Summers Carey (Devon Partnership NHS Trust):
COLOUMN BL
</t>
        </r>
        <r>
          <rPr>
            <sz val="9"/>
            <color indexed="81"/>
            <rFont val="Tahoma"/>
            <family val="2"/>
          </rPr>
          <t xml:space="preserve">
</t>
        </r>
      </text>
    </comment>
    <comment ref="A8" authorId="0" shapeId="0">
      <text>
        <r>
          <rPr>
            <b/>
            <sz val="9"/>
            <color indexed="81"/>
            <rFont val="Tahoma"/>
            <family val="2"/>
          </rPr>
          <t>Summers Carey (Devon Partnership NHS Trust):</t>
        </r>
        <r>
          <rPr>
            <sz val="9"/>
            <color indexed="81"/>
            <rFont val="Tahoma"/>
            <family val="2"/>
          </rPr>
          <t xml:space="preserve">
COLOUMN BL
</t>
        </r>
      </text>
    </comment>
  </commentList>
</comments>
</file>

<file path=xl/comments4.xml><?xml version="1.0" encoding="utf-8"?>
<comments xmlns="http://schemas.openxmlformats.org/spreadsheetml/2006/main">
  <authors>
    <author>Summers Carey (Devon Partnership NHS Trust)</author>
  </authors>
  <commentList>
    <comment ref="A6" authorId="0" shapeId="0">
      <text>
        <r>
          <rPr>
            <b/>
            <sz val="9"/>
            <color indexed="81"/>
            <rFont val="Tahoma"/>
            <family val="2"/>
          </rPr>
          <t xml:space="preserve">Summers Carey (Devon Partnership NHS Trust):
COLOUMN BG
</t>
        </r>
        <r>
          <rPr>
            <sz val="9"/>
            <color indexed="81"/>
            <rFont val="Tahoma"/>
            <family val="2"/>
          </rPr>
          <t xml:space="preserve">
</t>
        </r>
      </text>
    </comment>
    <comment ref="A7" authorId="0" shapeId="0">
      <text>
        <r>
          <rPr>
            <b/>
            <sz val="9"/>
            <color indexed="81"/>
            <rFont val="Tahoma"/>
            <family val="2"/>
          </rPr>
          <t xml:space="preserve">Summers Carey (Devon Partnership NHS Trust):
COLOUMN BL
</t>
        </r>
        <r>
          <rPr>
            <sz val="9"/>
            <color indexed="81"/>
            <rFont val="Tahoma"/>
            <family val="2"/>
          </rPr>
          <t xml:space="preserve">
</t>
        </r>
      </text>
    </comment>
    <comment ref="A8" authorId="0" shapeId="0">
      <text>
        <r>
          <rPr>
            <b/>
            <sz val="9"/>
            <color indexed="81"/>
            <rFont val="Tahoma"/>
            <family val="2"/>
          </rPr>
          <t>Summers Carey (Devon Partnership NHS Trust):</t>
        </r>
        <r>
          <rPr>
            <sz val="9"/>
            <color indexed="81"/>
            <rFont val="Tahoma"/>
            <family val="2"/>
          </rPr>
          <t xml:space="preserve">
COLOUMN BL
</t>
        </r>
      </text>
    </comment>
  </commentList>
</comments>
</file>

<file path=xl/comments5.xml><?xml version="1.0" encoding="utf-8"?>
<comments xmlns="http://schemas.openxmlformats.org/spreadsheetml/2006/main">
  <authors>
    <author>Summers Carey (Devon Partnership NHS Trust)</author>
    <author>May Monterey (Devon Partnership NHS Trust)</author>
  </authors>
  <commentList>
    <comment ref="A6" authorId="0" shapeId="0">
      <text>
        <r>
          <rPr>
            <b/>
            <sz val="9"/>
            <color indexed="81"/>
            <rFont val="Tahoma"/>
            <family val="2"/>
          </rPr>
          <t xml:space="preserve">Summers Carey (Devon Partnership NHS Trust):
COLOUMN BG
</t>
        </r>
        <r>
          <rPr>
            <sz val="9"/>
            <color indexed="81"/>
            <rFont val="Tahoma"/>
            <family val="2"/>
          </rPr>
          <t xml:space="preserve">
</t>
        </r>
      </text>
    </comment>
    <comment ref="A7" authorId="0" shapeId="0">
      <text>
        <r>
          <rPr>
            <b/>
            <sz val="9"/>
            <color indexed="81"/>
            <rFont val="Tahoma"/>
            <family val="2"/>
          </rPr>
          <t xml:space="preserve">Summers Carey (Devon Partnership NHS Trust):
COLOUMN BL
</t>
        </r>
        <r>
          <rPr>
            <sz val="9"/>
            <color indexed="81"/>
            <rFont val="Tahoma"/>
            <family val="2"/>
          </rPr>
          <t xml:space="preserve">
</t>
        </r>
      </text>
    </comment>
    <comment ref="A8" authorId="0" shapeId="0">
      <text>
        <r>
          <rPr>
            <b/>
            <sz val="9"/>
            <color indexed="81"/>
            <rFont val="Tahoma"/>
            <family val="2"/>
          </rPr>
          <t>Summers Carey (Devon Partnership NHS Trust):</t>
        </r>
        <r>
          <rPr>
            <sz val="9"/>
            <color indexed="81"/>
            <rFont val="Tahoma"/>
            <family val="2"/>
          </rPr>
          <t xml:space="preserve">
COLOUMN BL
</t>
        </r>
      </text>
    </comment>
    <comment ref="D83" authorId="1" shapeId="0">
      <text>
        <r>
          <rPr>
            <b/>
            <sz val="9"/>
            <color indexed="81"/>
            <rFont val="Tahoma"/>
            <family val="2"/>
          </rPr>
          <t>May Monterey (Devon Partnership NHS Trust):</t>
        </r>
        <r>
          <rPr>
            <sz val="9"/>
            <color indexed="81"/>
            <rFont val="Tahoma"/>
            <family val="2"/>
          </rPr>
          <t xml:space="preserve">
lines went out of service</t>
        </r>
      </text>
    </comment>
  </commentList>
</comments>
</file>

<file path=xl/comments6.xml><?xml version="1.0" encoding="utf-8"?>
<comments xmlns="http://schemas.openxmlformats.org/spreadsheetml/2006/main">
  <authors>
    <author>Summers Carey (Devon Partnership NHS Trust)</author>
    <author>May Monterey (Devon Partnership NHS Trust)</author>
  </authors>
  <commentList>
    <comment ref="A6" authorId="0" shapeId="0">
      <text>
        <r>
          <rPr>
            <b/>
            <sz val="9"/>
            <color indexed="81"/>
            <rFont val="Tahoma"/>
            <family val="2"/>
          </rPr>
          <t xml:space="preserve">Summers Carey (Devon Partnership NHS Trust):
COLOUMN BG
</t>
        </r>
        <r>
          <rPr>
            <sz val="9"/>
            <color indexed="81"/>
            <rFont val="Tahoma"/>
            <family val="2"/>
          </rPr>
          <t xml:space="preserve">
</t>
        </r>
      </text>
    </comment>
    <comment ref="A7" authorId="0" shapeId="0">
      <text>
        <r>
          <rPr>
            <b/>
            <sz val="9"/>
            <color indexed="81"/>
            <rFont val="Tahoma"/>
            <family val="2"/>
          </rPr>
          <t xml:space="preserve">Summers Carey (Devon Partnership NHS Trust):
COLOUMN BL
</t>
        </r>
        <r>
          <rPr>
            <sz val="9"/>
            <color indexed="81"/>
            <rFont val="Tahoma"/>
            <family val="2"/>
          </rPr>
          <t xml:space="preserve">
</t>
        </r>
      </text>
    </comment>
    <comment ref="A8" authorId="0" shapeId="0">
      <text>
        <r>
          <rPr>
            <b/>
            <sz val="9"/>
            <color indexed="81"/>
            <rFont val="Tahoma"/>
            <family val="2"/>
          </rPr>
          <t>Summers Carey (Devon Partnership NHS Trust):</t>
        </r>
        <r>
          <rPr>
            <sz val="9"/>
            <color indexed="81"/>
            <rFont val="Tahoma"/>
            <family val="2"/>
          </rPr>
          <t xml:space="preserve">
COLOUMN BL
</t>
        </r>
      </text>
    </comment>
    <comment ref="D83" authorId="1" shapeId="0">
      <text>
        <r>
          <rPr>
            <b/>
            <sz val="9"/>
            <color indexed="81"/>
            <rFont val="Tahoma"/>
            <family val="2"/>
          </rPr>
          <t>May Monterey (Devon Partnership NHS Trust):</t>
        </r>
        <r>
          <rPr>
            <sz val="9"/>
            <color indexed="81"/>
            <rFont val="Tahoma"/>
            <family val="2"/>
          </rPr>
          <t xml:space="preserve">
lines went out of service</t>
        </r>
      </text>
    </comment>
  </commentList>
</comments>
</file>

<file path=xl/comments7.xml><?xml version="1.0" encoding="utf-8"?>
<comments xmlns="http://schemas.openxmlformats.org/spreadsheetml/2006/main">
  <authors>
    <author>Summers Carey (Devon Partnership NHS Trust)</author>
  </authors>
  <commentList>
    <comment ref="A6" authorId="0" shapeId="0">
      <text>
        <r>
          <rPr>
            <b/>
            <sz val="9"/>
            <color indexed="81"/>
            <rFont val="Tahoma"/>
            <family val="2"/>
          </rPr>
          <t xml:space="preserve">Summers Carey (Devon Partnership NHS Trust):
COLOUMN BG
</t>
        </r>
        <r>
          <rPr>
            <sz val="9"/>
            <color indexed="81"/>
            <rFont val="Tahoma"/>
            <family val="2"/>
          </rPr>
          <t xml:space="preserve">
</t>
        </r>
      </text>
    </comment>
    <comment ref="A7" authorId="0" shapeId="0">
      <text>
        <r>
          <rPr>
            <b/>
            <sz val="9"/>
            <color indexed="81"/>
            <rFont val="Tahoma"/>
            <family val="2"/>
          </rPr>
          <t xml:space="preserve">Summers Carey (Devon Partnership NHS Trust):
COLOUMN BL
</t>
        </r>
        <r>
          <rPr>
            <sz val="9"/>
            <color indexed="81"/>
            <rFont val="Tahoma"/>
            <family val="2"/>
          </rPr>
          <t xml:space="preserve">
</t>
        </r>
      </text>
    </comment>
    <comment ref="A8" authorId="0" shapeId="0">
      <text>
        <r>
          <rPr>
            <b/>
            <sz val="9"/>
            <color indexed="81"/>
            <rFont val="Tahoma"/>
            <family val="2"/>
          </rPr>
          <t>Summers Carey (Devon Partnership NHS Trust):</t>
        </r>
        <r>
          <rPr>
            <sz val="9"/>
            <color indexed="81"/>
            <rFont val="Tahoma"/>
            <family val="2"/>
          </rPr>
          <t xml:space="preserve">
COLOUMN BL
</t>
        </r>
      </text>
    </comment>
  </commentList>
</comments>
</file>

<file path=xl/comments8.xml><?xml version="1.0" encoding="utf-8"?>
<comments xmlns="http://schemas.openxmlformats.org/spreadsheetml/2006/main">
  <authors>
    <author>Summers Carey (Devon Partnership NHS Trust)</author>
  </authors>
  <commentList>
    <comment ref="A6" authorId="0" shapeId="0">
      <text>
        <r>
          <rPr>
            <b/>
            <sz val="9"/>
            <color indexed="81"/>
            <rFont val="Tahoma"/>
            <family val="2"/>
          </rPr>
          <t xml:space="preserve">Summers Carey (Devon Partnership NHS Trust):
COLOUMN BG
</t>
        </r>
        <r>
          <rPr>
            <sz val="9"/>
            <color indexed="81"/>
            <rFont val="Tahoma"/>
            <family val="2"/>
          </rPr>
          <t xml:space="preserve">
</t>
        </r>
      </text>
    </comment>
    <comment ref="A7" authorId="0" shapeId="0">
      <text>
        <r>
          <rPr>
            <b/>
            <sz val="9"/>
            <color indexed="81"/>
            <rFont val="Tahoma"/>
            <family val="2"/>
          </rPr>
          <t xml:space="preserve">Summers Carey (Devon Partnership NHS Trust):
COLOUMN BL
</t>
        </r>
        <r>
          <rPr>
            <sz val="9"/>
            <color indexed="81"/>
            <rFont val="Tahoma"/>
            <family val="2"/>
          </rPr>
          <t xml:space="preserve">
</t>
        </r>
      </text>
    </comment>
    <comment ref="A8" authorId="0" shapeId="0">
      <text>
        <r>
          <rPr>
            <b/>
            <sz val="9"/>
            <color indexed="81"/>
            <rFont val="Tahoma"/>
            <family val="2"/>
          </rPr>
          <t>Summers Carey (Devon Partnership NHS Trust):</t>
        </r>
        <r>
          <rPr>
            <sz val="9"/>
            <color indexed="81"/>
            <rFont val="Tahoma"/>
            <family val="2"/>
          </rPr>
          <t xml:space="preserve">
COLOUMN BL
</t>
        </r>
      </text>
    </comment>
  </commentList>
</comments>
</file>

<file path=xl/comments9.xml><?xml version="1.0" encoding="utf-8"?>
<comments xmlns="http://schemas.openxmlformats.org/spreadsheetml/2006/main">
  <authors>
    <author>Summers Carey (Devon Partnership NHS Trust)</author>
    <author>May Monterey (Devon Partnership NHS Trust)</author>
  </authors>
  <commentList>
    <comment ref="A6" authorId="0" shapeId="0">
      <text>
        <r>
          <rPr>
            <b/>
            <sz val="9"/>
            <color indexed="81"/>
            <rFont val="Tahoma"/>
            <family val="2"/>
          </rPr>
          <t xml:space="preserve">Summers Carey (Devon Partnership NHS Trust):
COLOUMN BG
</t>
        </r>
        <r>
          <rPr>
            <sz val="9"/>
            <color indexed="81"/>
            <rFont val="Tahoma"/>
            <family val="2"/>
          </rPr>
          <t xml:space="preserve">
</t>
        </r>
      </text>
    </comment>
    <comment ref="A7" authorId="0" shapeId="0">
      <text>
        <r>
          <rPr>
            <b/>
            <sz val="9"/>
            <color indexed="81"/>
            <rFont val="Tahoma"/>
            <family val="2"/>
          </rPr>
          <t xml:space="preserve">Summers Carey (Devon Partnership NHS Trust):
COLOUMN BL
</t>
        </r>
        <r>
          <rPr>
            <sz val="9"/>
            <color indexed="81"/>
            <rFont val="Tahoma"/>
            <family val="2"/>
          </rPr>
          <t xml:space="preserve">
</t>
        </r>
      </text>
    </comment>
    <comment ref="A8" authorId="0" shapeId="0">
      <text>
        <r>
          <rPr>
            <b/>
            <sz val="9"/>
            <color indexed="81"/>
            <rFont val="Tahoma"/>
            <family val="2"/>
          </rPr>
          <t>Summers Carey (Devon Partnership NHS Trust):</t>
        </r>
        <r>
          <rPr>
            <sz val="9"/>
            <color indexed="81"/>
            <rFont val="Tahoma"/>
            <family val="2"/>
          </rPr>
          <t xml:space="preserve">
COLOUMN BL
</t>
        </r>
      </text>
    </comment>
    <comment ref="L93" authorId="1" shapeId="0">
      <text>
        <r>
          <rPr>
            <b/>
            <sz val="9"/>
            <color indexed="81"/>
            <rFont val="Tahoma"/>
            <family val="2"/>
          </rPr>
          <t>May Monterey (Devon Partnership NHS Trust):</t>
        </r>
        <r>
          <rPr>
            <sz val="9"/>
            <color indexed="81"/>
            <rFont val="Tahoma"/>
            <family val="2"/>
          </rPr>
          <t xml:space="preserve">
SPA Team Meeting</t>
        </r>
      </text>
    </comment>
  </commentList>
</comments>
</file>

<file path=xl/comments10.xml><?xml version="1.0" encoding="utf-8"?>
<comments xmlns="http://schemas.openxmlformats.org/spreadsheetml/2006/main">
  <authors>
    <author>Summers Carey (Devon Partnership NHS Trust)</author>
    <author>May Monterey (Devon Partnership NHS Trust)</author>
  </authors>
  <commentList>
    <comment ref="A6" authorId="0" shapeId="0">
      <text>
        <r>
          <rPr>
            <b/>
            <sz val="9"/>
            <color indexed="81"/>
            <rFont val="Tahoma"/>
            <family val="2"/>
          </rPr>
          <t xml:space="preserve">Summers Carey (Devon Partnership NHS Trust):
COLOUMN BG
</t>
        </r>
        <r>
          <rPr>
            <sz val="9"/>
            <color indexed="81"/>
            <rFont val="Tahoma"/>
            <family val="2"/>
          </rPr>
          <t xml:space="preserve">
</t>
        </r>
      </text>
    </comment>
    <comment ref="A7" authorId="0" shapeId="0">
      <text>
        <r>
          <rPr>
            <b/>
            <sz val="9"/>
            <color indexed="81"/>
            <rFont val="Tahoma"/>
            <family val="2"/>
          </rPr>
          <t xml:space="preserve">Summers Carey (Devon Partnership NHS Trust):
COLOUMN BL
</t>
        </r>
        <r>
          <rPr>
            <sz val="9"/>
            <color indexed="81"/>
            <rFont val="Tahoma"/>
            <family val="2"/>
          </rPr>
          <t xml:space="preserve">
</t>
        </r>
      </text>
    </comment>
    <comment ref="A8" authorId="0" shapeId="0">
      <text>
        <r>
          <rPr>
            <b/>
            <sz val="9"/>
            <color indexed="81"/>
            <rFont val="Tahoma"/>
            <family val="2"/>
          </rPr>
          <t>Summers Carey (Devon Partnership NHS Trust):</t>
        </r>
        <r>
          <rPr>
            <sz val="9"/>
            <color indexed="81"/>
            <rFont val="Tahoma"/>
            <family val="2"/>
          </rPr>
          <t xml:space="preserve">
COLOUMN BL
</t>
        </r>
      </text>
    </comment>
    <comment ref="L93" authorId="1" shapeId="0">
      <text>
        <r>
          <rPr>
            <b/>
            <sz val="9"/>
            <color indexed="81"/>
            <rFont val="Tahoma"/>
            <family val="2"/>
          </rPr>
          <t>May Monterey (Devon Partnership NHS Trust):</t>
        </r>
        <r>
          <rPr>
            <sz val="9"/>
            <color indexed="81"/>
            <rFont val="Tahoma"/>
            <family val="2"/>
          </rPr>
          <t xml:space="preserve">
SPA Team Meeting</t>
        </r>
      </text>
    </comment>
  </commentList>
</comments>
</file>

<file path=xl/comments11.xml><?xml version="1.0" encoding="utf-8"?>
<comments xmlns="http://schemas.openxmlformats.org/spreadsheetml/2006/main">
  <authors>
    <author>ALCATEL</author>
  </authors>
  <commentList>
    <comment ref="A29" authorId="0" shapeId="0">
      <text>
        <r>
          <rPr>
            <sz val="8"/>
            <color indexed="81"/>
            <rFont val="Tahoma"/>
            <family val="2"/>
          </rPr>
          <t>Total number of calls which abandoned before being served. This number is the sum of the 'Abandoned on' counters, added with the 'interguides' abandons (before being connected to the greeting guide)</t>
        </r>
      </text>
    </comment>
  </commentList>
</comments>
</file>

<file path=xl/comments12.xml><?xml version="1.0" encoding="utf-8"?>
<comments xmlns="http://schemas.openxmlformats.org/spreadsheetml/2006/main">
  <authors>
    <author>ALCATEL</author>
  </authors>
  <commentList>
    <comment ref="A29" authorId="0" shapeId="0">
      <text>
        <r>
          <rPr>
            <sz val="8"/>
            <color indexed="81"/>
            <rFont val="Tahoma"/>
            <family val="2"/>
          </rPr>
          <t>Total number of calls which abandoned before being served. This number is the sum of the 'Abandoned on' counters, added with the 'interguides' abandons (before being connected to the greeting guide)</t>
        </r>
      </text>
    </comment>
  </commentList>
</comments>
</file>

<file path=xl/sharedStrings.xml><?xml version="1.0" encoding="utf-8"?>
<sst xmlns="http://schemas.openxmlformats.org/spreadsheetml/2006/main" count="1455" uniqueCount="271">
  <si>
    <t xml:space="preserve">Number of Calls </t>
  </si>
  <si>
    <t xml:space="preserve">Number of calls served </t>
  </si>
  <si>
    <t xml:space="preserve">Number of calls abandoned </t>
  </si>
  <si>
    <t xml:space="preserve">Longest average of call processing </t>
  </si>
  <si>
    <t>Before 5 seconds</t>
  </si>
  <si>
    <t xml:space="preserve">Within 60 seconds </t>
  </si>
  <si>
    <t xml:space="preserve">After 60 seconds </t>
  </si>
  <si>
    <t>Professional Line 08:00-08:00</t>
  </si>
  <si>
    <t xml:space="preserve">Number of calls overflowed to B3 or B5 </t>
  </si>
  <si>
    <t xml:space="preserve">Within 5 seconds </t>
  </si>
  <si>
    <t xml:space="preserve">First Response Service Day </t>
  </si>
  <si>
    <t xml:space="preserve">Calls Answered </t>
  </si>
  <si>
    <t>First Response Service Night</t>
  </si>
  <si>
    <t>Calls Abandoned before 5 seconds</t>
  </si>
  <si>
    <t>Calls Abandoned after 5 seconds</t>
  </si>
  <si>
    <t>5 seconds</t>
  </si>
  <si>
    <t>15 seconds</t>
  </si>
  <si>
    <t>30 seconds</t>
  </si>
  <si>
    <t>60 seconds</t>
  </si>
  <si>
    <t>Abandoned after 60 seconds</t>
  </si>
  <si>
    <t>8:00-9:00</t>
  </si>
  <si>
    <t>9:00-10:00</t>
  </si>
  <si>
    <t>10:00-11:00</t>
  </si>
  <si>
    <t>11:00-12:00</t>
  </si>
  <si>
    <t>12:00-13:00</t>
  </si>
  <si>
    <t>13:00-14:00</t>
  </si>
  <si>
    <t>14:00-15:00</t>
  </si>
  <si>
    <t>15:00-16:00</t>
  </si>
  <si>
    <t>16:00-17:00</t>
  </si>
  <si>
    <t>17:00-18:00</t>
  </si>
  <si>
    <t>18:00-19:00</t>
  </si>
  <si>
    <t>19:00-20:00</t>
  </si>
  <si>
    <t>20:00-21:00</t>
  </si>
  <si>
    <t>21:00-22:00</t>
  </si>
  <si>
    <t>22:00-23:00</t>
  </si>
  <si>
    <t>23:00-24:00</t>
  </si>
  <si>
    <t>0:00-1:00</t>
  </si>
  <si>
    <t>1:00-2:00</t>
  </si>
  <si>
    <t>2:00-3:00</t>
  </si>
  <si>
    <t>3:00-4:00</t>
  </si>
  <si>
    <t>4:00-5:00</t>
  </si>
  <si>
    <t>5:00-6:00</t>
  </si>
  <si>
    <t>6:00-7:00</t>
  </si>
  <si>
    <t>7:00-8:00</t>
  </si>
  <si>
    <t>Overall number of abandons</t>
  </si>
  <si>
    <t>% Abandoned/Calls</t>
  </si>
  <si>
    <t>% Within 60 seconds/Total abandoned</t>
  </si>
  <si>
    <t>FRS - Telecoach line Day 08:00-20:00</t>
  </si>
  <si>
    <t>% before 5 seconds/Total abandoned</t>
  </si>
  <si>
    <t>FRS - Telecoach Night 20:00-08:00</t>
  </si>
  <si>
    <t xml:space="preserve">Average wait time </t>
  </si>
  <si>
    <t>% severed/Calls</t>
  </si>
  <si>
    <t>% After 60 seconds/Total abandoned</t>
  </si>
  <si>
    <t xml:space="preserve">Abandoned Night Calls: </t>
  </si>
  <si>
    <t xml:space="preserve">Abandoned Day Calls: </t>
  </si>
  <si>
    <t>Day &amp; Night Total (SITREP)</t>
  </si>
  <si>
    <t xml:space="preserve">Daily calls </t>
  </si>
  <si>
    <t>Professional Calls Received</t>
  </si>
  <si>
    <t>Call served %</t>
  </si>
  <si>
    <t xml:space="preserve">Calls served </t>
  </si>
  <si>
    <t>Abandoned calls %</t>
  </si>
  <si>
    <t xml:space="preserve">Abandoned calls </t>
  </si>
  <si>
    <t xml:space="preserve">Abandoned: Before 5 seconds </t>
  </si>
  <si>
    <t xml:space="preserve"> Abandoned:Before 1 minute –</t>
  </si>
  <si>
    <t>Abandoned:Before 1 minute %</t>
  </si>
  <si>
    <t xml:space="preserve">Abandoned:After 1 minute </t>
  </si>
  <si>
    <t>Average call length</t>
  </si>
  <si>
    <t>Number of calls served (T)</t>
  </si>
  <si>
    <t>Number of Calls  - ©</t>
  </si>
  <si>
    <t>Number of calls abandoned - (AU)</t>
  </si>
  <si>
    <t>Longest average of call processing  - (</t>
  </si>
  <si>
    <t>Abandoned:After 1 minute %</t>
  </si>
  <si>
    <t>Abandoned: Before 5 seconds %</t>
  </si>
  <si>
    <t>Abandoned:Before 1 minute –</t>
  </si>
  <si>
    <t>Totals</t>
  </si>
  <si>
    <t>Call Received</t>
  </si>
  <si>
    <t>Number of calls overflowed to B3 (Support Worker)</t>
  </si>
  <si>
    <t xml:space="preserve">Number of calls overflowed to B5 (Telecoach) </t>
  </si>
  <si>
    <t xml:space="preserve">Number of calls overflowed </t>
  </si>
  <si>
    <t>Calls received in open state</t>
  </si>
  <si>
    <t>Calls received in blocked state</t>
  </si>
  <si>
    <t>Calls received in general forwarding state</t>
  </si>
  <si>
    <t>Calls received by transfer</t>
  </si>
  <si>
    <t>Calls received by mutual-aid</t>
  </si>
  <si>
    <t>Maximum number of simultaneous calls</t>
  </si>
  <si>
    <t>Timing overflow while calls were in queue</t>
  </si>
  <si>
    <t>Timing overflow while calls rung agent</t>
  </si>
  <si>
    <t>Calls served without queuing</t>
  </si>
  <si>
    <t>Calls served after queuing</t>
  </si>
  <si>
    <t>The 1 of April</t>
  </si>
  <si>
    <t>The 2 of April</t>
  </si>
  <si>
    <t>The 3 of April</t>
  </si>
  <si>
    <t>The 4 of April</t>
  </si>
  <si>
    <t>The 5 of April</t>
  </si>
  <si>
    <t>The 6 of April</t>
  </si>
  <si>
    <t>The 7 of April</t>
  </si>
  <si>
    <t>The 8 of April</t>
  </si>
  <si>
    <t>The 9 of April</t>
  </si>
  <si>
    <t>The 10 of April</t>
  </si>
  <si>
    <t>The 11 of April</t>
  </si>
  <si>
    <t>The 12 of April</t>
  </si>
  <si>
    <t>The 13 of April</t>
  </si>
  <si>
    <t>The 14 of April</t>
  </si>
  <si>
    <t>The 15 of April</t>
  </si>
  <si>
    <t>The 16 of April</t>
  </si>
  <si>
    <t>The 17 of April</t>
  </si>
  <si>
    <t>The 18 of April</t>
  </si>
  <si>
    <t>The 19 of April</t>
  </si>
  <si>
    <t>The 20 of April</t>
  </si>
  <si>
    <t>The 21 of April</t>
  </si>
  <si>
    <t>The 22 of April</t>
  </si>
  <si>
    <t>The 23 of April</t>
  </si>
  <si>
    <t>The 24 of April</t>
  </si>
  <si>
    <t>The 25 of April</t>
  </si>
  <si>
    <t>The 26 of April</t>
  </si>
  <si>
    <t>The 27 of April</t>
  </si>
  <si>
    <t>The 28 of April</t>
  </si>
  <si>
    <t>The 29 of April</t>
  </si>
  <si>
    <t>The 30 of April</t>
  </si>
  <si>
    <t>The 1 of May</t>
  </si>
  <si>
    <t>Sum</t>
  </si>
  <si>
    <t>Support worker line</t>
  </si>
  <si>
    <t>Number of calls served (Answered by B7)</t>
  </si>
  <si>
    <t>Daily calls/Abandoned After 1 minute/ %</t>
  </si>
  <si>
    <t>Longest call Wait:</t>
  </si>
  <si>
    <t>Longest wait time</t>
  </si>
  <si>
    <t>Month Total</t>
  </si>
  <si>
    <t xml:space="preserve">Month Total </t>
  </si>
  <si>
    <t xml:space="preserve">FRS Month Total Day &amp; Night </t>
  </si>
  <si>
    <t>April</t>
  </si>
  <si>
    <t xml:space="preserve">May </t>
  </si>
  <si>
    <t>June</t>
  </si>
  <si>
    <t>July</t>
  </si>
  <si>
    <t>Aug</t>
  </si>
  <si>
    <t>Sept</t>
  </si>
  <si>
    <t>Professional Line 00:00-00:00</t>
  </si>
  <si>
    <t>FRS - Telecoach Night 12:00-24:00 (PM)</t>
  </si>
  <si>
    <t>FRS - Telecoach line Day 00:00-12:00 (AM)</t>
  </si>
  <si>
    <t>** Note 03.06.2020 the reporting changed from 08:00-08:00 to 00:00-24:00 **</t>
  </si>
  <si>
    <t xml:space="preserve">SPA Sitreps </t>
  </si>
  <si>
    <t xml:space="preserve">Number of telephone referrals:  </t>
  </si>
  <si>
    <t>Number of general enquires:</t>
  </si>
  <si>
    <t xml:space="preserve">Number of all calls: </t>
  </si>
  <si>
    <t>Calls redirecting: FRS</t>
  </si>
  <si>
    <t>Calls redirecting: Locality</t>
  </si>
  <si>
    <t>Number of e-Referrals:</t>
  </si>
  <si>
    <t>Medication Queries</t>
  </si>
  <si>
    <t>Calls Abandoned</t>
  </si>
  <si>
    <t>Call Queue Average</t>
  </si>
  <si>
    <t>May Month Total</t>
  </si>
  <si>
    <t>The average call wait</t>
  </si>
  <si>
    <t xml:space="preserve">The Longest Call Wait </t>
  </si>
  <si>
    <t>June so far</t>
  </si>
  <si>
    <t>Column1</t>
  </si>
  <si>
    <t>Abandnoned call after 1 minute</t>
  </si>
  <si>
    <t>Calls Abandoned after 60s</t>
  </si>
  <si>
    <t>Calls Abandoned b4 5s</t>
  </si>
  <si>
    <t>Number of general enquires/ spa bus:</t>
  </si>
  <si>
    <t>Calls redirecting: Locality/Team</t>
  </si>
  <si>
    <t>Calls Abandoned b4 60s</t>
  </si>
  <si>
    <t xml:space="preserve">Number of Abandoned Calls </t>
  </si>
  <si>
    <t xml:space="preserve">Calls Served </t>
  </si>
  <si>
    <t>Oct</t>
  </si>
  <si>
    <t>Nov</t>
  </si>
  <si>
    <t>Dec</t>
  </si>
  <si>
    <t>Number of calls overflowed to B5 (telecoach)</t>
  </si>
  <si>
    <t>Daily calls (include professional line )</t>
  </si>
  <si>
    <t>Calls served  (include professional line )</t>
  </si>
  <si>
    <t>Abandoned calls  (include professional line )</t>
  </si>
  <si>
    <t xml:space="preserve">Number of calls served (answered by B3) </t>
  </si>
  <si>
    <t xml:space="preserve">Professional Calls Answered by tele coach line </t>
  </si>
  <si>
    <t>Abandoned: Before 1 minute %</t>
  </si>
  <si>
    <t>Abandoned: After 1 minute %</t>
  </si>
  <si>
    <t>Calls Received</t>
  </si>
  <si>
    <t xml:space="preserve"> ** please note daily calls now also includes the professional line  from 14.09.2020 **</t>
  </si>
  <si>
    <t xml:space="preserve"> ** please note Calls Served now also includes the professional line  from 14.09.2020 **</t>
  </si>
  <si>
    <t xml:space="preserve"> ** please note Abandoned calls now also includes the professional line  from 14.09.2020 **</t>
  </si>
  <si>
    <t xml:space="preserve"> ** please note Abandoned calls b4 5s now also includes the professional line  from 14.09.2020 **</t>
  </si>
  <si>
    <t>Abandoned: Before 1 minute –</t>
  </si>
  <si>
    <t xml:space="preserve"> ** please note Abandoned calls b4 60s now also includes the professional line  from 14.09.2020 **</t>
  </si>
  <si>
    <t xml:space="preserve">Abandoned: After 1 minute </t>
  </si>
  <si>
    <t xml:space="preserve"> ** please note Abandoned calls after 60s now also includes the professional line  from 14.09.2020 **</t>
  </si>
  <si>
    <t xml:space="preserve"> ** please note from 14.09.2020  this now show how many calls have be answered by the b5 tele coach line. Prior to this date it showed all professional call regardless who answered it , b7,b5 or b3 **</t>
  </si>
  <si>
    <r>
      <t xml:space="preserve">First Response Service Day &amp; Night </t>
    </r>
    <r>
      <rPr>
        <b/>
        <sz val="11"/>
        <color rgb="FFFF0000"/>
        <rFont val="Calibri"/>
        <family val="2"/>
        <scheme val="minor"/>
      </rPr>
      <t>(include professional line from 14.09.2020</t>
    </r>
    <r>
      <rPr>
        <b/>
        <sz val="11"/>
        <color theme="1"/>
        <rFont val="Calibri"/>
        <family val="2"/>
        <scheme val="minor"/>
      </rPr>
      <t>)</t>
    </r>
  </si>
  <si>
    <t>Daily calls  *(include professional line)</t>
  </si>
  <si>
    <t>Calls served  *(include professional line )</t>
  </si>
  <si>
    <t>Abandoned calls  *(include professional line )</t>
  </si>
  <si>
    <t>Professional Calls Answered by tele coach line **</t>
  </si>
  <si>
    <r>
      <t xml:space="preserve">Professional Calls Answered by tele coach line </t>
    </r>
    <r>
      <rPr>
        <sz val="11"/>
        <color theme="1"/>
        <rFont val="Arial"/>
        <family val="2"/>
      </rPr>
      <t>(already been counted in Daily Calls &amp; Answered)</t>
    </r>
  </si>
  <si>
    <t>Daily calls</t>
  </si>
  <si>
    <t xml:space="preserve">Calls served  </t>
  </si>
  <si>
    <t xml:space="preserve">Abandoned calls  </t>
  </si>
  <si>
    <t xml:space="preserve">Abandoned: Before 5 seconds    </t>
  </si>
  <si>
    <t xml:space="preserve">Abandoned:After 1 minute           </t>
  </si>
  <si>
    <t xml:space="preserve">Abandoned:Before 1 minute     </t>
  </si>
  <si>
    <t>Telecoach Line 00:00-24:00</t>
  </si>
  <si>
    <t xml:space="preserve">Total calls that were Professional Calls </t>
  </si>
  <si>
    <t>Abandoned:Before 1 minute –   (include professional line  + row 43)</t>
  </si>
  <si>
    <t>Abandoned:After 1 minute  -   (include professional line  + row 44)</t>
  </si>
  <si>
    <t>Abandoned: Before 5 seconds  -  (include professional line  + row 42)</t>
  </si>
  <si>
    <t>Abandoned calls  (include professional line + row 41)</t>
  </si>
  <si>
    <t>Daily calls (include professional line +row 39 )</t>
  </si>
  <si>
    <t>Calls served  (include professional line + row 39 )</t>
  </si>
  <si>
    <t>Telecoach &amp; professional together Day &amp; Night Total (SITREP)</t>
  </si>
  <si>
    <t>Number of Calls    ©</t>
  </si>
  <si>
    <t>Number of calls served (answered by B3)     (T)</t>
  </si>
  <si>
    <t>Number of calls abandoned     (AU)</t>
  </si>
  <si>
    <t>Abandoned: Before 5 seconds   (AV)</t>
  </si>
  <si>
    <t>Abandoned:Before 1 minute – (AX+AZ+BB)</t>
  </si>
  <si>
    <t>Abandoned:After 1 minute    (BD)</t>
  </si>
  <si>
    <t>Average call length (BG)</t>
  </si>
  <si>
    <t>Number of e-Referrals:  (TRACKER)</t>
  </si>
  <si>
    <t>Number of telephone referrals:     (Capture sheet)</t>
  </si>
  <si>
    <t>Number of general enquires/ spa bus:         (Capture sheet)</t>
  </si>
  <si>
    <t>Calls redirecting: FRS         (Capture sheet)</t>
  </si>
  <si>
    <t>Calls redirecting: Locality/Team        (Capture sheet)</t>
  </si>
  <si>
    <t>Medication Queries       (Capture sheet)</t>
  </si>
  <si>
    <t>Average wait time    (BL)</t>
  </si>
  <si>
    <t>Number of calls overflowed to B5 (telecoach)  (I+J)</t>
  </si>
  <si>
    <t>Longest call Wait: (BW42)</t>
  </si>
  <si>
    <t>Call Queue Average (bk)</t>
  </si>
  <si>
    <t>Abandoned:After 1 minute % take out of SITREPS</t>
  </si>
  <si>
    <t>Number of calls served      (T)</t>
  </si>
  <si>
    <t>10/11/2020/</t>
  </si>
  <si>
    <t>Call Queue Average (bl)</t>
  </si>
  <si>
    <t xml:space="preserve">Number of calls served within 60 seconds </t>
  </si>
  <si>
    <t>Calls served in 60 seconds %</t>
  </si>
  <si>
    <t xml:space="preserve">Calls served in 60 seconds </t>
  </si>
  <si>
    <t>Outgoing calls</t>
  </si>
  <si>
    <t xml:space="preserve">Daily calls (include professional line +row 39 ) </t>
  </si>
  <si>
    <t>Total calls including outgoing calls</t>
  </si>
  <si>
    <t>Number of calls served within 60 seconds (z-AF)</t>
  </si>
  <si>
    <r>
      <t>Number of calls served within 60 seconds</t>
    </r>
    <r>
      <rPr>
        <b/>
        <sz val="11"/>
        <color rgb="FFFF0000"/>
        <rFont val="Calibri"/>
        <family val="2"/>
        <scheme val="minor"/>
      </rPr>
      <t xml:space="preserve"> (z-AF)</t>
    </r>
  </si>
  <si>
    <t>Total number of outgoing calls</t>
  </si>
  <si>
    <t>Outgoing calls J</t>
  </si>
  <si>
    <r>
      <t>Outgoing calls</t>
    </r>
    <r>
      <rPr>
        <b/>
        <sz val="11"/>
        <color rgb="FFFF0000"/>
        <rFont val="Calibri"/>
        <family val="2"/>
        <scheme val="minor"/>
      </rPr>
      <t xml:space="preserve"> (statistics-excel-processinggroup-followsameprocess) Column J</t>
    </r>
  </si>
  <si>
    <t xml:space="preserve">Daily Calls: </t>
  </si>
  <si>
    <t xml:space="preserve">Total Calls including Outgoing </t>
  </si>
  <si>
    <t xml:space="preserve">Percentage of calls served within 60 seconds </t>
  </si>
  <si>
    <t>Abandoned: Before 1 minute – (AX+AZ+BB)</t>
  </si>
  <si>
    <t>Abandoned: After 1 minute    (BD)</t>
  </si>
  <si>
    <t xml:space="preserve">Abandoned: Before 1 minute     </t>
  </si>
  <si>
    <t xml:space="preserve">Abandoned: After 1 minute           </t>
  </si>
  <si>
    <t>Abandoned: After 1 minute % take out of SITREPS</t>
  </si>
  <si>
    <t>Abandoned: Before 1 minute –   (include professional line  + row 43)</t>
  </si>
  <si>
    <t>Abandoned: After 1 minute  -   (include professional line  + row 44)</t>
  </si>
  <si>
    <r>
      <t>Referral management calls -</t>
    </r>
    <r>
      <rPr>
        <b/>
        <sz val="11"/>
        <color rgb="FFFF0000"/>
        <rFont val="Arial"/>
        <family val="2"/>
      </rPr>
      <t>code 1</t>
    </r>
  </si>
  <si>
    <r>
      <t xml:space="preserve">Number of calls managed within SPA (not usual business) </t>
    </r>
    <r>
      <rPr>
        <b/>
        <sz val="11"/>
        <color rgb="FFFF0000"/>
        <rFont val="Arial"/>
        <family val="2"/>
      </rPr>
      <t>- code 2</t>
    </r>
    <r>
      <rPr>
        <b/>
        <sz val="11"/>
        <color theme="1"/>
        <rFont val="Arial"/>
        <family val="2"/>
      </rPr>
      <t xml:space="preserve">       </t>
    </r>
  </si>
  <si>
    <r>
      <t>Adult Consultant Advice and Guidance Line -</t>
    </r>
    <r>
      <rPr>
        <b/>
        <sz val="11"/>
        <color rgb="FFFF0000"/>
        <rFont val="Arial"/>
        <family val="2"/>
      </rPr>
      <t xml:space="preserve"> code 6</t>
    </r>
  </si>
  <si>
    <r>
      <t xml:space="preserve">Medication Queries  </t>
    </r>
    <r>
      <rPr>
        <b/>
        <sz val="11"/>
        <color rgb="FFFF0000"/>
        <rFont val="Arial"/>
        <family val="2"/>
      </rPr>
      <t xml:space="preserve">- code 5 </t>
    </r>
    <r>
      <rPr>
        <b/>
        <sz val="11"/>
        <color theme="1"/>
        <rFont val="Arial"/>
        <family val="2"/>
      </rPr>
      <t xml:space="preserve">    </t>
    </r>
  </si>
  <si>
    <r>
      <t xml:space="preserve">Calls redirecting: Locality/Team </t>
    </r>
    <r>
      <rPr>
        <b/>
        <sz val="11"/>
        <color rgb="FFFF0000"/>
        <rFont val="Arial"/>
        <family val="2"/>
      </rPr>
      <t xml:space="preserve">- code 4   </t>
    </r>
    <r>
      <rPr>
        <b/>
        <sz val="11"/>
        <color theme="1"/>
        <rFont val="Arial"/>
        <family val="2"/>
      </rPr>
      <t xml:space="preserve">   </t>
    </r>
  </si>
  <si>
    <r>
      <t>Calls redirecting: FRS</t>
    </r>
    <r>
      <rPr>
        <b/>
        <sz val="11"/>
        <color rgb="FFFF0000"/>
        <rFont val="Arial"/>
        <family val="2"/>
      </rPr>
      <t xml:space="preserve">  -</t>
    </r>
    <r>
      <rPr>
        <b/>
        <sz val="11"/>
        <color theme="1"/>
        <rFont val="Arial"/>
        <family val="2"/>
      </rPr>
      <t xml:space="preserve"> </t>
    </r>
    <r>
      <rPr>
        <b/>
        <sz val="11"/>
        <color rgb="FFFF0000"/>
        <rFont val="Arial"/>
        <family val="2"/>
      </rPr>
      <t>code 3</t>
    </r>
    <r>
      <rPr>
        <b/>
        <sz val="11"/>
        <color theme="1"/>
        <rFont val="Arial"/>
        <family val="2"/>
      </rPr>
      <t xml:space="preserve">      </t>
    </r>
  </si>
  <si>
    <r>
      <t xml:space="preserve">OPMH Consultant Advice and Guidance Line </t>
    </r>
    <r>
      <rPr>
        <b/>
        <sz val="11"/>
        <color rgb="FFFF0000"/>
        <rFont val="Arial"/>
        <family val="2"/>
      </rPr>
      <t xml:space="preserve">- code 8 </t>
    </r>
  </si>
  <si>
    <t>14:00-15:00 l</t>
  </si>
  <si>
    <t xml:space="preserve">15:00-16:00 </t>
  </si>
  <si>
    <t>Outgoing calls R</t>
  </si>
  <si>
    <r>
      <t>Outgoing calls</t>
    </r>
    <r>
      <rPr>
        <b/>
        <sz val="11"/>
        <color rgb="FFFF0000"/>
        <rFont val="Calibri"/>
        <family val="2"/>
        <scheme val="minor"/>
      </rPr>
      <t xml:space="preserve"> (statistics-excel-processinggroup-followsameprocess) Column R</t>
    </r>
  </si>
  <si>
    <t xml:space="preserve"> </t>
  </si>
  <si>
    <r>
      <t>Outgoing Calls -</t>
    </r>
    <r>
      <rPr>
        <b/>
        <sz val="11"/>
        <color rgb="FFFF0000"/>
        <rFont val="Arial"/>
        <family val="2"/>
      </rPr>
      <t xml:space="preserve"> (statistics-excel-processinggroup-followsameprocess) Column R &amp; J 16/03</t>
    </r>
  </si>
  <si>
    <r>
      <t>Outgoing calls</t>
    </r>
    <r>
      <rPr>
        <b/>
        <sz val="11"/>
        <color rgb="FFFF0000"/>
        <rFont val="Calibri"/>
        <family val="2"/>
        <scheme val="minor"/>
      </rPr>
      <t xml:space="preserve"> (statistics-excel-processing group-followsameprocess) Column J &amp; R 16/03</t>
    </r>
  </si>
  <si>
    <t>Outgoing calls Column J &amp; R 16/03</t>
  </si>
  <si>
    <r>
      <t xml:space="preserve">OPMH Consultant Advice and Guidance Line </t>
    </r>
    <r>
      <rPr>
        <b/>
        <sz val="11"/>
        <color rgb="FFFF0000"/>
        <rFont val="Arial"/>
        <family val="2"/>
      </rPr>
      <t>- code 7</t>
    </r>
  </si>
  <si>
    <t xml:space="preserve">Professional line </t>
  </si>
  <si>
    <t xml:space="preserve">Telecoach </t>
  </si>
  <si>
    <t>Total</t>
  </si>
  <si>
    <t xml:space="preserve">Total </t>
  </si>
  <si>
    <t xml:space="preserve">29/04/2021 - 24 hours 00:00 - 24:00 </t>
  </si>
  <si>
    <t xml:space="preserve">29/04/2021 - 24 hours 00:00 -24:00 </t>
  </si>
  <si>
    <t>Apr-21</t>
  </si>
  <si>
    <t>Feb-21</t>
  </si>
  <si>
    <t>Mar-21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</si>
</sst>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lt;4.16666666666667][hh]:mm:ss;[hh]:mm"/>
    <numFmt numFmtId="165" formatCode="[$-F400]h:mm:ss\ AM/PM"/>
    <numFmt numFmtId="166" formatCode="#"/>
  </numFmts>
  <fonts count="29"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sz val="10"/>
      <name val="Arial"/>
      <family val="2"/>
    </font>
    <font>
      <sz val="8"/>
      <name val="Arial"/>
      <family val="2"/>
    </font>
    <font>
      <b/>
      <sz val="12"/>
      <name val="Arial"/>
      <family val="2"/>
    </font>
    <font>
      <sz val="8"/>
      <color indexed="81"/>
      <name val="Tahoma"/>
      <family val="2"/>
    </font>
    <font>
      <sz val="11"/>
      <color rgb="FFFF0000"/>
      <name val="Arial"/>
      <family val="2"/>
    </font>
    <font>
      <sz val="11"/>
      <color theme="1"/>
      <name val="Calibri"/>
      <family val="2"/>
      <scheme val="minor"/>
    </font>
    <font>
      <sz val="11"/>
      <color theme="1"/>
      <name val="Arial"/>
      <family val="2"/>
    </font>
    <font>
      <b/>
      <sz val="11"/>
      <color rgb="FFFF0000"/>
      <name val="Arial"/>
      <family val="2"/>
    </font>
    <font>
      <b/>
      <sz val="11"/>
      <color theme="1"/>
      <name val="Arial"/>
      <family val="2"/>
    </font>
    <font>
      <b/>
      <sz val="11"/>
      <name val="Arial"/>
      <family val="2"/>
    </font>
    <font>
      <sz val="10"/>
      <name val="Arial"/>
      <family val="2"/>
    </font>
    <font>
      <b/>
      <sz val="11"/>
      <color theme="0"/>
      <name val="Calibri"/>
      <family val="2"/>
      <scheme val="minor"/>
    </font>
    <font>
      <sz val="9"/>
      <color indexed="81"/>
      <name val="Tahoma"/>
      <family val="2"/>
    </font>
    <font>
      <b/>
      <sz val="9"/>
      <color indexed="81"/>
      <name val="Tahoma"/>
      <family val="2"/>
    </font>
    <font>
      <sz val="10"/>
      <name val="Arial"/>
      <family val="2"/>
    </font>
    <font>
      <b/>
      <shadow/>
      <sz val="16"/>
      <color theme="1"/>
      <name val="Calibri"/>
      <family val="2"/>
      <scheme val="minor"/>
    </font>
    <font>
      <sz val="11"/>
      <color rgb="FFFF0000"/>
      <name val="Calibri"/>
      <family val="2"/>
      <scheme val="minor"/>
    </font>
    <font>
      <b/>
      <sz val="11"/>
      <color rgb="FFFF0000"/>
      <name val="Calibri"/>
      <family val="2"/>
      <scheme val="minor"/>
    </font>
    <font>
      <sz val="11"/>
      <color rgb="FF000000"/>
      <name val="Calibri"/>
      <family val="2"/>
      <scheme val="minor"/>
    </font>
    <font>
      <sz val="11"/>
      <color rgb="FF000000"/>
      <name val="Calibri"/>
      <family val="2"/>
    </font>
    <font>
      <sz val="10"/>
      <color theme="1"/>
      <name val="Arial"/>
      <family val="2"/>
    </font>
    <font>
      <sz val="10"/>
      <name val="Arial"/>
      <family val="2"/>
    </font>
    <font>
      <sz val="10"/>
      <name val="Arial"/>
      <family val="2"/>
    </font>
    <font>
      <sz val="11"/>
      <name val="Arial"/>
      <family val="2"/>
    </font>
    <font>
      <sz val="10"/>
      <name val="Arial"/>
    </font>
  </fonts>
  <fills count="30">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indexed="9"/>
        <bgColor indexed="64"/>
      </patternFill>
    </fill>
    <fill>
      <patternFill patternType="solid">
        <fgColor theme="5" tint="0.59999389629810485"/>
        <bgColor indexed="64"/>
      </patternFill>
    </fill>
    <fill>
      <patternFill patternType="solid">
        <fgColor theme="0"/>
        <bgColor indexed="64"/>
      </patternFill>
    </fill>
    <fill>
      <patternFill patternType="solid">
        <fgColor rgb="FF00B0F0"/>
        <bgColor indexed="64"/>
      </patternFill>
    </fill>
    <fill>
      <patternFill patternType="solid">
        <fgColor theme="3"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1" tint="0.499984740745262"/>
        <bgColor indexed="64"/>
      </patternFill>
    </fill>
    <fill>
      <patternFill patternType="solid">
        <fgColor theme="1"/>
        <bgColor theme="1"/>
      </patternFill>
    </fill>
    <fill>
      <patternFill patternType="solid">
        <fgColor theme="0" tint="-0.14999847407452621"/>
        <bgColor theme="0" tint="-0.14999847407452621"/>
      </patternFill>
    </fill>
    <fill>
      <patternFill patternType="solid">
        <fgColor theme="4" tint="0.399975585192419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3" tint="0.7999816888943144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style="medium">
        <color indexed="64"/>
      </top>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s>
  <cellStyleXfs count="12">
    <xf numFmtId="0" fontId="0" fillId="0" borderId="0"/>
    <xf numFmtId="164" fontId="2" fillId="0" borderId="0" applyFont="0" applyFill="0" applyBorder="0" applyAlignment="0" applyProtection="0"/>
    <xf numFmtId="0" fontId="2" fillId="5" borderId="0"/>
    <xf numFmtId="0" fontId="4" fillId="5" borderId="0" applyNumberFormat="0" applyFont="0" applyFill="0" applyBorder="0" applyAlignment="0" applyProtection="0"/>
    <xf numFmtId="164" fontId="4" fillId="0" borderId="0" applyFont="0" applyFill="0" applyBorder="0" applyAlignment="0" applyProtection="0"/>
    <xf numFmtId="0" fontId="9" fillId="0" borderId="0"/>
    <xf numFmtId="164" fontId="14" fillId="0" borderId="0" applyFont="0" applyFill="0" applyBorder="0" applyAlignment="0" applyProtection="0"/>
    <xf numFmtId="0" fontId="18" fillId="5" borderId="0" applyNumberFormat="0" applyFont="0" applyFill="0" applyBorder="0" applyAlignment="0" applyProtection="0"/>
    <xf numFmtId="164" fontId="18" fillId="0" borderId="0" applyFont="0" applyFill="0" applyBorder="0" applyAlignment="0" applyProtection="0"/>
    <xf numFmtId="164" fontId="25" fillId="0" borderId="0" applyFont="0" applyFill="0" applyBorder="0" applyAlignment="0" applyProtection="0"/>
    <xf numFmtId="0" fontId="26" fillId="5" borderId="0" applyNumberFormat="0" applyFont="0" applyFill="0" applyBorder="0" applyAlignment="0" applyProtection="0"/>
    <xf numFmtId="0" fontId="28" fillId="5" borderId="0" applyNumberFormat="0" applyFont="0" applyFill="0" applyBorder="0" applyAlignment="0" applyProtection="0"/>
  </cellStyleXfs>
  <cellXfs count="454">
    <xf numFmtId="0" fontId="0" fillId="0" borderId="0" xfId="0"/>
    <xf numFmtId="0" fontId="0" fillId="0" borderId="1" xfId="0" applyBorder="1"/>
    <xf numFmtId="0" fontId="0" fillId="4" borderId="1" xfId="0" applyFill="1" applyBorder="1"/>
    <xf numFmtId="9" fontId="0" fillId="3" borderId="1" xfId="0" applyNumberFormat="1" applyFill="1" applyBorder="1"/>
    <xf numFmtId="21" fontId="0" fillId="4" borderId="1" xfId="0" applyNumberFormat="1" applyFill="1" applyBorder="1"/>
    <xf numFmtId="165" fontId="3" fillId="4" borderId="1" xfId="1" applyNumberFormat="1" applyFont="1" applyFill="1" applyBorder="1"/>
    <xf numFmtId="0" fontId="0" fillId="4" borderId="3" xfId="0" applyFill="1" applyBorder="1"/>
    <xf numFmtId="0" fontId="0" fillId="0" borderId="0" xfId="0" applyAlignment="1"/>
    <xf numFmtId="14" fontId="0" fillId="0" borderId="0" xfId="0" applyNumberFormat="1"/>
    <xf numFmtId="0" fontId="1" fillId="0" borderId="0" xfId="0" applyFont="1" applyAlignment="1"/>
    <xf numFmtId="166" fontId="6" fillId="2" borderId="0" xfId="0" applyNumberFormat="1" applyFont="1" applyFill="1" applyBorder="1" applyAlignment="1">
      <alignment horizontal="center" vertical="center" wrapText="1"/>
    </xf>
    <xf numFmtId="166" fontId="6" fillId="2" borderId="1" xfId="0" applyNumberFormat="1" applyFont="1" applyFill="1" applyBorder="1" applyAlignment="1">
      <alignment horizontal="center" vertical="center" wrapText="1"/>
    </xf>
    <xf numFmtId="166" fontId="5" fillId="5" borderId="1" xfId="0" applyNumberFormat="1" applyFont="1" applyFill="1" applyBorder="1"/>
    <xf numFmtId="166" fontId="5" fillId="5" borderId="0" xfId="0" applyNumberFormat="1" applyFont="1" applyFill="1" applyBorder="1" applyAlignment="1">
      <alignment textRotation="90"/>
    </xf>
    <xf numFmtId="164" fontId="5" fillId="5" borderId="1" xfId="4" applyFont="1" applyFill="1" applyBorder="1"/>
    <xf numFmtId="0" fontId="0" fillId="2" borderId="1" xfId="0" applyFill="1" applyBorder="1"/>
    <xf numFmtId="21" fontId="0" fillId="2" borderId="1" xfId="0" applyNumberFormat="1" applyFill="1" applyBorder="1"/>
    <xf numFmtId="0" fontId="0" fillId="3" borderId="1" xfId="0" applyFill="1" applyBorder="1"/>
    <xf numFmtId="0" fontId="0" fillId="6" borderId="0" xfId="0" applyFill="1"/>
    <xf numFmtId="10" fontId="0" fillId="6" borderId="1" xfId="0" applyNumberFormat="1" applyFill="1" applyBorder="1"/>
    <xf numFmtId="0" fontId="1" fillId="8" borderId="1" xfId="0" applyFont="1" applyFill="1" applyBorder="1"/>
    <xf numFmtId="0" fontId="1" fillId="4" borderId="1" xfId="0" applyFont="1" applyFill="1" applyBorder="1"/>
    <xf numFmtId="0" fontId="0" fillId="0" borderId="5" xfId="0" applyBorder="1"/>
    <xf numFmtId="0" fontId="0" fillId="0" borderId="6" xfId="0" applyBorder="1"/>
    <xf numFmtId="0" fontId="0" fillId="0" borderId="4" xfId="0" applyBorder="1"/>
    <xf numFmtId="0" fontId="0" fillId="4" borderId="4" xfId="0" applyFill="1" applyBorder="1"/>
    <xf numFmtId="0" fontId="1" fillId="0" borderId="10" xfId="0" applyFont="1" applyBorder="1"/>
    <xf numFmtId="0" fontId="1" fillId="0" borderId="8" xfId="0" applyFont="1" applyBorder="1"/>
    <xf numFmtId="0" fontId="1" fillId="0" borderId="8" xfId="0" applyFont="1" applyFill="1" applyBorder="1"/>
    <xf numFmtId="0" fontId="1" fillId="2" borderId="11" xfId="0" applyFont="1" applyFill="1" applyBorder="1"/>
    <xf numFmtId="0" fontId="0" fillId="9" borderId="0" xfId="0" applyFill="1"/>
    <xf numFmtId="0" fontId="1" fillId="4" borderId="1" xfId="0" applyFont="1" applyFill="1" applyBorder="1" applyAlignment="1">
      <alignment wrapText="1"/>
    </xf>
    <xf numFmtId="0" fontId="1" fillId="4" borderId="4" xfId="0" applyFont="1" applyFill="1" applyBorder="1"/>
    <xf numFmtId="10" fontId="0" fillId="3" borderId="1" xfId="0" applyNumberFormat="1" applyFill="1" applyBorder="1"/>
    <xf numFmtId="10" fontId="1" fillId="3" borderId="9" xfId="0" applyNumberFormat="1" applyFont="1" applyFill="1" applyBorder="1"/>
    <xf numFmtId="10" fontId="1" fillId="3" borderId="8" xfId="0" applyNumberFormat="1" applyFont="1" applyFill="1" applyBorder="1"/>
    <xf numFmtId="0" fontId="1" fillId="3" borderId="9" xfId="0" applyFont="1" applyFill="1" applyBorder="1" applyAlignment="1">
      <alignment horizontal="left"/>
    </xf>
    <xf numFmtId="0" fontId="1" fillId="3" borderId="8" xfId="0" applyFont="1" applyFill="1" applyBorder="1" applyAlignment="1">
      <alignment horizontal="left" vertical="center"/>
    </xf>
    <xf numFmtId="0" fontId="0" fillId="4" borderId="5" xfId="0" applyFill="1" applyBorder="1"/>
    <xf numFmtId="0" fontId="1" fillId="4" borderId="8" xfId="0" applyFont="1" applyFill="1" applyBorder="1"/>
    <xf numFmtId="0" fontId="0" fillId="8" borderId="0" xfId="0" applyFill="1"/>
    <xf numFmtId="14" fontId="1" fillId="8" borderId="2" xfId="0" applyNumberFormat="1" applyFont="1" applyFill="1" applyBorder="1"/>
    <xf numFmtId="14" fontId="1" fillId="8" borderId="16" xfId="0" applyNumberFormat="1" applyFont="1" applyFill="1" applyBorder="1"/>
    <xf numFmtId="0" fontId="1" fillId="8" borderId="17" xfId="0" applyFont="1" applyFill="1" applyBorder="1"/>
    <xf numFmtId="14" fontId="1" fillId="11" borderId="11" xfId="0" applyNumberFormat="1" applyFont="1" applyFill="1" applyBorder="1"/>
    <xf numFmtId="0" fontId="1" fillId="11" borderId="7" xfId="0" applyFont="1" applyFill="1" applyBorder="1"/>
    <xf numFmtId="0" fontId="1" fillId="10" borderId="1" xfId="0" applyFont="1" applyFill="1" applyBorder="1" applyAlignment="1"/>
    <xf numFmtId="14" fontId="1" fillId="10" borderId="1" xfId="0" applyNumberFormat="1" applyFont="1" applyFill="1" applyBorder="1" applyAlignment="1"/>
    <xf numFmtId="14" fontId="1" fillId="11" borderId="18" xfId="0" applyNumberFormat="1" applyFont="1" applyFill="1" applyBorder="1"/>
    <xf numFmtId="0" fontId="1" fillId="2" borderId="18" xfId="0" applyFont="1" applyFill="1" applyBorder="1"/>
    <xf numFmtId="0" fontId="1" fillId="4" borderId="10" xfId="0" applyFont="1" applyFill="1" applyBorder="1"/>
    <xf numFmtId="0" fontId="0" fillId="4" borderId="6" xfId="0" applyFill="1" applyBorder="1"/>
    <xf numFmtId="0" fontId="0" fillId="4" borderId="20" xfId="0" applyFill="1" applyBorder="1"/>
    <xf numFmtId="14" fontId="1" fillId="8" borderId="1" xfId="0" applyNumberFormat="1" applyFont="1" applyFill="1" applyBorder="1"/>
    <xf numFmtId="0" fontId="1" fillId="12" borderId="0" xfId="0" applyFont="1" applyFill="1" applyBorder="1"/>
    <xf numFmtId="0" fontId="0" fillId="12" borderId="0" xfId="0" applyFill="1"/>
    <xf numFmtId="0" fontId="8" fillId="0" borderId="1" xfId="0" applyFont="1" applyBorder="1" applyAlignment="1">
      <alignment vertical="center"/>
    </xf>
    <xf numFmtId="0" fontId="8" fillId="6" borderId="1" xfId="0" applyFont="1" applyFill="1" applyBorder="1" applyAlignment="1">
      <alignment vertical="center"/>
    </xf>
    <xf numFmtId="0" fontId="8" fillId="9" borderId="1" xfId="0" applyFont="1" applyFill="1" applyBorder="1" applyAlignment="1">
      <alignment vertical="center"/>
    </xf>
    <xf numFmtId="0" fontId="0" fillId="9" borderId="1" xfId="0" applyFill="1" applyBorder="1"/>
    <xf numFmtId="0" fontId="0" fillId="7" borderId="0" xfId="0" applyFill="1"/>
    <xf numFmtId="21" fontId="0" fillId="9" borderId="1" xfId="0" applyNumberFormat="1" applyFill="1" applyBorder="1"/>
    <xf numFmtId="0" fontId="8" fillId="7" borderId="2" xfId="0" applyFont="1" applyFill="1" applyBorder="1" applyAlignment="1">
      <alignment vertical="center"/>
    </xf>
    <xf numFmtId="21" fontId="0" fillId="7" borderId="2" xfId="0" applyNumberFormat="1" applyFill="1" applyBorder="1"/>
    <xf numFmtId="21" fontId="0" fillId="0" borderId="1" xfId="0" applyNumberFormat="1" applyBorder="1"/>
    <xf numFmtId="166" fontId="5" fillId="13" borderId="1" xfId="0" applyNumberFormat="1" applyFont="1" applyFill="1" applyBorder="1"/>
    <xf numFmtId="166" fontId="0" fillId="0" borderId="1" xfId="0" applyNumberFormat="1" applyBorder="1"/>
    <xf numFmtId="0" fontId="0" fillId="0" borderId="0" xfId="0" applyNumberFormat="1"/>
    <xf numFmtId="21" fontId="0" fillId="0" borderId="1" xfId="0" applyNumberFormat="1" applyFill="1" applyBorder="1"/>
    <xf numFmtId="21" fontId="0" fillId="4" borderId="5" xfId="0" applyNumberFormat="1" applyFill="1" applyBorder="1"/>
    <xf numFmtId="21" fontId="0" fillId="0" borderId="5" xfId="0" applyNumberFormat="1" applyFill="1" applyBorder="1"/>
    <xf numFmtId="0" fontId="1" fillId="10" borderId="14" xfId="0" applyFont="1" applyFill="1" applyBorder="1" applyAlignment="1"/>
    <xf numFmtId="166" fontId="5" fillId="5" borderId="1" xfId="2" applyNumberFormat="1" applyFont="1" applyFill="1" applyBorder="1"/>
    <xf numFmtId="166" fontId="5" fillId="5" borderId="0" xfId="2" applyNumberFormat="1" applyFont="1" applyFill="1" applyBorder="1" applyAlignment="1">
      <alignment textRotation="90"/>
    </xf>
    <xf numFmtId="166" fontId="5" fillId="5" borderId="1" xfId="2" applyNumberFormat="1" applyFont="1" applyFill="1" applyBorder="1" applyAlignment="1">
      <alignment horizontal="center" textRotation="90" wrapText="1"/>
    </xf>
    <xf numFmtId="0" fontId="8" fillId="6" borderId="0" xfId="0" applyFont="1" applyFill="1" applyBorder="1" applyAlignment="1">
      <alignment vertical="center"/>
    </xf>
    <xf numFmtId="166" fontId="5" fillId="13" borderId="0" xfId="0" applyNumberFormat="1" applyFont="1" applyFill="1" applyBorder="1"/>
    <xf numFmtId="166" fontId="0" fillId="0" borderId="0" xfId="0" applyNumberFormat="1"/>
    <xf numFmtId="0" fontId="0" fillId="10" borderId="0" xfId="0" applyFill="1"/>
    <xf numFmtId="21" fontId="0" fillId="7" borderId="1" xfId="0" applyNumberFormat="1" applyFill="1" applyBorder="1"/>
    <xf numFmtId="0" fontId="1" fillId="14" borderId="7" xfId="0" applyFont="1" applyFill="1" applyBorder="1"/>
    <xf numFmtId="14" fontId="1" fillId="14" borderId="18" xfId="0" applyNumberFormat="1" applyFont="1" applyFill="1" applyBorder="1"/>
    <xf numFmtId="0" fontId="1" fillId="14" borderId="18" xfId="0" applyFont="1" applyFill="1" applyBorder="1"/>
    <xf numFmtId="14" fontId="1" fillId="11" borderId="21" xfId="0" applyNumberFormat="1" applyFont="1" applyFill="1" applyBorder="1"/>
    <xf numFmtId="0" fontId="0" fillId="7" borderId="1" xfId="0" applyFill="1" applyBorder="1"/>
    <xf numFmtId="0" fontId="0" fillId="7" borderId="4" xfId="0" applyFill="1" applyBorder="1"/>
    <xf numFmtId="0" fontId="0" fillId="0" borderId="23" xfId="0" applyFill="1" applyBorder="1"/>
    <xf numFmtId="0" fontId="0" fillId="0" borderId="1" xfId="0" applyFill="1" applyBorder="1"/>
    <xf numFmtId="0" fontId="0" fillId="15" borderId="0" xfId="0" applyFill="1"/>
    <xf numFmtId="0" fontId="1" fillId="16" borderId="18" xfId="0" applyFont="1" applyFill="1" applyBorder="1"/>
    <xf numFmtId="10" fontId="0" fillId="0" borderId="0" xfId="0" applyNumberFormat="1"/>
    <xf numFmtId="0" fontId="8" fillId="6" borderId="3" xfId="0" applyFont="1" applyFill="1" applyBorder="1" applyAlignment="1">
      <alignment vertical="center"/>
    </xf>
    <xf numFmtId="46" fontId="0" fillId="0" borderId="1" xfId="0" applyNumberFormat="1" applyBorder="1"/>
    <xf numFmtId="0" fontId="0" fillId="6" borderId="1" xfId="0" applyFill="1" applyBorder="1"/>
    <xf numFmtId="0" fontId="1" fillId="0" borderId="0" xfId="0" applyFont="1"/>
    <xf numFmtId="166" fontId="5" fillId="17" borderId="1" xfId="2" applyNumberFormat="1" applyFont="1" applyFill="1" applyBorder="1"/>
    <xf numFmtId="0" fontId="1" fillId="0" borderId="0" xfId="0" applyFont="1" applyAlignment="1">
      <alignment wrapText="1"/>
    </xf>
    <xf numFmtId="14" fontId="1" fillId="14" borderId="21" xfId="0" applyNumberFormat="1" applyFont="1" applyFill="1" applyBorder="1"/>
    <xf numFmtId="0" fontId="12" fillId="0" borderId="1" xfId="0" applyFont="1" applyBorder="1" applyAlignment="1">
      <alignment horizontal="left" vertical="center" indent="2"/>
    </xf>
    <xf numFmtId="0" fontId="12" fillId="0" borderId="1" xfId="0" applyFont="1" applyFill="1" applyBorder="1" applyAlignment="1">
      <alignment horizontal="left" vertical="center" indent="2"/>
    </xf>
    <xf numFmtId="0" fontId="0" fillId="0" borderId="0" xfId="0" applyFill="1"/>
    <xf numFmtId="14" fontId="1" fillId="8" borderId="0" xfId="0" applyNumberFormat="1" applyFont="1" applyFill="1"/>
    <xf numFmtId="0" fontId="10" fillId="0" borderId="1" xfId="0" applyFont="1" applyBorder="1" applyAlignment="1">
      <alignment horizontal="left" vertical="center" indent="2"/>
    </xf>
    <xf numFmtId="0" fontId="10" fillId="0" borderId="1" xfId="0" applyFont="1" applyFill="1" applyBorder="1" applyAlignment="1">
      <alignment horizontal="left" vertical="center" indent="2"/>
    </xf>
    <xf numFmtId="0" fontId="13" fillId="8" borderId="0" xfId="0" applyFont="1" applyFill="1" applyBorder="1" applyAlignment="1">
      <alignment vertical="center"/>
    </xf>
    <xf numFmtId="0" fontId="12" fillId="0" borderId="2" xfId="0" applyFont="1" applyFill="1" applyBorder="1" applyAlignment="1">
      <alignment horizontal="left" vertical="center" indent="2"/>
    </xf>
    <xf numFmtId="0" fontId="0" fillId="0" borderId="2" xfId="0" applyBorder="1"/>
    <xf numFmtId="0" fontId="11" fillId="6" borderId="1" xfId="0" applyFont="1" applyFill="1" applyBorder="1" applyAlignment="1">
      <alignment vertical="center"/>
    </xf>
    <xf numFmtId="0" fontId="5" fillId="5" borderId="1" xfId="4" applyNumberFormat="1" applyFont="1" applyFill="1" applyBorder="1"/>
    <xf numFmtId="0" fontId="0" fillId="0" borderId="1" xfId="0" applyNumberFormat="1" applyBorder="1"/>
    <xf numFmtId="165" fontId="0" fillId="0" borderId="1" xfId="0" applyNumberFormat="1" applyBorder="1"/>
    <xf numFmtId="165" fontId="12" fillId="0" borderId="1" xfId="0" applyNumberFormat="1" applyFont="1" applyFill="1" applyBorder="1" applyAlignment="1">
      <alignment horizontal="left" vertical="center" indent="2"/>
    </xf>
    <xf numFmtId="0" fontId="0" fillId="18" borderId="1" xfId="0" applyFill="1" applyBorder="1"/>
    <xf numFmtId="164" fontId="5" fillId="5" borderId="1" xfId="6" applyFont="1" applyFill="1" applyBorder="1"/>
    <xf numFmtId="0" fontId="1" fillId="11" borderId="7" xfId="0" applyFont="1" applyFill="1" applyBorder="1" applyAlignment="1">
      <alignment wrapText="1"/>
    </xf>
    <xf numFmtId="0" fontId="1" fillId="8" borderId="1" xfId="0" applyFont="1" applyFill="1" applyBorder="1" applyAlignment="1">
      <alignment wrapText="1"/>
    </xf>
    <xf numFmtId="0" fontId="1" fillId="12" borderId="0" xfId="0" applyFont="1" applyFill="1" applyBorder="1" applyAlignment="1">
      <alignment wrapText="1"/>
    </xf>
    <xf numFmtId="166" fontId="5" fillId="19" borderId="1" xfId="2" applyNumberFormat="1"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21" fontId="0" fillId="0" borderId="0" xfId="0" applyNumberFormat="1"/>
    <xf numFmtId="164" fontId="5" fillId="5" borderId="1" xfId="6" applyFont="1" applyFill="1" applyBorder="1"/>
    <xf numFmtId="164" fontId="5" fillId="5" borderId="1" xfId="6" applyFont="1" applyFill="1" applyBorder="1"/>
    <xf numFmtId="0" fontId="0" fillId="0" borderId="1" xfId="0" applyFont="1" applyBorder="1"/>
    <xf numFmtId="0" fontId="15" fillId="20" borderId="1" xfId="0" applyFont="1" applyFill="1" applyBorder="1"/>
    <xf numFmtId="0" fontId="0" fillId="21" borderId="1" xfId="0" applyFont="1" applyFill="1" applyBorder="1"/>
    <xf numFmtId="10" fontId="0" fillId="0" borderId="16" xfId="0" applyNumberFormat="1" applyBorder="1"/>
    <xf numFmtId="10" fontId="0" fillId="0" borderId="2" xfId="0" applyNumberFormat="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0" fontId="0" fillId="0" borderId="0" xfId="0" applyNumberFormat="1" applyFont="1" applyAlignment="1"/>
    <xf numFmtId="164" fontId="5" fillId="5" borderId="1" xfId="6" applyFont="1" applyFill="1" applyBorder="1"/>
    <xf numFmtId="14" fontId="1" fillId="10" borderId="21" xfId="0" applyNumberFormat="1" applyFont="1" applyFill="1" applyBorder="1"/>
    <xf numFmtId="0" fontId="0" fillId="10" borderId="1" xfId="0" applyFill="1" applyBorder="1"/>
    <xf numFmtId="0" fontId="0" fillId="10" borderId="2" xfId="0" applyFill="1" applyBorder="1"/>
    <xf numFmtId="165" fontId="0" fillId="10" borderId="1" xfId="0" applyNumberForma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164" fontId="5" fillId="5" borderId="1" xfId="6" applyFont="1" applyFill="1" applyBorder="1"/>
    <xf numFmtId="0" fontId="0" fillId="7" borderId="2" xfId="0" applyFill="1" applyBorder="1"/>
    <xf numFmtId="165" fontId="0" fillId="7" borderId="1" xfId="0" applyNumberFormat="1" applyFill="1" applyBorder="1"/>
    <xf numFmtId="166" fontId="5" fillId="5" borderId="1" xfId="2" applyNumberFormat="1" applyFont="1" applyFill="1" applyBorder="1"/>
    <xf numFmtId="166" fontId="5" fillId="5" borderId="1" xfId="7" applyNumberFormat="1" applyFont="1" applyFill="1" applyBorder="1"/>
    <xf numFmtId="0" fontId="0" fillId="0" borderId="0" xfId="0" applyFont="1"/>
    <xf numFmtId="0" fontId="19" fillId="0" borderId="0" xfId="0" applyFont="1" applyAlignment="1">
      <alignment horizontal="center" vertical="center" readingOrder="1"/>
    </xf>
    <xf numFmtId="21" fontId="0" fillId="0" borderId="2" xfId="0" applyNumberFormat="1" applyFill="1" applyBorder="1"/>
    <xf numFmtId="164" fontId="5" fillId="5" borderId="1" xfId="8" applyFont="1" applyFill="1" applyBorder="1"/>
    <xf numFmtId="0" fontId="0" fillId="4" borderId="0" xfId="0" applyFill="1" applyBorder="1"/>
    <xf numFmtId="0" fontId="8" fillId="0" borderId="1" xfId="0" applyFont="1" applyBorder="1"/>
    <xf numFmtId="0" fontId="20" fillId="0" borderId="0" xfId="0" applyFont="1"/>
    <xf numFmtId="14" fontId="0" fillId="12" borderId="0" xfId="0" applyNumberFormat="1" applyFill="1"/>
    <xf numFmtId="164" fontId="5" fillId="5" borderId="1" xfId="8" applyFont="1" applyFill="1" applyBorder="1"/>
    <xf numFmtId="10" fontId="0" fillId="6" borderId="2" xfId="0" applyNumberFormat="1" applyFill="1" applyBorder="1"/>
    <xf numFmtId="0" fontId="8" fillId="6" borderId="2" xfId="0" applyFont="1" applyFill="1" applyBorder="1" applyAlignment="1">
      <alignment vertical="center"/>
    </xf>
    <xf numFmtId="0" fontId="2" fillId="5" borderId="0" xfId="2"/>
    <xf numFmtId="0" fontId="1" fillId="22" borderId="0" xfId="0" applyFont="1" applyFill="1" applyBorder="1" applyAlignment="1">
      <alignment wrapText="1"/>
    </xf>
    <xf numFmtId="10" fontId="0" fillId="22" borderId="0" xfId="0" applyNumberFormat="1" applyFill="1" applyBorder="1"/>
    <xf numFmtId="0" fontId="0" fillId="22" borderId="0" xfId="0" applyFill="1"/>
    <xf numFmtId="0" fontId="0" fillId="23" borderId="1" xfId="0" applyFill="1" applyBorder="1"/>
    <xf numFmtId="0" fontId="8" fillId="17" borderId="1" xfId="0" applyFont="1" applyFill="1" applyBorder="1" applyAlignment="1">
      <alignment vertical="center"/>
    </xf>
    <xf numFmtId="0" fontId="0" fillId="17" borderId="1" xfId="0" applyFill="1" applyBorder="1"/>
    <xf numFmtId="0" fontId="8" fillId="9" borderId="23" xfId="0" applyFont="1" applyFill="1" applyBorder="1" applyAlignment="1">
      <alignment vertical="center"/>
    </xf>
    <xf numFmtId="0" fontId="0" fillId="23" borderId="1" xfId="0" applyNumberFormat="1" applyFill="1" applyBorder="1"/>
    <xf numFmtId="0" fontId="20" fillId="23" borderId="0" xfId="0" applyFont="1" applyFill="1"/>
    <xf numFmtId="0" fontId="0" fillId="11" borderId="4" xfId="0" applyFill="1" applyBorder="1"/>
    <xf numFmtId="0" fontId="0" fillId="11" borderId="1" xfId="0" applyFill="1" applyBorder="1"/>
    <xf numFmtId="21" fontId="0" fillId="11" borderId="1" xfId="0" applyNumberFormat="1" applyFill="1" applyBorder="1"/>
    <xf numFmtId="9" fontId="0" fillId="11" borderId="1" xfId="0" applyNumberFormat="1" applyFill="1" applyBorder="1"/>
    <xf numFmtId="14" fontId="1" fillId="11" borderId="1" xfId="0" applyNumberFormat="1" applyFont="1" applyFill="1" applyBorder="1"/>
    <xf numFmtId="10" fontId="0" fillId="11" borderId="1" xfId="0" applyNumberFormat="1" applyFill="1" applyBorder="1"/>
    <xf numFmtId="0" fontId="0" fillId="11" borderId="0" xfId="0" applyFill="1"/>
    <xf numFmtId="0" fontId="8" fillId="10" borderId="1" xfId="0" applyFont="1" applyFill="1" applyBorder="1"/>
    <xf numFmtId="0" fontId="0" fillId="17" borderId="1" xfId="0" applyNumberFormat="1" applyFill="1" applyBorder="1"/>
    <xf numFmtId="14" fontId="1" fillId="10" borderId="18" xfId="0" applyNumberFormat="1" applyFont="1" applyFill="1" applyBorder="1"/>
    <xf numFmtId="0" fontId="0" fillId="10" borderId="4" xfId="0" applyFill="1" applyBorder="1"/>
    <xf numFmtId="21" fontId="0" fillId="10" borderId="1" xfId="0" applyNumberFormat="1" applyFill="1" applyBorder="1"/>
    <xf numFmtId="9" fontId="0" fillId="10" borderId="1" xfId="0" applyNumberFormat="1" applyFill="1" applyBorder="1"/>
    <xf numFmtId="14" fontId="1" fillId="10" borderId="1" xfId="0" applyNumberFormat="1" applyFont="1" applyFill="1" applyBorder="1"/>
    <xf numFmtId="10" fontId="0" fillId="10" borderId="1" xfId="0" applyNumberFormat="1" applyFill="1" applyBorder="1"/>
    <xf numFmtId="0" fontId="2" fillId="10" borderId="0" xfId="2" applyFill="1"/>
    <xf numFmtId="21" fontId="0" fillId="10" borderId="2" xfId="0" applyNumberFormat="1" applyFill="1" applyBorder="1"/>
    <xf numFmtId="10" fontId="0" fillId="10" borderId="2" xfId="0" applyNumberFormat="1" applyFill="1" applyBorder="1"/>
    <xf numFmtId="10" fontId="0" fillId="10" borderId="0" xfId="0" applyNumberFormat="1" applyFill="1" applyBorder="1"/>
    <xf numFmtId="0" fontId="13" fillId="23" borderId="1" xfId="0" applyNumberFormat="1" applyFont="1" applyFill="1" applyBorder="1"/>
    <xf numFmtId="21" fontId="0" fillId="17" borderId="1" xfId="0" applyNumberFormat="1" applyFill="1" applyBorder="1"/>
    <xf numFmtId="0" fontId="2" fillId="0" borderId="0" xfId="2" applyFont="1" applyFill="1"/>
    <xf numFmtId="0" fontId="2" fillId="0" borderId="0" xfId="2" applyFill="1"/>
    <xf numFmtId="0" fontId="0" fillId="0" borderId="2" xfId="0" applyFill="1" applyBorder="1"/>
    <xf numFmtId="165" fontId="0" fillId="0" borderId="1" xfId="0" applyNumberFormat="1" applyFill="1" applyBorder="1"/>
    <xf numFmtId="0" fontId="0" fillId="0" borderId="0" xfId="0" applyBorder="1"/>
    <xf numFmtId="0" fontId="0" fillId="0" borderId="0" xfId="0" applyFill="1" applyBorder="1"/>
    <xf numFmtId="164" fontId="5" fillId="5" borderId="0" xfId="8" applyFont="1" applyFill="1" applyBorder="1"/>
    <xf numFmtId="164" fontId="5" fillId="0" borderId="0" xfId="1" applyFont="1" applyFill="1" applyBorder="1"/>
    <xf numFmtId="164" fontId="5" fillId="0" borderId="0" xfId="8" applyFont="1" applyFill="1" applyBorder="1"/>
    <xf numFmtId="164" fontId="5" fillId="5" borderId="1" xfId="8" applyFont="1" applyFill="1" applyBorder="1"/>
    <xf numFmtId="164" fontId="5" fillId="5" borderId="1" xfId="8" applyFont="1" applyFill="1" applyBorder="1"/>
    <xf numFmtId="0" fontId="0" fillId="0" borderId="1" xfId="0" applyBorder="1" applyAlignment="1">
      <alignment horizontal="right"/>
    </xf>
    <xf numFmtId="164" fontId="5" fillId="5" borderId="1" xfId="8" applyFont="1" applyFill="1" applyBorder="1"/>
    <xf numFmtId="21" fontId="0" fillId="9" borderId="0" xfId="0" applyNumberFormat="1" applyFill="1" applyBorder="1"/>
    <xf numFmtId="0" fontId="0" fillId="24" borderId="1" xfId="0" applyFill="1" applyBorder="1"/>
    <xf numFmtId="165" fontId="0" fillId="24" borderId="1" xfId="0" applyNumberFormat="1" applyFill="1" applyBorder="1"/>
    <xf numFmtId="21" fontId="0" fillId="24" borderId="1" xfId="0" applyNumberFormat="1" applyFill="1" applyBorder="1"/>
    <xf numFmtId="166" fontId="5" fillId="5" borderId="1" xfId="7" applyNumberFormat="1" applyFont="1" applyFill="1" applyBorder="1"/>
    <xf numFmtId="166" fontId="5" fillId="5" borderId="1" xfId="2" applyNumberFormat="1" applyFont="1" applyFill="1" applyBorder="1"/>
    <xf numFmtId="0" fontId="1" fillId="10" borderId="1" xfId="0" applyFont="1" applyFill="1" applyBorder="1" applyAlignment="1">
      <alignment wrapText="1"/>
    </xf>
    <xf numFmtId="14" fontId="1" fillId="16" borderId="21" xfId="0" applyNumberFormat="1" applyFont="1" applyFill="1" applyBorder="1"/>
    <xf numFmtId="0" fontId="0" fillId="10" borderId="1" xfId="0" applyFill="1" applyBorder="1" applyAlignment="1">
      <alignment horizontal="right"/>
    </xf>
    <xf numFmtId="0" fontId="0" fillId="17" borderId="4" xfId="0" applyNumberFormat="1" applyFill="1" applyBorder="1"/>
    <xf numFmtId="10" fontId="0" fillId="22" borderId="24" xfId="0" applyNumberFormat="1" applyFill="1" applyBorder="1"/>
    <xf numFmtId="14" fontId="1" fillId="22" borderId="24" xfId="0" applyNumberFormat="1" applyFont="1" applyFill="1" applyBorder="1"/>
    <xf numFmtId="14" fontId="1" fillId="14" borderId="1" xfId="0" applyNumberFormat="1" applyFont="1" applyFill="1" applyBorder="1"/>
    <xf numFmtId="0" fontId="2" fillId="7" borderId="0" xfId="2" applyFill="1"/>
    <xf numFmtId="0" fontId="0" fillId="10" borderId="5" xfId="0" applyFill="1" applyBorder="1"/>
    <xf numFmtId="0" fontId="22" fillId="0" borderId="1" xfId="0" applyFont="1" applyBorder="1"/>
    <xf numFmtId="0" fontId="23" fillId="0" borderId="1" xfId="0" applyFont="1" applyBorder="1" applyAlignment="1">
      <alignment horizontal="right" vertical="center"/>
    </xf>
    <xf numFmtId="0" fontId="0" fillId="10" borderId="3" xfId="0" applyFill="1" applyBorder="1"/>
    <xf numFmtId="21" fontId="0" fillId="7" borderId="4" xfId="0" applyNumberFormat="1" applyFill="1" applyBorder="1"/>
    <xf numFmtId="165" fontId="0" fillId="0" borderId="4" xfId="0" applyNumberFormat="1" applyFill="1" applyBorder="1"/>
    <xf numFmtId="165" fontId="0" fillId="10" borderId="4" xfId="0" applyNumberFormat="1" applyFill="1" applyBorder="1"/>
    <xf numFmtId="0" fontId="24" fillId="0" borderId="1" xfId="0" applyFont="1" applyBorder="1" applyAlignment="1">
      <alignment horizontal="right" vertical="center"/>
    </xf>
    <xf numFmtId="0" fontId="0" fillId="7" borderId="3" xfId="0" applyFill="1" applyBorder="1"/>
    <xf numFmtId="0" fontId="23" fillId="10" borderId="1" xfId="0" applyFont="1" applyFill="1" applyBorder="1" applyAlignment="1">
      <alignment horizontal="right" vertical="center"/>
    </xf>
    <xf numFmtId="0" fontId="24" fillId="10" borderId="1" xfId="0" applyFont="1" applyFill="1" applyBorder="1" applyAlignment="1">
      <alignment horizontal="right" vertical="center"/>
    </xf>
    <xf numFmtId="0" fontId="0" fillId="23" borderId="3" xfId="0" applyFill="1" applyBorder="1"/>
    <xf numFmtId="0" fontId="0" fillId="0" borderId="3" xfId="0" applyBorder="1"/>
    <xf numFmtId="0" fontId="0" fillId="23" borderId="5" xfId="0" applyFill="1" applyBorder="1"/>
    <xf numFmtId="164" fontId="5" fillId="5" borderId="1" xfId="9" applyFont="1" applyFill="1" applyBorder="1"/>
    <xf numFmtId="164" fontId="5" fillId="5" borderId="1" xfId="9" applyFont="1" applyFill="1" applyBorder="1"/>
    <xf numFmtId="164" fontId="5" fillId="5" borderId="0" xfId="9" applyFont="1" applyFill="1" applyBorder="1"/>
    <xf numFmtId="164" fontId="5" fillId="5" borderId="4" xfId="9" applyFont="1" applyFill="1" applyBorder="1"/>
    <xf numFmtId="0" fontId="0" fillId="23" borderId="0" xfId="0" applyFill="1" applyBorder="1"/>
    <xf numFmtId="0" fontId="23" fillId="25" borderId="1" xfId="0" applyFont="1" applyFill="1" applyBorder="1" applyAlignment="1">
      <alignment horizontal="right" vertical="center"/>
    </xf>
    <xf numFmtId="0" fontId="0" fillId="25" borderId="1" xfId="0" applyFill="1" applyBorder="1"/>
    <xf numFmtId="0" fontId="24" fillId="25" borderId="1" xfId="0" applyFont="1" applyFill="1" applyBorder="1" applyAlignment="1">
      <alignment horizontal="right" vertical="center"/>
    </xf>
    <xf numFmtId="165" fontId="0" fillId="25" borderId="4" xfId="0" applyNumberFormat="1" applyFill="1" applyBorder="1"/>
    <xf numFmtId="0" fontId="0" fillId="25" borderId="2" xfId="0" applyFill="1" applyBorder="1"/>
    <xf numFmtId="0" fontId="0" fillId="25" borderId="5" xfId="0" applyFill="1" applyBorder="1"/>
    <xf numFmtId="0" fontId="22" fillId="10" borderId="1" xfId="0" applyFont="1" applyFill="1" applyBorder="1"/>
    <xf numFmtId="0" fontId="23" fillId="0" borderId="1" xfId="0" applyFont="1" applyFill="1" applyBorder="1" applyAlignment="1">
      <alignment horizontal="right" vertical="center"/>
    </xf>
    <xf numFmtId="0" fontId="0" fillId="0" borderId="5" xfId="0" applyFill="1" applyBorder="1"/>
    <xf numFmtId="0" fontId="24" fillId="0" borderId="1" xfId="0" applyFont="1" applyFill="1" applyBorder="1" applyAlignment="1">
      <alignment horizontal="right" vertical="center"/>
    </xf>
    <xf numFmtId="21" fontId="0" fillId="25" borderId="1" xfId="0" applyNumberFormat="1" applyFill="1" applyBorder="1"/>
    <xf numFmtId="0" fontId="0" fillId="4" borderId="1" xfId="0" applyNumberFormat="1" applyFill="1" applyBorder="1"/>
    <xf numFmtId="165" fontId="0" fillId="0" borderId="1" xfId="0" applyNumberFormat="1" applyBorder="1" applyAlignment="1">
      <alignment horizontal="right"/>
    </xf>
    <xf numFmtId="21" fontId="0" fillId="10" borderId="1" xfId="0" applyNumberFormat="1" applyFill="1" applyBorder="1" applyAlignment="1">
      <alignment horizontal="right"/>
    </xf>
    <xf numFmtId="165" fontId="0" fillId="9" borderId="1" xfId="0" applyNumberFormat="1" applyFill="1" applyBorder="1"/>
    <xf numFmtId="0" fontId="0" fillId="17" borderId="5" xfId="0" applyFill="1" applyBorder="1"/>
    <xf numFmtId="0" fontId="22" fillId="7" borderId="1" xfId="0" applyFont="1" applyFill="1" applyBorder="1"/>
    <xf numFmtId="0" fontId="23" fillId="7" borderId="1" xfId="0" applyFont="1" applyFill="1" applyBorder="1" applyAlignment="1">
      <alignment horizontal="right" vertical="center"/>
    </xf>
    <xf numFmtId="0" fontId="24" fillId="7" borderId="1" xfId="0" applyFont="1" applyFill="1" applyBorder="1" applyAlignment="1">
      <alignment horizontal="right" vertical="center"/>
    </xf>
    <xf numFmtId="165" fontId="0" fillId="7" borderId="4" xfId="0" applyNumberFormat="1" applyFill="1" applyBorder="1"/>
    <xf numFmtId="166" fontId="5" fillId="5" borderId="23" xfId="0" applyNumberFormat="1" applyFont="1" applyFill="1" applyBorder="1"/>
    <xf numFmtId="166" fontId="5" fillId="5" borderId="1" xfId="10" applyNumberFormat="1" applyFont="1" applyFill="1" applyBorder="1"/>
    <xf numFmtId="166" fontId="5" fillId="5" borderId="1" xfId="2" applyNumberFormat="1" applyFont="1" applyFill="1" applyBorder="1"/>
    <xf numFmtId="166" fontId="5" fillId="5" borderId="1" xfId="10" applyNumberFormat="1" applyFont="1" applyFill="1" applyBorder="1"/>
    <xf numFmtId="0" fontId="27" fillId="23" borderId="1" xfId="0" applyNumberFormat="1" applyFont="1" applyFill="1" applyBorder="1"/>
    <xf numFmtId="0" fontId="1" fillId="23" borderId="1" xfId="0" applyFont="1" applyFill="1" applyBorder="1" applyAlignment="1">
      <alignment wrapText="1"/>
    </xf>
    <xf numFmtId="0" fontId="8" fillId="23" borderId="2" xfId="0" applyFont="1" applyFill="1" applyBorder="1" applyAlignment="1">
      <alignment vertical="center"/>
    </xf>
    <xf numFmtId="0" fontId="0" fillId="23" borderId="0" xfId="0" applyFill="1"/>
    <xf numFmtId="164" fontId="5" fillId="23" borderId="0" xfId="9" applyFont="1" applyFill="1" applyBorder="1"/>
    <xf numFmtId="0" fontId="1" fillId="23" borderId="1" xfId="0" applyFont="1" applyFill="1" applyBorder="1"/>
    <xf numFmtId="0" fontId="8" fillId="23" borderId="1" xfId="0" applyFont="1" applyFill="1" applyBorder="1" applyAlignment="1">
      <alignment vertical="center"/>
    </xf>
    <xf numFmtId="0" fontId="0" fillId="23" borderId="2" xfId="0" applyNumberFormat="1" applyFill="1" applyBorder="1"/>
    <xf numFmtId="0" fontId="8" fillId="23" borderId="1" xfId="0" applyFont="1" applyFill="1" applyBorder="1"/>
    <xf numFmtId="21" fontId="0" fillId="9" borderId="3" xfId="0" applyNumberFormat="1" applyFill="1" applyBorder="1"/>
    <xf numFmtId="21" fontId="0" fillId="7" borderId="25" xfId="0" applyNumberFormat="1" applyFill="1" applyBorder="1"/>
    <xf numFmtId="0" fontId="0" fillId="23" borderId="25" xfId="0" applyNumberFormat="1" applyFill="1" applyBorder="1"/>
    <xf numFmtId="10" fontId="0" fillId="6" borderId="3" xfId="0" applyNumberFormat="1" applyFill="1" applyBorder="1"/>
    <xf numFmtId="10" fontId="0" fillId="6" borderId="25" xfId="0" applyNumberFormat="1" applyFill="1" applyBorder="1"/>
    <xf numFmtId="0" fontId="0" fillId="17" borderId="3" xfId="0" applyNumberFormat="1" applyFill="1" applyBorder="1"/>
    <xf numFmtId="0" fontId="0" fillId="23" borderId="3" xfId="0" applyNumberFormat="1" applyFill="1" applyBorder="1"/>
    <xf numFmtId="14" fontId="1" fillId="14" borderId="26" xfId="0" applyNumberFormat="1" applyFont="1" applyFill="1" applyBorder="1"/>
    <xf numFmtId="0" fontId="0" fillId="10" borderId="27" xfId="0" applyFill="1" applyBorder="1"/>
    <xf numFmtId="165" fontId="0" fillId="10" borderId="20" xfId="0" applyNumberFormat="1" applyFill="1" applyBorder="1"/>
    <xf numFmtId="0" fontId="0" fillId="10" borderId="25" xfId="0" applyFill="1" applyBorder="1"/>
    <xf numFmtId="0" fontId="0" fillId="23" borderId="5" xfId="0" applyNumberFormat="1" applyFill="1" applyBorder="1"/>
    <xf numFmtId="0" fontId="2" fillId="5" borderId="1" xfId="2" applyBorder="1"/>
    <xf numFmtId="14" fontId="1" fillId="14" borderId="28" xfId="0" applyNumberFormat="1" applyFont="1" applyFill="1" applyBorder="1"/>
    <xf numFmtId="0" fontId="1" fillId="2" borderId="28" xfId="0" applyFont="1" applyFill="1" applyBorder="1"/>
    <xf numFmtId="0" fontId="0" fillId="0" borderId="20" xfId="0" applyBorder="1"/>
    <xf numFmtId="0" fontId="0" fillId="3" borderId="3" xfId="0" applyFill="1" applyBorder="1"/>
    <xf numFmtId="10" fontId="0" fillId="3" borderId="3" xfId="0" applyNumberFormat="1" applyFill="1" applyBorder="1"/>
    <xf numFmtId="0" fontId="1" fillId="8" borderId="3" xfId="0" applyFont="1" applyFill="1" applyBorder="1"/>
    <xf numFmtId="0" fontId="2" fillId="5" borderId="3" xfId="2" applyBorder="1"/>
    <xf numFmtId="164" fontId="5" fillId="5" borderId="3" xfId="9" applyFont="1" applyFill="1" applyBorder="1"/>
    <xf numFmtId="0" fontId="0" fillId="0" borderId="3" xfId="0" applyFill="1" applyBorder="1"/>
    <xf numFmtId="0" fontId="1" fillId="14" borderId="19" xfId="0" applyFont="1" applyFill="1" applyBorder="1"/>
    <xf numFmtId="0" fontId="1" fillId="2" borderId="19" xfId="0" applyFont="1" applyFill="1" applyBorder="1"/>
    <xf numFmtId="0" fontId="0" fillId="3" borderId="5" xfId="0" applyFill="1" applyBorder="1"/>
    <xf numFmtId="10" fontId="0" fillId="3" borderId="5" xfId="0" applyNumberFormat="1" applyFill="1" applyBorder="1"/>
    <xf numFmtId="0" fontId="1" fillId="8" borderId="5" xfId="0" applyFont="1" applyFill="1" applyBorder="1"/>
    <xf numFmtId="0" fontId="1" fillId="10" borderId="5" xfId="0" applyFont="1" applyFill="1" applyBorder="1" applyAlignment="1"/>
    <xf numFmtId="0" fontId="1" fillId="2" borderId="7" xfId="0" applyFont="1" applyFill="1" applyBorder="1"/>
    <xf numFmtId="0" fontId="0" fillId="0" borderId="10" xfId="0" applyBorder="1"/>
    <xf numFmtId="0" fontId="0" fillId="0" borderId="8" xfId="0" applyBorder="1"/>
    <xf numFmtId="9" fontId="0" fillId="3" borderId="8" xfId="0" applyNumberFormat="1" applyFill="1" applyBorder="1"/>
    <xf numFmtId="0" fontId="1" fillId="8" borderId="8" xfId="0" applyFont="1" applyFill="1" applyBorder="1"/>
    <xf numFmtId="0" fontId="0" fillId="4" borderId="10" xfId="0" applyFill="1" applyBorder="1"/>
    <xf numFmtId="0" fontId="0" fillId="4" borderId="8" xfId="0" applyFill="1" applyBorder="1"/>
    <xf numFmtId="10" fontId="0" fillId="3" borderId="8" xfId="0" applyNumberFormat="1" applyFill="1" applyBorder="1"/>
    <xf numFmtId="0" fontId="0" fillId="0" borderId="12" xfId="0" applyBorder="1"/>
    <xf numFmtId="0" fontId="1" fillId="10" borderId="8" xfId="0" applyFont="1" applyFill="1" applyBorder="1" applyAlignment="1"/>
    <xf numFmtId="0" fontId="2" fillId="5" borderId="12" xfId="2" applyBorder="1"/>
    <xf numFmtId="14" fontId="1" fillId="14" borderId="17" xfId="0" applyNumberFormat="1" applyFont="1" applyFill="1" applyBorder="1"/>
    <xf numFmtId="21" fontId="0" fillId="9" borderId="8" xfId="0" applyNumberFormat="1" applyFill="1" applyBorder="1"/>
    <xf numFmtId="21" fontId="0" fillId="7" borderId="8" xfId="0" applyNumberFormat="1" applyFill="1" applyBorder="1"/>
    <xf numFmtId="0" fontId="0" fillId="23" borderId="8" xfId="0" applyNumberFormat="1" applyFill="1" applyBorder="1"/>
    <xf numFmtId="10" fontId="0" fillId="6" borderId="8" xfId="0" applyNumberFormat="1" applyFill="1" applyBorder="1"/>
    <xf numFmtId="14" fontId="1" fillId="14" borderId="8" xfId="0" applyNumberFormat="1" applyFont="1" applyFill="1" applyBorder="1"/>
    <xf numFmtId="0" fontId="0" fillId="17" borderId="8" xfId="0" applyNumberFormat="1" applyFill="1" applyBorder="1"/>
    <xf numFmtId="0" fontId="0" fillId="10" borderId="8" xfId="0" applyFill="1" applyBorder="1" applyAlignment="1">
      <alignment horizontal="right"/>
    </xf>
    <xf numFmtId="21" fontId="0" fillId="10" borderId="8" xfId="0" applyNumberFormat="1" applyFill="1" applyBorder="1" applyAlignment="1">
      <alignment horizontal="right"/>
    </xf>
    <xf numFmtId="0" fontId="0" fillId="7" borderId="1" xfId="0" applyFill="1" applyBorder="1" applyAlignment="1">
      <alignment horizontal="right"/>
    </xf>
    <xf numFmtId="21" fontId="0" fillId="7" borderId="1" xfId="0" applyNumberFormat="1" applyFill="1" applyBorder="1" applyAlignment="1">
      <alignment horizontal="right"/>
    </xf>
    <xf numFmtId="0" fontId="1" fillId="7" borderId="18" xfId="0" applyFont="1" applyFill="1" applyBorder="1"/>
    <xf numFmtId="10" fontId="0" fillId="7" borderId="1" xfId="0" applyNumberFormat="1" applyFill="1" applyBorder="1"/>
    <xf numFmtId="0" fontId="1" fillId="7" borderId="1" xfId="0" applyFont="1" applyFill="1" applyBorder="1"/>
    <xf numFmtId="0" fontId="1" fillId="7" borderId="1" xfId="0" applyFont="1" applyFill="1" applyBorder="1" applyAlignment="1"/>
    <xf numFmtId="0" fontId="0" fillId="7" borderId="0" xfId="0" applyFill="1" applyBorder="1"/>
    <xf numFmtId="164" fontId="5" fillId="7" borderId="0" xfId="9" applyFont="1" applyFill="1" applyBorder="1"/>
    <xf numFmtId="0" fontId="0" fillId="7" borderId="5" xfId="0" applyFill="1" applyBorder="1"/>
    <xf numFmtId="164" fontId="5" fillId="7" borderId="4" xfId="9" applyFont="1" applyFill="1" applyBorder="1"/>
    <xf numFmtId="164" fontId="5" fillId="7" borderId="1" xfId="9" applyFont="1" applyFill="1" applyBorder="1"/>
    <xf numFmtId="0" fontId="0" fillId="7" borderId="1" xfId="0" applyNumberFormat="1" applyFill="1" applyBorder="1"/>
    <xf numFmtId="166" fontId="5" fillId="5" borderId="1" xfId="2" applyNumberFormat="1" applyFont="1" applyFill="1" applyBorder="1"/>
    <xf numFmtId="165" fontId="11" fillId="26" borderId="1" xfId="0" applyNumberFormat="1" applyFont="1" applyFill="1" applyBorder="1" applyAlignment="1">
      <alignment horizontal="left" vertical="center" indent="2"/>
    </xf>
    <xf numFmtId="0" fontId="21" fillId="26" borderId="1" xfId="0" applyNumberFormat="1" applyFont="1" applyFill="1" applyBorder="1"/>
    <xf numFmtId="0" fontId="0" fillId="26" borderId="0" xfId="0" applyFill="1"/>
    <xf numFmtId="165" fontId="0" fillId="26" borderId="0" xfId="0" applyNumberFormat="1" applyFill="1" applyBorder="1"/>
    <xf numFmtId="165" fontId="0" fillId="7" borderId="2" xfId="0" applyNumberFormat="1" applyFill="1" applyBorder="1"/>
    <xf numFmtId="0" fontId="0" fillId="27" borderId="1" xfId="0" applyFill="1" applyBorder="1"/>
    <xf numFmtId="0" fontId="5" fillId="27" borderId="1" xfId="9" applyNumberFormat="1" applyFont="1" applyFill="1" applyBorder="1"/>
    <xf numFmtId="0" fontId="0" fillId="28" borderId="1" xfId="0" applyFill="1" applyBorder="1"/>
    <xf numFmtId="166" fontId="5" fillId="5" borderId="23" xfId="2" applyNumberFormat="1" applyFont="1" applyFill="1" applyBorder="1"/>
    <xf numFmtId="166" fontId="5" fillId="5" borderId="1" xfId="2" applyNumberFormat="1" applyFont="1" applyFill="1" applyBorder="1"/>
    <xf numFmtId="166" fontId="5" fillId="5" borderId="1" xfId="2" applyNumberFormat="1" applyFont="1" applyFill="1" applyBorder="1"/>
    <xf numFmtId="21" fontId="0" fillId="0" borderId="3" xfId="0" applyNumberFormat="1" applyBorder="1"/>
    <xf numFmtId="0" fontId="21" fillId="10" borderId="1" xfId="0" applyNumberFormat="1" applyFont="1" applyFill="1" applyBorder="1"/>
    <xf numFmtId="0" fontId="0" fillId="7" borderId="27" xfId="0" applyFill="1" applyBorder="1"/>
    <xf numFmtId="165" fontId="0" fillId="7" borderId="20" xfId="0" applyNumberFormat="1" applyFill="1" applyBorder="1"/>
    <xf numFmtId="0" fontId="0" fillId="7" borderId="25" xfId="0" applyFill="1" applyBorder="1"/>
    <xf numFmtId="164" fontId="5" fillId="0" borderId="1" xfId="8" applyFont="1" applyFill="1" applyBorder="1"/>
    <xf numFmtId="164" fontId="5" fillId="0" borderId="4" xfId="8" applyFont="1" applyFill="1" applyBorder="1"/>
    <xf numFmtId="166" fontId="5" fillId="5" borderId="1" xfId="11" applyNumberFormat="1" applyFont="1" applyFill="1" applyBorder="1"/>
    <xf numFmtId="166" fontId="5" fillId="5" borderId="1" xfId="11" applyNumberFormat="1" applyFont="1" applyFill="1" applyBorder="1"/>
    <xf numFmtId="166" fontId="5" fillId="5" borderId="1" xfId="2" applyNumberFormat="1" applyFont="1" applyFill="1" applyBorder="1"/>
    <xf numFmtId="166" fontId="5" fillId="5" borderId="1" xfId="11"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17" borderId="2" xfId="2" applyNumberFormat="1" applyFont="1" applyFill="1" applyBorder="1"/>
    <xf numFmtId="166" fontId="5" fillId="5" borderId="1" xfId="11" applyNumberFormat="1" applyFont="1" applyFill="1" applyBorder="1"/>
    <xf numFmtId="166" fontId="5" fillId="5" borderId="1" xfId="2" applyNumberFormat="1" applyFont="1" applyFill="1" applyBorder="1"/>
    <xf numFmtId="166" fontId="5" fillId="7" borderId="1" xfId="2" applyNumberFormat="1" applyFont="1" applyFill="1" applyBorder="1"/>
    <xf numFmtId="166" fontId="5" fillId="7" borderId="2" xfId="2" applyNumberFormat="1" applyFont="1" applyFill="1" applyBorder="1"/>
    <xf numFmtId="14" fontId="10" fillId="0" borderId="1" xfId="0" applyNumberFormat="1" applyFont="1" applyBorder="1"/>
    <xf numFmtId="0" fontId="10" fillId="0" borderId="1" xfId="0" applyFont="1" applyBorder="1"/>
    <xf numFmtId="0" fontId="10" fillId="0" borderId="0" xfId="0" applyFont="1"/>
    <xf numFmtId="166" fontId="5" fillId="5" borderId="1" xfId="2" applyNumberFormat="1" applyFont="1" applyFill="1" applyBorder="1"/>
    <xf numFmtId="14" fontId="10" fillId="2" borderId="1" xfId="0" applyNumberFormat="1" applyFont="1" applyFill="1" applyBorder="1"/>
    <xf numFmtId="0" fontId="10" fillId="2" borderId="1" xfId="0" applyFont="1" applyFill="1" applyBorder="1"/>
    <xf numFmtId="0" fontId="10" fillId="2" borderId="0" xfId="0" applyFont="1" applyFill="1"/>
    <xf numFmtId="0" fontId="10" fillId="0" borderId="2" xfId="0" applyFont="1" applyBorder="1"/>
    <xf numFmtId="166" fontId="27" fillId="5" borderId="1" xfId="0" applyNumberFormat="1" applyFont="1" applyFill="1" applyBorder="1"/>
    <xf numFmtId="166" fontId="27" fillId="5" borderId="1" xfId="2" applyNumberFormat="1" applyFont="1" applyFill="1" applyBorder="1"/>
    <xf numFmtId="166" fontId="27" fillId="5" borderId="2" xfId="0" applyNumberFormat="1" applyFont="1" applyFill="1" applyBorder="1"/>
    <xf numFmtId="166" fontId="27" fillId="5" borderId="2"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11"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11"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11" applyNumberFormat="1" applyFont="1" applyFill="1" applyBorder="1"/>
    <xf numFmtId="166" fontId="5" fillId="5" borderId="1" xfId="2" applyNumberFormat="1" applyFont="1" applyFill="1" applyBorder="1"/>
    <xf numFmtId="166" fontId="5" fillId="5" borderId="1" xfId="2" applyNumberFormat="1" applyFont="1" applyFill="1" applyBorder="1"/>
    <xf numFmtId="166" fontId="5" fillId="5" borderId="1" xfId="2" applyNumberFormat="1" applyFont="1" applyFill="1" applyBorder="1"/>
    <xf numFmtId="0" fontId="1" fillId="10" borderId="14" xfId="0" applyFont="1" applyFill="1" applyBorder="1" applyAlignment="1">
      <alignment horizontal="left"/>
    </xf>
    <xf numFmtId="0" fontId="1" fillId="10" borderId="15" xfId="0" applyFont="1" applyFill="1" applyBorder="1" applyAlignment="1">
      <alignment horizontal="left"/>
    </xf>
    <xf numFmtId="0" fontId="1" fillId="10" borderId="18" xfId="0" applyFont="1" applyFill="1" applyBorder="1" applyAlignment="1">
      <alignment horizontal="left"/>
    </xf>
    <xf numFmtId="0" fontId="1" fillId="11" borderId="14" xfId="0" applyFont="1" applyFill="1" applyBorder="1" applyAlignment="1">
      <alignment horizontal="left"/>
    </xf>
    <xf numFmtId="0" fontId="1" fillId="11" borderId="15" xfId="0" applyFont="1" applyFill="1" applyBorder="1" applyAlignment="1">
      <alignment horizontal="left"/>
    </xf>
    <xf numFmtId="0" fontId="1" fillId="11" borderId="7" xfId="0" applyFont="1" applyFill="1" applyBorder="1" applyAlignment="1">
      <alignment horizontal="left"/>
    </xf>
    <xf numFmtId="0" fontId="1" fillId="7" borderId="13" xfId="0" applyFont="1" applyFill="1" applyBorder="1" applyAlignment="1">
      <alignment horizontal="center"/>
    </xf>
    <xf numFmtId="0" fontId="1" fillId="7" borderId="0" xfId="0" applyFont="1" applyFill="1" applyBorder="1" applyAlignment="1">
      <alignment horizontal="center"/>
    </xf>
    <xf numFmtId="0" fontId="1" fillId="7" borderId="12" xfId="0" applyFont="1" applyFill="1" applyBorder="1" applyAlignment="1">
      <alignment horizontal="center"/>
    </xf>
    <xf numFmtId="0" fontId="0" fillId="0" borderId="0" xfId="0" applyAlignment="1">
      <alignment horizontal="center"/>
    </xf>
    <xf numFmtId="0" fontId="0" fillId="0" borderId="0" xfId="0" applyFill="1" applyBorder="1" applyAlignment="1">
      <alignment horizontal="center"/>
    </xf>
    <xf numFmtId="0" fontId="1" fillId="8" borderId="14" xfId="0" applyFont="1" applyFill="1" applyBorder="1" applyAlignment="1">
      <alignment horizontal="left"/>
    </xf>
    <xf numFmtId="0" fontId="1" fillId="8" borderId="15" xfId="0" applyFont="1" applyFill="1" applyBorder="1" applyAlignment="1">
      <alignment horizontal="left"/>
    </xf>
    <xf numFmtId="0" fontId="1" fillId="8" borderId="18" xfId="0" applyFont="1" applyFill="1" applyBorder="1" applyAlignment="1">
      <alignment horizontal="left"/>
    </xf>
    <xf numFmtId="0" fontId="1" fillId="8" borderId="19" xfId="0" applyFont="1" applyFill="1" applyBorder="1" applyAlignment="1">
      <alignment horizontal="left"/>
    </xf>
    <xf numFmtId="0" fontId="1" fillId="11" borderId="22" xfId="0" applyFont="1" applyFill="1" applyBorder="1" applyAlignment="1">
      <alignment horizontal="left"/>
    </xf>
    <xf numFmtId="166" fontId="6" fillId="5" borderId="3" xfId="0" applyNumberFormat="1" applyFont="1" applyFill="1" applyBorder="1" applyAlignment="1">
      <alignment horizontal="center" vertical="center" wrapText="1"/>
    </xf>
    <xf numFmtId="166" fontId="6" fillId="5" borderId="5" xfId="0" applyNumberFormat="1" applyFont="1" applyFill="1" applyBorder="1" applyAlignment="1">
      <alignment horizontal="center" vertical="center" wrapText="1"/>
    </xf>
    <xf numFmtId="166" fontId="5" fillId="5" borderId="1" xfId="2" applyNumberFormat="1" applyFont="1" applyFill="1" applyBorder="1"/>
    <xf numFmtId="166" fontId="5" fillId="5" borderId="1" xfId="2" applyNumberFormat="1" applyFont="1" applyFill="1" applyBorder="1"/>
    <xf numFmtId="49" fontId="10" fillId="29" borderId="2" xfId="0" applyNumberFormat="1" applyFont="1" applyFill="1" applyBorder="1" applyAlignment="1">
      <alignment horizontal="center" vertical="center"/>
    </xf>
    <xf numFmtId="49" fontId="10" fillId="29" borderId="23" xfId="0" applyNumberFormat="1" applyFont="1" applyFill="1" applyBorder="1" applyAlignment="1">
      <alignment horizontal="center" vertical="center"/>
    </xf>
    <xf numFmtId="49" fontId="10" fillId="29" borderId="4" xfId="0" applyNumberFormat="1" applyFont="1" applyFill="1" applyBorder="1" applyAlignment="1">
      <alignment horizontal="center" vertical="center"/>
    </xf>
    <xf numFmtId="14" fontId="10" fillId="29" borderId="2" xfId="0" applyNumberFormat="1" applyFont="1" applyFill="1" applyBorder="1" applyAlignment="1">
      <alignment horizontal="center" vertical="center"/>
    </xf>
    <xf numFmtId="14" fontId="10" fillId="29" borderId="23" xfId="0" applyNumberFormat="1" applyFont="1" applyFill="1" applyBorder="1" applyAlignment="1">
      <alignment horizontal="center" vertical="center"/>
    </xf>
    <xf numFmtId="14" fontId="10" fillId="29" borderId="4" xfId="0" applyNumberFormat="1" applyFont="1" applyFill="1" applyBorder="1" applyAlignment="1">
      <alignment horizontal="center" vertical="center"/>
    </xf>
    <xf numFmtId="49" fontId="10" fillId="2" borderId="2" xfId="0" applyNumberFormat="1" applyFont="1" applyFill="1" applyBorder="1" applyAlignment="1">
      <alignment horizontal="center" vertical="center"/>
    </xf>
    <xf numFmtId="49" fontId="10" fillId="2" borderId="23" xfId="0" applyNumberFormat="1" applyFont="1" applyFill="1" applyBorder="1" applyAlignment="1">
      <alignment horizontal="center" vertical="center"/>
    </xf>
    <xf numFmtId="49" fontId="10" fillId="2" borderId="4" xfId="0" applyNumberFormat="1" applyFont="1" applyFill="1" applyBorder="1" applyAlignment="1">
      <alignment horizontal="center" vertical="center"/>
    </xf>
  </cellXfs>
  <cellStyles count="12">
    <cellStyle name="CCS_Normal" xfId="3"/>
    <cellStyle name="CCS_Normal 3" xfId="7"/>
    <cellStyle name="CCS_Normal 5" xfId="10"/>
    <cellStyle name="CCS_Normal 7" xfId="11"/>
    <cellStyle name="CCS_TimeFormat" xfId="1"/>
    <cellStyle name="CCS_TimeFormat 2" xfId="4"/>
    <cellStyle name="CCS_TimeFormat 3" xfId="6"/>
    <cellStyle name="CCS_TimeFormat 4" xfId="8"/>
    <cellStyle name="CCS_TimeFormat 5" xfId="9"/>
    <cellStyle name="Normal" xfId="0" builtinId="0"/>
    <cellStyle name="Normal 2" xfId="2"/>
    <cellStyle name="Normal 3" xfId="5"/>
  </cellStyles>
  <dxfs count="4">
    <dxf>
      <numFmt numFmtId="26" formatCode="hh:mm:ss"/>
      <border diagonalUp="0" diagonalDown="0">
        <left style="thin">
          <color indexed="64"/>
        </left>
        <right/>
        <top style="thin">
          <color indexed="64"/>
        </top>
        <bottom style="thin">
          <color indexed="64"/>
        </bottom>
        <vertical style="thin">
          <color indexed="64"/>
        </vertical>
        <horizontal style="thin">
          <color indexed="64"/>
        </horizontal>
      </border>
    </dxf>
    <dxf>
      <numFmt numFmtId="26" formatCode="hh:mm:ss"/>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sz="1600" b="1" i="0" u="none" strike="noStrike" baseline="0">
                <a:effectLst>
                  <a:outerShdw blurRad="50800" dist="38100" algn="tr" rotWithShape="0">
                    <a:prstClr val="black">
                      <a:alpha val="40000"/>
                    </a:prstClr>
                  </a:outerShdw>
                </a:effectLst>
              </a:rPr>
              <a:t>Abandoned call breakdown Telecoach Line 00:00 - 24:00 </a:t>
            </a:r>
            <a:r>
              <a:rPr lang="en-GB" sz="1600" b="1" i="0" u="none" strike="noStrike" baseline="0">
                <a:effectLst>
                  <a:outerShdw blurRad="50800" dist="38100" dir="5400000" algn="t" rotWithShape="0">
                    <a:prstClr val="black">
                      <a:alpha val="40000"/>
                    </a:prstClr>
                  </a:outerShdw>
                </a:effectLst>
              </a:rPr>
              <a:t> </a:t>
            </a:r>
            <a:endParaRPr lang="en-GB"/>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'Hourly Breadown of abandons Tel'!$B$1</c:f>
              <c:strCache>
                <c:ptCount val="1"/>
                <c:pt idx="0">
                  <c:v>5 seconds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'Hourly Breadown of abandons Tel'!$A$2:$A$25</c:f>
              <c:strCache>
                <c:ptCount val="24"/>
                <c:pt idx="0">
                  <c:v>0:00-1:00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12:00-13:00</c:v>
                </c:pt>
                <c:pt idx="13">
                  <c:v>13:00-14:00</c:v>
                </c:pt>
                <c:pt idx="14">
                  <c:v>14:00-15:00</c:v>
                </c:pt>
                <c:pt idx="15">
                  <c:v>15:00-16:00</c:v>
                </c:pt>
                <c:pt idx="16">
                  <c:v>16:00-17:00</c:v>
                </c:pt>
                <c:pt idx="17">
                  <c:v>17:00-18:00</c:v>
                </c:pt>
                <c:pt idx="18">
                  <c:v>18:00-19:00</c:v>
                </c:pt>
                <c:pt idx="19">
                  <c:v>19:00-20:00</c:v>
                </c:pt>
                <c:pt idx="20">
                  <c:v>20:00-21:00</c:v>
                </c:pt>
                <c:pt idx="21">
                  <c:v>21:00-22:00</c:v>
                </c:pt>
                <c:pt idx="22">
                  <c:v>22:00-23:00</c:v>
                </c:pt>
                <c:pt idx="23">
                  <c:v>23:00-24:00</c:v>
                </c:pt>
              </c:strCache>
            </c:strRef>
          </c:cat>
          <c:val>
            <c:numRef>
              <c:f>'Hourly Breadown of abandons Tel'!$B$2:$B$25</c:f>
              <c:numCache>
                <c:formatCode>#</c:formatCode>
                <c:ptCount val="24"/>
                <c:pt idx="0">
                  <c:v>1</c:v>
                </c:pt>
                <c:pt idx="1">
                  <c:v>0</c:v>
                </c:pt>
                <c:pt idx="2">
                  <c:v>0</c:v>
                </c:pt>
                <c:pt idx="3">
                  <c:v>2</c:v>
                </c:pt>
                <c:pt idx="4">
                  <c:v>0</c:v>
                </c:pt>
                <c:pt idx="5">
                  <c:v>0</c:v>
                </c:pt>
                <c:pt idx="6">
                  <c:v>0</c:v>
                </c:pt>
                <c:pt idx="7">
                  <c:v>0</c:v>
                </c:pt>
                <c:pt idx="8">
                  <c:v>0</c:v>
                </c:pt>
                <c:pt idx="9">
                  <c:v>2</c:v>
                </c:pt>
                <c:pt idx="10">
                  <c:v>0</c:v>
                </c:pt>
                <c:pt idx="11">
                  <c:v>0</c:v>
                </c:pt>
                <c:pt idx="12">
                  <c:v>0</c:v>
                </c:pt>
                <c:pt idx="13">
                  <c:v>2</c:v>
                </c:pt>
                <c:pt idx="14">
                  <c:v>1</c:v>
                </c:pt>
                <c:pt idx="15">
                  <c:v>1</c:v>
                </c:pt>
                <c:pt idx="16">
                  <c:v>1</c:v>
                </c:pt>
                <c:pt idx="17">
                  <c:v>3</c:v>
                </c:pt>
                <c:pt idx="18">
                  <c:v>2</c:v>
                </c:pt>
                <c:pt idx="19">
                  <c:v>1</c:v>
                </c:pt>
                <c:pt idx="20">
                  <c:v>1</c:v>
                </c:pt>
                <c:pt idx="21">
                  <c:v>0</c:v>
                </c:pt>
                <c:pt idx="22">
                  <c:v>0</c:v>
                </c:pt>
                <c:pt idx="23">
                  <c:v>0</c:v>
                </c:pt>
              </c:numCache>
            </c:numRef>
          </c:val>
        </c:ser>
        <c:ser>
          <c:idx val="1"/>
          <c:order val="1"/>
          <c:tx>
            <c:strRef>
              <c:f>'Hourly Breadown of abandons Tel'!$C$1</c:f>
              <c:strCache>
                <c:ptCount val="1"/>
                <c:pt idx="0">
                  <c:v>15 seconds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'Hourly Breadown of abandons Tel'!$A$2:$A$25</c:f>
              <c:strCache>
                <c:ptCount val="24"/>
                <c:pt idx="0">
                  <c:v>0:00-1:00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12:00-13:00</c:v>
                </c:pt>
                <c:pt idx="13">
                  <c:v>13:00-14:00</c:v>
                </c:pt>
                <c:pt idx="14">
                  <c:v>14:00-15:00</c:v>
                </c:pt>
                <c:pt idx="15">
                  <c:v>15:00-16:00</c:v>
                </c:pt>
                <c:pt idx="16">
                  <c:v>16:00-17:00</c:v>
                </c:pt>
                <c:pt idx="17">
                  <c:v>17:00-18:00</c:v>
                </c:pt>
                <c:pt idx="18">
                  <c:v>18:00-19:00</c:v>
                </c:pt>
                <c:pt idx="19">
                  <c:v>19:00-20:00</c:v>
                </c:pt>
                <c:pt idx="20">
                  <c:v>20:00-21:00</c:v>
                </c:pt>
                <c:pt idx="21">
                  <c:v>21:00-22:00</c:v>
                </c:pt>
                <c:pt idx="22">
                  <c:v>22:00-23:00</c:v>
                </c:pt>
                <c:pt idx="23">
                  <c:v>23:00-24:00</c:v>
                </c:pt>
              </c:strCache>
            </c:strRef>
          </c:cat>
          <c:val>
            <c:numRef>
              <c:f>'Hourly Breadown of abandons Tel'!$C$2:$C$25</c:f>
              <c:numCache>
                <c:formatCode>#</c:formatCode>
                <c:ptCount val="24"/>
                <c:pt idx="0">
                  <c:v>0</c:v>
                </c:pt>
                <c:pt idx="1">
                  <c:v>0</c:v>
                </c:pt>
                <c:pt idx="2">
                  <c:v>0</c:v>
                </c:pt>
                <c:pt idx="3">
                  <c:v>0</c:v>
                </c:pt>
                <c:pt idx="4">
                  <c:v>0</c:v>
                </c:pt>
                <c:pt idx="5">
                  <c:v>0</c:v>
                </c:pt>
                <c:pt idx="6">
                  <c:v>0</c:v>
                </c:pt>
                <c:pt idx="7">
                  <c:v>0</c:v>
                </c:pt>
                <c:pt idx="8">
                  <c:v>0</c:v>
                </c:pt>
                <c:pt idx="9">
                  <c:v>0</c:v>
                </c:pt>
                <c:pt idx="10">
                  <c:v>0</c:v>
                </c:pt>
                <c:pt idx="11">
                  <c:v>0</c:v>
                </c:pt>
                <c:pt idx="12">
                  <c:v>1</c:v>
                </c:pt>
                <c:pt idx="13">
                  <c:v>0</c:v>
                </c:pt>
                <c:pt idx="14">
                  <c:v>0</c:v>
                </c:pt>
                <c:pt idx="15">
                  <c:v>0</c:v>
                </c:pt>
                <c:pt idx="16">
                  <c:v>1</c:v>
                </c:pt>
                <c:pt idx="17">
                  <c:v>0</c:v>
                </c:pt>
                <c:pt idx="18">
                  <c:v>0</c:v>
                </c:pt>
                <c:pt idx="19">
                  <c:v>0</c:v>
                </c:pt>
                <c:pt idx="20">
                  <c:v>0</c:v>
                </c:pt>
                <c:pt idx="21">
                  <c:v>0</c:v>
                </c:pt>
                <c:pt idx="22">
                  <c:v>0</c:v>
                </c:pt>
                <c:pt idx="23">
                  <c:v>0</c:v>
                </c:pt>
              </c:numCache>
            </c:numRef>
          </c:val>
        </c:ser>
        <c:ser>
          <c:idx val="2"/>
          <c:order val="2"/>
          <c:tx>
            <c:strRef>
              <c:f>'Hourly Breadown of abandons Tel'!$D$1</c:f>
              <c:strCache>
                <c:ptCount val="1"/>
                <c:pt idx="0">
                  <c:v>30 seconds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'Hourly Breadown of abandons Tel'!$A$2:$A$25</c:f>
              <c:strCache>
                <c:ptCount val="24"/>
                <c:pt idx="0">
                  <c:v>0:00-1:00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12:00-13:00</c:v>
                </c:pt>
                <c:pt idx="13">
                  <c:v>13:00-14:00</c:v>
                </c:pt>
                <c:pt idx="14">
                  <c:v>14:00-15:00</c:v>
                </c:pt>
                <c:pt idx="15">
                  <c:v>15:00-16:00</c:v>
                </c:pt>
                <c:pt idx="16">
                  <c:v>16:00-17:00</c:v>
                </c:pt>
                <c:pt idx="17">
                  <c:v>17:00-18:00</c:v>
                </c:pt>
                <c:pt idx="18">
                  <c:v>18:00-19:00</c:v>
                </c:pt>
                <c:pt idx="19">
                  <c:v>19:00-20:00</c:v>
                </c:pt>
                <c:pt idx="20">
                  <c:v>20:00-21:00</c:v>
                </c:pt>
                <c:pt idx="21">
                  <c:v>21:00-22:00</c:v>
                </c:pt>
                <c:pt idx="22">
                  <c:v>22:00-23:00</c:v>
                </c:pt>
                <c:pt idx="23">
                  <c:v>23:00-24:00</c:v>
                </c:pt>
              </c:strCache>
            </c:strRef>
          </c:cat>
          <c:val>
            <c:numRef>
              <c:f>'Hourly Breadown of abandons Tel'!$D$2:$D$25</c:f>
              <c:numCache>
                <c:formatCode>#</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er>
        <c:ser>
          <c:idx val="3"/>
          <c:order val="3"/>
          <c:tx>
            <c:strRef>
              <c:f>'Hourly Breadown of abandons Tel'!$E$1</c:f>
              <c:strCache>
                <c:ptCount val="1"/>
                <c:pt idx="0">
                  <c:v>60 seconds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'Hourly Breadown of abandons Tel'!$A$2:$A$25</c:f>
              <c:strCache>
                <c:ptCount val="24"/>
                <c:pt idx="0">
                  <c:v>0:00-1:00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12:00-13:00</c:v>
                </c:pt>
                <c:pt idx="13">
                  <c:v>13:00-14:00</c:v>
                </c:pt>
                <c:pt idx="14">
                  <c:v>14:00-15:00</c:v>
                </c:pt>
                <c:pt idx="15">
                  <c:v>15:00-16:00</c:v>
                </c:pt>
                <c:pt idx="16">
                  <c:v>16:00-17:00</c:v>
                </c:pt>
                <c:pt idx="17">
                  <c:v>17:00-18:00</c:v>
                </c:pt>
                <c:pt idx="18">
                  <c:v>18:00-19:00</c:v>
                </c:pt>
                <c:pt idx="19">
                  <c:v>19:00-20:00</c:v>
                </c:pt>
                <c:pt idx="20">
                  <c:v>20:00-21:00</c:v>
                </c:pt>
                <c:pt idx="21">
                  <c:v>21:00-22:00</c:v>
                </c:pt>
                <c:pt idx="22">
                  <c:v>22:00-23:00</c:v>
                </c:pt>
                <c:pt idx="23">
                  <c:v>23:00-24:00</c:v>
                </c:pt>
              </c:strCache>
            </c:strRef>
          </c:cat>
          <c:val>
            <c:numRef>
              <c:f>'Hourly Breadown of abandons Tel'!$E$2:$E$25</c:f>
              <c:numCache>
                <c:formatCode>#</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1</c:v>
                </c:pt>
                <c:pt idx="20">
                  <c:v>0</c:v>
                </c:pt>
                <c:pt idx="21">
                  <c:v>0</c:v>
                </c:pt>
                <c:pt idx="22">
                  <c:v>0</c:v>
                </c:pt>
                <c:pt idx="23">
                  <c:v>0</c:v>
                </c:pt>
              </c:numCache>
            </c:numRef>
          </c:val>
        </c:ser>
        <c:ser>
          <c:idx val="4"/>
          <c:order val="4"/>
          <c:tx>
            <c:strRef>
              <c:f>'Hourly Breadown of abandons Tel'!$F$1</c:f>
              <c:strCache>
                <c:ptCount val="1"/>
                <c:pt idx="0">
                  <c:v>Abandoned after 60 seconds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'Hourly Breadown of abandons Tel'!$A$2:$A$25</c:f>
              <c:strCache>
                <c:ptCount val="24"/>
                <c:pt idx="0">
                  <c:v>0:00-1:00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12:00-13:00</c:v>
                </c:pt>
                <c:pt idx="13">
                  <c:v>13:00-14:00</c:v>
                </c:pt>
                <c:pt idx="14">
                  <c:v>14:00-15:00</c:v>
                </c:pt>
                <c:pt idx="15">
                  <c:v>15:00-16:00</c:v>
                </c:pt>
                <c:pt idx="16">
                  <c:v>16:00-17:00</c:v>
                </c:pt>
                <c:pt idx="17">
                  <c:v>17:00-18:00</c:v>
                </c:pt>
                <c:pt idx="18">
                  <c:v>18:00-19:00</c:v>
                </c:pt>
                <c:pt idx="19">
                  <c:v>19:00-20:00</c:v>
                </c:pt>
                <c:pt idx="20">
                  <c:v>20:00-21:00</c:v>
                </c:pt>
                <c:pt idx="21">
                  <c:v>21:00-22:00</c:v>
                </c:pt>
                <c:pt idx="22">
                  <c:v>22:00-23:00</c:v>
                </c:pt>
                <c:pt idx="23">
                  <c:v>23:00-24:00</c:v>
                </c:pt>
              </c:strCache>
            </c:strRef>
          </c:cat>
          <c:val>
            <c:numRef>
              <c:f>'Hourly Breadown of abandons Tel'!$F$2:$F$25</c:f>
              <c:numCache>
                <c:formatCode>#</c:formatCode>
                <c:ptCount val="24"/>
                <c:pt idx="0">
                  <c:v>3</c:v>
                </c:pt>
                <c:pt idx="1">
                  <c:v>0</c:v>
                </c:pt>
                <c:pt idx="2">
                  <c:v>0</c:v>
                </c:pt>
                <c:pt idx="3">
                  <c:v>0</c:v>
                </c:pt>
                <c:pt idx="4">
                  <c:v>0</c:v>
                </c:pt>
                <c:pt idx="5">
                  <c:v>0</c:v>
                </c:pt>
                <c:pt idx="6">
                  <c:v>0</c:v>
                </c:pt>
                <c:pt idx="7">
                  <c:v>0</c:v>
                </c:pt>
                <c:pt idx="8">
                  <c:v>0</c:v>
                </c:pt>
                <c:pt idx="9">
                  <c:v>1</c:v>
                </c:pt>
                <c:pt idx="10">
                  <c:v>1</c:v>
                </c:pt>
                <c:pt idx="11">
                  <c:v>3</c:v>
                </c:pt>
                <c:pt idx="12">
                  <c:v>1</c:v>
                </c:pt>
                <c:pt idx="13">
                  <c:v>0</c:v>
                </c:pt>
                <c:pt idx="14">
                  <c:v>0</c:v>
                </c:pt>
                <c:pt idx="15">
                  <c:v>2</c:v>
                </c:pt>
                <c:pt idx="16">
                  <c:v>1</c:v>
                </c:pt>
                <c:pt idx="17">
                  <c:v>7</c:v>
                </c:pt>
                <c:pt idx="18">
                  <c:v>6</c:v>
                </c:pt>
                <c:pt idx="19">
                  <c:v>1</c:v>
                </c:pt>
                <c:pt idx="20">
                  <c:v>0</c:v>
                </c:pt>
                <c:pt idx="21">
                  <c:v>0</c:v>
                </c:pt>
                <c:pt idx="22">
                  <c:v>1</c:v>
                </c:pt>
                <c:pt idx="23">
                  <c:v>6</c:v>
                </c:pt>
              </c:numCache>
            </c:numRef>
          </c:val>
        </c:ser>
        <c:dLbls>
          <c:showLegendKey val="0"/>
          <c:showVal val="0"/>
          <c:showCatName val="0"/>
          <c:showSerName val="0"/>
          <c:showPercent val="0"/>
          <c:showBubbleSize val="0"/>
        </c:dLbls>
        <c:gapWidth val="100"/>
        <c:overlap val="-24"/>
        <c:axId val="506701768"/>
        <c:axId val="506700984"/>
      </c:barChart>
      <c:catAx>
        <c:axId val="5067017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6700984"/>
        <c:crosses val="autoZero"/>
        <c:auto val="1"/>
        <c:lblAlgn val="ctr"/>
        <c:lblOffset val="100"/>
        <c:noMultiLvlLbl val="0"/>
      </c:catAx>
      <c:valAx>
        <c:axId val="506700984"/>
        <c:scaling>
          <c:orientation val="minMax"/>
        </c:scaling>
        <c:delete val="0"/>
        <c:axPos val="l"/>
        <c:majorGridlines>
          <c:spPr>
            <a:ln w="9525" cap="flat" cmpd="sng" algn="ctr">
              <a:solidFill>
                <a:schemeClr val="lt1">
                  <a:lumMod val="95000"/>
                  <a:alpha val="10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670176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sz="1600" b="1" i="0" u="none" strike="noStrike" baseline="0">
                <a:effectLst>
                  <a:outerShdw blurRad="50800" dist="38100" algn="tr" rotWithShape="0">
                    <a:prstClr val="black">
                      <a:alpha val="40000"/>
                    </a:prstClr>
                  </a:outerShdw>
                </a:effectLst>
              </a:rPr>
              <a:t>Overall number of abandons Telecoach Line  </a:t>
            </a:r>
            <a:r>
              <a:rPr lang="en-GB" sz="1600" b="1" i="0" u="none" strike="noStrike" baseline="0">
                <a:effectLst/>
              </a:rPr>
              <a:t>00:00 - 24:00 </a:t>
            </a:r>
            <a:r>
              <a:rPr lang="en-GB" sz="1600" b="1" i="0" u="none" strike="noStrike" baseline="0">
                <a:effectLst>
                  <a:outerShdw blurRad="50800" dist="38100" dir="5400000" algn="t" rotWithShape="0">
                    <a:prstClr val="black">
                      <a:alpha val="40000"/>
                    </a:prstClr>
                  </a:outerShdw>
                </a:effectLst>
              </a:rPr>
              <a:t> </a:t>
            </a:r>
            <a:endParaRPr lang="en-GB"/>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3.2433767437886014E-2"/>
          <c:y val="0.11208095364787823"/>
          <c:w val="0.95268161287053987"/>
          <c:h val="0.75532066358904881"/>
        </c:manualLayout>
      </c:layout>
      <c:barChart>
        <c:barDir val="col"/>
        <c:grouping val="clustered"/>
        <c:varyColors val="0"/>
        <c:ser>
          <c:idx val="0"/>
          <c:order val="0"/>
          <c:tx>
            <c:strRef>
              <c:f>'Hourly Breadown of abandons Tel'!$B$29</c:f>
              <c:strCache>
                <c:ptCount val="1"/>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'Hourly Breadown of abandons Tel'!$A$30:$A$53</c:f>
              <c:strCache>
                <c:ptCount val="24"/>
                <c:pt idx="0">
                  <c:v>0:00-1:00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12:00-13:00</c:v>
                </c:pt>
                <c:pt idx="13">
                  <c:v>13:00-14:00</c:v>
                </c:pt>
                <c:pt idx="14">
                  <c:v>14:00-15:00 l</c:v>
                </c:pt>
                <c:pt idx="15">
                  <c:v>15:00-16:00 </c:v>
                </c:pt>
                <c:pt idx="16">
                  <c:v>16:00-17:00</c:v>
                </c:pt>
                <c:pt idx="17">
                  <c:v>17:00-18:00</c:v>
                </c:pt>
                <c:pt idx="18">
                  <c:v>18:00-19:00</c:v>
                </c:pt>
                <c:pt idx="19">
                  <c:v>19:00-20:00</c:v>
                </c:pt>
                <c:pt idx="20">
                  <c:v>20:00-21:00</c:v>
                </c:pt>
                <c:pt idx="21">
                  <c:v>21:00-22:00</c:v>
                </c:pt>
                <c:pt idx="22">
                  <c:v>22:00-23:00</c:v>
                </c:pt>
                <c:pt idx="23">
                  <c:v>23:00-24:00</c:v>
                </c:pt>
              </c:strCache>
            </c:strRef>
          </c:cat>
          <c:val>
            <c:numRef>
              <c:f>'Hourly Breadown of abandons Tel'!$B$30:$B$53</c:f>
              <c:numCache>
                <c:formatCode>#</c:formatCode>
                <c:ptCount val="24"/>
                <c:pt idx="0">
                  <c:v>4</c:v>
                </c:pt>
                <c:pt idx="1">
                  <c:v>0</c:v>
                </c:pt>
                <c:pt idx="2">
                  <c:v>0</c:v>
                </c:pt>
                <c:pt idx="3">
                  <c:v>2</c:v>
                </c:pt>
                <c:pt idx="4">
                  <c:v>0</c:v>
                </c:pt>
                <c:pt idx="5">
                  <c:v>0</c:v>
                </c:pt>
                <c:pt idx="6">
                  <c:v>0</c:v>
                </c:pt>
                <c:pt idx="7">
                  <c:v>0</c:v>
                </c:pt>
                <c:pt idx="8">
                  <c:v>0</c:v>
                </c:pt>
                <c:pt idx="9">
                  <c:v>3</c:v>
                </c:pt>
                <c:pt idx="10">
                  <c:v>1</c:v>
                </c:pt>
                <c:pt idx="11">
                  <c:v>3</c:v>
                </c:pt>
                <c:pt idx="12">
                  <c:v>2</c:v>
                </c:pt>
                <c:pt idx="13">
                  <c:v>2</c:v>
                </c:pt>
                <c:pt idx="14">
                  <c:v>1</c:v>
                </c:pt>
                <c:pt idx="15">
                  <c:v>3</c:v>
                </c:pt>
                <c:pt idx="16">
                  <c:v>3</c:v>
                </c:pt>
                <c:pt idx="17">
                  <c:v>10</c:v>
                </c:pt>
                <c:pt idx="18">
                  <c:v>8</c:v>
                </c:pt>
                <c:pt idx="19">
                  <c:v>3</c:v>
                </c:pt>
                <c:pt idx="20">
                  <c:v>1</c:v>
                </c:pt>
                <c:pt idx="21">
                  <c:v>0</c:v>
                </c:pt>
                <c:pt idx="22">
                  <c:v>1</c:v>
                </c:pt>
                <c:pt idx="23">
                  <c:v>6</c:v>
                </c:pt>
              </c:numCache>
            </c:numRef>
          </c:val>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'Hourly Breadown of abandons Tel'!$V$33:$X$33</c:f>
              <c:numCache>
                <c:formatCode>General</c:formatCode>
                <c:ptCount val="3"/>
              </c:numCache>
            </c:numRef>
          </c:cat>
          <c:val>
            <c:numRef>
              <c:f>'Hourly Breadown of abandons Tel'!$Y$33</c:f>
              <c:numCache>
                <c:formatCode>General</c:formatCode>
                <c:ptCount val="1"/>
              </c:numCache>
            </c:numRef>
          </c:val>
        </c:ser>
        <c: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'Hourly Breadown of abandons Tel'!$V$33:$X$33</c:f>
              <c:numCache>
                <c:formatCode>General</c:formatCode>
                <c:ptCount val="3"/>
              </c:numCache>
            </c:numRef>
          </c:cat>
          <c:val>
            <c:numRef>
              <c:f>'Hourly Breadown of abandons Tel'!$Z$33</c:f>
              <c:numCache>
                <c:formatCode>General</c:formatCode>
                <c:ptCount val="1"/>
              </c:numCache>
            </c:numRef>
          </c:val>
        </c:ser>
        <c:ser>
          <c:idx val="3"/>
          <c:order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'Hourly Breadown of abandons Tel'!$V$33:$X$33</c:f>
              <c:numCache>
                <c:formatCode>General</c:formatCode>
                <c:ptCount val="3"/>
              </c:numCache>
            </c:numRef>
          </c:cat>
          <c:val>
            <c:numRef>
              <c:f>'Hourly Breadown of abandons Tel'!$AA$33</c:f>
              <c:numCache>
                <c:formatCode>General</c:formatCode>
                <c:ptCount val="1"/>
              </c:numCache>
            </c:numRef>
          </c:val>
        </c:ser>
        <c:ser>
          <c:idx val="4"/>
          <c:order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'Hourly Breadown of abandons Tel'!$V$33:$X$33</c:f>
              <c:numCache>
                <c:formatCode>General</c:formatCode>
                <c:ptCount val="3"/>
              </c:numCache>
            </c:numRef>
          </c:cat>
          <c:val>
            <c:numRef>
              <c:f>'Hourly Breadown of abandons Tel'!$AB$33</c:f>
              <c:numCache>
                <c:formatCode>General</c:formatCode>
                <c:ptCount val="1"/>
              </c:numCache>
            </c:numRef>
          </c:val>
        </c:ser>
        <c:dLbls>
          <c:dLblPos val="outEnd"/>
          <c:showLegendKey val="0"/>
          <c:showVal val="1"/>
          <c:showCatName val="0"/>
          <c:showSerName val="0"/>
          <c:showPercent val="0"/>
          <c:showBubbleSize val="0"/>
        </c:dLbls>
        <c:gapWidth val="100"/>
        <c:overlap val="-24"/>
        <c:axId val="395521480"/>
        <c:axId val="395521872"/>
      </c:barChart>
      <c:catAx>
        <c:axId val="3955214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5521872"/>
        <c:crosses val="autoZero"/>
        <c:auto val="1"/>
        <c:lblAlgn val="ctr"/>
        <c:lblOffset val="100"/>
        <c:noMultiLvlLbl val="0"/>
      </c:catAx>
      <c:valAx>
        <c:axId val="395521872"/>
        <c:scaling>
          <c:orientation val="minMax"/>
        </c:scaling>
        <c:delete val="0"/>
        <c:axPos val="l"/>
        <c:majorGridlines>
          <c:spPr>
            <a:ln w="9525" cap="flat" cmpd="sng" algn="ctr">
              <a:solidFill>
                <a:schemeClr val="lt1">
                  <a:lumMod val="95000"/>
                  <a:alpha val="10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552148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First Response</a:t>
            </a:r>
            <a:r>
              <a:rPr lang="en-GB" baseline="0"/>
              <a:t> Service Day &amp; Night Telecoach pilot 00:00 - 24:00</a:t>
            </a:r>
            <a:endParaRPr lang="en-GB"/>
          </a:p>
        </c:rich>
      </c:tx>
      <c:overlay val="0"/>
      <c:spPr>
        <a:solidFill>
          <a:schemeClr val="bg2"/>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'Line Chart Data Day &amp; Night'!$A$18</c:f>
              <c:strCache>
                <c:ptCount val="1"/>
                <c:pt idx="0">
                  <c:v>Calls Received</c:v>
                </c:pt>
              </c:strCache>
            </c:strRef>
          </c:tx>
          <c:spPr>
            <a:ln w="28575" cap="rnd">
              <a:solidFill>
                <a:schemeClr val="accent6"/>
              </a:solidFill>
              <a:round/>
            </a:ln>
            <a:effectLst/>
          </c:spPr>
          <c:marker>
            <c:symbol val="none"/>
          </c:marker>
          <c:cat>
            <c:numRef>
              <c:f>'Line Chart Data Day &amp; Night'!$B$17:$GD$17</c:f>
              <c:numCache>
                <c:formatCode>m/d/yyyy</c:formatCode>
                <c:ptCount val="185"/>
                <c:pt idx="0">
                  <c:v>43920</c:v>
                </c:pt>
                <c:pt idx="1">
                  <c:v>43921</c:v>
                </c:pt>
                <c:pt idx="2">
                  <c:v>43922</c:v>
                </c:pt>
                <c:pt idx="3">
                  <c:v>43923</c:v>
                </c:pt>
                <c:pt idx="4">
                  <c:v>43924</c:v>
                </c:pt>
                <c:pt idx="5">
                  <c:v>43925</c:v>
                </c:pt>
                <c:pt idx="6">
                  <c:v>43926</c:v>
                </c:pt>
                <c:pt idx="7">
                  <c:v>43927</c:v>
                </c:pt>
                <c:pt idx="8">
                  <c:v>43928</c:v>
                </c:pt>
                <c:pt idx="9">
                  <c:v>43929</c:v>
                </c:pt>
                <c:pt idx="10">
                  <c:v>43930</c:v>
                </c:pt>
                <c:pt idx="11">
                  <c:v>43931</c:v>
                </c:pt>
                <c:pt idx="12">
                  <c:v>43932</c:v>
                </c:pt>
                <c:pt idx="13">
                  <c:v>43933</c:v>
                </c:pt>
                <c:pt idx="14">
                  <c:v>43934</c:v>
                </c:pt>
                <c:pt idx="15">
                  <c:v>43935</c:v>
                </c:pt>
                <c:pt idx="16">
                  <c:v>43936</c:v>
                </c:pt>
                <c:pt idx="17">
                  <c:v>43937</c:v>
                </c:pt>
                <c:pt idx="18">
                  <c:v>43938</c:v>
                </c:pt>
                <c:pt idx="19">
                  <c:v>43939</c:v>
                </c:pt>
                <c:pt idx="20">
                  <c:v>43940</c:v>
                </c:pt>
                <c:pt idx="21">
                  <c:v>43941</c:v>
                </c:pt>
                <c:pt idx="22">
                  <c:v>43942</c:v>
                </c:pt>
                <c:pt idx="23">
                  <c:v>43943</c:v>
                </c:pt>
                <c:pt idx="24">
                  <c:v>43944</c:v>
                </c:pt>
                <c:pt idx="25">
                  <c:v>43945</c:v>
                </c:pt>
                <c:pt idx="26">
                  <c:v>43946</c:v>
                </c:pt>
                <c:pt idx="27">
                  <c:v>43947</c:v>
                </c:pt>
                <c:pt idx="28">
                  <c:v>43948</c:v>
                </c:pt>
                <c:pt idx="29">
                  <c:v>43949</c:v>
                </c:pt>
                <c:pt idx="30">
                  <c:v>43950</c:v>
                </c:pt>
                <c:pt idx="31">
                  <c:v>43951</c:v>
                </c:pt>
                <c:pt idx="32">
                  <c:v>43952</c:v>
                </c:pt>
                <c:pt idx="33">
                  <c:v>43953</c:v>
                </c:pt>
                <c:pt idx="34">
                  <c:v>43954</c:v>
                </c:pt>
                <c:pt idx="35">
                  <c:v>43955</c:v>
                </c:pt>
                <c:pt idx="36">
                  <c:v>43956</c:v>
                </c:pt>
                <c:pt idx="37">
                  <c:v>43957</c:v>
                </c:pt>
                <c:pt idx="38">
                  <c:v>43958</c:v>
                </c:pt>
                <c:pt idx="39">
                  <c:v>43959</c:v>
                </c:pt>
                <c:pt idx="40">
                  <c:v>43960</c:v>
                </c:pt>
                <c:pt idx="41">
                  <c:v>43961</c:v>
                </c:pt>
                <c:pt idx="42">
                  <c:v>43962</c:v>
                </c:pt>
                <c:pt idx="43">
                  <c:v>43963</c:v>
                </c:pt>
                <c:pt idx="44">
                  <c:v>43964</c:v>
                </c:pt>
                <c:pt idx="45">
                  <c:v>43965</c:v>
                </c:pt>
                <c:pt idx="46">
                  <c:v>43966</c:v>
                </c:pt>
                <c:pt idx="47">
                  <c:v>43967</c:v>
                </c:pt>
                <c:pt idx="48">
                  <c:v>43968</c:v>
                </c:pt>
                <c:pt idx="49">
                  <c:v>43969</c:v>
                </c:pt>
                <c:pt idx="50">
                  <c:v>43970</c:v>
                </c:pt>
                <c:pt idx="51">
                  <c:v>43971</c:v>
                </c:pt>
                <c:pt idx="52">
                  <c:v>43972</c:v>
                </c:pt>
                <c:pt idx="53">
                  <c:v>43973</c:v>
                </c:pt>
                <c:pt idx="54">
                  <c:v>43974</c:v>
                </c:pt>
                <c:pt idx="55">
                  <c:v>43975</c:v>
                </c:pt>
                <c:pt idx="56">
                  <c:v>43976</c:v>
                </c:pt>
                <c:pt idx="57">
                  <c:v>43977</c:v>
                </c:pt>
                <c:pt idx="58">
                  <c:v>43978</c:v>
                </c:pt>
                <c:pt idx="59">
                  <c:v>43979</c:v>
                </c:pt>
                <c:pt idx="60">
                  <c:v>43980</c:v>
                </c:pt>
                <c:pt idx="61">
                  <c:v>43981</c:v>
                </c:pt>
                <c:pt idx="62">
                  <c:v>43982</c:v>
                </c:pt>
                <c:pt idx="63">
                  <c:v>43983</c:v>
                </c:pt>
                <c:pt idx="64">
                  <c:v>43984</c:v>
                </c:pt>
                <c:pt idx="65">
                  <c:v>43985</c:v>
                </c:pt>
                <c:pt idx="66">
                  <c:v>43986</c:v>
                </c:pt>
                <c:pt idx="67">
                  <c:v>43987</c:v>
                </c:pt>
                <c:pt idx="68">
                  <c:v>43988</c:v>
                </c:pt>
                <c:pt idx="69">
                  <c:v>43989</c:v>
                </c:pt>
                <c:pt idx="70">
                  <c:v>43990</c:v>
                </c:pt>
                <c:pt idx="71">
                  <c:v>43991</c:v>
                </c:pt>
                <c:pt idx="72">
                  <c:v>43992</c:v>
                </c:pt>
                <c:pt idx="73">
                  <c:v>43993</c:v>
                </c:pt>
                <c:pt idx="74">
                  <c:v>43994</c:v>
                </c:pt>
                <c:pt idx="75">
                  <c:v>43995</c:v>
                </c:pt>
                <c:pt idx="76">
                  <c:v>43996</c:v>
                </c:pt>
                <c:pt idx="77">
                  <c:v>43997</c:v>
                </c:pt>
                <c:pt idx="78">
                  <c:v>43998</c:v>
                </c:pt>
                <c:pt idx="79">
                  <c:v>43999</c:v>
                </c:pt>
                <c:pt idx="80">
                  <c:v>44000</c:v>
                </c:pt>
                <c:pt idx="81">
                  <c:v>44001</c:v>
                </c:pt>
                <c:pt idx="82">
                  <c:v>44002</c:v>
                </c:pt>
                <c:pt idx="83">
                  <c:v>44003</c:v>
                </c:pt>
                <c:pt idx="84">
                  <c:v>44004</c:v>
                </c:pt>
                <c:pt idx="85">
                  <c:v>44005</c:v>
                </c:pt>
                <c:pt idx="86">
                  <c:v>44006</c:v>
                </c:pt>
                <c:pt idx="87">
                  <c:v>44007</c:v>
                </c:pt>
                <c:pt idx="88">
                  <c:v>44008</c:v>
                </c:pt>
                <c:pt idx="89">
                  <c:v>44009</c:v>
                </c:pt>
                <c:pt idx="90">
                  <c:v>44010</c:v>
                </c:pt>
                <c:pt idx="91">
                  <c:v>44011</c:v>
                </c:pt>
                <c:pt idx="92">
                  <c:v>44012</c:v>
                </c:pt>
                <c:pt idx="93">
                  <c:v>44013</c:v>
                </c:pt>
                <c:pt idx="94">
                  <c:v>44014</c:v>
                </c:pt>
                <c:pt idx="95">
                  <c:v>44015</c:v>
                </c:pt>
                <c:pt idx="96">
                  <c:v>44016</c:v>
                </c:pt>
                <c:pt idx="97">
                  <c:v>44017</c:v>
                </c:pt>
                <c:pt idx="98">
                  <c:v>44018</c:v>
                </c:pt>
                <c:pt idx="99">
                  <c:v>44019</c:v>
                </c:pt>
                <c:pt idx="100">
                  <c:v>44020</c:v>
                </c:pt>
                <c:pt idx="101">
                  <c:v>44021</c:v>
                </c:pt>
                <c:pt idx="102">
                  <c:v>44022</c:v>
                </c:pt>
                <c:pt idx="103">
                  <c:v>44023</c:v>
                </c:pt>
                <c:pt idx="104">
                  <c:v>44024</c:v>
                </c:pt>
                <c:pt idx="105">
                  <c:v>44025</c:v>
                </c:pt>
                <c:pt idx="106">
                  <c:v>44026</c:v>
                </c:pt>
                <c:pt idx="107">
                  <c:v>44027</c:v>
                </c:pt>
                <c:pt idx="108">
                  <c:v>44028</c:v>
                </c:pt>
                <c:pt idx="109">
                  <c:v>44029</c:v>
                </c:pt>
                <c:pt idx="110">
                  <c:v>44030</c:v>
                </c:pt>
                <c:pt idx="111">
                  <c:v>44031</c:v>
                </c:pt>
                <c:pt idx="112">
                  <c:v>44032</c:v>
                </c:pt>
                <c:pt idx="113">
                  <c:v>44033</c:v>
                </c:pt>
                <c:pt idx="114">
                  <c:v>44034</c:v>
                </c:pt>
                <c:pt idx="115">
                  <c:v>44035</c:v>
                </c:pt>
                <c:pt idx="116">
                  <c:v>44036</c:v>
                </c:pt>
                <c:pt idx="117">
                  <c:v>44037</c:v>
                </c:pt>
                <c:pt idx="118">
                  <c:v>44038</c:v>
                </c:pt>
                <c:pt idx="119">
                  <c:v>44039</c:v>
                </c:pt>
                <c:pt idx="120">
                  <c:v>44040</c:v>
                </c:pt>
                <c:pt idx="121">
                  <c:v>44041</c:v>
                </c:pt>
                <c:pt idx="122">
                  <c:v>44042</c:v>
                </c:pt>
                <c:pt idx="123">
                  <c:v>44043</c:v>
                </c:pt>
                <c:pt idx="124">
                  <c:v>44044</c:v>
                </c:pt>
                <c:pt idx="125">
                  <c:v>44045</c:v>
                </c:pt>
                <c:pt idx="126">
                  <c:v>44046</c:v>
                </c:pt>
                <c:pt idx="127">
                  <c:v>44047</c:v>
                </c:pt>
                <c:pt idx="128">
                  <c:v>44048</c:v>
                </c:pt>
                <c:pt idx="129">
                  <c:v>44049</c:v>
                </c:pt>
                <c:pt idx="130">
                  <c:v>44050</c:v>
                </c:pt>
                <c:pt idx="131">
                  <c:v>44051</c:v>
                </c:pt>
                <c:pt idx="132">
                  <c:v>44052</c:v>
                </c:pt>
                <c:pt idx="133">
                  <c:v>44053</c:v>
                </c:pt>
                <c:pt idx="134">
                  <c:v>44054</c:v>
                </c:pt>
                <c:pt idx="135">
                  <c:v>44055</c:v>
                </c:pt>
                <c:pt idx="136">
                  <c:v>44056</c:v>
                </c:pt>
                <c:pt idx="137">
                  <c:v>44057</c:v>
                </c:pt>
                <c:pt idx="138">
                  <c:v>44058</c:v>
                </c:pt>
                <c:pt idx="139">
                  <c:v>44059</c:v>
                </c:pt>
                <c:pt idx="140">
                  <c:v>44060</c:v>
                </c:pt>
                <c:pt idx="141">
                  <c:v>44061</c:v>
                </c:pt>
                <c:pt idx="142">
                  <c:v>44062</c:v>
                </c:pt>
                <c:pt idx="143">
                  <c:v>44063</c:v>
                </c:pt>
                <c:pt idx="144">
                  <c:v>44064</c:v>
                </c:pt>
                <c:pt idx="145">
                  <c:v>44065</c:v>
                </c:pt>
                <c:pt idx="146">
                  <c:v>44066</c:v>
                </c:pt>
                <c:pt idx="147">
                  <c:v>44067</c:v>
                </c:pt>
                <c:pt idx="148">
                  <c:v>44068</c:v>
                </c:pt>
                <c:pt idx="149">
                  <c:v>44069</c:v>
                </c:pt>
                <c:pt idx="150">
                  <c:v>44070</c:v>
                </c:pt>
                <c:pt idx="151">
                  <c:v>44071</c:v>
                </c:pt>
                <c:pt idx="152">
                  <c:v>44072</c:v>
                </c:pt>
                <c:pt idx="153">
                  <c:v>44073</c:v>
                </c:pt>
                <c:pt idx="154">
                  <c:v>44074</c:v>
                </c:pt>
                <c:pt idx="155">
                  <c:v>44075</c:v>
                </c:pt>
                <c:pt idx="156">
                  <c:v>44076</c:v>
                </c:pt>
                <c:pt idx="157">
                  <c:v>44077</c:v>
                </c:pt>
                <c:pt idx="158">
                  <c:v>44078</c:v>
                </c:pt>
                <c:pt idx="159">
                  <c:v>44079</c:v>
                </c:pt>
                <c:pt idx="160">
                  <c:v>44080</c:v>
                </c:pt>
                <c:pt idx="161">
                  <c:v>44081</c:v>
                </c:pt>
                <c:pt idx="162">
                  <c:v>44082</c:v>
                </c:pt>
                <c:pt idx="163">
                  <c:v>44083</c:v>
                </c:pt>
                <c:pt idx="164">
                  <c:v>44084</c:v>
                </c:pt>
                <c:pt idx="165">
                  <c:v>44085</c:v>
                </c:pt>
                <c:pt idx="166">
                  <c:v>44086</c:v>
                </c:pt>
                <c:pt idx="167">
                  <c:v>44087</c:v>
                </c:pt>
                <c:pt idx="168">
                  <c:v>44088</c:v>
                </c:pt>
                <c:pt idx="169">
                  <c:v>44089</c:v>
                </c:pt>
                <c:pt idx="170">
                  <c:v>44090</c:v>
                </c:pt>
                <c:pt idx="171">
                  <c:v>44091</c:v>
                </c:pt>
                <c:pt idx="172">
                  <c:v>44092</c:v>
                </c:pt>
                <c:pt idx="173">
                  <c:v>44093</c:v>
                </c:pt>
                <c:pt idx="174">
                  <c:v>44094</c:v>
                </c:pt>
                <c:pt idx="175">
                  <c:v>44095</c:v>
                </c:pt>
                <c:pt idx="176">
                  <c:v>44096</c:v>
                </c:pt>
                <c:pt idx="177">
                  <c:v>44097</c:v>
                </c:pt>
                <c:pt idx="178">
                  <c:v>44098</c:v>
                </c:pt>
                <c:pt idx="179">
                  <c:v>44099</c:v>
                </c:pt>
                <c:pt idx="180">
                  <c:v>44100</c:v>
                </c:pt>
                <c:pt idx="181">
                  <c:v>44101</c:v>
                </c:pt>
                <c:pt idx="182">
                  <c:v>44102</c:v>
                </c:pt>
                <c:pt idx="183">
                  <c:v>44103</c:v>
                </c:pt>
                <c:pt idx="184">
                  <c:v>44104</c:v>
                </c:pt>
              </c:numCache>
            </c:numRef>
          </c:cat>
          <c:val>
            <c:numRef>
              <c:f>'Line Chart Data Day &amp; Night'!$B$18:$GD$18</c:f>
              <c:numCache>
                <c:formatCode>General</c:formatCode>
                <c:ptCount val="185"/>
                <c:pt idx="2">
                  <c:v>300</c:v>
                </c:pt>
                <c:pt idx="3">
                  <c:v>184</c:v>
                </c:pt>
                <c:pt idx="4">
                  <c:v>216</c:v>
                </c:pt>
                <c:pt idx="5">
                  <c:v>190</c:v>
                </c:pt>
                <c:pt idx="6">
                  <c:v>155</c:v>
                </c:pt>
                <c:pt idx="7">
                  <c:v>211</c:v>
                </c:pt>
                <c:pt idx="8">
                  <c:v>187</c:v>
                </c:pt>
                <c:pt idx="9">
                  <c:v>149</c:v>
                </c:pt>
                <c:pt idx="10">
                  <c:v>137</c:v>
                </c:pt>
                <c:pt idx="11">
                  <c:v>149</c:v>
                </c:pt>
                <c:pt idx="12">
                  <c:v>133</c:v>
                </c:pt>
                <c:pt idx="13">
                  <c:v>145</c:v>
                </c:pt>
                <c:pt idx="14">
                  <c:v>177</c:v>
                </c:pt>
                <c:pt idx="15">
                  <c:v>197</c:v>
                </c:pt>
                <c:pt idx="16">
                  <c:v>184</c:v>
                </c:pt>
                <c:pt idx="17">
                  <c:v>175</c:v>
                </c:pt>
                <c:pt idx="18">
                  <c:v>220</c:v>
                </c:pt>
                <c:pt idx="19">
                  <c:v>190</c:v>
                </c:pt>
                <c:pt idx="20">
                  <c:v>144</c:v>
                </c:pt>
                <c:pt idx="21">
                  <c:v>159</c:v>
                </c:pt>
                <c:pt idx="22">
                  <c:v>166</c:v>
                </c:pt>
                <c:pt idx="23">
                  <c:v>192</c:v>
                </c:pt>
                <c:pt idx="24">
                  <c:v>189</c:v>
                </c:pt>
                <c:pt idx="25">
                  <c:v>203</c:v>
                </c:pt>
                <c:pt idx="26">
                  <c:v>200</c:v>
                </c:pt>
                <c:pt idx="27">
                  <c:v>187</c:v>
                </c:pt>
                <c:pt idx="28">
                  <c:v>266</c:v>
                </c:pt>
                <c:pt idx="29">
                  <c:v>302</c:v>
                </c:pt>
                <c:pt idx="30">
                  <c:v>233</c:v>
                </c:pt>
                <c:pt idx="31">
                  <c:v>246</c:v>
                </c:pt>
                <c:pt idx="32">
                  <c:v>223</c:v>
                </c:pt>
                <c:pt idx="33">
                  <c:v>168</c:v>
                </c:pt>
                <c:pt idx="34">
                  <c:v>171</c:v>
                </c:pt>
                <c:pt idx="35">
                  <c:v>201</c:v>
                </c:pt>
                <c:pt idx="36">
                  <c:v>198</c:v>
                </c:pt>
                <c:pt idx="37">
                  <c:v>175</c:v>
                </c:pt>
                <c:pt idx="38">
                  <c:v>189</c:v>
                </c:pt>
                <c:pt idx="39">
                  <c:v>232</c:v>
                </c:pt>
                <c:pt idx="40">
                  <c:v>152</c:v>
                </c:pt>
                <c:pt idx="41">
                  <c:v>149</c:v>
                </c:pt>
                <c:pt idx="42">
                  <c:v>197</c:v>
                </c:pt>
                <c:pt idx="43">
                  <c:v>167</c:v>
                </c:pt>
                <c:pt idx="44">
                  <c:v>222</c:v>
                </c:pt>
                <c:pt idx="45">
                  <c:v>127</c:v>
                </c:pt>
                <c:pt idx="46">
                  <c:v>173</c:v>
                </c:pt>
                <c:pt idx="47">
                  <c:v>196</c:v>
                </c:pt>
                <c:pt idx="48">
                  <c:v>139</c:v>
                </c:pt>
                <c:pt idx="49">
                  <c:v>170</c:v>
                </c:pt>
                <c:pt idx="50">
                  <c:v>172</c:v>
                </c:pt>
                <c:pt idx="51">
                  <c:v>143</c:v>
                </c:pt>
                <c:pt idx="52">
                  <c:v>162</c:v>
                </c:pt>
                <c:pt idx="53">
                  <c:v>169</c:v>
                </c:pt>
                <c:pt idx="54">
                  <c:v>170</c:v>
                </c:pt>
                <c:pt idx="55">
                  <c:v>132</c:v>
                </c:pt>
                <c:pt idx="56">
                  <c:v>114</c:v>
                </c:pt>
                <c:pt idx="57">
                  <c:v>210</c:v>
                </c:pt>
                <c:pt idx="58">
                  <c:v>173</c:v>
                </c:pt>
                <c:pt idx="59">
                  <c:v>182</c:v>
                </c:pt>
                <c:pt idx="60">
                  <c:v>255</c:v>
                </c:pt>
                <c:pt idx="61">
                  <c:v>135</c:v>
                </c:pt>
                <c:pt idx="62">
                  <c:v>142</c:v>
                </c:pt>
                <c:pt idx="63">
                  <c:v>195</c:v>
                </c:pt>
                <c:pt idx="64">
                  <c:v>154</c:v>
                </c:pt>
                <c:pt idx="65">
                  <c:v>163</c:v>
                </c:pt>
                <c:pt idx="66">
                  <c:v>207</c:v>
                </c:pt>
                <c:pt idx="67">
                  <c:v>175</c:v>
                </c:pt>
                <c:pt idx="68">
                  <c:v>155</c:v>
                </c:pt>
                <c:pt idx="69">
                  <c:v>208</c:v>
                </c:pt>
                <c:pt idx="70">
                  <c:v>189</c:v>
                </c:pt>
                <c:pt idx="71">
                  <c:v>293</c:v>
                </c:pt>
                <c:pt idx="72">
                  <c:v>201</c:v>
                </c:pt>
                <c:pt idx="73">
                  <c:v>156</c:v>
                </c:pt>
                <c:pt idx="74">
                  <c:v>205</c:v>
                </c:pt>
                <c:pt idx="75">
                  <c:v>158</c:v>
                </c:pt>
                <c:pt idx="76">
                  <c:v>154</c:v>
                </c:pt>
                <c:pt idx="77">
                  <c:v>178</c:v>
                </c:pt>
                <c:pt idx="78">
                  <c:v>181</c:v>
                </c:pt>
                <c:pt idx="79">
                  <c:v>204</c:v>
                </c:pt>
                <c:pt idx="80">
                  <c:v>193</c:v>
                </c:pt>
                <c:pt idx="81">
                  <c:v>161</c:v>
                </c:pt>
                <c:pt idx="82">
                  <c:v>123</c:v>
                </c:pt>
                <c:pt idx="83">
                  <c:v>134</c:v>
                </c:pt>
                <c:pt idx="84">
                  <c:v>155</c:v>
                </c:pt>
                <c:pt idx="85">
                  <c:v>163</c:v>
                </c:pt>
                <c:pt idx="86">
                  <c:v>150</c:v>
                </c:pt>
                <c:pt idx="87">
                  <c:v>119</c:v>
                </c:pt>
                <c:pt idx="88">
                  <c:v>188</c:v>
                </c:pt>
                <c:pt idx="89">
                  <c:v>160</c:v>
                </c:pt>
                <c:pt idx="90">
                  <c:v>164</c:v>
                </c:pt>
                <c:pt idx="91">
                  <c:v>227</c:v>
                </c:pt>
                <c:pt idx="92">
                  <c:v>197</c:v>
                </c:pt>
                <c:pt idx="93">
                  <c:v>122</c:v>
                </c:pt>
                <c:pt idx="94">
                  <c:v>115</c:v>
                </c:pt>
                <c:pt idx="95">
                  <c:v>148</c:v>
                </c:pt>
                <c:pt idx="96">
                  <c:v>123</c:v>
                </c:pt>
                <c:pt idx="97">
                  <c:v>102</c:v>
                </c:pt>
                <c:pt idx="98">
                  <c:v>132</c:v>
                </c:pt>
                <c:pt idx="99">
                  <c:v>91</c:v>
                </c:pt>
                <c:pt idx="100">
                  <c:v>127</c:v>
                </c:pt>
                <c:pt idx="101">
                  <c:v>106</c:v>
                </c:pt>
                <c:pt idx="102">
                  <c:v>159</c:v>
                </c:pt>
                <c:pt idx="103">
                  <c:v>115</c:v>
                </c:pt>
                <c:pt idx="104">
                  <c:v>133</c:v>
                </c:pt>
                <c:pt idx="105">
                  <c:v>91</c:v>
                </c:pt>
                <c:pt idx="106">
                  <c:v>104</c:v>
                </c:pt>
                <c:pt idx="107">
                  <c:v>130</c:v>
                </c:pt>
                <c:pt idx="108">
                  <c:v>125</c:v>
                </c:pt>
                <c:pt idx="109">
                  <c:v>104</c:v>
                </c:pt>
                <c:pt idx="110">
                  <c:v>127</c:v>
                </c:pt>
                <c:pt idx="111">
                  <c:v>129</c:v>
                </c:pt>
                <c:pt idx="112">
                  <c:v>126</c:v>
                </c:pt>
                <c:pt idx="113">
                  <c:v>160</c:v>
                </c:pt>
                <c:pt idx="114">
                  <c:v>159</c:v>
                </c:pt>
                <c:pt idx="115">
                  <c:v>112</c:v>
                </c:pt>
                <c:pt idx="116">
                  <c:v>131</c:v>
                </c:pt>
                <c:pt idx="117">
                  <c:v>125</c:v>
                </c:pt>
                <c:pt idx="118">
                  <c:v>90</c:v>
                </c:pt>
                <c:pt idx="119">
                  <c:v>136</c:v>
                </c:pt>
                <c:pt idx="120">
                  <c:v>116</c:v>
                </c:pt>
                <c:pt idx="121">
                  <c:v>116</c:v>
                </c:pt>
                <c:pt idx="122">
                  <c:v>139</c:v>
                </c:pt>
                <c:pt idx="123">
                  <c:v>152</c:v>
                </c:pt>
                <c:pt idx="124">
                  <c:v>122</c:v>
                </c:pt>
                <c:pt idx="125">
                  <c:v>127</c:v>
                </c:pt>
                <c:pt idx="126">
                  <c:v>115</c:v>
                </c:pt>
                <c:pt idx="127">
                  <c:v>114</c:v>
                </c:pt>
                <c:pt idx="128">
                  <c:v>120</c:v>
                </c:pt>
                <c:pt idx="129">
                  <c:v>81</c:v>
                </c:pt>
                <c:pt idx="130">
                  <c:v>133</c:v>
                </c:pt>
                <c:pt idx="131">
                  <c:v>89</c:v>
                </c:pt>
                <c:pt idx="132">
                  <c:v>138</c:v>
                </c:pt>
                <c:pt idx="133">
                  <c:v>170</c:v>
                </c:pt>
                <c:pt idx="134">
                  <c:v>169</c:v>
                </c:pt>
                <c:pt idx="135">
                  <c:v>168</c:v>
                </c:pt>
                <c:pt idx="136">
                  <c:v>176</c:v>
                </c:pt>
                <c:pt idx="137">
                  <c:v>176</c:v>
                </c:pt>
                <c:pt idx="138">
                  <c:v>145</c:v>
                </c:pt>
                <c:pt idx="139">
                  <c:v>124</c:v>
                </c:pt>
                <c:pt idx="140">
                  <c:v>204</c:v>
                </c:pt>
                <c:pt idx="141">
                  <c:v>186</c:v>
                </c:pt>
                <c:pt idx="142">
                  <c:v>189</c:v>
                </c:pt>
                <c:pt idx="143">
                  <c:v>133</c:v>
                </c:pt>
                <c:pt idx="144">
                  <c:v>171</c:v>
                </c:pt>
                <c:pt idx="145">
                  <c:v>130</c:v>
                </c:pt>
                <c:pt idx="146">
                  <c:v>143</c:v>
                </c:pt>
                <c:pt idx="147">
                  <c:v>118</c:v>
                </c:pt>
                <c:pt idx="148">
                  <c:v>138</c:v>
                </c:pt>
                <c:pt idx="149">
                  <c:v>130</c:v>
                </c:pt>
                <c:pt idx="150">
                  <c:v>118</c:v>
                </c:pt>
                <c:pt idx="151">
                  <c:v>122</c:v>
                </c:pt>
                <c:pt idx="152">
                  <c:v>123</c:v>
                </c:pt>
                <c:pt idx="153">
                  <c:v>81</c:v>
                </c:pt>
                <c:pt idx="154">
                  <c:v>112</c:v>
                </c:pt>
                <c:pt idx="155">
                  <c:v>166</c:v>
                </c:pt>
                <c:pt idx="156">
                  <c:v>145</c:v>
                </c:pt>
                <c:pt idx="157">
                  <c:v>138</c:v>
                </c:pt>
                <c:pt idx="158">
                  <c:v>113</c:v>
                </c:pt>
                <c:pt idx="159">
                  <c:v>111</c:v>
                </c:pt>
                <c:pt idx="160">
                  <c:v>117</c:v>
                </c:pt>
                <c:pt idx="161">
                  <c:v>102</c:v>
                </c:pt>
                <c:pt idx="162">
                  <c:v>128</c:v>
                </c:pt>
                <c:pt idx="163">
                  <c:v>110</c:v>
                </c:pt>
                <c:pt idx="164">
                  <c:v>107</c:v>
                </c:pt>
                <c:pt idx="165">
                  <c:v>127</c:v>
                </c:pt>
                <c:pt idx="166">
                  <c:v>102</c:v>
                </c:pt>
                <c:pt idx="167">
                  <c:v>133</c:v>
                </c:pt>
                <c:pt idx="168">
                  <c:v>188</c:v>
                </c:pt>
                <c:pt idx="169">
                  <c:v>117</c:v>
                </c:pt>
                <c:pt idx="170">
                  <c:v>147</c:v>
                </c:pt>
                <c:pt idx="171">
                  <c:v>141</c:v>
                </c:pt>
                <c:pt idx="172">
                  <c:v>117</c:v>
                </c:pt>
                <c:pt idx="173">
                  <c:v>112</c:v>
                </c:pt>
                <c:pt idx="174">
                  <c:v>107</c:v>
                </c:pt>
                <c:pt idx="175">
                  <c:v>108</c:v>
                </c:pt>
                <c:pt idx="176">
                  <c:v>107</c:v>
                </c:pt>
                <c:pt idx="177">
                  <c:v>94</c:v>
                </c:pt>
                <c:pt idx="178">
                  <c:v>93</c:v>
                </c:pt>
                <c:pt idx="179">
                  <c:v>85</c:v>
                </c:pt>
                <c:pt idx="180">
                  <c:v>89</c:v>
                </c:pt>
                <c:pt idx="181">
                  <c:v>98</c:v>
                </c:pt>
                <c:pt idx="182">
                  <c:v>141</c:v>
                </c:pt>
                <c:pt idx="183">
                  <c:v>147</c:v>
                </c:pt>
                <c:pt idx="184">
                  <c:v>130</c:v>
                </c:pt>
              </c:numCache>
            </c:numRef>
          </c:val>
          <c:smooth val="0"/>
        </c:ser>
        <c:ser>
          <c:idx val="1"/>
          <c:order val="1"/>
          <c:tx>
            <c:strRef>
              <c:f>'Line Chart Data Day &amp; Night'!$A$19</c:f>
              <c:strCache>
                <c:ptCount val="1"/>
                <c:pt idx="0">
                  <c:v>Calls Answered </c:v>
                </c:pt>
              </c:strCache>
            </c:strRef>
          </c:tx>
          <c:spPr>
            <a:ln w="28575" cap="rnd">
              <a:solidFill>
                <a:schemeClr val="accent5"/>
              </a:solidFill>
              <a:round/>
            </a:ln>
            <a:effectLst/>
          </c:spPr>
          <c:marker>
            <c:symbol val="none"/>
          </c:marker>
          <c:cat>
            <c:numRef>
              <c:f>'Line Chart Data Day &amp; Night'!$B$17:$GD$17</c:f>
              <c:numCache>
                <c:formatCode>m/d/yyyy</c:formatCode>
                <c:ptCount val="185"/>
                <c:pt idx="0">
                  <c:v>43920</c:v>
                </c:pt>
                <c:pt idx="1">
                  <c:v>43921</c:v>
                </c:pt>
                <c:pt idx="2">
                  <c:v>43922</c:v>
                </c:pt>
                <c:pt idx="3">
                  <c:v>43923</c:v>
                </c:pt>
                <c:pt idx="4">
                  <c:v>43924</c:v>
                </c:pt>
                <c:pt idx="5">
                  <c:v>43925</c:v>
                </c:pt>
                <c:pt idx="6">
                  <c:v>43926</c:v>
                </c:pt>
                <c:pt idx="7">
                  <c:v>43927</c:v>
                </c:pt>
                <c:pt idx="8">
                  <c:v>43928</c:v>
                </c:pt>
                <c:pt idx="9">
                  <c:v>43929</c:v>
                </c:pt>
                <c:pt idx="10">
                  <c:v>43930</c:v>
                </c:pt>
                <c:pt idx="11">
                  <c:v>43931</c:v>
                </c:pt>
                <c:pt idx="12">
                  <c:v>43932</c:v>
                </c:pt>
                <c:pt idx="13">
                  <c:v>43933</c:v>
                </c:pt>
                <c:pt idx="14">
                  <c:v>43934</c:v>
                </c:pt>
                <c:pt idx="15">
                  <c:v>43935</c:v>
                </c:pt>
                <c:pt idx="16">
                  <c:v>43936</c:v>
                </c:pt>
                <c:pt idx="17">
                  <c:v>43937</c:v>
                </c:pt>
                <c:pt idx="18">
                  <c:v>43938</c:v>
                </c:pt>
                <c:pt idx="19">
                  <c:v>43939</c:v>
                </c:pt>
                <c:pt idx="20">
                  <c:v>43940</c:v>
                </c:pt>
                <c:pt idx="21">
                  <c:v>43941</c:v>
                </c:pt>
                <c:pt idx="22">
                  <c:v>43942</c:v>
                </c:pt>
                <c:pt idx="23">
                  <c:v>43943</c:v>
                </c:pt>
                <c:pt idx="24">
                  <c:v>43944</c:v>
                </c:pt>
                <c:pt idx="25">
                  <c:v>43945</c:v>
                </c:pt>
                <c:pt idx="26">
                  <c:v>43946</c:v>
                </c:pt>
                <c:pt idx="27">
                  <c:v>43947</c:v>
                </c:pt>
                <c:pt idx="28">
                  <c:v>43948</c:v>
                </c:pt>
                <c:pt idx="29">
                  <c:v>43949</c:v>
                </c:pt>
                <c:pt idx="30">
                  <c:v>43950</c:v>
                </c:pt>
                <c:pt idx="31">
                  <c:v>43951</c:v>
                </c:pt>
                <c:pt idx="32">
                  <c:v>43952</c:v>
                </c:pt>
                <c:pt idx="33">
                  <c:v>43953</c:v>
                </c:pt>
                <c:pt idx="34">
                  <c:v>43954</c:v>
                </c:pt>
                <c:pt idx="35">
                  <c:v>43955</c:v>
                </c:pt>
                <c:pt idx="36">
                  <c:v>43956</c:v>
                </c:pt>
                <c:pt idx="37">
                  <c:v>43957</c:v>
                </c:pt>
                <c:pt idx="38">
                  <c:v>43958</c:v>
                </c:pt>
                <c:pt idx="39">
                  <c:v>43959</c:v>
                </c:pt>
                <c:pt idx="40">
                  <c:v>43960</c:v>
                </c:pt>
                <c:pt idx="41">
                  <c:v>43961</c:v>
                </c:pt>
                <c:pt idx="42">
                  <c:v>43962</c:v>
                </c:pt>
                <c:pt idx="43">
                  <c:v>43963</c:v>
                </c:pt>
                <c:pt idx="44">
                  <c:v>43964</c:v>
                </c:pt>
                <c:pt idx="45">
                  <c:v>43965</c:v>
                </c:pt>
                <c:pt idx="46">
                  <c:v>43966</c:v>
                </c:pt>
                <c:pt idx="47">
                  <c:v>43967</c:v>
                </c:pt>
                <c:pt idx="48">
                  <c:v>43968</c:v>
                </c:pt>
                <c:pt idx="49">
                  <c:v>43969</c:v>
                </c:pt>
                <c:pt idx="50">
                  <c:v>43970</c:v>
                </c:pt>
                <c:pt idx="51">
                  <c:v>43971</c:v>
                </c:pt>
                <c:pt idx="52">
                  <c:v>43972</c:v>
                </c:pt>
                <c:pt idx="53">
                  <c:v>43973</c:v>
                </c:pt>
                <c:pt idx="54">
                  <c:v>43974</c:v>
                </c:pt>
                <c:pt idx="55">
                  <c:v>43975</c:v>
                </c:pt>
                <c:pt idx="56">
                  <c:v>43976</c:v>
                </c:pt>
                <c:pt idx="57">
                  <c:v>43977</c:v>
                </c:pt>
                <c:pt idx="58">
                  <c:v>43978</c:v>
                </c:pt>
                <c:pt idx="59">
                  <c:v>43979</c:v>
                </c:pt>
                <c:pt idx="60">
                  <c:v>43980</c:v>
                </c:pt>
                <c:pt idx="61">
                  <c:v>43981</c:v>
                </c:pt>
                <c:pt idx="62">
                  <c:v>43982</c:v>
                </c:pt>
                <c:pt idx="63">
                  <c:v>43983</c:v>
                </c:pt>
                <c:pt idx="64">
                  <c:v>43984</c:v>
                </c:pt>
                <c:pt idx="65">
                  <c:v>43985</c:v>
                </c:pt>
                <c:pt idx="66">
                  <c:v>43986</c:v>
                </c:pt>
                <c:pt idx="67">
                  <c:v>43987</c:v>
                </c:pt>
                <c:pt idx="68">
                  <c:v>43988</c:v>
                </c:pt>
                <c:pt idx="69">
                  <c:v>43989</c:v>
                </c:pt>
                <c:pt idx="70">
                  <c:v>43990</c:v>
                </c:pt>
                <c:pt idx="71">
                  <c:v>43991</c:v>
                </c:pt>
                <c:pt idx="72">
                  <c:v>43992</c:v>
                </c:pt>
                <c:pt idx="73">
                  <c:v>43993</c:v>
                </c:pt>
                <c:pt idx="74">
                  <c:v>43994</c:v>
                </c:pt>
                <c:pt idx="75">
                  <c:v>43995</c:v>
                </c:pt>
                <c:pt idx="76">
                  <c:v>43996</c:v>
                </c:pt>
                <c:pt idx="77">
                  <c:v>43997</c:v>
                </c:pt>
                <c:pt idx="78">
                  <c:v>43998</c:v>
                </c:pt>
                <c:pt idx="79">
                  <c:v>43999</c:v>
                </c:pt>
                <c:pt idx="80">
                  <c:v>44000</c:v>
                </c:pt>
                <c:pt idx="81">
                  <c:v>44001</c:v>
                </c:pt>
                <c:pt idx="82">
                  <c:v>44002</c:v>
                </c:pt>
                <c:pt idx="83">
                  <c:v>44003</c:v>
                </c:pt>
                <c:pt idx="84">
                  <c:v>44004</c:v>
                </c:pt>
                <c:pt idx="85">
                  <c:v>44005</c:v>
                </c:pt>
                <c:pt idx="86">
                  <c:v>44006</c:v>
                </c:pt>
                <c:pt idx="87">
                  <c:v>44007</c:v>
                </c:pt>
                <c:pt idx="88">
                  <c:v>44008</c:v>
                </c:pt>
                <c:pt idx="89">
                  <c:v>44009</c:v>
                </c:pt>
                <c:pt idx="90">
                  <c:v>44010</c:v>
                </c:pt>
                <c:pt idx="91">
                  <c:v>44011</c:v>
                </c:pt>
                <c:pt idx="92">
                  <c:v>44012</c:v>
                </c:pt>
                <c:pt idx="93">
                  <c:v>44013</c:v>
                </c:pt>
                <c:pt idx="94">
                  <c:v>44014</c:v>
                </c:pt>
                <c:pt idx="95">
                  <c:v>44015</c:v>
                </c:pt>
                <c:pt idx="96">
                  <c:v>44016</c:v>
                </c:pt>
                <c:pt idx="97">
                  <c:v>44017</c:v>
                </c:pt>
                <c:pt idx="98">
                  <c:v>44018</c:v>
                </c:pt>
                <c:pt idx="99">
                  <c:v>44019</c:v>
                </c:pt>
                <c:pt idx="100">
                  <c:v>44020</c:v>
                </c:pt>
                <c:pt idx="101">
                  <c:v>44021</c:v>
                </c:pt>
                <c:pt idx="102">
                  <c:v>44022</c:v>
                </c:pt>
                <c:pt idx="103">
                  <c:v>44023</c:v>
                </c:pt>
                <c:pt idx="104">
                  <c:v>44024</c:v>
                </c:pt>
                <c:pt idx="105">
                  <c:v>44025</c:v>
                </c:pt>
                <c:pt idx="106">
                  <c:v>44026</c:v>
                </c:pt>
                <c:pt idx="107">
                  <c:v>44027</c:v>
                </c:pt>
                <c:pt idx="108">
                  <c:v>44028</c:v>
                </c:pt>
                <c:pt idx="109">
                  <c:v>44029</c:v>
                </c:pt>
                <c:pt idx="110">
                  <c:v>44030</c:v>
                </c:pt>
                <c:pt idx="111">
                  <c:v>44031</c:v>
                </c:pt>
                <c:pt idx="112">
                  <c:v>44032</c:v>
                </c:pt>
                <c:pt idx="113">
                  <c:v>44033</c:v>
                </c:pt>
                <c:pt idx="114">
                  <c:v>44034</c:v>
                </c:pt>
                <c:pt idx="115">
                  <c:v>44035</c:v>
                </c:pt>
                <c:pt idx="116">
                  <c:v>44036</c:v>
                </c:pt>
                <c:pt idx="117">
                  <c:v>44037</c:v>
                </c:pt>
                <c:pt idx="118">
                  <c:v>44038</c:v>
                </c:pt>
                <c:pt idx="119">
                  <c:v>44039</c:v>
                </c:pt>
                <c:pt idx="120">
                  <c:v>44040</c:v>
                </c:pt>
                <c:pt idx="121">
                  <c:v>44041</c:v>
                </c:pt>
                <c:pt idx="122">
                  <c:v>44042</c:v>
                </c:pt>
                <c:pt idx="123">
                  <c:v>44043</c:v>
                </c:pt>
                <c:pt idx="124">
                  <c:v>44044</c:v>
                </c:pt>
                <c:pt idx="125">
                  <c:v>44045</c:v>
                </c:pt>
                <c:pt idx="126">
                  <c:v>44046</c:v>
                </c:pt>
                <c:pt idx="127">
                  <c:v>44047</c:v>
                </c:pt>
                <c:pt idx="128">
                  <c:v>44048</c:v>
                </c:pt>
                <c:pt idx="129">
                  <c:v>44049</c:v>
                </c:pt>
                <c:pt idx="130">
                  <c:v>44050</c:v>
                </c:pt>
                <c:pt idx="131">
                  <c:v>44051</c:v>
                </c:pt>
                <c:pt idx="132">
                  <c:v>44052</c:v>
                </c:pt>
                <c:pt idx="133">
                  <c:v>44053</c:v>
                </c:pt>
                <c:pt idx="134">
                  <c:v>44054</c:v>
                </c:pt>
                <c:pt idx="135">
                  <c:v>44055</c:v>
                </c:pt>
                <c:pt idx="136">
                  <c:v>44056</c:v>
                </c:pt>
                <c:pt idx="137">
                  <c:v>44057</c:v>
                </c:pt>
                <c:pt idx="138">
                  <c:v>44058</c:v>
                </c:pt>
                <c:pt idx="139">
                  <c:v>44059</c:v>
                </c:pt>
                <c:pt idx="140">
                  <c:v>44060</c:v>
                </c:pt>
                <c:pt idx="141">
                  <c:v>44061</c:v>
                </c:pt>
                <c:pt idx="142">
                  <c:v>44062</c:v>
                </c:pt>
                <c:pt idx="143">
                  <c:v>44063</c:v>
                </c:pt>
                <c:pt idx="144">
                  <c:v>44064</c:v>
                </c:pt>
                <c:pt idx="145">
                  <c:v>44065</c:v>
                </c:pt>
                <c:pt idx="146">
                  <c:v>44066</c:v>
                </c:pt>
                <c:pt idx="147">
                  <c:v>44067</c:v>
                </c:pt>
                <c:pt idx="148">
                  <c:v>44068</c:v>
                </c:pt>
                <c:pt idx="149">
                  <c:v>44069</c:v>
                </c:pt>
                <c:pt idx="150">
                  <c:v>44070</c:v>
                </c:pt>
                <c:pt idx="151">
                  <c:v>44071</c:v>
                </c:pt>
                <c:pt idx="152">
                  <c:v>44072</c:v>
                </c:pt>
                <c:pt idx="153">
                  <c:v>44073</c:v>
                </c:pt>
                <c:pt idx="154">
                  <c:v>44074</c:v>
                </c:pt>
                <c:pt idx="155">
                  <c:v>44075</c:v>
                </c:pt>
                <c:pt idx="156">
                  <c:v>44076</c:v>
                </c:pt>
                <c:pt idx="157">
                  <c:v>44077</c:v>
                </c:pt>
                <c:pt idx="158">
                  <c:v>44078</c:v>
                </c:pt>
                <c:pt idx="159">
                  <c:v>44079</c:v>
                </c:pt>
                <c:pt idx="160">
                  <c:v>44080</c:v>
                </c:pt>
                <c:pt idx="161">
                  <c:v>44081</c:v>
                </c:pt>
                <c:pt idx="162">
                  <c:v>44082</c:v>
                </c:pt>
                <c:pt idx="163">
                  <c:v>44083</c:v>
                </c:pt>
                <c:pt idx="164">
                  <c:v>44084</c:v>
                </c:pt>
                <c:pt idx="165">
                  <c:v>44085</c:v>
                </c:pt>
                <c:pt idx="166">
                  <c:v>44086</c:v>
                </c:pt>
                <c:pt idx="167">
                  <c:v>44087</c:v>
                </c:pt>
                <c:pt idx="168">
                  <c:v>44088</c:v>
                </c:pt>
                <c:pt idx="169">
                  <c:v>44089</c:v>
                </c:pt>
                <c:pt idx="170">
                  <c:v>44090</c:v>
                </c:pt>
                <c:pt idx="171">
                  <c:v>44091</c:v>
                </c:pt>
                <c:pt idx="172">
                  <c:v>44092</c:v>
                </c:pt>
                <c:pt idx="173">
                  <c:v>44093</c:v>
                </c:pt>
                <c:pt idx="174">
                  <c:v>44094</c:v>
                </c:pt>
                <c:pt idx="175">
                  <c:v>44095</c:v>
                </c:pt>
                <c:pt idx="176">
                  <c:v>44096</c:v>
                </c:pt>
                <c:pt idx="177">
                  <c:v>44097</c:v>
                </c:pt>
                <c:pt idx="178">
                  <c:v>44098</c:v>
                </c:pt>
                <c:pt idx="179">
                  <c:v>44099</c:v>
                </c:pt>
                <c:pt idx="180">
                  <c:v>44100</c:v>
                </c:pt>
                <c:pt idx="181">
                  <c:v>44101</c:v>
                </c:pt>
                <c:pt idx="182">
                  <c:v>44102</c:v>
                </c:pt>
                <c:pt idx="183">
                  <c:v>44103</c:v>
                </c:pt>
                <c:pt idx="184">
                  <c:v>44104</c:v>
                </c:pt>
              </c:numCache>
            </c:numRef>
          </c:cat>
          <c:val>
            <c:numRef>
              <c:f>'Line Chart Data Day &amp; Night'!$B$19:$GD$19</c:f>
              <c:numCache>
                <c:formatCode>General</c:formatCode>
                <c:ptCount val="185"/>
                <c:pt idx="0">
                  <c:v>120</c:v>
                </c:pt>
                <c:pt idx="1">
                  <c:v>150</c:v>
                </c:pt>
                <c:pt idx="2">
                  <c:v>178</c:v>
                </c:pt>
                <c:pt idx="3">
                  <c:v>141</c:v>
                </c:pt>
                <c:pt idx="4">
                  <c:v>151</c:v>
                </c:pt>
                <c:pt idx="5">
                  <c:v>120</c:v>
                </c:pt>
                <c:pt idx="6">
                  <c:v>118</c:v>
                </c:pt>
                <c:pt idx="7">
                  <c:v>148</c:v>
                </c:pt>
                <c:pt idx="8">
                  <c:v>129</c:v>
                </c:pt>
                <c:pt idx="9">
                  <c:v>101</c:v>
                </c:pt>
                <c:pt idx="10">
                  <c:v>94</c:v>
                </c:pt>
                <c:pt idx="11">
                  <c:v>130</c:v>
                </c:pt>
                <c:pt idx="12">
                  <c:v>107</c:v>
                </c:pt>
                <c:pt idx="13">
                  <c:v>119</c:v>
                </c:pt>
                <c:pt idx="14">
                  <c:v>137</c:v>
                </c:pt>
                <c:pt idx="15">
                  <c:v>138</c:v>
                </c:pt>
                <c:pt idx="16">
                  <c:v>130</c:v>
                </c:pt>
                <c:pt idx="17">
                  <c:v>118</c:v>
                </c:pt>
                <c:pt idx="18">
                  <c:v>146</c:v>
                </c:pt>
                <c:pt idx="19">
                  <c:v>117</c:v>
                </c:pt>
                <c:pt idx="20">
                  <c:v>118</c:v>
                </c:pt>
                <c:pt idx="21">
                  <c:v>115</c:v>
                </c:pt>
                <c:pt idx="22">
                  <c:v>116</c:v>
                </c:pt>
                <c:pt idx="23">
                  <c:v>137</c:v>
                </c:pt>
                <c:pt idx="24">
                  <c:v>127</c:v>
                </c:pt>
                <c:pt idx="25">
                  <c:v>154</c:v>
                </c:pt>
                <c:pt idx="26">
                  <c:v>127</c:v>
                </c:pt>
                <c:pt idx="27">
                  <c:v>116</c:v>
                </c:pt>
                <c:pt idx="28">
                  <c:v>177</c:v>
                </c:pt>
                <c:pt idx="29">
                  <c:v>143</c:v>
                </c:pt>
                <c:pt idx="30">
                  <c:v>152</c:v>
                </c:pt>
                <c:pt idx="31">
                  <c:v>121</c:v>
                </c:pt>
                <c:pt idx="32">
                  <c:v>133</c:v>
                </c:pt>
                <c:pt idx="33">
                  <c:v>105</c:v>
                </c:pt>
                <c:pt idx="34">
                  <c:v>88</c:v>
                </c:pt>
                <c:pt idx="35">
                  <c:v>128</c:v>
                </c:pt>
                <c:pt idx="36">
                  <c:v>144</c:v>
                </c:pt>
                <c:pt idx="37">
                  <c:v>116</c:v>
                </c:pt>
                <c:pt idx="38">
                  <c:v>141</c:v>
                </c:pt>
                <c:pt idx="39">
                  <c:v>106</c:v>
                </c:pt>
                <c:pt idx="40">
                  <c:v>96</c:v>
                </c:pt>
                <c:pt idx="41">
                  <c:v>115</c:v>
                </c:pt>
                <c:pt idx="42">
                  <c:v>141</c:v>
                </c:pt>
                <c:pt idx="43">
                  <c:v>124</c:v>
                </c:pt>
                <c:pt idx="44">
                  <c:v>128</c:v>
                </c:pt>
                <c:pt idx="45">
                  <c:v>92</c:v>
                </c:pt>
                <c:pt idx="46">
                  <c:v>109</c:v>
                </c:pt>
                <c:pt idx="47">
                  <c:v>126</c:v>
                </c:pt>
                <c:pt idx="48">
                  <c:v>98</c:v>
                </c:pt>
                <c:pt idx="49">
                  <c:v>114</c:v>
                </c:pt>
                <c:pt idx="50">
                  <c:v>109</c:v>
                </c:pt>
                <c:pt idx="51">
                  <c:v>99</c:v>
                </c:pt>
                <c:pt idx="52">
                  <c:v>122</c:v>
                </c:pt>
                <c:pt idx="53">
                  <c:v>115</c:v>
                </c:pt>
                <c:pt idx="54">
                  <c:v>106</c:v>
                </c:pt>
                <c:pt idx="55">
                  <c:v>102</c:v>
                </c:pt>
                <c:pt idx="56">
                  <c:v>87</c:v>
                </c:pt>
                <c:pt idx="57">
                  <c:v>143</c:v>
                </c:pt>
                <c:pt idx="58">
                  <c:v>99</c:v>
                </c:pt>
                <c:pt idx="59">
                  <c:v>118</c:v>
                </c:pt>
                <c:pt idx="60">
                  <c:v>140</c:v>
                </c:pt>
                <c:pt idx="61">
                  <c:v>98</c:v>
                </c:pt>
                <c:pt idx="62">
                  <c:v>100</c:v>
                </c:pt>
                <c:pt idx="63">
                  <c:v>140</c:v>
                </c:pt>
                <c:pt idx="64">
                  <c:v>122</c:v>
                </c:pt>
                <c:pt idx="65">
                  <c:v>107</c:v>
                </c:pt>
                <c:pt idx="66">
                  <c:v>107</c:v>
                </c:pt>
                <c:pt idx="67">
                  <c:v>108</c:v>
                </c:pt>
                <c:pt idx="68">
                  <c:v>105</c:v>
                </c:pt>
                <c:pt idx="69">
                  <c:v>128</c:v>
                </c:pt>
                <c:pt idx="70">
                  <c:v>121</c:v>
                </c:pt>
                <c:pt idx="71">
                  <c:v>122</c:v>
                </c:pt>
                <c:pt idx="72">
                  <c:v>129</c:v>
                </c:pt>
                <c:pt idx="73">
                  <c:v>101</c:v>
                </c:pt>
                <c:pt idx="74">
                  <c:v>123</c:v>
                </c:pt>
                <c:pt idx="75">
                  <c:v>108</c:v>
                </c:pt>
                <c:pt idx="76">
                  <c:v>120</c:v>
                </c:pt>
                <c:pt idx="77">
                  <c:v>135</c:v>
                </c:pt>
                <c:pt idx="78">
                  <c:v>131</c:v>
                </c:pt>
                <c:pt idx="79">
                  <c:v>127</c:v>
                </c:pt>
                <c:pt idx="80">
                  <c:v>130</c:v>
                </c:pt>
                <c:pt idx="81">
                  <c:v>113</c:v>
                </c:pt>
                <c:pt idx="82">
                  <c:v>79</c:v>
                </c:pt>
                <c:pt idx="83">
                  <c:v>107</c:v>
                </c:pt>
                <c:pt idx="84">
                  <c:v>103</c:v>
                </c:pt>
                <c:pt idx="85">
                  <c:v>112</c:v>
                </c:pt>
                <c:pt idx="86">
                  <c:v>100</c:v>
                </c:pt>
                <c:pt idx="87">
                  <c:v>85</c:v>
                </c:pt>
                <c:pt idx="88">
                  <c:v>96</c:v>
                </c:pt>
                <c:pt idx="89">
                  <c:v>103</c:v>
                </c:pt>
                <c:pt idx="90">
                  <c:v>106</c:v>
                </c:pt>
                <c:pt idx="91">
                  <c:v>98</c:v>
                </c:pt>
                <c:pt idx="92">
                  <c:v>116</c:v>
                </c:pt>
                <c:pt idx="93">
                  <c:v>100</c:v>
                </c:pt>
                <c:pt idx="94">
                  <c:v>80</c:v>
                </c:pt>
                <c:pt idx="95">
                  <c:v>91</c:v>
                </c:pt>
                <c:pt idx="96">
                  <c:v>78</c:v>
                </c:pt>
                <c:pt idx="97">
                  <c:v>85</c:v>
                </c:pt>
                <c:pt idx="98">
                  <c:v>90</c:v>
                </c:pt>
                <c:pt idx="99">
                  <c:v>58</c:v>
                </c:pt>
                <c:pt idx="100">
                  <c:v>63</c:v>
                </c:pt>
                <c:pt idx="101">
                  <c:v>83</c:v>
                </c:pt>
                <c:pt idx="102">
                  <c:v>100</c:v>
                </c:pt>
                <c:pt idx="103">
                  <c:v>83</c:v>
                </c:pt>
                <c:pt idx="104">
                  <c:v>100</c:v>
                </c:pt>
                <c:pt idx="105">
                  <c:v>75</c:v>
                </c:pt>
                <c:pt idx="106">
                  <c:v>76</c:v>
                </c:pt>
                <c:pt idx="107">
                  <c:v>68</c:v>
                </c:pt>
                <c:pt idx="108">
                  <c:v>77</c:v>
                </c:pt>
                <c:pt idx="109">
                  <c:v>76</c:v>
                </c:pt>
                <c:pt idx="110">
                  <c:v>75</c:v>
                </c:pt>
                <c:pt idx="111">
                  <c:v>106</c:v>
                </c:pt>
                <c:pt idx="112">
                  <c:v>91</c:v>
                </c:pt>
                <c:pt idx="113">
                  <c:v>79</c:v>
                </c:pt>
                <c:pt idx="114">
                  <c:v>85</c:v>
                </c:pt>
                <c:pt idx="115">
                  <c:v>83</c:v>
                </c:pt>
                <c:pt idx="116">
                  <c:v>78</c:v>
                </c:pt>
                <c:pt idx="117">
                  <c:v>71</c:v>
                </c:pt>
                <c:pt idx="118">
                  <c:v>74</c:v>
                </c:pt>
                <c:pt idx="119">
                  <c:v>81</c:v>
                </c:pt>
                <c:pt idx="120">
                  <c:v>82</c:v>
                </c:pt>
                <c:pt idx="121">
                  <c:v>71</c:v>
                </c:pt>
                <c:pt idx="122">
                  <c:v>100</c:v>
                </c:pt>
                <c:pt idx="123">
                  <c:v>82</c:v>
                </c:pt>
                <c:pt idx="124">
                  <c:v>83</c:v>
                </c:pt>
                <c:pt idx="125">
                  <c:v>88</c:v>
                </c:pt>
                <c:pt idx="126">
                  <c:v>89</c:v>
                </c:pt>
                <c:pt idx="127">
                  <c:v>73</c:v>
                </c:pt>
                <c:pt idx="128">
                  <c:v>68</c:v>
                </c:pt>
                <c:pt idx="129">
                  <c:v>67</c:v>
                </c:pt>
                <c:pt idx="130">
                  <c:v>89</c:v>
                </c:pt>
                <c:pt idx="131">
                  <c:v>77</c:v>
                </c:pt>
                <c:pt idx="132">
                  <c:v>95</c:v>
                </c:pt>
                <c:pt idx="133">
                  <c:v>93</c:v>
                </c:pt>
                <c:pt idx="134">
                  <c:v>94</c:v>
                </c:pt>
                <c:pt idx="135">
                  <c:v>109</c:v>
                </c:pt>
                <c:pt idx="136">
                  <c:v>83</c:v>
                </c:pt>
                <c:pt idx="137">
                  <c:v>104</c:v>
                </c:pt>
                <c:pt idx="138">
                  <c:v>87</c:v>
                </c:pt>
                <c:pt idx="139">
                  <c:v>90</c:v>
                </c:pt>
                <c:pt idx="140">
                  <c:v>110</c:v>
                </c:pt>
                <c:pt idx="141">
                  <c:v>110</c:v>
                </c:pt>
                <c:pt idx="142">
                  <c:v>94</c:v>
                </c:pt>
                <c:pt idx="143">
                  <c:v>95</c:v>
                </c:pt>
                <c:pt idx="144">
                  <c:v>70</c:v>
                </c:pt>
                <c:pt idx="145">
                  <c:v>79</c:v>
                </c:pt>
                <c:pt idx="146">
                  <c:v>71</c:v>
                </c:pt>
                <c:pt idx="147">
                  <c:v>78</c:v>
                </c:pt>
                <c:pt idx="148">
                  <c:v>72</c:v>
                </c:pt>
                <c:pt idx="149">
                  <c:v>86</c:v>
                </c:pt>
                <c:pt idx="150">
                  <c:v>73</c:v>
                </c:pt>
                <c:pt idx="151">
                  <c:v>81</c:v>
                </c:pt>
                <c:pt idx="152">
                  <c:v>68</c:v>
                </c:pt>
                <c:pt idx="153">
                  <c:v>55</c:v>
                </c:pt>
                <c:pt idx="154">
                  <c:v>85</c:v>
                </c:pt>
                <c:pt idx="155">
                  <c:v>73</c:v>
                </c:pt>
                <c:pt idx="156">
                  <c:v>86</c:v>
                </c:pt>
                <c:pt idx="157">
                  <c:v>85</c:v>
                </c:pt>
                <c:pt idx="158">
                  <c:v>72</c:v>
                </c:pt>
                <c:pt idx="159">
                  <c:v>88</c:v>
                </c:pt>
                <c:pt idx="160">
                  <c:v>91</c:v>
                </c:pt>
                <c:pt idx="161">
                  <c:v>82</c:v>
                </c:pt>
                <c:pt idx="162">
                  <c:v>82</c:v>
                </c:pt>
                <c:pt idx="163">
                  <c:v>65</c:v>
                </c:pt>
                <c:pt idx="164">
                  <c:v>65</c:v>
                </c:pt>
                <c:pt idx="165">
                  <c:v>67</c:v>
                </c:pt>
                <c:pt idx="166">
                  <c:v>83</c:v>
                </c:pt>
                <c:pt idx="167">
                  <c:v>87</c:v>
                </c:pt>
                <c:pt idx="168">
                  <c:v>117</c:v>
                </c:pt>
                <c:pt idx="169">
                  <c:v>77</c:v>
                </c:pt>
                <c:pt idx="170">
                  <c:v>104</c:v>
                </c:pt>
                <c:pt idx="171">
                  <c:v>74</c:v>
                </c:pt>
                <c:pt idx="172">
                  <c:v>67</c:v>
                </c:pt>
                <c:pt idx="173">
                  <c:v>75</c:v>
                </c:pt>
                <c:pt idx="174">
                  <c:v>83</c:v>
                </c:pt>
                <c:pt idx="175">
                  <c:v>61</c:v>
                </c:pt>
                <c:pt idx="176">
                  <c:v>57</c:v>
                </c:pt>
                <c:pt idx="177">
                  <c:v>65</c:v>
                </c:pt>
                <c:pt idx="178">
                  <c:v>65</c:v>
                </c:pt>
                <c:pt idx="179">
                  <c:v>47</c:v>
                </c:pt>
                <c:pt idx="180">
                  <c:v>65</c:v>
                </c:pt>
                <c:pt idx="181">
                  <c:v>81</c:v>
                </c:pt>
                <c:pt idx="182">
                  <c:v>72</c:v>
                </c:pt>
                <c:pt idx="183">
                  <c:v>84</c:v>
                </c:pt>
                <c:pt idx="184">
                  <c:v>75</c:v>
                </c:pt>
              </c:numCache>
            </c:numRef>
          </c:val>
          <c:smooth val="0"/>
        </c:ser>
        <c:ser>
          <c:idx val="2"/>
          <c:order val="2"/>
          <c:tx>
            <c:strRef>
              <c:f>'Line Chart Data Day &amp; Night'!$A$20</c:f>
              <c:strCache>
                <c:ptCount val="1"/>
                <c:pt idx="0">
                  <c:v>Calls Abandoned before 5 seconds</c:v>
                </c:pt>
              </c:strCache>
            </c:strRef>
          </c:tx>
          <c:spPr>
            <a:ln w="28575" cap="rnd">
              <a:solidFill>
                <a:schemeClr val="accent4"/>
              </a:solidFill>
              <a:round/>
            </a:ln>
            <a:effectLst/>
          </c:spPr>
          <c:marker>
            <c:symbol val="none"/>
          </c:marker>
          <c:cat>
            <c:numRef>
              <c:f>'Line Chart Data Day &amp; Night'!$B$17:$GD$17</c:f>
              <c:numCache>
                <c:formatCode>m/d/yyyy</c:formatCode>
                <c:ptCount val="185"/>
                <c:pt idx="0">
                  <c:v>43920</c:v>
                </c:pt>
                <c:pt idx="1">
                  <c:v>43921</c:v>
                </c:pt>
                <c:pt idx="2">
                  <c:v>43922</c:v>
                </c:pt>
                <c:pt idx="3">
                  <c:v>43923</c:v>
                </c:pt>
                <c:pt idx="4">
                  <c:v>43924</c:v>
                </c:pt>
                <c:pt idx="5">
                  <c:v>43925</c:v>
                </c:pt>
                <c:pt idx="6">
                  <c:v>43926</c:v>
                </c:pt>
                <c:pt idx="7">
                  <c:v>43927</c:v>
                </c:pt>
                <c:pt idx="8">
                  <c:v>43928</c:v>
                </c:pt>
                <c:pt idx="9">
                  <c:v>43929</c:v>
                </c:pt>
                <c:pt idx="10">
                  <c:v>43930</c:v>
                </c:pt>
                <c:pt idx="11">
                  <c:v>43931</c:v>
                </c:pt>
                <c:pt idx="12">
                  <c:v>43932</c:v>
                </c:pt>
                <c:pt idx="13">
                  <c:v>43933</c:v>
                </c:pt>
                <c:pt idx="14">
                  <c:v>43934</c:v>
                </c:pt>
                <c:pt idx="15">
                  <c:v>43935</c:v>
                </c:pt>
                <c:pt idx="16">
                  <c:v>43936</c:v>
                </c:pt>
                <c:pt idx="17">
                  <c:v>43937</c:v>
                </c:pt>
                <c:pt idx="18">
                  <c:v>43938</c:v>
                </c:pt>
                <c:pt idx="19">
                  <c:v>43939</c:v>
                </c:pt>
                <c:pt idx="20">
                  <c:v>43940</c:v>
                </c:pt>
                <c:pt idx="21">
                  <c:v>43941</c:v>
                </c:pt>
                <c:pt idx="22">
                  <c:v>43942</c:v>
                </c:pt>
                <c:pt idx="23">
                  <c:v>43943</c:v>
                </c:pt>
                <c:pt idx="24">
                  <c:v>43944</c:v>
                </c:pt>
                <c:pt idx="25">
                  <c:v>43945</c:v>
                </c:pt>
                <c:pt idx="26">
                  <c:v>43946</c:v>
                </c:pt>
                <c:pt idx="27">
                  <c:v>43947</c:v>
                </c:pt>
                <c:pt idx="28">
                  <c:v>43948</c:v>
                </c:pt>
                <c:pt idx="29">
                  <c:v>43949</c:v>
                </c:pt>
                <c:pt idx="30">
                  <c:v>43950</c:v>
                </c:pt>
                <c:pt idx="31">
                  <c:v>43951</c:v>
                </c:pt>
                <c:pt idx="32">
                  <c:v>43952</c:v>
                </c:pt>
                <c:pt idx="33">
                  <c:v>43953</c:v>
                </c:pt>
                <c:pt idx="34">
                  <c:v>43954</c:v>
                </c:pt>
                <c:pt idx="35">
                  <c:v>43955</c:v>
                </c:pt>
                <c:pt idx="36">
                  <c:v>43956</c:v>
                </c:pt>
                <c:pt idx="37">
                  <c:v>43957</c:v>
                </c:pt>
                <c:pt idx="38">
                  <c:v>43958</c:v>
                </c:pt>
                <c:pt idx="39">
                  <c:v>43959</c:v>
                </c:pt>
                <c:pt idx="40">
                  <c:v>43960</c:v>
                </c:pt>
                <c:pt idx="41">
                  <c:v>43961</c:v>
                </c:pt>
                <c:pt idx="42">
                  <c:v>43962</c:v>
                </c:pt>
                <c:pt idx="43">
                  <c:v>43963</c:v>
                </c:pt>
                <c:pt idx="44">
                  <c:v>43964</c:v>
                </c:pt>
                <c:pt idx="45">
                  <c:v>43965</c:v>
                </c:pt>
                <c:pt idx="46">
                  <c:v>43966</c:v>
                </c:pt>
                <c:pt idx="47">
                  <c:v>43967</c:v>
                </c:pt>
                <c:pt idx="48">
                  <c:v>43968</c:v>
                </c:pt>
                <c:pt idx="49">
                  <c:v>43969</c:v>
                </c:pt>
                <c:pt idx="50">
                  <c:v>43970</c:v>
                </c:pt>
                <c:pt idx="51">
                  <c:v>43971</c:v>
                </c:pt>
                <c:pt idx="52">
                  <c:v>43972</c:v>
                </c:pt>
                <c:pt idx="53">
                  <c:v>43973</c:v>
                </c:pt>
                <c:pt idx="54">
                  <c:v>43974</c:v>
                </c:pt>
                <c:pt idx="55">
                  <c:v>43975</c:v>
                </c:pt>
                <c:pt idx="56">
                  <c:v>43976</c:v>
                </c:pt>
                <c:pt idx="57">
                  <c:v>43977</c:v>
                </c:pt>
                <c:pt idx="58">
                  <c:v>43978</c:v>
                </c:pt>
                <c:pt idx="59">
                  <c:v>43979</c:v>
                </c:pt>
                <c:pt idx="60">
                  <c:v>43980</c:v>
                </c:pt>
                <c:pt idx="61">
                  <c:v>43981</c:v>
                </c:pt>
                <c:pt idx="62">
                  <c:v>43982</c:v>
                </c:pt>
                <c:pt idx="63">
                  <c:v>43983</c:v>
                </c:pt>
                <c:pt idx="64">
                  <c:v>43984</c:v>
                </c:pt>
                <c:pt idx="65">
                  <c:v>43985</c:v>
                </c:pt>
                <c:pt idx="66">
                  <c:v>43986</c:v>
                </c:pt>
                <c:pt idx="67">
                  <c:v>43987</c:v>
                </c:pt>
                <c:pt idx="68">
                  <c:v>43988</c:v>
                </c:pt>
                <c:pt idx="69">
                  <c:v>43989</c:v>
                </c:pt>
                <c:pt idx="70">
                  <c:v>43990</c:v>
                </c:pt>
                <c:pt idx="71">
                  <c:v>43991</c:v>
                </c:pt>
                <c:pt idx="72">
                  <c:v>43992</c:v>
                </c:pt>
                <c:pt idx="73">
                  <c:v>43993</c:v>
                </c:pt>
                <c:pt idx="74">
                  <c:v>43994</c:v>
                </c:pt>
                <c:pt idx="75">
                  <c:v>43995</c:v>
                </c:pt>
                <c:pt idx="76">
                  <c:v>43996</c:v>
                </c:pt>
                <c:pt idx="77">
                  <c:v>43997</c:v>
                </c:pt>
                <c:pt idx="78">
                  <c:v>43998</c:v>
                </c:pt>
                <c:pt idx="79">
                  <c:v>43999</c:v>
                </c:pt>
                <c:pt idx="80">
                  <c:v>44000</c:v>
                </c:pt>
                <c:pt idx="81">
                  <c:v>44001</c:v>
                </c:pt>
                <c:pt idx="82">
                  <c:v>44002</c:v>
                </c:pt>
                <c:pt idx="83">
                  <c:v>44003</c:v>
                </c:pt>
                <c:pt idx="84">
                  <c:v>44004</c:v>
                </c:pt>
                <c:pt idx="85">
                  <c:v>44005</c:v>
                </c:pt>
                <c:pt idx="86">
                  <c:v>44006</c:v>
                </c:pt>
                <c:pt idx="87">
                  <c:v>44007</c:v>
                </c:pt>
                <c:pt idx="88">
                  <c:v>44008</c:v>
                </c:pt>
                <c:pt idx="89">
                  <c:v>44009</c:v>
                </c:pt>
                <c:pt idx="90">
                  <c:v>44010</c:v>
                </c:pt>
                <c:pt idx="91">
                  <c:v>44011</c:v>
                </c:pt>
                <c:pt idx="92">
                  <c:v>44012</c:v>
                </c:pt>
                <c:pt idx="93">
                  <c:v>44013</c:v>
                </c:pt>
                <c:pt idx="94">
                  <c:v>44014</c:v>
                </c:pt>
                <c:pt idx="95">
                  <c:v>44015</c:v>
                </c:pt>
                <c:pt idx="96">
                  <c:v>44016</c:v>
                </c:pt>
                <c:pt idx="97">
                  <c:v>44017</c:v>
                </c:pt>
                <c:pt idx="98">
                  <c:v>44018</c:v>
                </c:pt>
                <c:pt idx="99">
                  <c:v>44019</c:v>
                </c:pt>
                <c:pt idx="100">
                  <c:v>44020</c:v>
                </c:pt>
                <c:pt idx="101">
                  <c:v>44021</c:v>
                </c:pt>
                <c:pt idx="102">
                  <c:v>44022</c:v>
                </c:pt>
                <c:pt idx="103">
                  <c:v>44023</c:v>
                </c:pt>
                <c:pt idx="104">
                  <c:v>44024</c:v>
                </c:pt>
                <c:pt idx="105">
                  <c:v>44025</c:v>
                </c:pt>
                <c:pt idx="106">
                  <c:v>44026</c:v>
                </c:pt>
                <c:pt idx="107">
                  <c:v>44027</c:v>
                </c:pt>
                <c:pt idx="108">
                  <c:v>44028</c:v>
                </c:pt>
                <c:pt idx="109">
                  <c:v>44029</c:v>
                </c:pt>
                <c:pt idx="110">
                  <c:v>44030</c:v>
                </c:pt>
                <c:pt idx="111">
                  <c:v>44031</c:v>
                </c:pt>
                <c:pt idx="112">
                  <c:v>44032</c:v>
                </c:pt>
                <c:pt idx="113">
                  <c:v>44033</c:v>
                </c:pt>
                <c:pt idx="114">
                  <c:v>44034</c:v>
                </c:pt>
                <c:pt idx="115">
                  <c:v>44035</c:v>
                </c:pt>
                <c:pt idx="116">
                  <c:v>44036</c:v>
                </c:pt>
                <c:pt idx="117">
                  <c:v>44037</c:v>
                </c:pt>
                <c:pt idx="118">
                  <c:v>44038</c:v>
                </c:pt>
                <c:pt idx="119">
                  <c:v>44039</c:v>
                </c:pt>
                <c:pt idx="120">
                  <c:v>44040</c:v>
                </c:pt>
                <c:pt idx="121">
                  <c:v>44041</c:v>
                </c:pt>
                <c:pt idx="122">
                  <c:v>44042</c:v>
                </c:pt>
                <c:pt idx="123">
                  <c:v>44043</c:v>
                </c:pt>
                <c:pt idx="124">
                  <c:v>44044</c:v>
                </c:pt>
                <c:pt idx="125">
                  <c:v>44045</c:v>
                </c:pt>
                <c:pt idx="126">
                  <c:v>44046</c:v>
                </c:pt>
                <c:pt idx="127">
                  <c:v>44047</c:v>
                </c:pt>
                <c:pt idx="128">
                  <c:v>44048</c:v>
                </c:pt>
                <c:pt idx="129">
                  <c:v>44049</c:v>
                </c:pt>
                <c:pt idx="130">
                  <c:v>44050</c:v>
                </c:pt>
                <c:pt idx="131">
                  <c:v>44051</c:v>
                </c:pt>
                <c:pt idx="132">
                  <c:v>44052</c:v>
                </c:pt>
                <c:pt idx="133">
                  <c:v>44053</c:v>
                </c:pt>
                <c:pt idx="134">
                  <c:v>44054</c:v>
                </c:pt>
                <c:pt idx="135">
                  <c:v>44055</c:v>
                </c:pt>
                <c:pt idx="136">
                  <c:v>44056</c:v>
                </c:pt>
                <c:pt idx="137">
                  <c:v>44057</c:v>
                </c:pt>
                <c:pt idx="138">
                  <c:v>44058</c:v>
                </c:pt>
                <c:pt idx="139">
                  <c:v>44059</c:v>
                </c:pt>
                <c:pt idx="140">
                  <c:v>44060</c:v>
                </c:pt>
                <c:pt idx="141">
                  <c:v>44061</c:v>
                </c:pt>
                <c:pt idx="142">
                  <c:v>44062</c:v>
                </c:pt>
                <c:pt idx="143">
                  <c:v>44063</c:v>
                </c:pt>
                <c:pt idx="144">
                  <c:v>44064</c:v>
                </c:pt>
                <c:pt idx="145">
                  <c:v>44065</c:v>
                </c:pt>
                <c:pt idx="146">
                  <c:v>44066</c:v>
                </c:pt>
                <c:pt idx="147">
                  <c:v>44067</c:v>
                </c:pt>
                <c:pt idx="148">
                  <c:v>44068</c:v>
                </c:pt>
                <c:pt idx="149">
                  <c:v>44069</c:v>
                </c:pt>
                <c:pt idx="150">
                  <c:v>44070</c:v>
                </c:pt>
                <c:pt idx="151">
                  <c:v>44071</c:v>
                </c:pt>
                <c:pt idx="152">
                  <c:v>44072</c:v>
                </c:pt>
                <c:pt idx="153">
                  <c:v>44073</c:v>
                </c:pt>
                <c:pt idx="154">
                  <c:v>44074</c:v>
                </c:pt>
                <c:pt idx="155">
                  <c:v>44075</c:v>
                </c:pt>
                <c:pt idx="156">
                  <c:v>44076</c:v>
                </c:pt>
                <c:pt idx="157">
                  <c:v>44077</c:v>
                </c:pt>
                <c:pt idx="158">
                  <c:v>44078</c:v>
                </c:pt>
                <c:pt idx="159">
                  <c:v>44079</c:v>
                </c:pt>
                <c:pt idx="160">
                  <c:v>44080</c:v>
                </c:pt>
                <c:pt idx="161">
                  <c:v>44081</c:v>
                </c:pt>
                <c:pt idx="162">
                  <c:v>44082</c:v>
                </c:pt>
                <c:pt idx="163">
                  <c:v>44083</c:v>
                </c:pt>
                <c:pt idx="164">
                  <c:v>44084</c:v>
                </c:pt>
                <c:pt idx="165">
                  <c:v>44085</c:v>
                </c:pt>
                <c:pt idx="166">
                  <c:v>44086</c:v>
                </c:pt>
                <c:pt idx="167">
                  <c:v>44087</c:v>
                </c:pt>
                <c:pt idx="168">
                  <c:v>44088</c:v>
                </c:pt>
                <c:pt idx="169">
                  <c:v>44089</c:v>
                </c:pt>
                <c:pt idx="170">
                  <c:v>44090</c:v>
                </c:pt>
                <c:pt idx="171">
                  <c:v>44091</c:v>
                </c:pt>
                <c:pt idx="172">
                  <c:v>44092</c:v>
                </c:pt>
                <c:pt idx="173">
                  <c:v>44093</c:v>
                </c:pt>
                <c:pt idx="174">
                  <c:v>44094</c:v>
                </c:pt>
                <c:pt idx="175">
                  <c:v>44095</c:v>
                </c:pt>
                <c:pt idx="176">
                  <c:v>44096</c:v>
                </c:pt>
                <c:pt idx="177">
                  <c:v>44097</c:v>
                </c:pt>
                <c:pt idx="178">
                  <c:v>44098</c:v>
                </c:pt>
                <c:pt idx="179">
                  <c:v>44099</c:v>
                </c:pt>
                <c:pt idx="180">
                  <c:v>44100</c:v>
                </c:pt>
                <c:pt idx="181">
                  <c:v>44101</c:v>
                </c:pt>
                <c:pt idx="182">
                  <c:v>44102</c:v>
                </c:pt>
                <c:pt idx="183">
                  <c:v>44103</c:v>
                </c:pt>
                <c:pt idx="184">
                  <c:v>44104</c:v>
                </c:pt>
              </c:numCache>
            </c:numRef>
          </c:cat>
          <c:val>
            <c:numRef>
              <c:f>'Line Chart Data Day &amp; Night'!$B$20:$GD$20</c:f>
              <c:numCache>
                <c:formatCode>General</c:formatCode>
                <c:ptCount val="185"/>
                <c:pt idx="0">
                  <c:v>27</c:v>
                </c:pt>
                <c:pt idx="1">
                  <c:v>26</c:v>
                </c:pt>
                <c:pt idx="2">
                  <c:v>44</c:v>
                </c:pt>
                <c:pt idx="3">
                  <c:v>24</c:v>
                </c:pt>
                <c:pt idx="4">
                  <c:v>31</c:v>
                </c:pt>
                <c:pt idx="5">
                  <c:v>16</c:v>
                </c:pt>
                <c:pt idx="6">
                  <c:v>16</c:v>
                </c:pt>
                <c:pt idx="7">
                  <c:v>31</c:v>
                </c:pt>
                <c:pt idx="8">
                  <c:v>36</c:v>
                </c:pt>
                <c:pt idx="9">
                  <c:v>42</c:v>
                </c:pt>
                <c:pt idx="10">
                  <c:v>33</c:v>
                </c:pt>
                <c:pt idx="11">
                  <c:v>16</c:v>
                </c:pt>
                <c:pt idx="12">
                  <c:v>20</c:v>
                </c:pt>
                <c:pt idx="13">
                  <c:v>18</c:v>
                </c:pt>
                <c:pt idx="14">
                  <c:v>23</c:v>
                </c:pt>
                <c:pt idx="15">
                  <c:v>41</c:v>
                </c:pt>
                <c:pt idx="16">
                  <c:v>35</c:v>
                </c:pt>
                <c:pt idx="17">
                  <c:v>27</c:v>
                </c:pt>
                <c:pt idx="18">
                  <c:v>31</c:v>
                </c:pt>
                <c:pt idx="19">
                  <c:v>13</c:v>
                </c:pt>
                <c:pt idx="20">
                  <c:v>12</c:v>
                </c:pt>
                <c:pt idx="21">
                  <c:v>30</c:v>
                </c:pt>
                <c:pt idx="22">
                  <c:v>32</c:v>
                </c:pt>
                <c:pt idx="23">
                  <c:v>26</c:v>
                </c:pt>
                <c:pt idx="24">
                  <c:v>28</c:v>
                </c:pt>
                <c:pt idx="25">
                  <c:v>33</c:v>
                </c:pt>
                <c:pt idx="26">
                  <c:v>22</c:v>
                </c:pt>
                <c:pt idx="27">
                  <c:v>12</c:v>
                </c:pt>
                <c:pt idx="28">
                  <c:v>27</c:v>
                </c:pt>
                <c:pt idx="29">
                  <c:v>47</c:v>
                </c:pt>
                <c:pt idx="30">
                  <c:v>38</c:v>
                </c:pt>
                <c:pt idx="31">
                  <c:v>37</c:v>
                </c:pt>
                <c:pt idx="32">
                  <c:v>29</c:v>
                </c:pt>
                <c:pt idx="33">
                  <c:v>22</c:v>
                </c:pt>
                <c:pt idx="34">
                  <c:v>17</c:v>
                </c:pt>
                <c:pt idx="35">
                  <c:v>32</c:v>
                </c:pt>
                <c:pt idx="36">
                  <c:v>32</c:v>
                </c:pt>
                <c:pt idx="37">
                  <c:v>25</c:v>
                </c:pt>
                <c:pt idx="38">
                  <c:v>22</c:v>
                </c:pt>
                <c:pt idx="39">
                  <c:v>32</c:v>
                </c:pt>
                <c:pt idx="40">
                  <c:v>23</c:v>
                </c:pt>
                <c:pt idx="41">
                  <c:v>20</c:v>
                </c:pt>
                <c:pt idx="42">
                  <c:v>30</c:v>
                </c:pt>
                <c:pt idx="43">
                  <c:v>30</c:v>
                </c:pt>
                <c:pt idx="44">
                  <c:v>32</c:v>
                </c:pt>
                <c:pt idx="45">
                  <c:v>16</c:v>
                </c:pt>
                <c:pt idx="46">
                  <c:v>13</c:v>
                </c:pt>
                <c:pt idx="47">
                  <c:v>20</c:v>
                </c:pt>
                <c:pt idx="48">
                  <c:v>24</c:v>
                </c:pt>
                <c:pt idx="49">
                  <c:v>35</c:v>
                </c:pt>
                <c:pt idx="50">
                  <c:v>29</c:v>
                </c:pt>
                <c:pt idx="51">
                  <c:v>20</c:v>
                </c:pt>
                <c:pt idx="52">
                  <c:v>25</c:v>
                </c:pt>
                <c:pt idx="53">
                  <c:v>27</c:v>
                </c:pt>
                <c:pt idx="54">
                  <c:v>28</c:v>
                </c:pt>
                <c:pt idx="55">
                  <c:v>13</c:v>
                </c:pt>
                <c:pt idx="56">
                  <c:v>22</c:v>
                </c:pt>
                <c:pt idx="57">
                  <c:v>35</c:v>
                </c:pt>
                <c:pt idx="58">
                  <c:v>32</c:v>
                </c:pt>
                <c:pt idx="59">
                  <c:v>51</c:v>
                </c:pt>
                <c:pt idx="60">
                  <c:v>105</c:v>
                </c:pt>
                <c:pt idx="61">
                  <c:v>17</c:v>
                </c:pt>
                <c:pt idx="62">
                  <c:v>18</c:v>
                </c:pt>
                <c:pt idx="63">
                  <c:v>24</c:v>
                </c:pt>
                <c:pt idx="64">
                  <c:v>19</c:v>
                </c:pt>
                <c:pt idx="65">
                  <c:v>20</c:v>
                </c:pt>
                <c:pt idx="66">
                  <c:v>30</c:v>
                </c:pt>
                <c:pt idx="67">
                  <c:v>21</c:v>
                </c:pt>
                <c:pt idx="68">
                  <c:v>14</c:v>
                </c:pt>
                <c:pt idx="69">
                  <c:v>43</c:v>
                </c:pt>
                <c:pt idx="70">
                  <c:v>37</c:v>
                </c:pt>
                <c:pt idx="71">
                  <c:v>125</c:v>
                </c:pt>
                <c:pt idx="72">
                  <c:v>54</c:v>
                </c:pt>
                <c:pt idx="73">
                  <c:v>21</c:v>
                </c:pt>
                <c:pt idx="74">
                  <c:v>32</c:v>
                </c:pt>
                <c:pt idx="75">
                  <c:v>18</c:v>
                </c:pt>
                <c:pt idx="76">
                  <c:v>6</c:v>
                </c:pt>
                <c:pt idx="77">
                  <c:v>18</c:v>
                </c:pt>
                <c:pt idx="78">
                  <c:v>26</c:v>
                </c:pt>
                <c:pt idx="79">
                  <c:v>31</c:v>
                </c:pt>
                <c:pt idx="80">
                  <c:v>22</c:v>
                </c:pt>
                <c:pt idx="81">
                  <c:v>31</c:v>
                </c:pt>
                <c:pt idx="82">
                  <c:v>8</c:v>
                </c:pt>
                <c:pt idx="83">
                  <c:v>10</c:v>
                </c:pt>
                <c:pt idx="84">
                  <c:v>18</c:v>
                </c:pt>
                <c:pt idx="85">
                  <c:v>25</c:v>
                </c:pt>
                <c:pt idx="86">
                  <c:v>20</c:v>
                </c:pt>
                <c:pt idx="87">
                  <c:v>21</c:v>
                </c:pt>
                <c:pt idx="88">
                  <c:v>25</c:v>
                </c:pt>
                <c:pt idx="89">
                  <c:v>16</c:v>
                </c:pt>
                <c:pt idx="90">
                  <c:v>20</c:v>
                </c:pt>
                <c:pt idx="91">
                  <c:v>36</c:v>
                </c:pt>
                <c:pt idx="92">
                  <c:v>36</c:v>
                </c:pt>
                <c:pt idx="93">
                  <c:v>4</c:v>
                </c:pt>
                <c:pt idx="94">
                  <c:v>13</c:v>
                </c:pt>
                <c:pt idx="95">
                  <c:v>19</c:v>
                </c:pt>
                <c:pt idx="96">
                  <c:v>11</c:v>
                </c:pt>
                <c:pt idx="97">
                  <c:v>4</c:v>
                </c:pt>
                <c:pt idx="98">
                  <c:v>7</c:v>
                </c:pt>
                <c:pt idx="99">
                  <c:v>7</c:v>
                </c:pt>
                <c:pt idx="100">
                  <c:v>5</c:v>
                </c:pt>
                <c:pt idx="101">
                  <c:v>7</c:v>
                </c:pt>
                <c:pt idx="102">
                  <c:v>9</c:v>
                </c:pt>
                <c:pt idx="103">
                  <c:v>4</c:v>
                </c:pt>
                <c:pt idx="104">
                  <c:v>6</c:v>
                </c:pt>
                <c:pt idx="105">
                  <c:v>9</c:v>
                </c:pt>
                <c:pt idx="106">
                  <c:v>6</c:v>
                </c:pt>
                <c:pt idx="107">
                  <c:v>11</c:v>
                </c:pt>
                <c:pt idx="108">
                  <c:v>6</c:v>
                </c:pt>
                <c:pt idx="109">
                  <c:v>9</c:v>
                </c:pt>
                <c:pt idx="110">
                  <c:v>7</c:v>
                </c:pt>
                <c:pt idx="111">
                  <c:v>4</c:v>
                </c:pt>
                <c:pt idx="112">
                  <c:v>12</c:v>
                </c:pt>
                <c:pt idx="113">
                  <c:v>13</c:v>
                </c:pt>
                <c:pt idx="114">
                  <c:v>9</c:v>
                </c:pt>
                <c:pt idx="115">
                  <c:v>5</c:v>
                </c:pt>
                <c:pt idx="116">
                  <c:v>13</c:v>
                </c:pt>
                <c:pt idx="117">
                  <c:v>9</c:v>
                </c:pt>
                <c:pt idx="118">
                  <c:v>2</c:v>
                </c:pt>
                <c:pt idx="119">
                  <c:v>9</c:v>
                </c:pt>
                <c:pt idx="120">
                  <c:v>11</c:v>
                </c:pt>
                <c:pt idx="121">
                  <c:v>10</c:v>
                </c:pt>
                <c:pt idx="122">
                  <c:v>8</c:v>
                </c:pt>
                <c:pt idx="123">
                  <c:v>8</c:v>
                </c:pt>
                <c:pt idx="124">
                  <c:v>14</c:v>
                </c:pt>
                <c:pt idx="125">
                  <c:v>11</c:v>
                </c:pt>
                <c:pt idx="126">
                  <c:v>5</c:v>
                </c:pt>
                <c:pt idx="127">
                  <c:v>6</c:v>
                </c:pt>
                <c:pt idx="128">
                  <c:v>2</c:v>
                </c:pt>
                <c:pt idx="129">
                  <c:v>6</c:v>
                </c:pt>
                <c:pt idx="130">
                  <c:v>9</c:v>
                </c:pt>
                <c:pt idx="131">
                  <c:v>5</c:v>
                </c:pt>
                <c:pt idx="132">
                  <c:v>12</c:v>
                </c:pt>
                <c:pt idx="133">
                  <c:v>14</c:v>
                </c:pt>
                <c:pt idx="134">
                  <c:v>14</c:v>
                </c:pt>
                <c:pt idx="135">
                  <c:v>4</c:v>
                </c:pt>
                <c:pt idx="136">
                  <c:v>5</c:v>
                </c:pt>
                <c:pt idx="137">
                  <c:v>22</c:v>
                </c:pt>
                <c:pt idx="138">
                  <c:v>9</c:v>
                </c:pt>
                <c:pt idx="139">
                  <c:v>9</c:v>
                </c:pt>
                <c:pt idx="140">
                  <c:v>21</c:v>
                </c:pt>
                <c:pt idx="141">
                  <c:v>9</c:v>
                </c:pt>
                <c:pt idx="142">
                  <c:v>8</c:v>
                </c:pt>
                <c:pt idx="143">
                  <c:v>13</c:v>
                </c:pt>
                <c:pt idx="144">
                  <c:v>8</c:v>
                </c:pt>
                <c:pt idx="145">
                  <c:v>2</c:v>
                </c:pt>
                <c:pt idx="146">
                  <c:v>10</c:v>
                </c:pt>
                <c:pt idx="147">
                  <c:v>5</c:v>
                </c:pt>
                <c:pt idx="148">
                  <c:v>24</c:v>
                </c:pt>
                <c:pt idx="149">
                  <c:v>23</c:v>
                </c:pt>
                <c:pt idx="150">
                  <c:v>12</c:v>
                </c:pt>
                <c:pt idx="151">
                  <c:v>18</c:v>
                </c:pt>
                <c:pt idx="152">
                  <c:v>14</c:v>
                </c:pt>
                <c:pt idx="153">
                  <c:v>17</c:v>
                </c:pt>
                <c:pt idx="154">
                  <c:v>12</c:v>
                </c:pt>
                <c:pt idx="155">
                  <c:v>31</c:v>
                </c:pt>
                <c:pt idx="156">
                  <c:v>12</c:v>
                </c:pt>
                <c:pt idx="157">
                  <c:v>15</c:v>
                </c:pt>
                <c:pt idx="158">
                  <c:v>19</c:v>
                </c:pt>
                <c:pt idx="159">
                  <c:v>7</c:v>
                </c:pt>
                <c:pt idx="160">
                  <c:v>7</c:v>
                </c:pt>
                <c:pt idx="161">
                  <c:v>11</c:v>
                </c:pt>
                <c:pt idx="162">
                  <c:v>10</c:v>
                </c:pt>
                <c:pt idx="163">
                  <c:v>11</c:v>
                </c:pt>
                <c:pt idx="164">
                  <c:v>9</c:v>
                </c:pt>
                <c:pt idx="165">
                  <c:v>6</c:v>
                </c:pt>
                <c:pt idx="166">
                  <c:v>9</c:v>
                </c:pt>
                <c:pt idx="167">
                  <c:v>11</c:v>
                </c:pt>
                <c:pt idx="168">
                  <c:v>19</c:v>
                </c:pt>
                <c:pt idx="169">
                  <c:v>12</c:v>
                </c:pt>
                <c:pt idx="170">
                  <c:v>13</c:v>
                </c:pt>
                <c:pt idx="171">
                  <c:v>25</c:v>
                </c:pt>
                <c:pt idx="172">
                  <c:v>9</c:v>
                </c:pt>
                <c:pt idx="173">
                  <c:v>15</c:v>
                </c:pt>
                <c:pt idx="174">
                  <c:v>10</c:v>
                </c:pt>
                <c:pt idx="175">
                  <c:v>14</c:v>
                </c:pt>
                <c:pt idx="176">
                  <c:v>12</c:v>
                </c:pt>
                <c:pt idx="177">
                  <c:v>8</c:v>
                </c:pt>
                <c:pt idx="178">
                  <c:v>15</c:v>
                </c:pt>
                <c:pt idx="179">
                  <c:v>15</c:v>
                </c:pt>
                <c:pt idx="180">
                  <c:v>6</c:v>
                </c:pt>
                <c:pt idx="181">
                  <c:v>11</c:v>
                </c:pt>
                <c:pt idx="182">
                  <c:v>12</c:v>
                </c:pt>
                <c:pt idx="183">
                  <c:v>18</c:v>
                </c:pt>
                <c:pt idx="184">
                  <c:v>15</c:v>
                </c:pt>
              </c:numCache>
            </c:numRef>
          </c:val>
          <c:smooth val="0"/>
        </c:ser>
        <c:ser>
          <c:idx val="3"/>
          <c:order val="3"/>
          <c:tx>
            <c:strRef>
              <c:f>'Line Chart Data Day &amp; Night'!$A$21</c:f>
              <c:strCache>
                <c:ptCount val="1"/>
                <c:pt idx="0">
                  <c:v>Calls Abandoned after 5 seconds</c:v>
                </c:pt>
              </c:strCache>
            </c:strRef>
          </c:tx>
          <c:spPr>
            <a:ln w="28575" cap="rnd">
              <a:solidFill>
                <a:schemeClr val="accent6">
                  <a:lumMod val="60000"/>
                </a:schemeClr>
              </a:solidFill>
              <a:round/>
            </a:ln>
            <a:effectLst/>
          </c:spPr>
          <c:marker>
            <c:symbol val="none"/>
          </c:marker>
          <c:cat>
            <c:numRef>
              <c:f>'Line Chart Data Day &amp; Night'!$B$17:$GD$17</c:f>
              <c:numCache>
                <c:formatCode>m/d/yyyy</c:formatCode>
                <c:ptCount val="185"/>
                <c:pt idx="0">
                  <c:v>43920</c:v>
                </c:pt>
                <c:pt idx="1">
                  <c:v>43921</c:v>
                </c:pt>
                <c:pt idx="2">
                  <c:v>43922</c:v>
                </c:pt>
                <c:pt idx="3">
                  <c:v>43923</c:v>
                </c:pt>
                <c:pt idx="4">
                  <c:v>43924</c:v>
                </c:pt>
                <c:pt idx="5">
                  <c:v>43925</c:v>
                </c:pt>
                <c:pt idx="6">
                  <c:v>43926</c:v>
                </c:pt>
                <c:pt idx="7">
                  <c:v>43927</c:v>
                </c:pt>
                <c:pt idx="8">
                  <c:v>43928</c:v>
                </c:pt>
                <c:pt idx="9">
                  <c:v>43929</c:v>
                </c:pt>
                <c:pt idx="10">
                  <c:v>43930</c:v>
                </c:pt>
                <c:pt idx="11">
                  <c:v>43931</c:v>
                </c:pt>
                <c:pt idx="12">
                  <c:v>43932</c:v>
                </c:pt>
                <c:pt idx="13">
                  <c:v>43933</c:v>
                </c:pt>
                <c:pt idx="14">
                  <c:v>43934</c:v>
                </c:pt>
                <c:pt idx="15">
                  <c:v>43935</c:v>
                </c:pt>
                <c:pt idx="16">
                  <c:v>43936</c:v>
                </c:pt>
                <c:pt idx="17">
                  <c:v>43937</c:v>
                </c:pt>
                <c:pt idx="18">
                  <c:v>43938</c:v>
                </c:pt>
                <c:pt idx="19">
                  <c:v>43939</c:v>
                </c:pt>
                <c:pt idx="20">
                  <c:v>43940</c:v>
                </c:pt>
                <c:pt idx="21">
                  <c:v>43941</c:v>
                </c:pt>
                <c:pt idx="22">
                  <c:v>43942</c:v>
                </c:pt>
                <c:pt idx="23">
                  <c:v>43943</c:v>
                </c:pt>
                <c:pt idx="24">
                  <c:v>43944</c:v>
                </c:pt>
                <c:pt idx="25">
                  <c:v>43945</c:v>
                </c:pt>
                <c:pt idx="26">
                  <c:v>43946</c:v>
                </c:pt>
                <c:pt idx="27">
                  <c:v>43947</c:v>
                </c:pt>
                <c:pt idx="28">
                  <c:v>43948</c:v>
                </c:pt>
                <c:pt idx="29">
                  <c:v>43949</c:v>
                </c:pt>
                <c:pt idx="30">
                  <c:v>43950</c:v>
                </c:pt>
                <c:pt idx="31">
                  <c:v>43951</c:v>
                </c:pt>
                <c:pt idx="32">
                  <c:v>43952</c:v>
                </c:pt>
                <c:pt idx="33">
                  <c:v>43953</c:v>
                </c:pt>
                <c:pt idx="34">
                  <c:v>43954</c:v>
                </c:pt>
                <c:pt idx="35">
                  <c:v>43955</c:v>
                </c:pt>
                <c:pt idx="36">
                  <c:v>43956</c:v>
                </c:pt>
                <c:pt idx="37">
                  <c:v>43957</c:v>
                </c:pt>
                <c:pt idx="38">
                  <c:v>43958</c:v>
                </c:pt>
                <c:pt idx="39">
                  <c:v>43959</c:v>
                </c:pt>
                <c:pt idx="40">
                  <c:v>43960</c:v>
                </c:pt>
                <c:pt idx="41">
                  <c:v>43961</c:v>
                </c:pt>
                <c:pt idx="42">
                  <c:v>43962</c:v>
                </c:pt>
                <c:pt idx="43">
                  <c:v>43963</c:v>
                </c:pt>
                <c:pt idx="44">
                  <c:v>43964</c:v>
                </c:pt>
                <c:pt idx="45">
                  <c:v>43965</c:v>
                </c:pt>
                <c:pt idx="46">
                  <c:v>43966</c:v>
                </c:pt>
                <c:pt idx="47">
                  <c:v>43967</c:v>
                </c:pt>
                <c:pt idx="48">
                  <c:v>43968</c:v>
                </c:pt>
                <c:pt idx="49">
                  <c:v>43969</c:v>
                </c:pt>
                <c:pt idx="50">
                  <c:v>43970</c:v>
                </c:pt>
                <c:pt idx="51">
                  <c:v>43971</c:v>
                </c:pt>
                <c:pt idx="52">
                  <c:v>43972</c:v>
                </c:pt>
                <c:pt idx="53">
                  <c:v>43973</c:v>
                </c:pt>
                <c:pt idx="54">
                  <c:v>43974</c:v>
                </c:pt>
                <c:pt idx="55">
                  <c:v>43975</c:v>
                </c:pt>
                <c:pt idx="56">
                  <c:v>43976</c:v>
                </c:pt>
                <c:pt idx="57">
                  <c:v>43977</c:v>
                </c:pt>
                <c:pt idx="58">
                  <c:v>43978</c:v>
                </c:pt>
                <c:pt idx="59">
                  <c:v>43979</c:v>
                </c:pt>
                <c:pt idx="60">
                  <c:v>43980</c:v>
                </c:pt>
                <c:pt idx="61">
                  <c:v>43981</c:v>
                </c:pt>
                <c:pt idx="62">
                  <c:v>43982</c:v>
                </c:pt>
                <c:pt idx="63">
                  <c:v>43983</c:v>
                </c:pt>
                <c:pt idx="64">
                  <c:v>43984</c:v>
                </c:pt>
                <c:pt idx="65">
                  <c:v>43985</c:v>
                </c:pt>
                <c:pt idx="66">
                  <c:v>43986</c:v>
                </c:pt>
                <c:pt idx="67">
                  <c:v>43987</c:v>
                </c:pt>
                <c:pt idx="68">
                  <c:v>43988</c:v>
                </c:pt>
                <c:pt idx="69">
                  <c:v>43989</c:v>
                </c:pt>
                <c:pt idx="70">
                  <c:v>43990</c:v>
                </c:pt>
                <c:pt idx="71">
                  <c:v>43991</c:v>
                </c:pt>
                <c:pt idx="72">
                  <c:v>43992</c:v>
                </c:pt>
                <c:pt idx="73">
                  <c:v>43993</c:v>
                </c:pt>
                <c:pt idx="74">
                  <c:v>43994</c:v>
                </c:pt>
                <c:pt idx="75">
                  <c:v>43995</c:v>
                </c:pt>
                <c:pt idx="76">
                  <c:v>43996</c:v>
                </c:pt>
                <c:pt idx="77">
                  <c:v>43997</c:v>
                </c:pt>
                <c:pt idx="78">
                  <c:v>43998</c:v>
                </c:pt>
                <c:pt idx="79">
                  <c:v>43999</c:v>
                </c:pt>
                <c:pt idx="80">
                  <c:v>44000</c:v>
                </c:pt>
                <c:pt idx="81">
                  <c:v>44001</c:v>
                </c:pt>
                <c:pt idx="82">
                  <c:v>44002</c:v>
                </c:pt>
                <c:pt idx="83">
                  <c:v>44003</c:v>
                </c:pt>
                <c:pt idx="84">
                  <c:v>44004</c:v>
                </c:pt>
                <c:pt idx="85">
                  <c:v>44005</c:v>
                </c:pt>
                <c:pt idx="86">
                  <c:v>44006</c:v>
                </c:pt>
                <c:pt idx="87">
                  <c:v>44007</c:v>
                </c:pt>
                <c:pt idx="88">
                  <c:v>44008</c:v>
                </c:pt>
                <c:pt idx="89">
                  <c:v>44009</c:v>
                </c:pt>
                <c:pt idx="90">
                  <c:v>44010</c:v>
                </c:pt>
                <c:pt idx="91">
                  <c:v>44011</c:v>
                </c:pt>
                <c:pt idx="92">
                  <c:v>44012</c:v>
                </c:pt>
                <c:pt idx="93">
                  <c:v>44013</c:v>
                </c:pt>
                <c:pt idx="94">
                  <c:v>44014</c:v>
                </c:pt>
                <c:pt idx="95">
                  <c:v>44015</c:v>
                </c:pt>
                <c:pt idx="96">
                  <c:v>44016</c:v>
                </c:pt>
                <c:pt idx="97">
                  <c:v>44017</c:v>
                </c:pt>
                <c:pt idx="98">
                  <c:v>44018</c:v>
                </c:pt>
                <c:pt idx="99">
                  <c:v>44019</c:v>
                </c:pt>
                <c:pt idx="100">
                  <c:v>44020</c:v>
                </c:pt>
                <c:pt idx="101">
                  <c:v>44021</c:v>
                </c:pt>
                <c:pt idx="102">
                  <c:v>44022</c:v>
                </c:pt>
                <c:pt idx="103">
                  <c:v>44023</c:v>
                </c:pt>
                <c:pt idx="104">
                  <c:v>44024</c:v>
                </c:pt>
                <c:pt idx="105">
                  <c:v>44025</c:v>
                </c:pt>
                <c:pt idx="106">
                  <c:v>44026</c:v>
                </c:pt>
                <c:pt idx="107">
                  <c:v>44027</c:v>
                </c:pt>
                <c:pt idx="108">
                  <c:v>44028</c:v>
                </c:pt>
                <c:pt idx="109">
                  <c:v>44029</c:v>
                </c:pt>
                <c:pt idx="110">
                  <c:v>44030</c:v>
                </c:pt>
                <c:pt idx="111">
                  <c:v>44031</c:v>
                </c:pt>
                <c:pt idx="112">
                  <c:v>44032</c:v>
                </c:pt>
                <c:pt idx="113">
                  <c:v>44033</c:v>
                </c:pt>
                <c:pt idx="114">
                  <c:v>44034</c:v>
                </c:pt>
                <c:pt idx="115">
                  <c:v>44035</c:v>
                </c:pt>
                <c:pt idx="116">
                  <c:v>44036</c:v>
                </c:pt>
                <c:pt idx="117">
                  <c:v>44037</c:v>
                </c:pt>
                <c:pt idx="118">
                  <c:v>44038</c:v>
                </c:pt>
                <c:pt idx="119">
                  <c:v>44039</c:v>
                </c:pt>
                <c:pt idx="120">
                  <c:v>44040</c:v>
                </c:pt>
                <c:pt idx="121">
                  <c:v>44041</c:v>
                </c:pt>
                <c:pt idx="122">
                  <c:v>44042</c:v>
                </c:pt>
                <c:pt idx="123">
                  <c:v>44043</c:v>
                </c:pt>
                <c:pt idx="124">
                  <c:v>44044</c:v>
                </c:pt>
                <c:pt idx="125">
                  <c:v>44045</c:v>
                </c:pt>
                <c:pt idx="126">
                  <c:v>44046</c:v>
                </c:pt>
                <c:pt idx="127">
                  <c:v>44047</c:v>
                </c:pt>
                <c:pt idx="128">
                  <c:v>44048</c:v>
                </c:pt>
                <c:pt idx="129">
                  <c:v>44049</c:v>
                </c:pt>
                <c:pt idx="130">
                  <c:v>44050</c:v>
                </c:pt>
                <c:pt idx="131">
                  <c:v>44051</c:v>
                </c:pt>
                <c:pt idx="132">
                  <c:v>44052</c:v>
                </c:pt>
                <c:pt idx="133">
                  <c:v>44053</c:v>
                </c:pt>
                <c:pt idx="134">
                  <c:v>44054</c:v>
                </c:pt>
                <c:pt idx="135">
                  <c:v>44055</c:v>
                </c:pt>
                <c:pt idx="136">
                  <c:v>44056</c:v>
                </c:pt>
                <c:pt idx="137">
                  <c:v>44057</c:v>
                </c:pt>
                <c:pt idx="138">
                  <c:v>44058</c:v>
                </c:pt>
                <c:pt idx="139">
                  <c:v>44059</c:v>
                </c:pt>
                <c:pt idx="140">
                  <c:v>44060</c:v>
                </c:pt>
                <c:pt idx="141">
                  <c:v>44061</c:v>
                </c:pt>
                <c:pt idx="142">
                  <c:v>44062</c:v>
                </c:pt>
                <c:pt idx="143">
                  <c:v>44063</c:v>
                </c:pt>
                <c:pt idx="144">
                  <c:v>44064</c:v>
                </c:pt>
                <c:pt idx="145">
                  <c:v>44065</c:v>
                </c:pt>
                <c:pt idx="146">
                  <c:v>44066</c:v>
                </c:pt>
                <c:pt idx="147">
                  <c:v>44067</c:v>
                </c:pt>
                <c:pt idx="148">
                  <c:v>44068</c:v>
                </c:pt>
                <c:pt idx="149">
                  <c:v>44069</c:v>
                </c:pt>
                <c:pt idx="150">
                  <c:v>44070</c:v>
                </c:pt>
                <c:pt idx="151">
                  <c:v>44071</c:v>
                </c:pt>
                <c:pt idx="152">
                  <c:v>44072</c:v>
                </c:pt>
                <c:pt idx="153">
                  <c:v>44073</c:v>
                </c:pt>
                <c:pt idx="154">
                  <c:v>44074</c:v>
                </c:pt>
                <c:pt idx="155">
                  <c:v>44075</c:v>
                </c:pt>
                <c:pt idx="156">
                  <c:v>44076</c:v>
                </c:pt>
                <c:pt idx="157">
                  <c:v>44077</c:v>
                </c:pt>
                <c:pt idx="158">
                  <c:v>44078</c:v>
                </c:pt>
                <c:pt idx="159">
                  <c:v>44079</c:v>
                </c:pt>
                <c:pt idx="160">
                  <c:v>44080</c:v>
                </c:pt>
                <c:pt idx="161">
                  <c:v>44081</c:v>
                </c:pt>
                <c:pt idx="162">
                  <c:v>44082</c:v>
                </c:pt>
                <c:pt idx="163">
                  <c:v>44083</c:v>
                </c:pt>
                <c:pt idx="164">
                  <c:v>44084</c:v>
                </c:pt>
                <c:pt idx="165">
                  <c:v>44085</c:v>
                </c:pt>
                <c:pt idx="166">
                  <c:v>44086</c:v>
                </c:pt>
                <c:pt idx="167">
                  <c:v>44087</c:v>
                </c:pt>
                <c:pt idx="168">
                  <c:v>44088</c:v>
                </c:pt>
                <c:pt idx="169">
                  <c:v>44089</c:v>
                </c:pt>
                <c:pt idx="170">
                  <c:v>44090</c:v>
                </c:pt>
                <c:pt idx="171">
                  <c:v>44091</c:v>
                </c:pt>
                <c:pt idx="172">
                  <c:v>44092</c:v>
                </c:pt>
                <c:pt idx="173">
                  <c:v>44093</c:v>
                </c:pt>
                <c:pt idx="174">
                  <c:v>44094</c:v>
                </c:pt>
                <c:pt idx="175">
                  <c:v>44095</c:v>
                </c:pt>
                <c:pt idx="176">
                  <c:v>44096</c:v>
                </c:pt>
                <c:pt idx="177">
                  <c:v>44097</c:v>
                </c:pt>
                <c:pt idx="178">
                  <c:v>44098</c:v>
                </c:pt>
                <c:pt idx="179">
                  <c:v>44099</c:v>
                </c:pt>
                <c:pt idx="180">
                  <c:v>44100</c:v>
                </c:pt>
                <c:pt idx="181">
                  <c:v>44101</c:v>
                </c:pt>
                <c:pt idx="182">
                  <c:v>44102</c:v>
                </c:pt>
                <c:pt idx="183">
                  <c:v>44103</c:v>
                </c:pt>
                <c:pt idx="184">
                  <c:v>44104</c:v>
                </c:pt>
              </c:numCache>
            </c:numRef>
          </c:cat>
          <c:val>
            <c:numRef>
              <c:f>'Line Chart Data Day &amp; Night'!$B$21:$GD$21</c:f>
              <c:numCache>
                <c:formatCode>General</c:formatCode>
                <c:ptCount val="185"/>
                <c:pt idx="0">
                  <c:v>33</c:v>
                </c:pt>
                <c:pt idx="1">
                  <c:v>29</c:v>
                </c:pt>
                <c:pt idx="2">
                  <c:v>78</c:v>
                </c:pt>
                <c:pt idx="3">
                  <c:v>19</c:v>
                </c:pt>
                <c:pt idx="4">
                  <c:v>34</c:v>
                </c:pt>
                <c:pt idx="5">
                  <c:v>54</c:v>
                </c:pt>
                <c:pt idx="6">
                  <c:v>21</c:v>
                </c:pt>
                <c:pt idx="7">
                  <c:v>32</c:v>
                </c:pt>
                <c:pt idx="8">
                  <c:v>22</c:v>
                </c:pt>
                <c:pt idx="9">
                  <c:v>6</c:v>
                </c:pt>
                <c:pt idx="10">
                  <c:v>10</c:v>
                </c:pt>
                <c:pt idx="11">
                  <c:v>3</c:v>
                </c:pt>
                <c:pt idx="12">
                  <c:v>6</c:v>
                </c:pt>
                <c:pt idx="13">
                  <c:v>8</c:v>
                </c:pt>
                <c:pt idx="14">
                  <c:v>17</c:v>
                </c:pt>
                <c:pt idx="15">
                  <c:v>18</c:v>
                </c:pt>
                <c:pt idx="16">
                  <c:v>19</c:v>
                </c:pt>
                <c:pt idx="17">
                  <c:v>30</c:v>
                </c:pt>
                <c:pt idx="18">
                  <c:v>43</c:v>
                </c:pt>
                <c:pt idx="19">
                  <c:v>60</c:v>
                </c:pt>
                <c:pt idx="20">
                  <c:v>14</c:v>
                </c:pt>
                <c:pt idx="21">
                  <c:v>13</c:v>
                </c:pt>
                <c:pt idx="22">
                  <c:v>17</c:v>
                </c:pt>
                <c:pt idx="23">
                  <c:v>29</c:v>
                </c:pt>
                <c:pt idx="24">
                  <c:v>34</c:v>
                </c:pt>
                <c:pt idx="25">
                  <c:v>16</c:v>
                </c:pt>
                <c:pt idx="26">
                  <c:v>50</c:v>
                </c:pt>
                <c:pt idx="27">
                  <c:v>60</c:v>
                </c:pt>
                <c:pt idx="28">
                  <c:v>63</c:v>
                </c:pt>
                <c:pt idx="29">
                  <c:v>112</c:v>
                </c:pt>
                <c:pt idx="30">
                  <c:v>43</c:v>
                </c:pt>
                <c:pt idx="31">
                  <c:v>88</c:v>
                </c:pt>
                <c:pt idx="32">
                  <c:v>60</c:v>
                </c:pt>
                <c:pt idx="33">
                  <c:v>41</c:v>
                </c:pt>
                <c:pt idx="34">
                  <c:v>66</c:v>
                </c:pt>
                <c:pt idx="35">
                  <c:v>41</c:v>
                </c:pt>
                <c:pt idx="36">
                  <c:v>22</c:v>
                </c:pt>
                <c:pt idx="37">
                  <c:v>34</c:v>
                </c:pt>
                <c:pt idx="38">
                  <c:v>26</c:v>
                </c:pt>
                <c:pt idx="39">
                  <c:v>93</c:v>
                </c:pt>
                <c:pt idx="40">
                  <c:v>33</c:v>
                </c:pt>
                <c:pt idx="41">
                  <c:v>14</c:v>
                </c:pt>
                <c:pt idx="42">
                  <c:v>25</c:v>
                </c:pt>
                <c:pt idx="43">
                  <c:v>12</c:v>
                </c:pt>
                <c:pt idx="44">
                  <c:v>62</c:v>
                </c:pt>
                <c:pt idx="45">
                  <c:v>19</c:v>
                </c:pt>
                <c:pt idx="46">
                  <c:v>51</c:v>
                </c:pt>
                <c:pt idx="47">
                  <c:v>50</c:v>
                </c:pt>
                <c:pt idx="48">
                  <c:v>17</c:v>
                </c:pt>
                <c:pt idx="49">
                  <c:v>21</c:v>
                </c:pt>
                <c:pt idx="50">
                  <c:v>34</c:v>
                </c:pt>
                <c:pt idx="51">
                  <c:v>24</c:v>
                </c:pt>
                <c:pt idx="52">
                  <c:v>15</c:v>
                </c:pt>
                <c:pt idx="53">
                  <c:v>27</c:v>
                </c:pt>
                <c:pt idx="54">
                  <c:v>36</c:v>
                </c:pt>
                <c:pt idx="55">
                  <c:v>17</c:v>
                </c:pt>
                <c:pt idx="56">
                  <c:v>5</c:v>
                </c:pt>
                <c:pt idx="57">
                  <c:v>32</c:v>
                </c:pt>
                <c:pt idx="58">
                  <c:v>42</c:v>
                </c:pt>
                <c:pt idx="59">
                  <c:v>13</c:v>
                </c:pt>
                <c:pt idx="60">
                  <c:v>10</c:v>
                </c:pt>
                <c:pt idx="61">
                  <c:v>20</c:v>
                </c:pt>
                <c:pt idx="62">
                  <c:v>24</c:v>
                </c:pt>
                <c:pt idx="63">
                  <c:v>31</c:v>
                </c:pt>
                <c:pt idx="64">
                  <c:v>12</c:v>
                </c:pt>
                <c:pt idx="65">
                  <c:v>36</c:v>
                </c:pt>
                <c:pt idx="66">
                  <c:v>70</c:v>
                </c:pt>
                <c:pt idx="67">
                  <c:v>44</c:v>
                </c:pt>
                <c:pt idx="68">
                  <c:v>36</c:v>
                </c:pt>
                <c:pt idx="69">
                  <c:v>37</c:v>
                </c:pt>
                <c:pt idx="70">
                  <c:v>31</c:v>
                </c:pt>
                <c:pt idx="71">
                  <c:v>46</c:v>
                </c:pt>
                <c:pt idx="72">
                  <c:v>18</c:v>
                </c:pt>
                <c:pt idx="73">
                  <c:v>34</c:v>
                </c:pt>
                <c:pt idx="74">
                  <c:v>50</c:v>
                </c:pt>
                <c:pt idx="75">
                  <c:v>32</c:v>
                </c:pt>
                <c:pt idx="76">
                  <c:v>28</c:v>
                </c:pt>
                <c:pt idx="77">
                  <c:v>25</c:v>
                </c:pt>
                <c:pt idx="78">
                  <c:v>24</c:v>
                </c:pt>
                <c:pt idx="79">
                  <c:v>46</c:v>
                </c:pt>
                <c:pt idx="80">
                  <c:v>41</c:v>
                </c:pt>
                <c:pt idx="81">
                  <c:v>17</c:v>
                </c:pt>
                <c:pt idx="82">
                  <c:v>36</c:v>
                </c:pt>
                <c:pt idx="83">
                  <c:v>17</c:v>
                </c:pt>
                <c:pt idx="84">
                  <c:v>34</c:v>
                </c:pt>
                <c:pt idx="85">
                  <c:v>26</c:v>
                </c:pt>
                <c:pt idx="86">
                  <c:v>30</c:v>
                </c:pt>
                <c:pt idx="87">
                  <c:v>13</c:v>
                </c:pt>
                <c:pt idx="88">
                  <c:v>67</c:v>
                </c:pt>
                <c:pt idx="89">
                  <c:v>41</c:v>
                </c:pt>
                <c:pt idx="90">
                  <c:v>38</c:v>
                </c:pt>
                <c:pt idx="91">
                  <c:v>93</c:v>
                </c:pt>
                <c:pt idx="92">
                  <c:v>44</c:v>
                </c:pt>
                <c:pt idx="93">
                  <c:v>18</c:v>
                </c:pt>
                <c:pt idx="94">
                  <c:v>22</c:v>
                </c:pt>
                <c:pt idx="95">
                  <c:v>38</c:v>
                </c:pt>
                <c:pt idx="96">
                  <c:v>34</c:v>
                </c:pt>
                <c:pt idx="97">
                  <c:v>13</c:v>
                </c:pt>
                <c:pt idx="98">
                  <c:v>35</c:v>
                </c:pt>
                <c:pt idx="99">
                  <c:v>26</c:v>
                </c:pt>
                <c:pt idx="100">
                  <c:v>59</c:v>
                </c:pt>
                <c:pt idx="101">
                  <c:v>16</c:v>
                </c:pt>
                <c:pt idx="102">
                  <c:v>50</c:v>
                </c:pt>
                <c:pt idx="103">
                  <c:v>28</c:v>
                </c:pt>
                <c:pt idx="104">
                  <c:v>27</c:v>
                </c:pt>
                <c:pt idx="105">
                  <c:v>7</c:v>
                </c:pt>
                <c:pt idx="106">
                  <c:v>22</c:v>
                </c:pt>
                <c:pt idx="107">
                  <c:v>51</c:v>
                </c:pt>
                <c:pt idx="108">
                  <c:v>42</c:v>
                </c:pt>
                <c:pt idx="109">
                  <c:v>19</c:v>
                </c:pt>
                <c:pt idx="110">
                  <c:v>45</c:v>
                </c:pt>
                <c:pt idx="111">
                  <c:v>19</c:v>
                </c:pt>
                <c:pt idx="112">
                  <c:v>23</c:v>
                </c:pt>
                <c:pt idx="113">
                  <c:v>68</c:v>
                </c:pt>
                <c:pt idx="114">
                  <c:v>65</c:v>
                </c:pt>
                <c:pt idx="115">
                  <c:v>23</c:v>
                </c:pt>
                <c:pt idx="116">
                  <c:v>40</c:v>
                </c:pt>
                <c:pt idx="117">
                  <c:v>45</c:v>
                </c:pt>
                <c:pt idx="118">
                  <c:v>14</c:v>
                </c:pt>
                <c:pt idx="119">
                  <c:v>46</c:v>
                </c:pt>
                <c:pt idx="120">
                  <c:v>23</c:v>
                </c:pt>
                <c:pt idx="121">
                  <c:v>35</c:v>
                </c:pt>
                <c:pt idx="122">
                  <c:v>30</c:v>
                </c:pt>
                <c:pt idx="123">
                  <c:v>61</c:v>
                </c:pt>
                <c:pt idx="124">
                  <c:v>25</c:v>
                </c:pt>
                <c:pt idx="125">
                  <c:v>28</c:v>
                </c:pt>
                <c:pt idx="126">
                  <c:v>21</c:v>
                </c:pt>
                <c:pt idx="127">
                  <c:v>35</c:v>
                </c:pt>
                <c:pt idx="128">
                  <c:v>50</c:v>
                </c:pt>
                <c:pt idx="129">
                  <c:v>8</c:v>
                </c:pt>
                <c:pt idx="130">
                  <c:v>35</c:v>
                </c:pt>
                <c:pt idx="131">
                  <c:v>7</c:v>
                </c:pt>
                <c:pt idx="132">
                  <c:v>31</c:v>
                </c:pt>
                <c:pt idx="133">
                  <c:v>63</c:v>
                </c:pt>
                <c:pt idx="134">
                  <c:v>61</c:v>
                </c:pt>
                <c:pt idx="135">
                  <c:v>70</c:v>
                </c:pt>
                <c:pt idx="136">
                  <c:v>88</c:v>
                </c:pt>
                <c:pt idx="137">
                  <c:v>49</c:v>
                </c:pt>
                <c:pt idx="138">
                  <c:v>49</c:v>
                </c:pt>
                <c:pt idx="139">
                  <c:v>25</c:v>
                </c:pt>
                <c:pt idx="140">
                  <c:v>73</c:v>
                </c:pt>
                <c:pt idx="141">
                  <c:v>67</c:v>
                </c:pt>
                <c:pt idx="142">
                  <c:v>87</c:v>
                </c:pt>
                <c:pt idx="143">
                  <c:v>25</c:v>
                </c:pt>
                <c:pt idx="144">
                  <c:v>93</c:v>
                </c:pt>
                <c:pt idx="145">
                  <c:v>49</c:v>
                </c:pt>
                <c:pt idx="146">
                  <c:v>62</c:v>
                </c:pt>
                <c:pt idx="147">
                  <c:v>32</c:v>
                </c:pt>
                <c:pt idx="148">
                  <c:v>42</c:v>
                </c:pt>
                <c:pt idx="149">
                  <c:v>21</c:v>
                </c:pt>
                <c:pt idx="150">
                  <c:v>33</c:v>
                </c:pt>
                <c:pt idx="151">
                  <c:v>23</c:v>
                </c:pt>
                <c:pt idx="152">
                  <c:v>38</c:v>
                </c:pt>
                <c:pt idx="153">
                  <c:v>9</c:v>
                </c:pt>
                <c:pt idx="154">
                  <c:v>15</c:v>
                </c:pt>
                <c:pt idx="155">
                  <c:v>62</c:v>
                </c:pt>
                <c:pt idx="156">
                  <c:v>47</c:v>
                </c:pt>
                <c:pt idx="157">
                  <c:v>38</c:v>
                </c:pt>
                <c:pt idx="158">
                  <c:v>22</c:v>
                </c:pt>
                <c:pt idx="159">
                  <c:v>16</c:v>
                </c:pt>
                <c:pt idx="160">
                  <c:v>19</c:v>
                </c:pt>
                <c:pt idx="161">
                  <c:v>9</c:v>
                </c:pt>
                <c:pt idx="162">
                  <c:v>36</c:v>
                </c:pt>
                <c:pt idx="163">
                  <c:v>34</c:v>
                </c:pt>
                <c:pt idx="164">
                  <c:v>33</c:v>
                </c:pt>
                <c:pt idx="165">
                  <c:v>30</c:v>
                </c:pt>
                <c:pt idx="166">
                  <c:v>8</c:v>
                </c:pt>
                <c:pt idx="167">
                  <c:v>35</c:v>
                </c:pt>
                <c:pt idx="168">
                  <c:v>52</c:v>
                </c:pt>
                <c:pt idx="169">
                  <c:v>28</c:v>
                </c:pt>
                <c:pt idx="170">
                  <c:v>30</c:v>
                </c:pt>
                <c:pt idx="171">
                  <c:v>42</c:v>
                </c:pt>
                <c:pt idx="172">
                  <c:v>41</c:v>
                </c:pt>
                <c:pt idx="173">
                  <c:v>22</c:v>
                </c:pt>
                <c:pt idx="174">
                  <c:v>13</c:v>
                </c:pt>
                <c:pt idx="175">
                  <c:v>32</c:v>
                </c:pt>
                <c:pt idx="176">
                  <c:v>38</c:v>
                </c:pt>
                <c:pt idx="177">
                  <c:v>21</c:v>
                </c:pt>
                <c:pt idx="178">
                  <c:v>13</c:v>
                </c:pt>
                <c:pt idx="179">
                  <c:v>22</c:v>
                </c:pt>
                <c:pt idx="180">
                  <c:v>18</c:v>
                </c:pt>
                <c:pt idx="181">
                  <c:v>6</c:v>
                </c:pt>
                <c:pt idx="182">
                  <c:v>57</c:v>
                </c:pt>
                <c:pt idx="183">
                  <c:v>44</c:v>
                </c:pt>
                <c:pt idx="184">
                  <c:v>40</c:v>
                </c:pt>
              </c:numCache>
            </c:numRef>
          </c:val>
          <c:smooth val="0"/>
        </c:ser>
        <c:dLbls>
          <c:showLegendKey val="0"/>
          <c:showVal val="0"/>
          <c:showCatName val="0"/>
          <c:showSerName val="0"/>
          <c:showPercent val="0"/>
          <c:showBubbleSize val="0"/>
        </c:dLbls>
        <c:smooth val="0"/>
        <c:axId val="508163368"/>
        <c:axId val="508162192"/>
      </c:lineChart>
      <c:dateAx>
        <c:axId val="50816336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162192"/>
        <c:crosses val="autoZero"/>
        <c:auto val="1"/>
        <c:lblOffset val="100"/>
        <c:baseTimeUnit val="days"/>
      </c:dateAx>
      <c:valAx>
        <c:axId val="508162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163368"/>
        <c:crosses val="autoZero"/>
        <c:crossBetween val="between"/>
      </c:valAx>
      <c:spPr>
        <a:solidFill>
          <a:schemeClr val="bg2">
            <a:lumMod val="75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2">
        <a:lumMod val="40000"/>
        <a:lumOff val="60000"/>
      </a:schemeClr>
    </a:solidFill>
    <a:ln w="9525" cap="flat" cmpd="sng" algn="ctr">
      <a:solidFill>
        <a:schemeClr val="accent2">
          <a:lumMod val="40000"/>
          <a:lumOff val="60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Monthly FRS Totals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'Line Chart Data Day &amp; Night'!$B$24</c:f>
              <c:strCache>
                <c:ptCount val="1"/>
                <c:pt idx="0">
                  <c:v>April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'Line Chart Data Day &amp; Night'!$A$25:$A$35</c15:sqref>
                  </c15:fullRef>
                </c:ext>
              </c:extLst>
              <c:f>('Line Chart Data Day &amp; Night'!$A$25:$A$31,'Line Chart Data Day &amp; Night'!$A$35)</c:f>
              <c:strCache>
                <c:ptCount val="8"/>
                <c:pt idx="0">
                  <c:v>Daily calls  *(include professional line)</c:v>
                </c:pt>
                <c:pt idx="1">
                  <c:v>Calls served  *(include professional line )</c:v>
                </c:pt>
                <c:pt idx="2">
                  <c:v>Total calls that were Professional Calls </c:v>
                </c:pt>
                <c:pt idx="3">
                  <c:v>Abandoned calls  *(include professional line )</c:v>
                </c:pt>
                <c:pt idx="4">
                  <c:v>Abandoned: Before 5 seconds </c:v>
                </c:pt>
                <c:pt idx="5">
                  <c:v>Abandoned: Before 1 minute –</c:v>
                </c:pt>
                <c:pt idx="6">
                  <c:v>Abandoned: After 1 minute </c:v>
                </c:pt>
                <c:pt idx="7">
                  <c:v>Professional Calls Answered by tele coach line **</c:v>
                </c:pt>
              </c:strCache>
            </c:strRef>
          </c:cat>
          <c:val>
            <c:numRef>
              <c:extLst>
                <c:ext xmlns:c15="http://schemas.microsoft.com/office/drawing/2012/chart" uri="{02D57815-91ED-43cb-92C2-25804820EDAC}">
                  <c15:fullRef>
                    <c15:sqref>'Line Chart Data Day &amp; Night'!$B$25:$B$35</c15:sqref>
                  </c15:fullRef>
                </c:ext>
              </c:extLst>
              <c:f>('Line Chart Data Day &amp; Night'!$B$25:$B$31,'Line Chart Data Day &amp; Night'!$B$35)</c:f>
              <c:numCache>
                <c:formatCode>General</c:formatCode>
                <c:ptCount val="8"/>
                <c:pt idx="0">
                  <c:v>5786</c:v>
                </c:pt>
                <c:pt idx="1">
                  <c:v>3925</c:v>
                </c:pt>
                <c:pt idx="3">
                  <c:v>1859</c:v>
                </c:pt>
                <c:pt idx="4">
                  <c:v>841</c:v>
                </c:pt>
                <c:pt idx="5">
                  <c:v>288</c:v>
                </c:pt>
                <c:pt idx="6">
                  <c:v>731</c:v>
                </c:pt>
                <c:pt idx="7">
                  <c:v>515</c:v>
                </c:pt>
              </c:numCache>
            </c:numRef>
          </c:val>
        </c:ser>
        <c:ser>
          <c:idx val="1"/>
          <c:order val="1"/>
          <c:tx>
            <c:strRef>
              <c:f>'Line Chart Data Day &amp; Night'!$C$24</c:f>
              <c:strCache>
                <c:ptCount val="1"/>
                <c:pt idx="0">
                  <c:v>May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'Line Chart Data Day &amp; Night'!$A$25:$A$35</c15:sqref>
                  </c15:fullRef>
                </c:ext>
              </c:extLst>
              <c:f>('Line Chart Data Day &amp; Night'!$A$25:$A$31,'Line Chart Data Day &amp; Night'!$A$35)</c:f>
              <c:strCache>
                <c:ptCount val="8"/>
                <c:pt idx="0">
                  <c:v>Daily calls  *(include professional line)</c:v>
                </c:pt>
                <c:pt idx="1">
                  <c:v>Calls served  *(include professional line )</c:v>
                </c:pt>
                <c:pt idx="2">
                  <c:v>Total calls that were Professional Calls </c:v>
                </c:pt>
                <c:pt idx="3">
                  <c:v>Abandoned calls  *(include professional line )</c:v>
                </c:pt>
                <c:pt idx="4">
                  <c:v>Abandoned: Before 5 seconds </c:v>
                </c:pt>
                <c:pt idx="5">
                  <c:v>Abandoned: Before 1 minute –</c:v>
                </c:pt>
                <c:pt idx="6">
                  <c:v>Abandoned: After 1 minute </c:v>
                </c:pt>
                <c:pt idx="7">
                  <c:v>Professional Calls Answered by tele coach line **</c:v>
                </c:pt>
              </c:strCache>
            </c:strRef>
          </c:cat>
          <c:val>
            <c:numRef>
              <c:extLst>
                <c:ext xmlns:c15="http://schemas.microsoft.com/office/drawing/2012/chart" uri="{02D57815-91ED-43cb-92C2-25804820EDAC}">
                  <c15:fullRef>
                    <c15:sqref>'Line Chart Data Day &amp; Night'!$C$25:$C$35</c15:sqref>
                  </c15:fullRef>
                </c:ext>
              </c:extLst>
              <c:f>('Line Chart Data Day &amp; Night'!$C$25:$C$31,'Line Chart Data Day &amp; Night'!$C$35)</c:f>
              <c:numCache>
                <c:formatCode>General</c:formatCode>
                <c:ptCount val="8"/>
                <c:pt idx="0">
                  <c:v>5408</c:v>
                </c:pt>
                <c:pt idx="1">
                  <c:v>3542</c:v>
                </c:pt>
                <c:pt idx="3">
                  <c:v>1862</c:v>
                </c:pt>
                <c:pt idx="4">
                  <c:v>876</c:v>
                </c:pt>
                <c:pt idx="5">
                  <c:v>292</c:v>
                </c:pt>
                <c:pt idx="6">
                  <c:v>694</c:v>
                </c:pt>
                <c:pt idx="7">
                  <c:v>635</c:v>
                </c:pt>
              </c:numCache>
            </c:numRef>
          </c:val>
        </c:ser>
        <c:ser>
          <c:idx val="2"/>
          <c:order val="2"/>
          <c:tx>
            <c:strRef>
              <c:f>'Line Chart Data Day &amp; Night'!$D$24</c:f>
              <c:strCache>
                <c:ptCount val="1"/>
                <c:pt idx="0">
                  <c:v>June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'Line Chart Data Day &amp; Night'!$A$25:$A$35</c15:sqref>
                  </c15:fullRef>
                </c:ext>
              </c:extLst>
              <c:f>('Line Chart Data Day &amp; Night'!$A$25:$A$31,'Line Chart Data Day &amp; Night'!$A$35)</c:f>
              <c:strCache>
                <c:ptCount val="8"/>
                <c:pt idx="0">
                  <c:v>Daily calls  *(include professional line)</c:v>
                </c:pt>
                <c:pt idx="1">
                  <c:v>Calls served  *(include professional line )</c:v>
                </c:pt>
                <c:pt idx="2">
                  <c:v>Total calls that were Professional Calls </c:v>
                </c:pt>
                <c:pt idx="3">
                  <c:v>Abandoned calls  *(include professional line )</c:v>
                </c:pt>
                <c:pt idx="4">
                  <c:v>Abandoned: Before 5 seconds </c:v>
                </c:pt>
                <c:pt idx="5">
                  <c:v>Abandoned: Before 1 minute –</c:v>
                </c:pt>
                <c:pt idx="6">
                  <c:v>Abandoned: After 1 minute </c:v>
                </c:pt>
                <c:pt idx="7">
                  <c:v>Professional Calls Answered by tele coach line **</c:v>
                </c:pt>
              </c:strCache>
            </c:strRef>
          </c:cat>
          <c:val>
            <c:numRef>
              <c:extLst>
                <c:ext xmlns:c15="http://schemas.microsoft.com/office/drawing/2012/chart" uri="{02D57815-91ED-43cb-92C2-25804820EDAC}">
                  <c15:fullRef>
                    <c15:sqref>'Line Chart Data Day &amp; Night'!$D$25:$D$35</c15:sqref>
                  </c15:fullRef>
                </c:ext>
              </c:extLst>
              <c:f>('Line Chart Data Day &amp; Night'!$D$25:$D$31,'Line Chart Data Day &amp; Night'!$D$35)</c:f>
              <c:numCache>
                <c:formatCode>General</c:formatCode>
                <c:ptCount val="8"/>
                <c:pt idx="0">
                  <c:v>5310</c:v>
                </c:pt>
                <c:pt idx="1">
                  <c:v>3382</c:v>
                </c:pt>
                <c:pt idx="3">
                  <c:v>1924</c:v>
                </c:pt>
                <c:pt idx="4">
                  <c:v>827</c:v>
                </c:pt>
                <c:pt idx="5">
                  <c:v>291</c:v>
                </c:pt>
                <c:pt idx="6">
                  <c:v>806</c:v>
                </c:pt>
                <c:pt idx="7">
                  <c:v>657</c:v>
                </c:pt>
              </c:numCache>
            </c:numRef>
          </c:val>
        </c:ser>
        <c:ser>
          <c:idx val="3"/>
          <c:order val="3"/>
          <c:tx>
            <c:strRef>
              <c:f>'Line Chart Data Day &amp; Night'!$E$24</c:f>
              <c:strCache>
                <c:ptCount val="1"/>
                <c:pt idx="0">
                  <c:v>July</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'Line Chart Data Day &amp; Night'!$A$25:$A$35</c15:sqref>
                  </c15:fullRef>
                </c:ext>
              </c:extLst>
              <c:f>('Line Chart Data Day &amp; Night'!$A$25:$A$31,'Line Chart Data Day &amp; Night'!$A$35)</c:f>
              <c:strCache>
                <c:ptCount val="8"/>
                <c:pt idx="0">
                  <c:v>Daily calls  *(include professional line)</c:v>
                </c:pt>
                <c:pt idx="1">
                  <c:v>Calls served  *(include professional line )</c:v>
                </c:pt>
                <c:pt idx="2">
                  <c:v>Total calls that were Professional Calls </c:v>
                </c:pt>
                <c:pt idx="3">
                  <c:v>Abandoned calls  *(include professional line )</c:v>
                </c:pt>
                <c:pt idx="4">
                  <c:v>Abandoned: Before 5 seconds </c:v>
                </c:pt>
                <c:pt idx="5">
                  <c:v>Abandoned: Before 1 minute –</c:v>
                </c:pt>
                <c:pt idx="6">
                  <c:v>Abandoned: After 1 minute </c:v>
                </c:pt>
                <c:pt idx="7">
                  <c:v>Professional Calls Answered by tele coach line **</c:v>
                </c:pt>
              </c:strCache>
            </c:strRef>
          </c:cat>
          <c:val>
            <c:numRef>
              <c:extLst>
                <c:ext xmlns:c15="http://schemas.microsoft.com/office/drawing/2012/chart" uri="{02D57815-91ED-43cb-92C2-25804820EDAC}">
                  <c15:fullRef>
                    <c15:sqref>'Line Chart Data Day &amp; Night'!$E$25:$E$35</c15:sqref>
                  </c15:fullRef>
                </c:ext>
              </c:extLst>
              <c:f>('Line Chart Data Day &amp; Night'!$E$25:$E$31,'Line Chart Data Day &amp; Night'!$E$35)</c:f>
              <c:numCache>
                <c:formatCode>General</c:formatCode>
                <c:ptCount val="8"/>
                <c:pt idx="0">
                  <c:v>3845</c:v>
                </c:pt>
                <c:pt idx="1">
                  <c:v>2541</c:v>
                </c:pt>
                <c:pt idx="3">
                  <c:v>1301</c:v>
                </c:pt>
                <c:pt idx="4">
                  <c:v>257</c:v>
                </c:pt>
                <c:pt idx="5">
                  <c:v>177</c:v>
                </c:pt>
                <c:pt idx="6">
                  <c:v>867</c:v>
                </c:pt>
                <c:pt idx="7">
                  <c:v>1257</c:v>
                </c:pt>
              </c:numCache>
            </c:numRef>
          </c:val>
        </c:ser>
        <c:ser>
          <c:idx val="4"/>
          <c:order val="4"/>
          <c:tx>
            <c:strRef>
              <c:f>'Line Chart Data Day &amp; Night'!$F$24</c:f>
              <c:strCache>
                <c:ptCount val="1"/>
                <c:pt idx="0">
                  <c:v>Aug</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'Line Chart Data Day &amp; Night'!$A$25:$A$35</c15:sqref>
                  </c15:fullRef>
                </c:ext>
              </c:extLst>
              <c:f>('Line Chart Data Day &amp; Night'!$A$25:$A$31,'Line Chart Data Day &amp; Night'!$A$35)</c:f>
              <c:strCache>
                <c:ptCount val="8"/>
                <c:pt idx="0">
                  <c:v>Daily calls  *(include professional line)</c:v>
                </c:pt>
                <c:pt idx="1">
                  <c:v>Calls served  *(include professional line )</c:v>
                </c:pt>
                <c:pt idx="2">
                  <c:v>Total calls that were Professional Calls </c:v>
                </c:pt>
                <c:pt idx="3">
                  <c:v>Abandoned calls  *(include professional line )</c:v>
                </c:pt>
                <c:pt idx="4">
                  <c:v>Abandoned: Before 5 seconds </c:v>
                </c:pt>
                <c:pt idx="5">
                  <c:v>Abandoned: Before 1 minute –</c:v>
                </c:pt>
                <c:pt idx="6">
                  <c:v>Abandoned: After 1 minute </c:v>
                </c:pt>
                <c:pt idx="7">
                  <c:v>Professional Calls Answered by tele coach line **</c:v>
                </c:pt>
              </c:strCache>
            </c:strRef>
          </c:cat>
          <c:val>
            <c:numRef>
              <c:extLst>
                <c:ext xmlns:c15="http://schemas.microsoft.com/office/drawing/2012/chart" uri="{02D57815-91ED-43cb-92C2-25804820EDAC}">
                  <c15:fullRef>
                    <c15:sqref>'Line Chart Data Day &amp; Night'!$F$25:$F$35</c15:sqref>
                  </c15:fullRef>
                </c:ext>
              </c:extLst>
              <c:f>('Line Chart Data Day &amp; Night'!$F$25:$F$31,'Line Chart Data Day &amp; Night'!$F$35)</c:f>
              <c:numCache>
                <c:formatCode>General</c:formatCode>
                <c:ptCount val="8"/>
                <c:pt idx="0">
                  <c:v>4265</c:v>
                </c:pt>
                <c:pt idx="1">
                  <c:v>2616</c:v>
                </c:pt>
                <c:pt idx="3">
                  <c:v>1641</c:v>
                </c:pt>
                <c:pt idx="4">
                  <c:v>343</c:v>
                </c:pt>
                <c:pt idx="5">
                  <c:v>216</c:v>
                </c:pt>
                <c:pt idx="6">
                  <c:v>1098</c:v>
                </c:pt>
                <c:pt idx="7">
                  <c:v>1149</c:v>
                </c:pt>
              </c:numCache>
            </c:numRef>
          </c:val>
        </c:ser>
        <c:dLbls>
          <c:dLblPos val="outEnd"/>
          <c:showLegendKey val="0"/>
          <c:showVal val="1"/>
          <c:showCatName val="0"/>
          <c:showSerName val="0"/>
          <c:showPercent val="0"/>
          <c:showBubbleSize val="0"/>
        </c:dLbls>
        <c:gapWidth val="100"/>
        <c:overlap val="-24"/>
        <c:axId val="508162976"/>
        <c:axId val="508163760"/>
      </c:barChart>
      <c:catAx>
        <c:axId val="50816297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163760"/>
        <c:crosses val="autoZero"/>
        <c:auto val="1"/>
        <c:lblAlgn val="ctr"/>
        <c:lblOffset val="100"/>
        <c:noMultiLvlLbl val="0"/>
      </c:catAx>
      <c:valAx>
        <c:axId val="50816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162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1">
        <a:lumMod val="50000"/>
        <a:lumOff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Abandoned call breakdown Professional Line 00:00 - 24:00  </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5"/>
          <c:order val="0"/>
          <c:tx>
            <c:strRef>
              <c:f>'Hourly Breadown abandons Prof '!$B$1</c:f>
              <c:strCache>
                <c:ptCount val="1"/>
                <c:pt idx="0">
                  <c:v>5 seconds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'Hourly Breadown abandons Prof '!$A$2:$A$25</c:f>
              <c:strCache>
                <c:ptCount val="24"/>
                <c:pt idx="0">
                  <c:v>0:00-1:00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12:00-13:00</c:v>
                </c:pt>
                <c:pt idx="13">
                  <c:v>13:00-14:00</c:v>
                </c:pt>
                <c:pt idx="14">
                  <c:v>14:00-15:00</c:v>
                </c:pt>
                <c:pt idx="15">
                  <c:v>15:00-16:00</c:v>
                </c:pt>
                <c:pt idx="16">
                  <c:v>16:00-17:00</c:v>
                </c:pt>
                <c:pt idx="17">
                  <c:v>17:00-18:00</c:v>
                </c:pt>
                <c:pt idx="18">
                  <c:v>18:00-19:00</c:v>
                </c:pt>
                <c:pt idx="19">
                  <c:v>19:00-20:00</c:v>
                </c:pt>
                <c:pt idx="20">
                  <c:v>20:00-21:00</c:v>
                </c:pt>
                <c:pt idx="21">
                  <c:v>21:00-22:00</c:v>
                </c:pt>
                <c:pt idx="22">
                  <c:v>22:00-23:00</c:v>
                </c:pt>
                <c:pt idx="23">
                  <c:v>23:00-24:00</c:v>
                </c:pt>
              </c:strCache>
            </c:strRef>
          </c:cat>
          <c:val>
            <c:numRef>
              <c:f>'Hourly Breadown abandons Prof '!$B$2:$B$25</c:f>
              <c:numCache>
                <c:formatCode>#</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er>
        <c:ser>
          <c:idx val="6"/>
          <c:order val="1"/>
          <c:tx>
            <c:strRef>
              <c:f>'Hourly Breadown abandons Prof '!$C$1</c:f>
              <c:strCache>
                <c:ptCount val="1"/>
                <c:pt idx="0">
                  <c:v>15 seconds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'Hourly Breadown abandons Prof '!$A$2:$A$25</c:f>
              <c:strCache>
                <c:ptCount val="24"/>
                <c:pt idx="0">
                  <c:v>0:00-1:00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12:00-13:00</c:v>
                </c:pt>
                <c:pt idx="13">
                  <c:v>13:00-14:00</c:v>
                </c:pt>
                <c:pt idx="14">
                  <c:v>14:00-15:00</c:v>
                </c:pt>
                <c:pt idx="15">
                  <c:v>15:00-16:00</c:v>
                </c:pt>
                <c:pt idx="16">
                  <c:v>16:00-17:00</c:v>
                </c:pt>
                <c:pt idx="17">
                  <c:v>17:00-18:00</c:v>
                </c:pt>
                <c:pt idx="18">
                  <c:v>18:00-19:00</c:v>
                </c:pt>
                <c:pt idx="19">
                  <c:v>19:00-20:00</c:v>
                </c:pt>
                <c:pt idx="20">
                  <c:v>20:00-21:00</c:v>
                </c:pt>
                <c:pt idx="21">
                  <c:v>21:00-22:00</c:v>
                </c:pt>
                <c:pt idx="22">
                  <c:v>22:00-23:00</c:v>
                </c:pt>
                <c:pt idx="23">
                  <c:v>23:00-24:00</c:v>
                </c:pt>
              </c:strCache>
            </c:strRef>
          </c:cat>
          <c:val>
            <c:numRef>
              <c:f>'Hourly Breadown abandons Prof '!$C$2:$C$25</c:f>
              <c:numCache>
                <c:formatCode>#</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er>
        <c:ser>
          <c:idx val="7"/>
          <c:order val="2"/>
          <c:tx>
            <c:strRef>
              <c:f>'Hourly Breadown abandons Prof '!$D$1</c:f>
              <c:strCache>
                <c:ptCount val="1"/>
                <c:pt idx="0">
                  <c:v>30 seconds</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'Hourly Breadown abandons Prof '!$A$2:$A$25</c:f>
              <c:strCache>
                <c:ptCount val="24"/>
                <c:pt idx="0">
                  <c:v>0:00-1:00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12:00-13:00</c:v>
                </c:pt>
                <c:pt idx="13">
                  <c:v>13:00-14:00</c:v>
                </c:pt>
                <c:pt idx="14">
                  <c:v>14:00-15:00</c:v>
                </c:pt>
                <c:pt idx="15">
                  <c:v>15:00-16:00</c:v>
                </c:pt>
                <c:pt idx="16">
                  <c:v>16:00-17:00</c:v>
                </c:pt>
                <c:pt idx="17">
                  <c:v>17:00-18:00</c:v>
                </c:pt>
                <c:pt idx="18">
                  <c:v>18:00-19:00</c:v>
                </c:pt>
                <c:pt idx="19">
                  <c:v>19:00-20:00</c:v>
                </c:pt>
                <c:pt idx="20">
                  <c:v>20:00-21:00</c:v>
                </c:pt>
                <c:pt idx="21">
                  <c:v>21:00-22:00</c:v>
                </c:pt>
                <c:pt idx="22">
                  <c:v>22:00-23:00</c:v>
                </c:pt>
                <c:pt idx="23">
                  <c:v>23:00-24:00</c:v>
                </c:pt>
              </c:strCache>
            </c:strRef>
          </c:cat>
          <c:val>
            <c:numRef>
              <c:f>'Hourly Breadown abandons Prof '!$D$2:$D$25</c:f>
              <c:numCache>
                <c:formatCode>#</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val>
        </c:ser>
        <c:ser>
          <c:idx val="8"/>
          <c:order val="3"/>
          <c:tx>
            <c:strRef>
              <c:f>'Hourly Breadown abandons Prof '!$E$1</c:f>
              <c:strCache>
                <c:ptCount val="1"/>
                <c:pt idx="0">
                  <c:v>60 seconds</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'Hourly Breadown abandons Prof '!$A$2:$A$25</c:f>
              <c:strCache>
                <c:ptCount val="24"/>
                <c:pt idx="0">
                  <c:v>0:00-1:00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12:00-13:00</c:v>
                </c:pt>
                <c:pt idx="13">
                  <c:v>13:00-14:00</c:v>
                </c:pt>
                <c:pt idx="14">
                  <c:v>14:00-15:00</c:v>
                </c:pt>
                <c:pt idx="15">
                  <c:v>15:00-16:00</c:v>
                </c:pt>
                <c:pt idx="16">
                  <c:v>16:00-17:00</c:v>
                </c:pt>
                <c:pt idx="17">
                  <c:v>17:00-18:00</c:v>
                </c:pt>
                <c:pt idx="18">
                  <c:v>18:00-19:00</c:v>
                </c:pt>
                <c:pt idx="19">
                  <c:v>19:00-20:00</c:v>
                </c:pt>
                <c:pt idx="20">
                  <c:v>20:00-21:00</c:v>
                </c:pt>
                <c:pt idx="21">
                  <c:v>21:00-22:00</c:v>
                </c:pt>
                <c:pt idx="22">
                  <c:v>22:00-23:00</c:v>
                </c:pt>
                <c:pt idx="23">
                  <c:v>23:00-24:00</c:v>
                </c:pt>
              </c:strCache>
            </c:strRef>
          </c:cat>
          <c:val>
            <c:numRef>
              <c:f>'Hourly Breadown abandons Prof '!$E$2:$E$25</c:f>
              <c:numCache>
                <c:formatCode>#</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1</c:v>
                </c:pt>
                <c:pt idx="19">
                  <c:v>0</c:v>
                </c:pt>
                <c:pt idx="20">
                  <c:v>0</c:v>
                </c:pt>
                <c:pt idx="21">
                  <c:v>0</c:v>
                </c:pt>
                <c:pt idx="22">
                  <c:v>0</c:v>
                </c:pt>
              </c:numCache>
            </c:numRef>
          </c:val>
        </c:ser>
        <c:ser>
          <c:idx val="9"/>
          <c:order val="4"/>
          <c:tx>
            <c:strRef>
              <c:f>'Hourly Breadown abandons Prof '!$F$1</c:f>
              <c:strCache>
                <c:ptCount val="1"/>
                <c:pt idx="0">
                  <c:v>Abandoned after 60 seconds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'Hourly Breadown abandons Prof '!$A$2:$A$25</c:f>
              <c:strCache>
                <c:ptCount val="24"/>
                <c:pt idx="0">
                  <c:v>0:00-1:00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12:00-13:00</c:v>
                </c:pt>
                <c:pt idx="13">
                  <c:v>13:00-14:00</c:v>
                </c:pt>
                <c:pt idx="14">
                  <c:v>14:00-15:00</c:v>
                </c:pt>
                <c:pt idx="15">
                  <c:v>15:00-16:00</c:v>
                </c:pt>
                <c:pt idx="16">
                  <c:v>16:00-17:00</c:v>
                </c:pt>
                <c:pt idx="17">
                  <c:v>17:00-18:00</c:v>
                </c:pt>
                <c:pt idx="18">
                  <c:v>18:00-19:00</c:v>
                </c:pt>
                <c:pt idx="19">
                  <c:v>19:00-20:00</c:v>
                </c:pt>
                <c:pt idx="20">
                  <c:v>20:00-21:00</c:v>
                </c:pt>
                <c:pt idx="21">
                  <c:v>21:00-22:00</c:v>
                </c:pt>
                <c:pt idx="22">
                  <c:v>22:00-23:00</c:v>
                </c:pt>
                <c:pt idx="23">
                  <c:v>23:00-24:00</c:v>
                </c:pt>
              </c:strCache>
            </c:strRef>
          </c:cat>
          <c:val>
            <c:numRef>
              <c:f>'Hourly Breadown abandons Prof '!$F$2:$F$25</c:f>
              <c:numCache>
                <c:formatCode>#</c:formatCode>
                <c:ptCount val="24"/>
                <c:pt idx="0">
                  <c:v>0</c:v>
                </c:pt>
                <c:pt idx="1">
                  <c:v>0</c:v>
                </c:pt>
                <c:pt idx="2">
                  <c:v>0</c:v>
                </c:pt>
                <c:pt idx="3">
                  <c:v>0</c:v>
                </c:pt>
                <c:pt idx="4">
                  <c:v>0</c:v>
                </c:pt>
                <c:pt idx="5">
                  <c:v>0</c:v>
                </c:pt>
                <c:pt idx="6">
                  <c:v>0</c:v>
                </c:pt>
                <c:pt idx="7">
                  <c:v>0</c:v>
                </c:pt>
                <c:pt idx="8">
                  <c:v>0</c:v>
                </c:pt>
                <c:pt idx="9">
                  <c:v>1</c:v>
                </c:pt>
                <c:pt idx="10">
                  <c:v>0</c:v>
                </c:pt>
                <c:pt idx="11">
                  <c:v>4</c:v>
                </c:pt>
                <c:pt idx="12">
                  <c:v>3</c:v>
                </c:pt>
                <c:pt idx="13">
                  <c:v>1</c:v>
                </c:pt>
                <c:pt idx="14">
                  <c:v>0</c:v>
                </c:pt>
                <c:pt idx="15">
                  <c:v>0</c:v>
                </c:pt>
                <c:pt idx="16">
                  <c:v>1</c:v>
                </c:pt>
                <c:pt idx="17">
                  <c:v>1</c:v>
                </c:pt>
                <c:pt idx="18">
                  <c:v>1</c:v>
                </c:pt>
                <c:pt idx="19">
                  <c:v>0</c:v>
                </c:pt>
                <c:pt idx="20">
                  <c:v>0</c:v>
                </c:pt>
                <c:pt idx="21">
                  <c:v>0</c:v>
                </c:pt>
                <c:pt idx="22">
                  <c:v>0</c:v>
                </c:pt>
                <c:pt idx="23">
                  <c:v>0</c:v>
                </c:pt>
              </c:numCache>
            </c:numRef>
          </c:val>
        </c:ser>
        <c:ser>
          <c:idx val="0"/>
          <c:order val="5"/>
          <c:tx>
            <c:strRef>
              <c:f>'Hourly Breadown abandons Prof '!$B$1</c:f>
              <c:strCache>
                <c:ptCount val="1"/>
                <c:pt idx="0">
                  <c:v>5 seconds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'Hourly Breadown abandons Prof '!$A$2:$A$25</c:f>
              <c:strCache>
                <c:ptCount val="24"/>
                <c:pt idx="0">
                  <c:v>0:00-1:00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12:00-13:00</c:v>
                </c:pt>
                <c:pt idx="13">
                  <c:v>13:00-14:00</c:v>
                </c:pt>
                <c:pt idx="14">
                  <c:v>14:00-15:00</c:v>
                </c:pt>
                <c:pt idx="15">
                  <c:v>15:00-16:00</c:v>
                </c:pt>
                <c:pt idx="16">
                  <c:v>16:00-17:00</c:v>
                </c:pt>
                <c:pt idx="17">
                  <c:v>17:00-18:00</c:v>
                </c:pt>
                <c:pt idx="18">
                  <c:v>18:00-19:00</c:v>
                </c:pt>
                <c:pt idx="19">
                  <c:v>19:00-20:00</c:v>
                </c:pt>
                <c:pt idx="20">
                  <c:v>20:00-21:00</c:v>
                </c:pt>
                <c:pt idx="21">
                  <c:v>21:00-22:00</c:v>
                </c:pt>
                <c:pt idx="22">
                  <c:v>22:00-23:00</c:v>
                </c:pt>
                <c:pt idx="23">
                  <c:v>23:00-24:00</c:v>
                </c:pt>
              </c:strCache>
            </c:strRef>
          </c:cat>
          <c:val>
            <c:numRef>
              <c:f>'Hourly Breadown abandons Prof '!$B$2:$B$25</c:f>
              <c:numCache>
                <c:formatCode>#</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er>
        <c:ser>
          <c:idx val="1"/>
          <c:order val="6"/>
          <c:tx>
            <c:strRef>
              <c:f>'Hourly Breadown abandons Prof '!$C$1</c:f>
              <c:strCache>
                <c:ptCount val="1"/>
                <c:pt idx="0">
                  <c:v>15 seconds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'Hourly Breadown abandons Prof '!$A$2:$A$25</c:f>
              <c:strCache>
                <c:ptCount val="24"/>
                <c:pt idx="0">
                  <c:v>0:00-1:00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12:00-13:00</c:v>
                </c:pt>
                <c:pt idx="13">
                  <c:v>13:00-14:00</c:v>
                </c:pt>
                <c:pt idx="14">
                  <c:v>14:00-15:00</c:v>
                </c:pt>
                <c:pt idx="15">
                  <c:v>15:00-16:00</c:v>
                </c:pt>
                <c:pt idx="16">
                  <c:v>16:00-17:00</c:v>
                </c:pt>
                <c:pt idx="17">
                  <c:v>17:00-18:00</c:v>
                </c:pt>
                <c:pt idx="18">
                  <c:v>18:00-19:00</c:v>
                </c:pt>
                <c:pt idx="19">
                  <c:v>19:00-20:00</c:v>
                </c:pt>
                <c:pt idx="20">
                  <c:v>20:00-21:00</c:v>
                </c:pt>
                <c:pt idx="21">
                  <c:v>21:00-22:00</c:v>
                </c:pt>
                <c:pt idx="22">
                  <c:v>22:00-23:00</c:v>
                </c:pt>
                <c:pt idx="23">
                  <c:v>23:00-24:00</c:v>
                </c:pt>
              </c:strCache>
            </c:strRef>
          </c:cat>
          <c:val>
            <c:numRef>
              <c:f>'Hourly Breadown abandons Prof '!$C$2:$C$25</c:f>
              <c:numCache>
                <c:formatCode>#</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er>
        <c:ser>
          <c:idx val="2"/>
          <c:order val="7"/>
          <c:tx>
            <c:strRef>
              <c:f>'Hourly Breadown abandons Prof '!$D$1</c:f>
              <c:strCache>
                <c:ptCount val="1"/>
                <c:pt idx="0">
                  <c:v>30 seconds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'Hourly Breadown abandons Prof '!$A$2:$A$25</c:f>
              <c:strCache>
                <c:ptCount val="24"/>
                <c:pt idx="0">
                  <c:v>0:00-1:00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12:00-13:00</c:v>
                </c:pt>
                <c:pt idx="13">
                  <c:v>13:00-14:00</c:v>
                </c:pt>
                <c:pt idx="14">
                  <c:v>14:00-15:00</c:v>
                </c:pt>
                <c:pt idx="15">
                  <c:v>15:00-16:00</c:v>
                </c:pt>
                <c:pt idx="16">
                  <c:v>16:00-17:00</c:v>
                </c:pt>
                <c:pt idx="17">
                  <c:v>17:00-18:00</c:v>
                </c:pt>
                <c:pt idx="18">
                  <c:v>18:00-19:00</c:v>
                </c:pt>
                <c:pt idx="19">
                  <c:v>19:00-20:00</c:v>
                </c:pt>
                <c:pt idx="20">
                  <c:v>20:00-21:00</c:v>
                </c:pt>
                <c:pt idx="21">
                  <c:v>21:00-22:00</c:v>
                </c:pt>
                <c:pt idx="22">
                  <c:v>22:00-23:00</c:v>
                </c:pt>
                <c:pt idx="23">
                  <c:v>23:00-24:00</c:v>
                </c:pt>
              </c:strCache>
            </c:strRef>
          </c:cat>
          <c:val>
            <c:numRef>
              <c:f>'Hourly Breadown abandons Prof '!$D$2:$D$25</c:f>
              <c:numCache>
                <c:formatCode>#</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val>
        </c:ser>
        <c:ser>
          <c:idx val="3"/>
          <c:order val="8"/>
          <c:tx>
            <c:strRef>
              <c:f>'Hourly Breadown abandons Prof '!$E$1</c:f>
              <c:strCache>
                <c:ptCount val="1"/>
                <c:pt idx="0">
                  <c:v>60 seconds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'Hourly Breadown abandons Prof '!$A$2:$A$25</c:f>
              <c:strCache>
                <c:ptCount val="24"/>
                <c:pt idx="0">
                  <c:v>0:00-1:00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12:00-13:00</c:v>
                </c:pt>
                <c:pt idx="13">
                  <c:v>13:00-14:00</c:v>
                </c:pt>
                <c:pt idx="14">
                  <c:v>14:00-15:00</c:v>
                </c:pt>
                <c:pt idx="15">
                  <c:v>15:00-16:00</c:v>
                </c:pt>
                <c:pt idx="16">
                  <c:v>16:00-17:00</c:v>
                </c:pt>
                <c:pt idx="17">
                  <c:v>17:00-18:00</c:v>
                </c:pt>
                <c:pt idx="18">
                  <c:v>18:00-19:00</c:v>
                </c:pt>
                <c:pt idx="19">
                  <c:v>19:00-20:00</c:v>
                </c:pt>
                <c:pt idx="20">
                  <c:v>20:00-21:00</c:v>
                </c:pt>
                <c:pt idx="21">
                  <c:v>21:00-22:00</c:v>
                </c:pt>
                <c:pt idx="22">
                  <c:v>22:00-23:00</c:v>
                </c:pt>
                <c:pt idx="23">
                  <c:v>23:00-24:00</c:v>
                </c:pt>
              </c:strCache>
            </c:strRef>
          </c:cat>
          <c:val>
            <c:numRef>
              <c:f>'Hourly Breadown abandons Prof '!$E$2:$E$25</c:f>
              <c:numCache>
                <c:formatCode>#</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1</c:v>
                </c:pt>
                <c:pt idx="19">
                  <c:v>0</c:v>
                </c:pt>
                <c:pt idx="20">
                  <c:v>0</c:v>
                </c:pt>
                <c:pt idx="21">
                  <c:v>0</c:v>
                </c:pt>
                <c:pt idx="22">
                  <c:v>0</c:v>
                </c:pt>
              </c:numCache>
            </c:numRef>
          </c:val>
        </c:ser>
        <c:ser>
          <c:idx val="4"/>
          <c:order val="9"/>
          <c:tx>
            <c:strRef>
              <c:f>'Hourly Breadown abandons Prof '!$F$1</c:f>
              <c:strCache>
                <c:ptCount val="1"/>
                <c:pt idx="0">
                  <c:v>Abandoned after 60 seconds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'Hourly Breadown abandons Prof '!$A$2:$A$25</c:f>
              <c:strCache>
                <c:ptCount val="24"/>
                <c:pt idx="0">
                  <c:v>0:00-1:00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12:00-13:00</c:v>
                </c:pt>
                <c:pt idx="13">
                  <c:v>13:00-14:00</c:v>
                </c:pt>
                <c:pt idx="14">
                  <c:v>14:00-15:00</c:v>
                </c:pt>
                <c:pt idx="15">
                  <c:v>15:00-16:00</c:v>
                </c:pt>
                <c:pt idx="16">
                  <c:v>16:00-17:00</c:v>
                </c:pt>
                <c:pt idx="17">
                  <c:v>17:00-18:00</c:v>
                </c:pt>
                <c:pt idx="18">
                  <c:v>18:00-19:00</c:v>
                </c:pt>
                <c:pt idx="19">
                  <c:v>19:00-20:00</c:v>
                </c:pt>
                <c:pt idx="20">
                  <c:v>20:00-21:00</c:v>
                </c:pt>
                <c:pt idx="21">
                  <c:v>21:00-22:00</c:v>
                </c:pt>
                <c:pt idx="22">
                  <c:v>22:00-23:00</c:v>
                </c:pt>
                <c:pt idx="23">
                  <c:v>23:00-24:00</c:v>
                </c:pt>
              </c:strCache>
            </c:strRef>
          </c:cat>
          <c:val>
            <c:numRef>
              <c:f>'Hourly Breadown abandons Prof '!$F$2:$F$25</c:f>
              <c:numCache>
                <c:formatCode>#</c:formatCode>
                <c:ptCount val="24"/>
                <c:pt idx="0">
                  <c:v>0</c:v>
                </c:pt>
                <c:pt idx="1">
                  <c:v>0</c:v>
                </c:pt>
                <c:pt idx="2">
                  <c:v>0</c:v>
                </c:pt>
                <c:pt idx="3">
                  <c:v>0</c:v>
                </c:pt>
                <c:pt idx="4">
                  <c:v>0</c:v>
                </c:pt>
                <c:pt idx="5">
                  <c:v>0</c:v>
                </c:pt>
                <c:pt idx="6">
                  <c:v>0</c:v>
                </c:pt>
                <c:pt idx="7">
                  <c:v>0</c:v>
                </c:pt>
                <c:pt idx="8">
                  <c:v>0</c:v>
                </c:pt>
                <c:pt idx="9">
                  <c:v>1</c:v>
                </c:pt>
                <c:pt idx="10">
                  <c:v>0</c:v>
                </c:pt>
                <c:pt idx="11">
                  <c:v>4</c:v>
                </c:pt>
                <c:pt idx="12">
                  <c:v>3</c:v>
                </c:pt>
                <c:pt idx="13">
                  <c:v>1</c:v>
                </c:pt>
                <c:pt idx="14">
                  <c:v>0</c:v>
                </c:pt>
                <c:pt idx="15">
                  <c:v>0</c:v>
                </c:pt>
                <c:pt idx="16">
                  <c:v>1</c:v>
                </c:pt>
                <c:pt idx="17">
                  <c:v>1</c:v>
                </c:pt>
                <c:pt idx="18">
                  <c:v>1</c:v>
                </c:pt>
                <c:pt idx="19">
                  <c:v>0</c:v>
                </c:pt>
                <c:pt idx="20">
                  <c:v>0</c:v>
                </c:pt>
                <c:pt idx="21">
                  <c:v>0</c:v>
                </c:pt>
                <c:pt idx="22">
                  <c:v>0</c:v>
                </c:pt>
                <c:pt idx="23">
                  <c:v>0</c:v>
                </c:pt>
              </c:numCache>
            </c:numRef>
          </c:val>
        </c:ser>
        <c:dLbls>
          <c:showLegendKey val="0"/>
          <c:showVal val="0"/>
          <c:showCatName val="0"/>
          <c:showSerName val="0"/>
          <c:showPercent val="0"/>
          <c:showBubbleSize val="0"/>
        </c:dLbls>
        <c:gapWidth val="100"/>
        <c:overlap val="-24"/>
        <c:axId val="506142552"/>
        <c:axId val="506144120"/>
      </c:barChart>
      <c:catAx>
        <c:axId val="5061425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6144120"/>
        <c:crosses val="autoZero"/>
        <c:auto val="1"/>
        <c:lblAlgn val="ctr"/>
        <c:lblOffset val="100"/>
        <c:noMultiLvlLbl val="0"/>
      </c:catAx>
      <c:valAx>
        <c:axId val="506144120"/>
        <c:scaling>
          <c:orientation val="minMax"/>
        </c:scaling>
        <c:delete val="0"/>
        <c:axPos val="l"/>
        <c:majorGridlines>
          <c:spPr>
            <a:ln w="9525" cap="flat" cmpd="sng" algn="ctr">
              <a:solidFill>
                <a:schemeClr val="lt1">
                  <a:lumMod val="95000"/>
                  <a:alpha val="10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614255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Overall number of abandons Professional Line 00:00 - 24:00  </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3.2433767437886014E-2"/>
          <c:y val="0.11208095364787823"/>
          <c:w val="0.95268161287053987"/>
          <c:h val="0.75532066358904881"/>
        </c:manualLayout>
      </c:layout>
      <c:barChart>
        <c:barDir val="col"/>
        <c:grouping val="clustered"/>
        <c:varyColors val="0"/>
        <c:ser>
          <c:idx val="0"/>
          <c:order val="0"/>
          <c:tx>
            <c:strRef>
              <c:f>'Hourly Breadown abandons Prof '!$B$29</c:f>
              <c:strCache>
                <c:ptCount val="1"/>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'Hourly Breadown abandons Prof '!$A$30:$A$53</c:f>
              <c:strCache>
                <c:ptCount val="24"/>
                <c:pt idx="0">
                  <c:v>0:00-1:00</c:v>
                </c:pt>
                <c:pt idx="1">
                  <c:v>1:00-2:00</c:v>
                </c:pt>
                <c:pt idx="2">
                  <c:v>2:00-3:00</c:v>
                </c:pt>
                <c:pt idx="3">
                  <c:v>3:00-4:00</c:v>
                </c:pt>
                <c:pt idx="4">
                  <c:v>4:00-5:00</c:v>
                </c:pt>
                <c:pt idx="5">
                  <c:v>5:00-6:00</c:v>
                </c:pt>
                <c:pt idx="6">
                  <c:v>6:00-7:00</c:v>
                </c:pt>
                <c:pt idx="7">
                  <c:v>7:00-8:00</c:v>
                </c:pt>
                <c:pt idx="8">
                  <c:v>8:00-9:00</c:v>
                </c:pt>
                <c:pt idx="9">
                  <c:v>9:00-10:00</c:v>
                </c:pt>
                <c:pt idx="10">
                  <c:v>10:00-11:00</c:v>
                </c:pt>
                <c:pt idx="11">
                  <c:v>11:00-12:00</c:v>
                </c:pt>
                <c:pt idx="12">
                  <c:v>12:00-13:00</c:v>
                </c:pt>
                <c:pt idx="13">
                  <c:v>13:00-14:00</c:v>
                </c:pt>
                <c:pt idx="14">
                  <c:v>14:00-15:00</c:v>
                </c:pt>
                <c:pt idx="15">
                  <c:v>15:00-16:00</c:v>
                </c:pt>
                <c:pt idx="16">
                  <c:v>16:00-17:00</c:v>
                </c:pt>
                <c:pt idx="17">
                  <c:v>17:00-18:00</c:v>
                </c:pt>
                <c:pt idx="18">
                  <c:v>18:00-19:00</c:v>
                </c:pt>
                <c:pt idx="19">
                  <c:v>19:00-20:00</c:v>
                </c:pt>
                <c:pt idx="20">
                  <c:v>20:00-21:00</c:v>
                </c:pt>
                <c:pt idx="21">
                  <c:v>21:00-22:00</c:v>
                </c:pt>
                <c:pt idx="22">
                  <c:v>22:00-23:00</c:v>
                </c:pt>
                <c:pt idx="23">
                  <c:v>23:00-24:00</c:v>
                </c:pt>
              </c:strCache>
            </c:strRef>
          </c:cat>
          <c:val>
            <c:numRef>
              <c:f>'Hourly Breadown abandons Prof '!$B$30:$B$53</c:f>
              <c:numCache>
                <c:formatCode>#</c:formatCode>
                <c:ptCount val="24"/>
                <c:pt idx="0">
                  <c:v>0</c:v>
                </c:pt>
                <c:pt idx="1">
                  <c:v>0</c:v>
                </c:pt>
                <c:pt idx="2">
                  <c:v>0</c:v>
                </c:pt>
                <c:pt idx="3">
                  <c:v>0</c:v>
                </c:pt>
                <c:pt idx="4">
                  <c:v>0</c:v>
                </c:pt>
                <c:pt idx="5">
                  <c:v>0</c:v>
                </c:pt>
                <c:pt idx="6">
                  <c:v>0</c:v>
                </c:pt>
                <c:pt idx="7">
                  <c:v>0</c:v>
                </c:pt>
                <c:pt idx="8">
                  <c:v>0</c:v>
                </c:pt>
                <c:pt idx="9">
                  <c:v>1</c:v>
                </c:pt>
                <c:pt idx="10">
                  <c:v>0</c:v>
                </c:pt>
                <c:pt idx="11">
                  <c:v>4</c:v>
                </c:pt>
                <c:pt idx="12">
                  <c:v>3</c:v>
                </c:pt>
                <c:pt idx="13">
                  <c:v>1</c:v>
                </c:pt>
                <c:pt idx="14">
                  <c:v>0</c:v>
                </c:pt>
                <c:pt idx="15">
                  <c:v>0</c:v>
                </c:pt>
                <c:pt idx="16">
                  <c:v>1</c:v>
                </c:pt>
                <c:pt idx="17">
                  <c:v>1</c:v>
                </c:pt>
                <c:pt idx="18">
                  <c:v>2</c:v>
                </c:pt>
                <c:pt idx="19">
                  <c:v>0</c:v>
                </c:pt>
                <c:pt idx="20">
                  <c:v>0</c:v>
                </c:pt>
                <c:pt idx="21">
                  <c:v>0</c:v>
                </c:pt>
                <c:pt idx="22">
                  <c:v>0</c:v>
                </c:pt>
                <c:pt idx="23">
                  <c:v>0</c:v>
                </c:pt>
              </c:numCache>
            </c:numRef>
          </c:val>
        </c:ser>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'Hourly Breadown abandons Prof '!$V$33:$X$33</c:f>
              <c:numCache>
                <c:formatCode>General</c:formatCode>
                <c:ptCount val="3"/>
              </c:numCache>
            </c:numRef>
          </c:cat>
          <c:val>
            <c:numRef>
              <c:f>'Hourly Breadown abandons Prof '!$Y$33</c:f>
              <c:numCache>
                <c:formatCode>General</c:formatCode>
                <c:ptCount val="1"/>
              </c:numCache>
            </c:numRef>
          </c:val>
        </c:ser>
        <c:ser>
          <c:idx val="2"/>
          <c:order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'Hourly Breadown abandons Prof '!$V$33:$X$33</c:f>
              <c:numCache>
                <c:formatCode>General</c:formatCode>
                <c:ptCount val="3"/>
              </c:numCache>
            </c:numRef>
          </c:cat>
          <c:val>
            <c:numRef>
              <c:f>'Hourly Breadown abandons Prof '!$Z$33</c:f>
              <c:numCache>
                <c:formatCode>General</c:formatCode>
                <c:ptCount val="1"/>
              </c:numCache>
            </c:numRef>
          </c:val>
        </c:ser>
        <c:ser>
          <c:idx val="3"/>
          <c:order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'Hourly Breadown abandons Prof '!$V$33:$X$33</c:f>
              <c:numCache>
                <c:formatCode>General</c:formatCode>
                <c:ptCount val="3"/>
              </c:numCache>
            </c:numRef>
          </c:cat>
          <c:val>
            <c:numRef>
              <c:f>'Hourly Breadown abandons Prof '!$AA$33</c:f>
              <c:numCache>
                <c:formatCode>General</c:formatCode>
                <c:ptCount val="1"/>
              </c:numCache>
            </c:numRef>
          </c:val>
        </c:ser>
        <c:ser>
          <c:idx val="4"/>
          <c:order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'Hourly Breadown abandons Prof '!$V$33:$X$33</c:f>
              <c:numCache>
                <c:formatCode>General</c:formatCode>
                <c:ptCount val="3"/>
              </c:numCache>
            </c:numRef>
          </c:cat>
          <c:val>
            <c:numRef>
              <c:f>'Hourly Breadown abandons Prof '!$AB$33</c:f>
              <c:numCache>
                <c:formatCode>General</c:formatCode>
                <c:ptCount val="1"/>
              </c:numCache>
            </c:numRef>
          </c:val>
        </c:ser>
        <c:dLbls>
          <c:dLblPos val="outEnd"/>
          <c:showLegendKey val="0"/>
          <c:showVal val="1"/>
          <c:showCatName val="0"/>
          <c:showSerName val="0"/>
          <c:showPercent val="0"/>
          <c:showBubbleSize val="0"/>
        </c:dLbls>
        <c:gapWidth val="100"/>
        <c:overlap val="-24"/>
        <c:axId val="506144512"/>
        <c:axId val="506143728"/>
      </c:barChart>
      <c:catAx>
        <c:axId val="5061445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6143728"/>
        <c:crosses val="autoZero"/>
        <c:auto val="1"/>
        <c:lblAlgn val="ctr"/>
        <c:lblOffset val="100"/>
        <c:noMultiLvlLbl val="0"/>
      </c:catAx>
      <c:valAx>
        <c:axId val="506143728"/>
        <c:scaling>
          <c:orientation val="minMax"/>
        </c:scaling>
        <c:delete val="0"/>
        <c:axPos val="l"/>
        <c:majorGridlines>
          <c:spPr>
            <a:ln w="9525" cap="flat" cmpd="sng" algn="ctr">
              <a:solidFill>
                <a:schemeClr val="lt1">
                  <a:lumMod val="95000"/>
                  <a:alpha val="10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614451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Profesional line calls 08:00-08:00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3"/>
          <c:order val="3"/>
          <c:tx>
            <c:strRef>
              <c:f>'Prof line'!$A$6</c:f>
              <c:strCache>
                <c:ptCount val="1"/>
                <c:pt idx="0">
                  <c:v>Number of calls overflowed to B3 (Support Worker)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'Prof line'!$B$2:$AI$2</c:f>
              <c:numCache>
                <c:formatCode>m/d/yyyy</c:formatCode>
                <c:ptCount val="34"/>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numCache>
            </c:numRef>
          </c:cat>
          <c:val>
            <c:numRef>
              <c:f>'Prof line'!$B$6:$AI$6</c:f>
              <c:numCache>
                <c:formatCode>General</c:formatCode>
                <c:ptCount val="34"/>
                <c:pt idx="0">
                  <c:v>3</c:v>
                </c:pt>
                <c:pt idx="2">
                  <c:v>3</c:v>
                </c:pt>
                <c:pt idx="4">
                  <c:v>1</c:v>
                </c:pt>
                <c:pt idx="5">
                  <c:v>6</c:v>
                </c:pt>
                <c:pt idx="10">
                  <c:v>1</c:v>
                </c:pt>
                <c:pt idx="12">
                  <c:v>1</c:v>
                </c:pt>
                <c:pt idx="14">
                  <c:v>3</c:v>
                </c:pt>
                <c:pt idx="15">
                  <c:v>1</c:v>
                </c:pt>
                <c:pt idx="16">
                  <c:v>12</c:v>
                </c:pt>
                <c:pt idx="17">
                  <c:v>6</c:v>
                </c:pt>
                <c:pt idx="18">
                  <c:v>4</c:v>
                </c:pt>
                <c:pt idx="19">
                  <c:v>7</c:v>
                </c:pt>
                <c:pt idx="21">
                  <c:v>2</c:v>
                </c:pt>
                <c:pt idx="22">
                  <c:v>6</c:v>
                </c:pt>
                <c:pt idx="26">
                  <c:v>1</c:v>
                </c:pt>
                <c:pt idx="27">
                  <c:v>2</c:v>
                </c:pt>
                <c:pt idx="28">
                  <c:v>5</c:v>
                </c:pt>
                <c:pt idx="29">
                  <c:v>1</c:v>
                </c:pt>
                <c:pt idx="30">
                  <c:v>1</c:v>
                </c:pt>
                <c:pt idx="31">
                  <c:v>1</c:v>
                </c:pt>
                <c:pt idx="32">
                  <c:v>1</c:v>
                </c:pt>
              </c:numCache>
            </c:numRef>
          </c:val>
        </c:ser>
        <c:ser>
          <c:idx val="4"/>
          <c:order val="4"/>
          <c:tx>
            <c:strRef>
              <c:f>'Prof line'!$A$7</c:f>
              <c:strCache>
                <c:ptCount val="1"/>
                <c:pt idx="0">
                  <c:v>Number of calls overflowed to B5 (Telecoach) </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'Prof line'!$B$2:$AI$2</c:f>
              <c:numCache>
                <c:formatCode>m/d/yyyy</c:formatCode>
                <c:ptCount val="34"/>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numCache>
            </c:numRef>
          </c:cat>
          <c:val>
            <c:numRef>
              <c:f>'Prof line'!$B$7:$AI$7</c:f>
              <c:numCache>
                <c:formatCode>General</c:formatCode>
                <c:ptCount val="34"/>
                <c:pt idx="1">
                  <c:v>1</c:v>
                </c:pt>
                <c:pt idx="6">
                  <c:v>2</c:v>
                </c:pt>
                <c:pt idx="8">
                  <c:v>3</c:v>
                </c:pt>
                <c:pt idx="9">
                  <c:v>2</c:v>
                </c:pt>
                <c:pt idx="16">
                  <c:v>2</c:v>
                </c:pt>
                <c:pt idx="19">
                  <c:v>4</c:v>
                </c:pt>
                <c:pt idx="20">
                  <c:v>3</c:v>
                </c:pt>
                <c:pt idx="22">
                  <c:v>3</c:v>
                </c:pt>
                <c:pt idx="23">
                  <c:v>2</c:v>
                </c:pt>
                <c:pt idx="30">
                  <c:v>1</c:v>
                </c:pt>
                <c:pt idx="31">
                  <c:v>1</c:v>
                </c:pt>
                <c:pt idx="32">
                  <c:v>1</c:v>
                </c:pt>
                <c:pt idx="33">
                  <c:v>2</c:v>
                </c:pt>
              </c:numCache>
            </c:numRef>
          </c:val>
        </c:ser>
        <c:ser>
          <c:idx val="1"/>
          <c:order val="1"/>
          <c:tx>
            <c:strRef>
              <c:f>'Prof line'!$A$4</c:f>
              <c:strCache>
                <c:ptCount val="1"/>
                <c:pt idx="0">
                  <c:v>Number of calls served (Answered by B7)</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'Prof line'!$B$2:$AI$2</c:f>
              <c:numCache>
                <c:formatCode>m/d/yyyy</c:formatCode>
                <c:ptCount val="34"/>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numCache>
            </c:numRef>
          </c:cat>
          <c:val>
            <c:numRef>
              <c:f>'Prof line'!$B$4:$AI$4</c:f>
              <c:numCache>
                <c:formatCode>General</c:formatCode>
                <c:ptCount val="34"/>
                <c:pt idx="0">
                  <c:v>8</c:v>
                </c:pt>
                <c:pt idx="1">
                  <c:v>14</c:v>
                </c:pt>
                <c:pt idx="2">
                  <c:v>21</c:v>
                </c:pt>
                <c:pt idx="3">
                  <c:v>10</c:v>
                </c:pt>
                <c:pt idx="4">
                  <c:v>7</c:v>
                </c:pt>
                <c:pt idx="5">
                  <c:v>10</c:v>
                </c:pt>
                <c:pt idx="6">
                  <c:v>17</c:v>
                </c:pt>
                <c:pt idx="7">
                  <c:v>16</c:v>
                </c:pt>
                <c:pt idx="8">
                  <c:v>21</c:v>
                </c:pt>
                <c:pt idx="9">
                  <c:v>15</c:v>
                </c:pt>
                <c:pt idx="10">
                  <c:v>9</c:v>
                </c:pt>
                <c:pt idx="11">
                  <c:v>14</c:v>
                </c:pt>
                <c:pt idx="12">
                  <c:v>19</c:v>
                </c:pt>
                <c:pt idx="13">
                  <c:v>17</c:v>
                </c:pt>
                <c:pt idx="14">
                  <c:v>14</c:v>
                </c:pt>
                <c:pt idx="15">
                  <c:v>12</c:v>
                </c:pt>
                <c:pt idx="16">
                  <c:v>17</c:v>
                </c:pt>
                <c:pt idx="17">
                  <c:v>17</c:v>
                </c:pt>
                <c:pt idx="18">
                  <c:v>14</c:v>
                </c:pt>
                <c:pt idx="19">
                  <c:v>12</c:v>
                </c:pt>
                <c:pt idx="20">
                  <c:v>9</c:v>
                </c:pt>
                <c:pt idx="21">
                  <c:v>27</c:v>
                </c:pt>
                <c:pt idx="22">
                  <c:v>19</c:v>
                </c:pt>
                <c:pt idx="23">
                  <c:v>16</c:v>
                </c:pt>
                <c:pt idx="26">
                  <c:v>6</c:v>
                </c:pt>
                <c:pt idx="27">
                  <c:v>7</c:v>
                </c:pt>
                <c:pt idx="28">
                  <c:v>12</c:v>
                </c:pt>
                <c:pt idx="29">
                  <c:v>25</c:v>
                </c:pt>
                <c:pt idx="30">
                  <c:v>29</c:v>
                </c:pt>
                <c:pt idx="31">
                  <c:v>24</c:v>
                </c:pt>
                <c:pt idx="32">
                  <c:v>11</c:v>
                </c:pt>
                <c:pt idx="33">
                  <c:v>17</c:v>
                </c:pt>
              </c:numCache>
            </c:numRef>
          </c:val>
        </c:ser>
        <c:ser>
          <c:idx val="5"/>
          <c:order val="5"/>
          <c:tx>
            <c:strRef>
              <c:f>'Prof line'!$A$8</c:f>
              <c:strCache>
                <c:ptCount val="1"/>
                <c:pt idx="0">
                  <c:v>Number of calls abandoned </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'Prof line'!$B$2:$AI$2</c:f>
              <c:numCache>
                <c:formatCode>m/d/yyyy</c:formatCode>
                <c:ptCount val="34"/>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numCache>
            </c:numRef>
          </c:cat>
          <c:val>
            <c:numRef>
              <c:f>'Prof line'!$B$8:$AI$8</c:f>
              <c:numCache>
                <c:formatCode>General</c:formatCode>
                <c:ptCount val="34"/>
                <c:pt idx="0">
                  <c:v>1</c:v>
                </c:pt>
                <c:pt idx="1">
                  <c:v>3</c:v>
                </c:pt>
                <c:pt idx="4">
                  <c:v>1</c:v>
                </c:pt>
                <c:pt idx="5">
                  <c:v>1</c:v>
                </c:pt>
                <c:pt idx="6">
                  <c:v>1</c:v>
                </c:pt>
                <c:pt idx="7">
                  <c:v>4</c:v>
                </c:pt>
                <c:pt idx="8">
                  <c:v>2</c:v>
                </c:pt>
                <c:pt idx="9">
                  <c:v>1</c:v>
                </c:pt>
                <c:pt idx="11">
                  <c:v>1</c:v>
                </c:pt>
                <c:pt idx="15">
                  <c:v>2</c:v>
                </c:pt>
                <c:pt idx="17">
                  <c:v>3</c:v>
                </c:pt>
                <c:pt idx="18">
                  <c:v>1</c:v>
                </c:pt>
                <c:pt idx="21">
                  <c:v>1</c:v>
                </c:pt>
                <c:pt idx="22">
                  <c:v>1</c:v>
                </c:pt>
                <c:pt idx="27">
                  <c:v>1</c:v>
                </c:pt>
                <c:pt idx="28">
                  <c:v>3</c:v>
                </c:pt>
                <c:pt idx="29">
                  <c:v>4</c:v>
                </c:pt>
              </c:numCache>
            </c:numRef>
          </c:val>
        </c:ser>
        <c:dLbls>
          <c:showLegendKey val="0"/>
          <c:showVal val="0"/>
          <c:showCatName val="0"/>
          <c:showSerName val="0"/>
          <c:showPercent val="0"/>
          <c:showBubbleSize val="0"/>
        </c:dLbls>
        <c:gapWidth val="100"/>
        <c:overlap val="-24"/>
        <c:axId val="506142160"/>
        <c:axId val="506141768"/>
        <c:extLst>
          <c:ext xmlns:c15="http://schemas.microsoft.com/office/drawing/2012/chart" uri="{02D57815-91ED-43cb-92C2-25804820EDAC}">
            <c15:filteredBarSeries>
              <c15:ser>
                <c:idx val="0"/>
                <c:order val="0"/>
                <c:tx>
                  <c:strRef>
                    <c:extLst>
                      <c:ext uri="{02D57815-91ED-43cb-92C2-25804820EDAC}">
                        <c15:formulaRef>
                          <c15:sqref>'Prof line'!$A$3</c15:sqref>
                        </c15:formulaRef>
                      </c:ext>
                    </c:extLst>
                    <c:strCache>
                      <c:ptCount val="1"/>
                      <c:pt idx="0">
                        <c:v>Number of Calls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a:solidFill>
                              <a:schemeClr val="lt1">
                                <a:lumMod val="95000"/>
                                <a:alpha val="54000"/>
                              </a:schemeClr>
                            </a:solidFill>
                          </a:ln>
                          <a:effectLst/>
                        </c:spPr>
                      </c15:leaderLines>
                    </c:ext>
                  </c:extLst>
                </c:dLbls>
                <c:cat>
                  <c:numRef>
                    <c:extLst>
                      <c:ext uri="{02D57815-91ED-43cb-92C2-25804820EDAC}">
                        <c15:formulaRef>
                          <c15:sqref>'Prof line'!$B$2:$AI$2</c15:sqref>
                        </c15:formulaRef>
                      </c:ext>
                    </c:extLst>
                    <c:numCache>
                      <c:formatCode>m/d/yyyy</c:formatCode>
                      <c:ptCount val="34"/>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numCache>
                  </c:numRef>
                </c:cat>
                <c:val>
                  <c:numRef>
                    <c:extLst>
                      <c:ext uri="{02D57815-91ED-43cb-92C2-25804820EDAC}">
                        <c15:formulaRef>
                          <c15:sqref>'Prof line'!$B$3:$AI$3</c15:sqref>
                        </c15:formulaRef>
                      </c:ext>
                    </c:extLst>
                    <c:numCache>
                      <c:formatCode>General</c:formatCode>
                      <c:ptCount val="34"/>
                      <c:pt idx="0">
                        <c:v>12</c:v>
                      </c:pt>
                      <c:pt idx="1">
                        <c:v>18</c:v>
                      </c:pt>
                      <c:pt idx="2">
                        <c:v>24</c:v>
                      </c:pt>
                      <c:pt idx="3">
                        <c:v>10</c:v>
                      </c:pt>
                      <c:pt idx="4">
                        <c:v>9</c:v>
                      </c:pt>
                      <c:pt idx="5">
                        <c:v>17</c:v>
                      </c:pt>
                      <c:pt idx="6">
                        <c:v>20</c:v>
                      </c:pt>
                      <c:pt idx="7">
                        <c:v>20</c:v>
                      </c:pt>
                      <c:pt idx="8">
                        <c:v>26</c:v>
                      </c:pt>
                      <c:pt idx="9">
                        <c:v>18</c:v>
                      </c:pt>
                      <c:pt idx="10">
                        <c:v>10</c:v>
                      </c:pt>
                      <c:pt idx="11">
                        <c:v>15</c:v>
                      </c:pt>
                      <c:pt idx="12">
                        <c:v>23</c:v>
                      </c:pt>
                      <c:pt idx="13">
                        <c:v>17</c:v>
                      </c:pt>
                      <c:pt idx="14">
                        <c:v>17</c:v>
                      </c:pt>
                      <c:pt idx="15">
                        <c:v>16</c:v>
                      </c:pt>
                      <c:pt idx="16">
                        <c:v>31</c:v>
                      </c:pt>
                      <c:pt idx="17">
                        <c:v>29</c:v>
                      </c:pt>
                      <c:pt idx="18">
                        <c:v>17</c:v>
                      </c:pt>
                      <c:pt idx="19">
                        <c:v>23</c:v>
                      </c:pt>
                      <c:pt idx="20">
                        <c:v>12</c:v>
                      </c:pt>
                      <c:pt idx="21">
                        <c:v>30</c:v>
                      </c:pt>
                      <c:pt idx="22">
                        <c:v>29</c:v>
                      </c:pt>
                      <c:pt idx="23">
                        <c:v>18</c:v>
                      </c:pt>
                      <c:pt idx="26">
                        <c:v>7</c:v>
                      </c:pt>
                      <c:pt idx="27">
                        <c:v>10</c:v>
                      </c:pt>
                      <c:pt idx="28">
                        <c:v>22</c:v>
                      </c:pt>
                      <c:pt idx="29">
                        <c:v>31</c:v>
                      </c:pt>
                      <c:pt idx="30">
                        <c:v>31</c:v>
                      </c:pt>
                      <c:pt idx="31">
                        <c:v>26</c:v>
                      </c:pt>
                      <c:pt idx="32">
                        <c:v>13</c:v>
                      </c:pt>
                      <c:pt idx="33">
                        <c:v>19</c:v>
                      </c:pt>
                    </c:numCache>
                  </c:numRef>
                </c:val>
              </c15:ser>
            </c15:filteredBarSeries>
            <c15:filteredBarSeries>
              <c15:ser>
                <c:idx val="2"/>
                <c:order val="2"/>
                <c:tx>
                  <c:strRef>
                    <c:extLst xmlns:c15="http://schemas.microsoft.com/office/drawing/2012/chart">
                      <c:ext xmlns:c15="http://schemas.microsoft.com/office/drawing/2012/chart" uri="{02D57815-91ED-43cb-92C2-25804820EDAC}">
                        <c15:formulaRef>
                          <c15:sqref>'Prof line'!$A$5</c15:sqref>
                        </c15:formulaRef>
                      </c:ext>
                    </c:extLst>
                    <c:strCache>
                      <c:ptCount val="1"/>
                      <c:pt idx="0">
                        <c:v>Number of calls overflowed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xmlns:c15="http://schemas.microsoft.com/office/drawing/2012/chart">
                      <c:ext xmlns:c15="http://schemas.microsoft.com/office/drawing/2012/chart" uri="{02D57815-91ED-43cb-92C2-25804820EDAC}">
                        <c15:formulaRef>
                          <c15:sqref>'Prof line'!$B$2:$AI$2</c15:sqref>
                        </c15:formulaRef>
                      </c:ext>
                    </c:extLst>
                    <c:numCache>
                      <c:formatCode>m/d/yyyy</c:formatCode>
                      <c:ptCount val="34"/>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numCache>
                  </c:numRef>
                </c:cat>
                <c:val>
                  <c:numRef>
                    <c:extLst xmlns:c15="http://schemas.microsoft.com/office/drawing/2012/chart">
                      <c:ext xmlns:c15="http://schemas.microsoft.com/office/drawing/2012/chart" uri="{02D57815-91ED-43cb-92C2-25804820EDAC}">
                        <c15:formulaRef>
                          <c15:sqref>'Prof line'!$B$5:$AI$5</c15:sqref>
                        </c15:formulaRef>
                      </c:ext>
                    </c:extLst>
                    <c:numCache>
                      <c:formatCode>General</c:formatCode>
                      <c:ptCount val="34"/>
                      <c:pt idx="0">
                        <c:v>3</c:v>
                      </c:pt>
                      <c:pt idx="1">
                        <c:v>1</c:v>
                      </c:pt>
                      <c:pt idx="2">
                        <c:v>3</c:v>
                      </c:pt>
                      <c:pt idx="4">
                        <c:v>1</c:v>
                      </c:pt>
                      <c:pt idx="5">
                        <c:v>6</c:v>
                      </c:pt>
                      <c:pt idx="6">
                        <c:v>2</c:v>
                      </c:pt>
                      <c:pt idx="8">
                        <c:v>3</c:v>
                      </c:pt>
                      <c:pt idx="9">
                        <c:v>2</c:v>
                      </c:pt>
                      <c:pt idx="10">
                        <c:v>1</c:v>
                      </c:pt>
                      <c:pt idx="12">
                        <c:v>4</c:v>
                      </c:pt>
                      <c:pt idx="14">
                        <c:v>3</c:v>
                      </c:pt>
                      <c:pt idx="15">
                        <c:v>2</c:v>
                      </c:pt>
                      <c:pt idx="16">
                        <c:v>14</c:v>
                      </c:pt>
                      <c:pt idx="17">
                        <c:v>9</c:v>
                      </c:pt>
                      <c:pt idx="18">
                        <c:v>2</c:v>
                      </c:pt>
                      <c:pt idx="19">
                        <c:v>10</c:v>
                      </c:pt>
                      <c:pt idx="20">
                        <c:v>3</c:v>
                      </c:pt>
                      <c:pt idx="21">
                        <c:v>2</c:v>
                      </c:pt>
                      <c:pt idx="22">
                        <c:v>9</c:v>
                      </c:pt>
                      <c:pt idx="23">
                        <c:v>2</c:v>
                      </c:pt>
                      <c:pt idx="26">
                        <c:v>1</c:v>
                      </c:pt>
                      <c:pt idx="27">
                        <c:v>2</c:v>
                      </c:pt>
                      <c:pt idx="28">
                        <c:v>7</c:v>
                      </c:pt>
                      <c:pt idx="29">
                        <c:v>1</c:v>
                      </c:pt>
                      <c:pt idx="30">
                        <c:v>2</c:v>
                      </c:pt>
                      <c:pt idx="31">
                        <c:v>2</c:v>
                      </c:pt>
                      <c:pt idx="32">
                        <c:v>2</c:v>
                      </c:pt>
                      <c:pt idx="33">
                        <c:v>2</c:v>
                      </c:pt>
                    </c:numCache>
                  </c:numRef>
                </c:val>
              </c15:ser>
            </c15:filteredBarSeries>
          </c:ext>
        </c:extLst>
      </c:barChart>
      <c:valAx>
        <c:axId val="5061417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6142160"/>
        <c:crosses val="autoZero"/>
        <c:crossBetween val="between"/>
      </c:valAx>
      <c:dateAx>
        <c:axId val="506142160"/>
        <c:scaling>
          <c:orientation val="minMax"/>
        </c:scaling>
        <c:delete val="0"/>
        <c:axPos val="b"/>
        <c:numFmt formatCode="m/d/yyyy"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6141768"/>
        <c:crosses val="autoZero"/>
        <c:auto val="1"/>
        <c:lblOffset val="100"/>
        <c:baseTimeUnit val="days"/>
      </c:date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9</xdr:col>
      <xdr:colOff>136071</xdr:colOff>
      <xdr:row>0</xdr:row>
      <xdr:rowOff>439851</xdr:rowOff>
    </xdr:from>
    <xdr:to>
      <xdr:col>24</xdr:col>
      <xdr:colOff>326572</xdr:colOff>
      <xdr:row>26</xdr:row>
      <xdr:rowOff>130969</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154781</xdr:colOff>
      <xdr:row>29</xdr:row>
      <xdr:rowOff>0</xdr:rowOff>
    </xdr:from>
    <xdr:to>
      <xdr:col>24</xdr:col>
      <xdr:colOff>372496</xdr:colOff>
      <xdr:row>53</xdr:row>
      <xdr:rowOff>149679</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0</xdr:row>
      <xdr:rowOff>190499</xdr:rowOff>
    </xdr:from>
    <xdr:to>
      <xdr:col>37</xdr:col>
      <xdr:colOff>154781</xdr:colOff>
      <xdr:row>20</xdr:row>
      <xdr:rowOff>85724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31749</xdr:colOff>
      <xdr:row>21</xdr:row>
      <xdr:rowOff>68262</xdr:rowOff>
    </xdr:from>
    <xdr:to>
      <xdr:col>37</xdr:col>
      <xdr:colOff>178593</xdr:colOff>
      <xdr:row>46</xdr:row>
      <xdr:rowOff>23812</xdr:rowOff>
    </xdr:to>
    <xdr:graphicFrame macro="">
      <xdr:nvGraphicFramePr>
        <xdr:cNvPr id="7"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136071</xdr:colOff>
      <xdr:row>0</xdr:row>
      <xdr:rowOff>404132</xdr:rowOff>
    </xdr:from>
    <xdr:to>
      <xdr:col>24</xdr:col>
      <xdr:colOff>326572</xdr:colOff>
      <xdr:row>26</xdr:row>
      <xdr:rowOff>95250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130358</xdr:colOff>
      <xdr:row>29</xdr:row>
      <xdr:rowOff>61057</xdr:rowOff>
    </xdr:from>
    <xdr:to>
      <xdr:col>24</xdr:col>
      <xdr:colOff>348073</xdr:colOff>
      <xdr:row>54</xdr:row>
      <xdr:rowOff>15352</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809625</xdr:colOff>
      <xdr:row>9</xdr:row>
      <xdr:rowOff>9525</xdr:rowOff>
    </xdr:from>
    <xdr:to>
      <xdr:col>31</xdr:col>
      <xdr:colOff>57150</xdr:colOff>
      <xdr:row>36</xdr:row>
      <xdr:rowOff>71439</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Table1" displayName="Table1" ref="B1:D4" totalsRowShown="0" headerRowDxfId="3">
  <autoFilter ref="B1:D4"/>
  <tableColumns count="3">
    <tableColumn id="1" name="April" dataDxfId="2"/>
    <tableColumn id="2" name="May " dataDxfId="1"/>
    <tableColumn id="3" name="June so far"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xml"/><Relationship Id="rId1" Type="http://schemas.openxmlformats.org/officeDocument/2006/relationships/printerSettings" Target="../printerSettings/printerSettings15.bin"/><Relationship Id="rId4" Type="http://schemas.openxmlformats.org/officeDocument/2006/relationships/comments" Target="../comments11.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3.xml"/><Relationship Id="rId1" Type="http://schemas.openxmlformats.org/officeDocument/2006/relationships/printerSettings" Target="../printerSettings/printerSettings17.bin"/><Relationship Id="rId4" Type="http://schemas.openxmlformats.org/officeDocument/2006/relationships/comments" Target="../comments12.xm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F79"/>
  <sheetViews>
    <sheetView zoomScaleNormal="100" workbookViewId="0">
      <pane xSplit="1" ySplit="1" topLeftCell="B2" activePane="bottomRight" state="frozen"/>
      <selection pane="topRight" activeCell="B1" sqref="B1"/>
      <selection pane="bottomLeft" activeCell="A2" sqref="A2"/>
      <selection pane="bottomRight" activeCell="Y48" sqref="Y48:Y49"/>
    </sheetView>
  </sheetViews>
  <sheetFormatPr defaultRowHeight="15" x14ac:dyDescent="0.25"/>
  <cols>
    <col min="1" max="1" width="47.42578125" customWidth="1"/>
    <col min="2" max="6" width="10.7109375" bestFit="1" customWidth="1"/>
    <col min="7" max="24" width="10.7109375" customWidth="1"/>
    <col min="25" max="27" width="10.7109375" bestFit="1" customWidth="1"/>
    <col min="28" max="28" width="11.42578125" bestFit="1" customWidth="1"/>
    <col min="29" max="29" width="11.140625" bestFit="1" customWidth="1"/>
    <col min="30" max="31" width="10.7109375" bestFit="1" customWidth="1"/>
  </cols>
  <sheetData>
    <row r="1" spans="1:31" s="29" customFormat="1" ht="15.75" thickBot="1" x14ac:dyDescent="0.3">
      <c r="A1" s="45" t="s">
        <v>47</v>
      </c>
      <c r="B1" s="44">
        <v>43922</v>
      </c>
      <c r="C1" s="44">
        <v>43923</v>
      </c>
      <c r="D1" s="44">
        <v>43924</v>
      </c>
      <c r="E1" s="44">
        <v>43925</v>
      </c>
      <c r="F1" s="44">
        <v>43926</v>
      </c>
      <c r="G1" s="44">
        <v>43927</v>
      </c>
      <c r="H1" s="44">
        <v>43928</v>
      </c>
      <c r="I1" s="44">
        <v>43929</v>
      </c>
      <c r="J1" s="44">
        <v>43930</v>
      </c>
      <c r="K1" s="44">
        <v>43931</v>
      </c>
      <c r="L1" s="44">
        <v>43932</v>
      </c>
      <c r="M1" s="44">
        <v>43933</v>
      </c>
      <c r="N1" s="44">
        <v>43934</v>
      </c>
      <c r="O1" s="44">
        <v>43935</v>
      </c>
      <c r="P1" s="44">
        <v>43936</v>
      </c>
      <c r="Q1" s="44">
        <v>43937</v>
      </c>
      <c r="R1" s="44">
        <v>43938</v>
      </c>
      <c r="S1" s="44">
        <v>43939</v>
      </c>
      <c r="T1" s="44">
        <v>43940</v>
      </c>
      <c r="U1" s="44">
        <v>43941</v>
      </c>
      <c r="V1" s="44">
        <v>43942</v>
      </c>
      <c r="W1" s="44">
        <v>43943</v>
      </c>
      <c r="X1" s="44">
        <v>43944</v>
      </c>
      <c r="Y1" s="44">
        <v>43945</v>
      </c>
      <c r="Z1" s="44">
        <v>43946</v>
      </c>
      <c r="AA1" s="44">
        <v>43947</v>
      </c>
      <c r="AB1" s="44">
        <v>43948</v>
      </c>
      <c r="AC1" s="44">
        <v>43949</v>
      </c>
      <c r="AD1" s="44">
        <v>43950</v>
      </c>
      <c r="AE1" s="44">
        <v>43951</v>
      </c>
    </row>
    <row r="2" spans="1:31" s="24" customFormat="1" x14ac:dyDescent="0.25">
      <c r="A2" s="26" t="s">
        <v>0</v>
      </c>
      <c r="B2" s="2">
        <v>156</v>
      </c>
      <c r="C2" s="2">
        <v>122</v>
      </c>
      <c r="D2" s="2">
        <v>138</v>
      </c>
      <c r="E2" s="2">
        <v>78</v>
      </c>
      <c r="F2" s="2">
        <v>68</v>
      </c>
      <c r="G2" s="2">
        <v>142</v>
      </c>
      <c r="H2" s="2">
        <v>109</v>
      </c>
      <c r="I2" s="2">
        <v>105</v>
      </c>
      <c r="J2" s="2">
        <v>87</v>
      </c>
      <c r="K2" s="2">
        <v>93</v>
      </c>
      <c r="L2" s="2">
        <v>74</v>
      </c>
      <c r="M2" s="2">
        <v>75</v>
      </c>
      <c r="N2" s="2">
        <v>113</v>
      </c>
      <c r="O2" s="2">
        <v>131</v>
      </c>
      <c r="P2" s="2">
        <v>123</v>
      </c>
      <c r="Q2" s="2">
        <v>101</v>
      </c>
      <c r="R2" s="2">
        <v>145</v>
      </c>
      <c r="S2" s="2">
        <v>105</v>
      </c>
      <c r="T2" s="2">
        <v>82</v>
      </c>
      <c r="U2" s="2">
        <v>100</v>
      </c>
      <c r="V2" s="2">
        <v>111</v>
      </c>
      <c r="W2" s="2">
        <v>108</v>
      </c>
      <c r="X2" s="2">
        <v>127</v>
      </c>
      <c r="Y2" s="2">
        <v>129</v>
      </c>
      <c r="Z2" s="6">
        <v>125</v>
      </c>
      <c r="AA2" s="25">
        <v>101</v>
      </c>
      <c r="AB2" s="2">
        <v>175</v>
      </c>
      <c r="AC2" s="2">
        <v>154</v>
      </c>
      <c r="AD2" s="25">
        <v>169</v>
      </c>
      <c r="AE2" s="24">
        <v>126</v>
      </c>
    </row>
    <row r="3" spans="1:31" s="1" customFormat="1" x14ac:dyDescent="0.25">
      <c r="A3" s="27" t="s">
        <v>1</v>
      </c>
      <c r="B3" s="2">
        <v>86</v>
      </c>
      <c r="C3" s="2">
        <v>96</v>
      </c>
      <c r="D3" s="2">
        <v>94</v>
      </c>
      <c r="E3" s="2">
        <v>59</v>
      </c>
      <c r="F3" s="2">
        <v>44</v>
      </c>
      <c r="G3" s="2">
        <v>93</v>
      </c>
      <c r="H3" s="2">
        <v>64</v>
      </c>
      <c r="I3" s="2">
        <v>58</v>
      </c>
      <c r="J3" s="2">
        <v>53</v>
      </c>
      <c r="K3" s="2">
        <v>79</v>
      </c>
      <c r="L3" s="2">
        <v>60</v>
      </c>
      <c r="M3" s="2">
        <v>62</v>
      </c>
      <c r="N3" s="2">
        <v>87</v>
      </c>
      <c r="O3" s="2">
        <v>92</v>
      </c>
      <c r="P3" s="2">
        <v>75</v>
      </c>
      <c r="Q3" s="2">
        <v>61</v>
      </c>
      <c r="R3" s="2">
        <v>78</v>
      </c>
      <c r="S3" s="2">
        <v>53</v>
      </c>
      <c r="T3" s="2">
        <v>66</v>
      </c>
      <c r="U3" s="2">
        <v>64</v>
      </c>
      <c r="V3" s="2">
        <v>69</v>
      </c>
      <c r="W3" s="2">
        <v>73</v>
      </c>
      <c r="X3" s="2">
        <v>79</v>
      </c>
      <c r="Y3" s="2">
        <v>91</v>
      </c>
      <c r="Z3" s="2">
        <v>68</v>
      </c>
      <c r="AA3" s="2">
        <v>61</v>
      </c>
      <c r="AB3" s="2">
        <v>122</v>
      </c>
      <c r="AC3" s="2">
        <v>98</v>
      </c>
      <c r="AD3" s="2">
        <v>113</v>
      </c>
      <c r="AE3" s="1">
        <v>80</v>
      </c>
    </row>
    <row r="4" spans="1:31" s="1" customFormat="1" x14ac:dyDescent="0.25">
      <c r="A4" s="27" t="s">
        <v>2</v>
      </c>
      <c r="B4" s="2">
        <v>70</v>
      </c>
      <c r="C4" s="2">
        <v>26</v>
      </c>
      <c r="D4" s="2">
        <v>44</v>
      </c>
      <c r="E4" s="2">
        <v>19</v>
      </c>
      <c r="F4" s="2">
        <v>24</v>
      </c>
      <c r="G4" s="2">
        <v>49</v>
      </c>
      <c r="H4" s="2">
        <v>45</v>
      </c>
      <c r="I4" s="2">
        <v>47</v>
      </c>
      <c r="J4" s="2">
        <v>34</v>
      </c>
      <c r="K4" s="2">
        <v>14</v>
      </c>
      <c r="L4" s="2">
        <v>14</v>
      </c>
      <c r="M4" s="2">
        <v>13</v>
      </c>
      <c r="N4" s="2">
        <v>26</v>
      </c>
      <c r="O4" s="2">
        <v>39</v>
      </c>
      <c r="P4" s="2">
        <v>48</v>
      </c>
      <c r="Q4" s="2">
        <v>40</v>
      </c>
      <c r="R4" s="2">
        <v>67</v>
      </c>
      <c r="S4" s="2">
        <v>52</v>
      </c>
      <c r="T4" s="2">
        <v>16</v>
      </c>
      <c r="U4" s="2">
        <v>35</v>
      </c>
      <c r="V4" s="2">
        <v>41</v>
      </c>
      <c r="W4" s="2">
        <v>35</v>
      </c>
      <c r="X4" s="2">
        <v>48</v>
      </c>
      <c r="Y4" s="2">
        <v>38</v>
      </c>
      <c r="Z4" s="2">
        <v>57</v>
      </c>
      <c r="AA4" s="2">
        <v>41</v>
      </c>
      <c r="AB4" s="2">
        <v>53</v>
      </c>
      <c r="AC4" s="2">
        <v>56</v>
      </c>
      <c r="AD4" s="2">
        <v>56</v>
      </c>
      <c r="AE4" s="1">
        <v>46</v>
      </c>
    </row>
    <row r="5" spans="1:31" s="1" customFormat="1" x14ac:dyDescent="0.25">
      <c r="A5" s="28" t="s">
        <v>3</v>
      </c>
      <c r="B5" s="4">
        <v>1.9664351851851853E-2</v>
      </c>
      <c r="C5" s="4">
        <v>1.2662037037037039E-2</v>
      </c>
      <c r="D5" s="4">
        <v>1.0983796296296297E-2</v>
      </c>
      <c r="E5" s="4">
        <v>2.7349537037037037E-2</v>
      </c>
      <c r="F5" s="2"/>
      <c r="G5" s="4">
        <v>1.4768518518518519E-2</v>
      </c>
      <c r="H5" s="4">
        <v>4.0057870370370369E-2</v>
      </c>
      <c r="I5" s="4">
        <v>2.1921296296296296E-2</v>
      </c>
      <c r="J5" s="4">
        <v>1.5717592592592592E-2</v>
      </c>
      <c r="K5" s="4">
        <v>1.4305555555555557E-2</v>
      </c>
      <c r="L5" s="4">
        <v>1.4305555555555557E-2</v>
      </c>
      <c r="M5" s="4">
        <v>1.3599537037037037E-2</v>
      </c>
      <c r="N5" s="4">
        <v>1.7048611111111112E-2</v>
      </c>
      <c r="O5" s="4">
        <v>1.2939814814814814E-2</v>
      </c>
      <c r="P5" s="4">
        <v>1.34375E-2</v>
      </c>
      <c r="Q5" s="4">
        <v>1.6435185185185188E-2</v>
      </c>
      <c r="R5" s="4">
        <v>1.5092592592592593E-2</v>
      </c>
      <c r="S5" s="4">
        <v>3.1180555555555555E-2</v>
      </c>
      <c r="T5" s="4">
        <v>1.5046296296296295E-2</v>
      </c>
      <c r="U5" s="4">
        <v>8.1018518518518516E-4</v>
      </c>
      <c r="V5" s="4">
        <v>3.8668981481481478E-2</v>
      </c>
      <c r="W5" s="4">
        <v>1.6273148148148148E-2</v>
      </c>
      <c r="X5" s="4">
        <v>1.2314814814814815E-2</v>
      </c>
      <c r="Y5" s="4">
        <v>1.8078703703703704E-2</v>
      </c>
      <c r="Z5" s="4">
        <v>2.6504629629629628E-2</v>
      </c>
      <c r="AA5" s="4">
        <v>2.3738425925925923E-2</v>
      </c>
      <c r="AB5" s="4">
        <v>1.0937500000000001E-2</v>
      </c>
      <c r="AC5" s="5">
        <v>1.1145833333333334E-2</v>
      </c>
      <c r="AD5" s="4">
        <v>1.8206018518518517E-2</v>
      </c>
      <c r="AE5" s="64">
        <v>1.5810185185185184E-2</v>
      </c>
    </row>
    <row r="6" spans="1:31" s="1" customFormat="1" x14ac:dyDescent="0.25">
      <c r="A6" s="28" t="s">
        <v>50</v>
      </c>
      <c r="B6" s="38"/>
      <c r="C6" s="2"/>
      <c r="D6" s="2"/>
      <c r="E6" s="5">
        <v>1.9675925925925928E-3</v>
      </c>
      <c r="F6" s="2"/>
      <c r="L6" s="5">
        <v>6.9444444444444444E-5</v>
      </c>
      <c r="M6" s="5">
        <v>1.3888888888888889E-4</v>
      </c>
      <c r="N6" s="5">
        <v>5.6712962962962956E-4</v>
      </c>
      <c r="O6" s="5">
        <v>8.1018518518518516E-5</v>
      </c>
      <c r="P6" s="5">
        <v>8.7962962962962962E-4</v>
      </c>
      <c r="Q6" s="5">
        <v>1.7824074074074072E-3</v>
      </c>
      <c r="R6" s="5">
        <v>1.7592592592592592E-3</v>
      </c>
      <c r="S6" s="5">
        <v>8.449074074074075E-4</v>
      </c>
      <c r="T6" s="5">
        <v>5.9027777777777778E-4</v>
      </c>
      <c r="U6" s="5">
        <v>5.3240740740740744E-4</v>
      </c>
      <c r="V6" s="5">
        <v>7.7546296296296304E-4</v>
      </c>
      <c r="W6" s="5">
        <v>5.3240740740740744E-4</v>
      </c>
      <c r="X6" s="5">
        <v>1.4583333333333334E-3</v>
      </c>
      <c r="Y6" s="5">
        <v>1.8518518518518518E-4</v>
      </c>
      <c r="Z6" s="5">
        <v>1.0532407407407407E-3</v>
      </c>
      <c r="AA6" s="5">
        <v>9.3750000000000007E-4</v>
      </c>
      <c r="AB6" s="5">
        <v>7.7546296296296304E-4</v>
      </c>
      <c r="AC6" s="4">
        <v>9.6064814814814808E-4</v>
      </c>
      <c r="AD6" s="4">
        <v>1.2847222222222223E-3</v>
      </c>
      <c r="AE6" s="64">
        <v>7.8703703703703705E-4</v>
      </c>
    </row>
    <row r="7" spans="1:31" s="17" customFormat="1" x14ac:dyDescent="0.25">
      <c r="A7" s="37" t="s">
        <v>51</v>
      </c>
      <c r="B7" s="3">
        <v>0.55000000000000004</v>
      </c>
      <c r="C7" s="3">
        <v>0.79</v>
      </c>
      <c r="D7" s="3">
        <v>0.68</v>
      </c>
      <c r="E7" s="3">
        <v>0.76</v>
      </c>
      <c r="F7" s="3">
        <v>0.65</v>
      </c>
      <c r="G7" s="3">
        <f t="shared" ref="G7:AE7" si="0">SUM(G3/G2)</f>
        <v>0.65492957746478875</v>
      </c>
      <c r="H7" s="3">
        <f t="shared" si="0"/>
        <v>0.58715596330275233</v>
      </c>
      <c r="I7" s="3">
        <f t="shared" si="0"/>
        <v>0.55238095238095242</v>
      </c>
      <c r="J7" s="3">
        <f t="shared" si="0"/>
        <v>0.60919540229885061</v>
      </c>
      <c r="K7" s="3">
        <f t="shared" si="0"/>
        <v>0.84946236559139787</v>
      </c>
      <c r="L7" s="3">
        <f t="shared" si="0"/>
        <v>0.81081081081081086</v>
      </c>
      <c r="M7" s="3">
        <f t="shared" si="0"/>
        <v>0.82666666666666666</v>
      </c>
      <c r="N7" s="3">
        <f t="shared" si="0"/>
        <v>0.76991150442477874</v>
      </c>
      <c r="O7" s="3">
        <f t="shared" si="0"/>
        <v>0.70229007633587781</v>
      </c>
      <c r="P7" s="3">
        <f t="shared" si="0"/>
        <v>0.6097560975609756</v>
      </c>
      <c r="Q7" s="3">
        <f t="shared" si="0"/>
        <v>0.60396039603960394</v>
      </c>
      <c r="R7" s="3">
        <f t="shared" si="0"/>
        <v>0.53793103448275859</v>
      </c>
      <c r="S7" s="3">
        <f t="shared" si="0"/>
        <v>0.50476190476190474</v>
      </c>
      <c r="T7" s="3">
        <f t="shared" si="0"/>
        <v>0.80487804878048785</v>
      </c>
      <c r="U7" s="3">
        <f t="shared" si="0"/>
        <v>0.64</v>
      </c>
      <c r="V7" s="3">
        <f t="shared" si="0"/>
        <v>0.6216216216216216</v>
      </c>
      <c r="W7" s="3">
        <f t="shared" si="0"/>
        <v>0.67592592592592593</v>
      </c>
      <c r="X7" s="3">
        <f t="shared" si="0"/>
        <v>0.62204724409448819</v>
      </c>
      <c r="Y7" s="3">
        <f t="shared" si="0"/>
        <v>0.70542635658914732</v>
      </c>
      <c r="Z7" s="3">
        <f t="shared" si="0"/>
        <v>0.54400000000000004</v>
      </c>
      <c r="AA7" s="3">
        <f t="shared" si="0"/>
        <v>0.60396039603960394</v>
      </c>
      <c r="AB7" s="3">
        <f t="shared" si="0"/>
        <v>0.69714285714285718</v>
      </c>
      <c r="AC7" s="3">
        <f t="shared" si="0"/>
        <v>0.63636363636363635</v>
      </c>
      <c r="AD7" s="3">
        <f t="shared" si="0"/>
        <v>0.66863905325443784</v>
      </c>
      <c r="AE7" s="3">
        <f t="shared" si="0"/>
        <v>0.63492063492063489</v>
      </c>
    </row>
    <row r="8" spans="1:31" s="17" customFormat="1" ht="15.75" thickBot="1" x14ac:dyDescent="0.3">
      <c r="A8" s="36" t="s">
        <v>45</v>
      </c>
      <c r="B8" s="3">
        <v>0.45</v>
      </c>
      <c r="C8" s="3">
        <v>0.21</v>
      </c>
      <c r="D8" s="3">
        <v>0.32</v>
      </c>
      <c r="E8" s="3">
        <v>0.24</v>
      </c>
      <c r="F8" s="3">
        <f t="shared" ref="F8:AE8" si="1">SUM(F4/F2)</f>
        <v>0.35294117647058826</v>
      </c>
      <c r="G8" s="3">
        <f t="shared" si="1"/>
        <v>0.34507042253521125</v>
      </c>
      <c r="H8" s="3">
        <f t="shared" si="1"/>
        <v>0.41284403669724773</v>
      </c>
      <c r="I8" s="3">
        <f t="shared" si="1"/>
        <v>0.44761904761904764</v>
      </c>
      <c r="J8" s="3">
        <f t="shared" si="1"/>
        <v>0.39080459770114945</v>
      </c>
      <c r="K8" s="3">
        <f t="shared" si="1"/>
        <v>0.15053763440860216</v>
      </c>
      <c r="L8" s="3">
        <f t="shared" si="1"/>
        <v>0.1891891891891892</v>
      </c>
      <c r="M8" s="3">
        <f t="shared" si="1"/>
        <v>0.17333333333333334</v>
      </c>
      <c r="N8" s="3">
        <f t="shared" si="1"/>
        <v>0.23008849557522124</v>
      </c>
      <c r="O8" s="3">
        <f t="shared" si="1"/>
        <v>0.29770992366412213</v>
      </c>
      <c r="P8" s="3">
        <f t="shared" si="1"/>
        <v>0.3902439024390244</v>
      </c>
      <c r="Q8" s="3">
        <f t="shared" si="1"/>
        <v>0.39603960396039606</v>
      </c>
      <c r="R8" s="3">
        <f t="shared" si="1"/>
        <v>0.46206896551724136</v>
      </c>
      <c r="S8" s="3">
        <f t="shared" si="1"/>
        <v>0.49523809523809526</v>
      </c>
      <c r="T8" s="3">
        <f t="shared" si="1"/>
        <v>0.1951219512195122</v>
      </c>
      <c r="U8" s="3">
        <f t="shared" si="1"/>
        <v>0.35</v>
      </c>
      <c r="V8" s="3">
        <f t="shared" si="1"/>
        <v>0.36936936936936937</v>
      </c>
      <c r="W8" s="3">
        <f t="shared" si="1"/>
        <v>0.32407407407407407</v>
      </c>
      <c r="X8" s="3">
        <f t="shared" si="1"/>
        <v>0.37795275590551181</v>
      </c>
      <c r="Y8" s="3">
        <f t="shared" si="1"/>
        <v>0.29457364341085274</v>
      </c>
      <c r="Z8" s="3">
        <f t="shared" si="1"/>
        <v>0.45600000000000002</v>
      </c>
      <c r="AA8" s="3">
        <f t="shared" si="1"/>
        <v>0.40594059405940597</v>
      </c>
      <c r="AB8" s="3">
        <f t="shared" si="1"/>
        <v>0.30285714285714288</v>
      </c>
      <c r="AC8" s="3">
        <f t="shared" si="1"/>
        <v>0.36363636363636365</v>
      </c>
      <c r="AD8" s="3">
        <f t="shared" si="1"/>
        <v>0.33136094674556216</v>
      </c>
      <c r="AE8" s="3">
        <f t="shared" si="1"/>
        <v>0.36507936507936506</v>
      </c>
    </row>
    <row r="9" spans="1:31" s="433" customFormat="1" ht="15.75" thickBot="1" x14ac:dyDescent="0.3">
      <c r="A9" s="431"/>
      <c r="B9" s="432"/>
      <c r="C9" s="432"/>
      <c r="D9" s="432"/>
      <c r="E9" s="432"/>
      <c r="F9" s="432"/>
      <c r="G9" s="432"/>
      <c r="H9" s="432"/>
      <c r="I9" s="432"/>
      <c r="J9" s="432"/>
      <c r="K9" s="432"/>
      <c r="L9" s="432"/>
      <c r="M9" s="432"/>
      <c r="N9" s="432"/>
      <c r="O9" s="432"/>
      <c r="P9" s="432"/>
      <c r="Q9" s="432"/>
      <c r="R9" s="432"/>
      <c r="S9" s="432"/>
      <c r="T9" s="432"/>
      <c r="U9" s="432"/>
      <c r="V9" s="432"/>
      <c r="W9" s="432"/>
      <c r="X9" s="432"/>
      <c r="Y9" s="432"/>
      <c r="Z9" s="432"/>
      <c r="AA9" s="432"/>
      <c r="AB9" s="432"/>
      <c r="AC9" s="432"/>
      <c r="AD9" s="432"/>
      <c r="AE9" s="432"/>
    </row>
    <row r="10" spans="1:31" s="430" customFormat="1" ht="15.75" thickBot="1" x14ac:dyDescent="0.3">
      <c r="A10" s="428" t="s">
        <v>54</v>
      </c>
      <c r="B10" s="429"/>
      <c r="C10" s="429"/>
      <c r="D10" s="429"/>
      <c r="E10" s="429"/>
      <c r="F10" s="429"/>
      <c r="G10" s="429"/>
      <c r="H10" s="429"/>
      <c r="I10" s="429"/>
      <c r="J10" s="429"/>
      <c r="K10" s="429"/>
      <c r="L10" s="429"/>
      <c r="M10" s="429"/>
      <c r="N10" s="429"/>
      <c r="O10" s="429"/>
      <c r="P10" s="429"/>
      <c r="Q10" s="429"/>
      <c r="R10" s="429"/>
      <c r="S10" s="429"/>
      <c r="T10" s="429"/>
      <c r="U10" s="429"/>
      <c r="V10" s="429"/>
      <c r="W10" s="429"/>
      <c r="X10" s="429"/>
      <c r="Y10" s="429"/>
      <c r="Z10" s="429"/>
      <c r="AA10" s="429"/>
      <c r="AB10" s="429"/>
      <c r="AC10" s="429"/>
      <c r="AD10" s="429"/>
      <c r="AE10" s="429"/>
    </row>
    <row r="11" spans="1:31" s="24" customFormat="1" x14ac:dyDescent="0.25">
      <c r="A11" s="26" t="s">
        <v>4</v>
      </c>
      <c r="B11" s="2">
        <v>36</v>
      </c>
      <c r="C11" s="2">
        <v>17</v>
      </c>
      <c r="D11" s="2">
        <v>30</v>
      </c>
      <c r="E11" s="2">
        <v>8</v>
      </c>
      <c r="F11" s="2">
        <v>9</v>
      </c>
      <c r="G11" s="2">
        <v>26</v>
      </c>
      <c r="H11" s="2">
        <v>30</v>
      </c>
      <c r="I11" s="2">
        <v>41</v>
      </c>
      <c r="J11" s="2">
        <v>27</v>
      </c>
      <c r="K11" s="2">
        <v>12</v>
      </c>
      <c r="L11" s="2">
        <v>11</v>
      </c>
      <c r="M11" s="2">
        <v>10</v>
      </c>
      <c r="N11" s="2">
        <v>15</v>
      </c>
      <c r="O11" s="2">
        <v>35</v>
      </c>
      <c r="P11" s="2">
        <v>31</v>
      </c>
      <c r="Q11" s="2">
        <v>21</v>
      </c>
      <c r="R11" s="2">
        <v>26</v>
      </c>
      <c r="S11" s="2">
        <v>9</v>
      </c>
      <c r="T11" s="2">
        <v>7</v>
      </c>
      <c r="U11" s="2">
        <v>24</v>
      </c>
      <c r="V11" s="2">
        <v>29</v>
      </c>
      <c r="W11" s="2">
        <v>22</v>
      </c>
      <c r="X11" s="2">
        <v>23</v>
      </c>
      <c r="Y11" s="2">
        <v>32</v>
      </c>
      <c r="Z11" s="2">
        <v>15</v>
      </c>
      <c r="AA11" s="25">
        <v>9</v>
      </c>
      <c r="AB11" s="2">
        <v>23</v>
      </c>
      <c r="AC11" s="2">
        <v>27</v>
      </c>
      <c r="AD11" s="24">
        <v>31</v>
      </c>
      <c r="AE11" s="24">
        <v>25</v>
      </c>
    </row>
    <row r="12" spans="1:31" s="1" customFormat="1" x14ac:dyDescent="0.25">
      <c r="A12" s="27" t="s">
        <v>5</v>
      </c>
      <c r="B12" s="2">
        <v>8</v>
      </c>
      <c r="C12" s="2">
        <v>4</v>
      </c>
      <c r="D12" s="2">
        <v>3</v>
      </c>
      <c r="E12" s="2">
        <v>5</v>
      </c>
      <c r="F12" s="2">
        <v>1</v>
      </c>
      <c r="G12" s="2">
        <v>8</v>
      </c>
      <c r="H12" s="2">
        <v>3</v>
      </c>
      <c r="I12" s="2">
        <v>1</v>
      </c>
      <c r="J12" s="2">
        <v>4</v>
      </c>
      <c r="K12" s="2">
        <v>1</v>
      </c>
      <c r="L12" s="2">
        <v>2</v>
      </c>
      <c r="M12" s="2">
        <v>1</v>
      </c>
      <c r="N12" s="2">
        <v>3</v>
      </c>
      <c r="O12" s="2">
        <v>1</v>
      </c>
      <c r="P12" s="2">
        <v>4</v>
      </c>
      <c r="Q12" s="2">
        <v>7</v>
      </c>
      <c r="R12" s="2">
        <v>12</v>
      </c>
      <c r="S12" s="2">
        <v>10</v>
      </c>
      <c r="T12" s="2">
        <v>5</v>
      </c>
      <c r="U12" s="2">
        <v>0</v>
      </c>
      <c r="V12" s="2">
        <v>2</v>
      </c>
      <c r="W12" s="2">
        <v>6</v>
      </c>
      <c r="X12" s="2">
        <v>5</v>
      </c>
      <c r="Y12" s="2">
        <v>4</v>
      </c>
      <c r="Z12" s="2">
        <v>11</v>
      </c>
      <c r="AA12" s="2">
        <v>9</v>
      </c>
      <c r="AB12" s="2">
        <v>11</v>
      </c>
      <c r="AC12" s="2">
        <v>10</v>
      </c>
      <c r="AD12" s="1">
        <v>9</v>
      </c>
      <c r="AE12" s="1">
        <v>5</v>
      </c>
    </row>
    <row r="13" spans="1:31" s="1" customFormat="1" x14ac:dyDescent="0.25">
      <c r="A13" s="27" t="s">
        <v>6</v>
      </c>
      <c r="B13" s="2">
        <v>26</v>
      </c>
      <c r="C13" s="2">
        <v>5</v>
      </c>
      <c r="D13" s="2">
        <v>11</v>
      </c>
      <c r="E13" s="2">
        <v>6</v>
      </c>
      <c r="F13" s="2">
        <v>14</v>
      </c>
      <c r="G13" s="2">
        <v>15</v>
      </c>
      <c r="H13" s="2">
        <v>12</v>
      </c>
      <c r="I13" s="2">
        <v>5</v>
      </c>
      <c r="J13" s="2">
        <v>3</v>
      </c>
      <c r="K13" s="2">
        <v>1</v>
      </c>
      <c r="L13" s="2">
        <v>1</v>
      </c>
      <c r="M13" s="2">
        <v>2</v>
      </c>
      <c r="N13" s="2">
        <v>8</v>
      </c>
      <c r="O13" s="2">
        <v>3</v>
      </c>
      <c r="P13" s="2">
        <v>13</v>
      </c>
      <c r="Q13" s="2">
        <v>12</v>
      </c>
      <c r="R13" s="2">
        <v>29</v>
      </c>
      <c r="S13" s="2">
        <v>33</v>
      </c>
      <c r="T13" s="2">
        <v>4</v>
      </c>
      <c r="U13" s="2">
        <v>11</v>
      </c>
      <c r="V13" s="2">
        <v>10</v>
      </c>
      <c r="W13" s="2">
        <v>7</v>
      </c>
      <c r="X13" s="2">
        <v>20</v>
      </c>
      <c r="Y13" s="2">
        <v>2</v>
      </c>
      <c r="Z13" s="2">
        <v>31</v>
      </c>
      <c r="AA13" s="2">
        <v>23</v>
      </c>
      <c r="AB13" s="2">
        <v>20</v>
      </c>
      <c r="AC13" s="2">
        <v>19</v>
      </c>
      <c r="AD13" s="1">
        <v>16</v>
      </c>
      <c r="AE13" s="1">
        <v>16</v>
      </c>
    </row>
    <row r="14" spans="1:31" s="33" customFormat="1" x14ac:dyDescent="0.25">
      <c r="A14" s="35" t="s">
        <v>48</v>
      </c>
      <c r="B14" s="3">
        <v>0.52</v>
      </c>
      <c r="C14" s="3">
        <v>0.65</v>
      </c>
      <c r="D14" s="3">
        <v>0.68</v>
      </c>
      <c r="E14" s="3">
        <v>0.42</v>
      </c>
      <c r="F14" s="3">
        <v>0.38</v>
      </c>
      <c r="G14" s="3">
        <f t="shared" ref="G14:AE14" si="2">SUM(G11/G4)</f>
        <v>0.53061224489795922</v>
      </c>
      <c r="H14" s="3">
        <f t="shared" si="2"/>
        <v>0.66666666666666663</v>
      </c>
      <c r="I14" s="3">
        <f t="shared" si="2"/>
        <v>0.87234042553191493</v>
      </c>
      <c r="J14" s="3">
        <f t="shared" si="2"/>
        <v>0.79411764705882348</v>
      </c>
      <c r="K14" s="3">
        <f t="shared" si="2"/>
        <v>0.8571428571428571</v>
      </c>
      <c r="L14" s="3">
        <f t="shared" si="2"/>
        <v>0.7857142857142857</v>
      </c>
      <c r="M14" s="3">
        <f t="shared" si="2"/>
        <v>0.76923076923076927</v>
      </c>
      <c r="N14" s="3">
        <f t="shared" si="2"/>
        <v>0.57692307692307687</v>
      </c>
      <c r="O14" s="3">
        <f t="shared" si="2"/>
        <v>0.89743589743589747</v>
      </c>
      <c r="P14" s="3">
        <f t="shared" si="2"/>
        <v>0.64583333333333337</v>
      </c>
      <c r="Q14" s="3">
        <f t="shared" si="2"/>
        <v>0.52500000000000002</v>
      </c>
      <c r="R14" s="3">
        <f t="shared" si="2"/>
        <v>0.38805970149253732</v>
      </c>
      <c r="S14" s="3">
        <f t="shared" si="2"/>
        <v>0.17307692307692307</v>
      </c>
      <c r="T14" s="3">
        <f t="shared" si="2"/>
        <v>0.4375</v>
      </c>
      <c r="U14" s="3">
        <f t="shared" si="2"/>
        <v>0.68571428571428572</v>
      </c>
      <c r="V14" s="3">
        <f t="shared" si="2"/>
        <v>0.70731707317073167</v>
      </c>
      <c r="W14" s="3">
        <f t="shared" si="2"/>
        <v>0.62857142857142856</v>
      </c>
      <c r="X14" s="3">
        <f t="shared" si="2"/>
        <v>0.47916666666666669</v>
      </c>
      <c r="Y14" s="3">
        <f t="shared" si="2"/>
        <v>0.84210526315789469</v>
      </c>
      <c r="Z14" s="3">
        <f t="shared" si="2"/>
        <v>0.26315789473684209</v>
      </c>
      <c r="AA14" s="3">
        <f t="shared" si="2"/>
        <v>0.21951219512195122</v>
      </c>
      <c r="AB14" s="3">
        <f t="shared" si="2"/>
        <v>0.43396226415094341</v>
      </c>
      <c r="AC14" s="3">
        <f t="shared" si="2"/>
        <v>0.48214285714285715</v>
      </c>
      <c r="AD14" s="3">
        <f t="shared" si="2"/>
        <v>0.5535714285714286</v>
      </c>
      <c r="AE14" s="3">
        <f t="shared" si="2"/>
        <v>0.54347826086956519</v>
      </c>
    </row>
    <row r="15" spans="1:31" s="33" customFormat="1" x14ac:dyDescent="0.25">
      <c r="A15" s="35" t="s">
        <v>46</v>
      </c>
      <c r="B15" s="3">
        <v>0.11</v>
      </c>
      <c r="C15" s="3">
        <v>0.16</v>
      </c>
      <c r="D15" s="3">
        <v>7.0000000000000007E-2</v>
      </c>
      <c r="E15" s="3">
        <v>0.26</v>
      </c>
      <c r="F15" s="3">
        <v>0.04</v>
      </c>
      <c r="G15" s="3">
        <f t="shared" ref="G15:AE15" si="3">SUM(G12/G4)</f>
        <v>0.16326530612244897</v>
      </c>
      <c r="H15" s="3">
        <f t="shared" si="3"/>
        <v>6.6666666666666666E-2</v>
      </c>
      <c r="I15" s="3">
        <f t="shared" si="3"/>
        <v>2.1276595744680851E-2</v>
      </c>
      <c r="J15" s="3">
        <f t="shared" si="3"/>
        <v>0.11764705882352941</v>
      </c>
      <c r="K15" s="3">
        <f t="shared" si="3"/>
        <v>7.1428571428571425E-2</v>
      </c>
      <c r="L15" s="3">
        <f t="shared" si="3"/>
        <v>0.14285714285714285</v>
      </c>
      <c r="M15" s="3">
        <f t="shared" si="3"/>
        <v>7.6923076923076927E-2</v>
      </c>
      <c r="N15" s="3">
        <f t="shared" si="3"/>
        <v>0.11538461538461539</v>
      </c>
      <c r="O15" s="3">
        <f t="shared" si="3"/>
        <v>2.564102564102564E-2</v>
      </c>
      <c r="P15" s="3">
        <f t="shared" si="3"/>
        <v>8.3333333333333329E-2</v>
      </c>
      <c r="Q15" s="3">
        <f t="shared" si="3"/>
        <v>0.17499999999999999</v>
      </c>
      <c r="R15" s="3">
        <f t="shared" si="3"/>
        <v>0.17910447761194029</v>
      </c>
      <c r="S15" s="3">
        <f t="shared" si="3"/>
        <v>0.19230769230769232</v>
      </c>
      <c r="T15" s="3">
        <f t="shared" si="3"/>
        <v>0.3125</v>
      </c>
      <c r="U15" s="3">
        <f t="shared" si="3"/>
        <v>0</v>
      </c>
      <c r="V15" s="3">
        <f t="shared" si="3"/>
        <v>4.878048780487805E-2</v>
      </c>
      <c r="W15" s="3">
        <f t="shared" si="3"/>
        <v>0.17142857142857143</v>
      </c>
      <c r="X15" s="3">
        <f t="shared" si="3"/>
        <v>0.10416666666666667</v>
      </c>
      <c r="Y15" s="3">
        <f t="shared" si="3"/>
        <v>0.10526315789473684</v>
      </c>
      <c r="Z15" s="3">
        <f t="shared" si="3"/>
        <v>0.19298245614035087</v>
      </c>
      <c r="AA15" s="3">
        <f t="shared" si="3"/>
        <v>0.21951219512195122</v>
      </c>
      <c r="AB15" s="3">
        <f t="shared" si="3"/>
        <v>0.20754716981132076</v>
      </c>
      <c r="AC15" s="3">
        <f t="shared" si="3"/>
        <v>0.17857142857142858</v>
      </c>
      <c r="AD15" s="3">
        <f t="shared" si="3"/>
        <v>0.16071428571428573</v>
      </c>
      <c r="AE15" s="3">
        <f t="shared" si="3"/>
        <v>0.10869565217391304</v>
      </c>
    </row>
    <row r="16" spans="1:31" s="33" customFormat="1" ht="15.75" thickBot="1" x14ac:dyDescent="0.3">
      <c r="A16" s="34" t="s">
        <v>52</v>
      </c>
      <c r="B16" s="3">
        <v>0.37</v>
      </c>
      <c r="C16" s="3">
        <v>0.19</v>
      </c>
      <c r="D16" s="3">
        <v>0.25</v>
      </c>
      <c r="E16" s="3">
        <v>0.32</v>
      </c>
      <c r="F16" s="3">
        <v>0.57999999999999996</v>
      </c>
      <c r="G16" s="3">
        <f t="shared" ref="G16:AE16" si="4">SUM(G13/G4)</f>
        <v>0.30612244897959184</v>
      </c>
      <c r="H16" s="3">
        <f t="shared" si="4"/>
        <v>0.26666666666666666</v>
      </c>
      <c r="I16" s="3">
        <f t="shared" si="4"/>
        <v>0.10638297872340426</v>
      </c>
      <c r="J16" s="3">
        <f t="shared" si="4"/>
        <v>8.8235294117647065E-2</v>
      </c>
      <c r="K16" s="3">
        <f t="shared" si="4"/>
        <v>7.1428571428571425E-2</v>
      </c>
      <c r="L16" s="3">
        <f t="shared" si="4"/>
        <v>7.1428571428571425E-2</v>
      </c>
      <c r="M16" s="3">
        <f t="shared" si="4"/>
        <v>0.15384615384615385</v>
      </c>
      <c r="N16" s="3">
        <f t="shared" si="4"/>
        <v>0.30769230769230771</v>
      </c>
      <c r="O16" s="3">
        <f t="shared" si="4"/>
        <v>7.6923076923076927E-2</v>
      </c>
      <c r="P16" s="3">
        <f t="shared" si="4"/>
        <v>0.27083333333333331</v>
      </c>
      <c r="Q16" s="3">
        <f t="shared" si="4"/>
        <v>0.3</v>
      </c>
      <c r="R16" s="3">
        <f t="shared" si="4"/>
        <v>0.43283582089552236</v>
      </c>
      <c r="S16" s="3">
        <f t="shared" si="4"/>
        <v>0.63461538461538458</v>
      </c>
      <c r="T16" s="3">
        <f t="shared" si="4"/>
        <v>0.25</v>
      </c>
      <c r="U16" s="3">
        <f t="shared" si="4"/>
        <v>0.31428571428571428</v>
      </c>
      <c r="V16" s="3">
        <f t="shared" si="4"/>
        <v>0.24390243902439024</v>
      </c>
      <c r="W16" s="3">
        <f t="shared" si="4"/>
        <v>0.2</v>
      </c>
      <c r="X16" s="3">
        <f t="shared" si="4"/>
        <v>0.41666666666666669</v>
      </c>
      <c r="Y16" s="3">
        <f t="shared" si="4"/>
        <v>5.2631578947368418E-2</v>
      </c>
      <c r="Z16" s="3">
        <f t="shared" si="4"/>
        <v>0.54385964912280704</v>
      </c>
      <c r="AA16" s="3">
        <f t="shared" si="4"/>
        <v>0.56097560975609762</v>
      </c>
      <c r="AB16" s="3">
        <f t="shared" si="4"/>
        <v>0.37735849056603776</v>
      </c>
      <c r="AC16" s="3">
        <f t="shared" si="4"/>
        <v>0.3392857142857143</v>
      </c>
      <c r="AD16" s="3">
        <f t="shared" si="4"/>
        <v>0.2857142857142857</v>
      </c>
      <c r="AE16" s="3">
        <f t="shared" si="4"/>
        <v>0.34782608695652173</v>
      </c>
    </row>
    <row r="17" spans="1:31" s="434" customFormat="1" x14ac:dyDescent="0.25"/>
    <row r="18" spans="1:31" s="434" customFormat="1" ht="15.75" thickBot="1" x14ac:dyDescent="0.3"/>
    <row r="19" spans="1:31" s="40" customFormat="1" x14ac:dyDescent="0.25">
      <c r="A19" s="43" t="s">
        <v>49</v>
      </c>
      <c r="B19" s="42">
        <v>43922</v>
      </c>
      <c r="C19" s="41">
        <v>43923</v>
      </c>
      <c r="D19" s="41">
        <v>43924</v>
      </c>
      <c r="E19" s="41">
        <v>43925</v>
      </c>
      <c r="F19" s="41">
        <v>43926</v>
      </c>
      <c r="G19" s="41">
        <v>43927</v>
      </c>
      <c r="H19" s="41">
        <v>43928</v>
      </c>
      <c r="I19" s="41">
        <v>43929</v>
      </c>
      <c r="J19" s="41">
        <v>43930</v>
      </c>
      <c r="K19" s="41">
        <v>43931</v>
      </c>
      <c r="L19" s="41">
        <v>43932</v>
      </c>
      <c r="M19" s="41">
        <v>43933</v>
      </c>
      <c r="N19" s="41">
        <v>43934</v>
      </c>
      <c r="O19" s="41">
        <v>43935</v>
      </c>
      <c r="P19" s="41">
        <v>43936</v>
      </c>
      <c r="Q19" s="41">
        <v>43937</v>
      </c>
      <c r="R19" s="41">
        <v>43938</v>
      </c>
      <c r="S19" s="41">
        <v>43939</v>
      </c>
      <c r="T19" s="41">
        <v>43940</v>
      </c>
      <c r="U19" s="41">
        <v>43941</v>
      </c>
      <c r="V19" s="41">
        <v>43942</v>
      </c>
      <c r="W19" s="41">
        <v>43943</v>
      </c>
      <c r="X19" s="41">
        <v>43944</v>
      </c>
      <c r="Y19" s="41">
        <v>43945</v>
      </c>
      <c r="Z19" s="41">
        <v>43946</v>
      </c>
      <c r="AA19" s="41">
        <v>43947</v>
      </c>
      <c r="AB19" s="41">
        <v>43948</v>
      </c>
      <c r="AC19" s="41">
        <v>43949</v>
      </c>
      <c r="AD19" s="41">
        <v>43950</v>
      </c>
      <c r="AE19" s="41">
        <v>43951</v>
      </c>
    </row>
    <row r="20" spans="1:31" s="2" customFormat="1" x14ac:dyDescent="0.25">
      <c r="A20" s="39" t="s">
        <v>68</v>
      </c>
      <c r="B20" s="2">
        <v>144</v>
      </c>
      <c r="C20" s="2">
        <v>62</v>
      </c>
      <c r="D20" s="2">
        <v>78</v>
      </c>
      <c r="E20" s="2">
        <v>112</v>
      </c>
      <c r="F20" s="2">
        <v>87</v>
      </c>
      <c r="G20" s="2">
        <v>69</v>
      </c>
      <c r="H20" s="2">
        <v>78</v>
      </c>
      <c r="I20" s="2">
        <v>44</v>
      </c>
      <c r="J20" s="6">
        <v>50</v>
      </c>
      <c r="K20" s="6">
        <v>56</v>
      </c>
      <c r="L20" s="6">
        <v>59</v>
      </c>
      <c r="M20" s="6">
        <v>70</v>
      </c>
      <c r="N20" s="6">
        <v>64</v>
      </c>
      <c r="O20" s="6">
        <v>66</v>
      </c>
      <c r="P20" s="6">
        <v>61</v>
      </c>
      <c r="Q20" s="6">
        <v>74</v>
      </c>
      <c r="R20" s="6">
        <v>75</v>
      </c>
      <c r="S20" s="6">
        <v>85</v>
      </c>
      <c r="T20" s="6">
        <v>62</v>
      </c>
      <c r="U20" s="6">
        <v>59</v>
      </c>
      <c r="V20" s="6">
        <v>55</v>
      </c>
      <c r="W20" s="6">
        <v>84</v>
      </c>
      <c r="X20" s="6">
        <v>62</v>
      </c>
      <c r="Y20" s="6">
        <v>74</v>
      </c>
      <c r="Z20" s="15">
        <v>75</v>
      </c>
      <c r="AA20" s="2">
        <v>86</v>
      </c>
      <c r="AB20" s="6">
        <v>91</v>
      </c>
      <c r="AC20" s="6">
        <v>148</v>
      </c>
      <c r="AD20" s="2">
        <v>64</v>
      </c>
      <c r="AE20" s="2">
        <v>120</v>
      </c>
    </row>
    <row r="21" spans="1:31" s="2" customFormat="1" x14ac:dyDescent="0.25">
      <c r="A21" s="39" t="s">
        <v>67</v>
      </c>
      <c r="B21" s="2">
        <v>92</v>
      </c>
      <c r="C21" s="2">
        <v>45</v>
      </c>
      <c r="D21" s="2">
        <v>57</v>
      </c>
      <c r="E21" s="2">
        <v>61</v>
      </c>
      <c r="F21" s="2">
        <v>74</v>
      </c>
      <c r="G21" s="2">
        <v>55</v>
      </c>
      <c r="H21" s="2">
        <v>65</v>
      </c>
      <c r="I21" s="2">
        <v>43</v>
      </c>
      <c r="J21" s="2">
        <v>41</v>
      </c>
      <c r="K21" s="2">
        <v>51</v>
      </c>
      <c r="L21" s="2">
        <v>47</v>
      </c>
      <c r="M21" s="2">
        <v>57</v>
      </c>
      <c r="N21" s="2">
        <v>50</v>
      </c>
      <c r="O21" s="2">
        <v>46</v>
      </c>
      <c r="P21" s="2">
        <v>55</v>
      </c>
      <c r="Q21" s="2">
        <v>57</v>
      </c>
      <c r="R21" s="2">
        <v>68</v>
      </c>
      <c r="S21" s="2">
        <v>64</v>
      </c>
      <c r="T21" s="2">
        <v>52</v>
      </c>
      <c r="U21" s="2">
        <v>51</v>
      </c>
      <c r="V21" s="2">
        <v>47</v>
      </c>
      <c r="W21" s="2">
        <v>64</v>
      </c>
      <c r="X21" s="2">
        <v>48</v>
      </c>
      <c r="Y21" s="2">
        <v>63</v>
      </c>
      <c r="Z21" s="15">
        <v>59</v>
      </c>
      <c r="AA21" s="2">
        <v>55</v>
      </c>
      <c r="AB21" s="2">
        <v>55</v>
      </c>
      <c r="AC21" s="2">
        <v>45</v>
      </c>
      <c r="AD21" s="2">
        <v>39</v>
      </c>
      <c r="AE21" s="2">
        <v>41</v>
      </c>
    </row>
    <row r="22" spans="1:31" s="2" customFormat="1" x14ac:dyDescent="0.25">
      <c r="A22" s="39" t="s">
        <v>69</v>
      </c>
      <c r="B22" s="2">
        <v>52</v>
      </c>
      <c r="C22" s="2">
        <v>17</v>
      </c>
      <c r="D22" s="2">
        <v>21</v>
      </c>
      <c r="E22" s="2">
        <v>51</v>
      </c>
      <c r="F22" s="2">
        <v>13</v>
      </c>
      <c r="G22" s="2">
        <v>14</v>
      </c>
      <c r="H22" s="2">
        <v>13</v>
      </c>
      <c r="I22" s="2">
        <v>1</v>
      </c>
      <c r="J22" s="2">
        <v>9</v>
      </c>
      <c r="K22" s="2">
        <v>5</v>
      </c>
      <c r="L22" s="2">
        <v>12</v>
      </c>
      <c r="M22" s="2">
        <v>13</v>
      </c>
      <c r="N22" s="2">
        <v>14</v>
      </c>
      <c r="O22" s="2">
        <v>20</v>
      </c>
      <c r="P22" s="2">
        <v>6</v>
      </c>
      <c r="Q22" s="2">
        <v>17</v>
      </c>
      <c r="R22" s="2">
        <v>7</v>
      </c>
      <c r="S22" s="2">
        <v>21</v>
      </c>
      <c r="T22" s="2">
        <v>10</v>
      </c>
      <c r="U22" s="2">
        <v>8</v>
      </c>
      <c r="V22" s="2">
        <v>8</v>
      </c>
      <c r="W22" s="2">
        <v>20</v>
      </c>
      <c r="X22" s="2">
        <v>14</v>
      </c>
      <c r="Y22" s="2">
        <v>11</v>
      </c>
      <c r="Z22" s="15">
        <v>15</v>
      </c>
      <c r="AA22" s="2">
        <v>31</v>
      </c>
      <c r="AB22" s="2">
        <v>36</v>
      </c>
      <c r="AC22" s="2">
        <v>103</v>
      </c>
      <c r="AD22" s="2">
        <v>25</v>
      </c>
      <c r="AE22" s="2">
        <v>79</v>
      </c>
    </row>
    <row r="23" spans="1:31" s="2" customFormat="1" x14ac:dyDescent="0.25">
      <c r="A23" s="39" t="s">
        <v>70</v>
      </c>
      <c r="B23" s="4">
        <v>2.7071759259259257E-2</v>
      </c>
      <c r="C23" s="4">
        <v>3.3877314814814811E-2</v>
      </c>
      <c r="D23" s="4">
        <v>1.9166666666666669E-2</v>
      </c>
      <c r="E23" s="4">
        <v>2.0231481481481482E-2</v>
      </c>
      <c r="G23" s="4">
        <v>2.7083333333333334E-3</v>
      </c>
      <c r="I23" s="4">
        <v>2.0150462962962964E-2</v>
      </c>
      <c r="J23" s="4">
        <v>1.7060185185185185E-2</v>
      </c>
      <c r="K23" s="4">
        <v>1.0405092592592593E-2</v>
      </c>
      <c r="L23" s="4">
        <v>2.028935185185185E-2</v>
      </c>
      <c r="M23" s="4">
        <v>4.9212962962962958E-2</v>
      </c>
      <c r="N23" s="4">
        <v>1.8240740740740741E-2</v>
      </c>
      <c r="O23" s="4">
        <v>1.9583333333333331E-2</v>
      </c>
      <c r="P23" s="4">
        <v>2.3680555555555555E-2</v>
      </c>
      <c r="Q23" s="4">
        <v>2.2534722222222223E-2</v>
      </c>
      <c r="R23" s="4">
        <v>1.5185185185185185E-2</v>
      </c>
      <c r="S23" s="4">
        <v>1.7916666666666668E-2</v>
      </c>
      <c r="T23" s="4">
        <v>2.0706018518518519E-2</v>
      </c>
      <c r="U23" s="4">
        <v>4.6296296296296293E-4</v>
      </c>
      <c r="V23" s="4">
        <v>2.8958333333333336E-2</v>
      </c>
      <c r="W23" s="4">
        <v>2.6724537037037036E-2</v>
      </c>
      <c r="X23" s="4">
        <v>2.479166666666667E-2</v>
      </c>
      <c r="Y23" s="4">
        <v>2.4548611111111115E-2</v>
      </c>
      <c r="Z23" s="16">
        <v>2.431712962962963E-2</v>
      </c>
      <c r="AA23" s="4">
        <v>4.3287037037037041E-2</v>
      </c>
      <c r="AB23" s="4">
        <v>2.461805555555556E-2</v>
      </c>
      <c r="AC23" s="4">
        <v>2.988425925925926E-2</v>
      </c>
      <c r="AD23" s="4">
        <v>3.0115740740740738E-2</v>
      </c>
      <c r="AE23" s="4">
        <v>2.6099537037037036E-2</v>
      </c>
    </row>
    <row r="24" spans="1:31" s="2" customFormat="1" x14ac:dyDescent="0.25">
      <c r="A24" s="39" t="s">
        <v>50</v>
      </c>
      <c r="B24" s="38"/>
      <c r="L24" s="5">
        <v>4.1666666666666669E-4</v>
      </c>
      <c r="M24" s="5">
        <v>4.2824074074074075E-4</v>
      </c>
      <c r="N24" s="5">
        <v>1.25E-3</v>
      </c>
      <c r="O24" s="5">
        <v>1.712962962962963E-3</v>
      </c>
      <c r="P24" s="5">
        <v>2.8935185185185189E-4</v>
      </c>
      <c r="Q24" s="5">
        <v>2.8935185185185189E-4</v>
      </c>
      <c r="R24" s="4">
        <v>5.7870370370370366E-5</v>
      </c>
      <c r="S24" s="5">
        <v>8.2175925925925917E-4</v>
      </c>
      <c r="T24" s="5">
        <v>2.3148148148148146E-4</v>
      </c>
      <c r="U24" s="5">
        <v>2.5462962962962961E-4</v>
      </c>
      <c r="V24" s="5">
        <v>9.1435185185185185E-4</v>
      </c>
      <c r="W24" s="5">
        <v>7.8703703703703705E-4</v>
      </c>
      <c r="X24" s="5">
        <v>6.8287037037037025E-4</v>
      </c>
      <c r="Y24" s="5">
        <v>4.9768518518518521E-4</v>
      </c>
      <c r="Z24" s="16">
        <v>3.9351851851851852E-4</v>
      </c>
      <c r="AA24" s="5">
        <v>8.564814814814815E-4</v>
      </c>
      <c r="AB24" s="5">
        <v>1.423611111111111E-3</v>
      </c>
      <c r="AC24" s="5">
        <v>1.6666666666666668E-3</v>
      </c>
      <c r="AD24" s="4">
        <v>1.0185185185185186E-3</v>
      </c>
      <c r="AE24" s="4">
        <v>3.1365740740740742E-3</v>
      </c>
    </row>
    <row r="25" spans="1:31" s="17" customFormat="1" x14ac:dyDescent="0.25">
      <c r="A25" s="37" t="s">
        <v>51</v>
      </c>
      <c r="B25" s="3">
        <v>0.64</v>
      </c>
      <c r="C25" s="3">
        <v>0.73</v>
      </c>
      <c r="D25" s="3">
        <v>0.73</v>
      </c>
      <c r="E25" s="3">
        <v>0.54</v>
      </c>
      <c r="F25" s="3">
        <v>0.85</v>
      </c>
      <c r="G25" s="33">
        <f t="shared" ref="G25:AE25" si="5">SUM(G21/G20)</f>
        <v>0.79710144927536231</v>
      </c>
      <c r="H25" s="33">
        <f t="shared" si="5"/>
        <v>0.83333333333333337</v>
      </c>
      <c r="I25" s="33">
        <f t="shared" si="5"/>
        <v>0.97727272727272729</v>
      </c>
      <c r="J25" s="33">
        <f t="shared" si="5"/>
        <v>0.82</v>
      </c>
      <c r="K25" s="33">
        <f t="shared" si="5"/>
        <v>0.9107142857142857</v>
      </c>
      <c r="L25" s="33">
        <f t="shared" si="5"/>
        <v>0.79661016949152541</v>
      </c>
      <c r="M25" s="33">
        <f t="shared" si="5"/>
        <v>0.81428571428571428</v>
      </c>
      <c r="N25" s="33">
        <f t="shared" si="5"/>
        <v>0.78125</v>
      </c>
      <c r="O25" s="33">
        <f t="shared" si="5"/>
        <v>0.69696969696969702</v>
      </c>
      <c r="P25" s="33">
        <f t="shared" si="5"/>
        <v>0.90163934426229508</v>
      </c>
      <c r="Q25" s="33">
        <f t="shared" si="5"/>
        <v>0.77027027027027029</v>
      </c>
      <c r="R25" s="33">
        <f t="shared" si="5"/>
        <v>0.90666666666666662</v>
      </c>
      <c r="S25" s="33">
        <f t="shared" si="5"/>
        <v>0.75294117647058822</v>
      </c>
      <c r="T25" s="33">
        <f t="shared" si="5"/>
        <v>0.83870967741935487</v>
      </c>
      <c r="U25" s="33">
        <f t="shared" si="5"/>
        <v>0.86440677966101698</v>
      </c>
      <c r="V25" s="33">
        <f t="shared" si="5"/>
        <v>0.8545454545454545</v>
      </c>
      <c r="W25" s="33">
        <f t="shared" si="5"/>
        <v>0.76190476190476186</v>
      </c>
      <c r="X25" s="33">
        <f t="shared" si="5"/>
        <v>0.77419354838709675</v>
      </c>
      <c r="Y25" s="33">
        <f t="shared" si="5"/>
        <v>0.85135135135135132</v>
      </c>
      <c r="Z25" s="33">
        <f t="shared" si="5"/>
        <v>0.78666666666666663</v>
      </c>
      <c r="AA25" s="33">
        <f t="shared" si="5"/>
        <v>0.63953488372093026</v>
      </c>
      <c r="AB25" s="33">
        <f t="shared" si="5"/>
        <v>0.60439560439560436</v>
      </c>
      <c r="AC25" s="33">
        <f t="shared" si="5"/>
        <v>0.30405405405405406</v>
      </c>
      <c r="AD25" s="33">
        <f t="shared" si="5"/>
        <v>0.609375</v>
      </c>
      <c r="AE25" s="33">
        <f t="shared" si="5"/>
        <v>0.34166666666666667</v>
      </c>
    </row>
    <row r="26" spans="1:31" s="17" customFormat="1" ht="15.75" thickBot="1" x14ac:dyDescent="0.3">
      <c r="A26" s="36" t="s">
        <v>45</v>
      </c>
      <c r="B26" s="3">
        <v>0.36</v>
      </c>
      <c r="C26" s="3">
        <v>0.27</v>
      </c>
      <c r="D26" s="3">
        <v>0.27</v>
      </c>
      <c r="E26" s="3">
        <v>0.46</v>
      </c>
      <c r="F26" s="3">
        <v>0.15</v>
      </c>
      <c r="G26" s="33">
        <f t="shared" ref="G26:AE26" si="6">SUM(G22/G20)</f>
        <v>0.20289855072463769</v>
      </c>
      <c r="H26" s="33">
        <f t="shared" si="6"/>
        <v>0.16666666666666666</v>
      </c>
      <c r="I26" s="33">
        <f t="shared" si="6"/>
        <v>2.2727272727272728E-2</v>
      </c>
      <c r="J26" s="33">
        <f t="shared" si="6"/>
        <v>0.18</v>
      </c>
      <c r="K26" s="33">
        <f t="shared" si="6"/>
        <v>8.9285714285714288E-2</v>
      </c>
      <c r="L26" s="33">
        <f t="shared" si="6"/>
        <v>0.20338983050847459</v>
      </c>
      <c r="M26" s="33">
        <f t="shared" si="6"/>
        <v>0.18571428571428572</v>
      </c>
      <c r="N26" s="33">
        <f t="shared" si="6"/>
        <v>0.21875</v>
      </c>
      <c r="O26" s="33">
        <f t="shared" si="6"/>
        <v>0.30303030303030304</v>
      </c>
      <c r="P26" s="33">
        <f t="shared" si="6"/>
        <v>9.8360655737704916E-2</v>
      </c>
      <c r="Q26" s="33">
        <f t="shared" si="6"/>
        <v>0.22972972972972974</v>
      </c>
      <c r="R26" s="33">
        <f t="shared" si="6"/>
        <v>9.3333333333333338E-2</v>
      </c>
      <c r="S26" s="33">
        <f t="shared" si="6"/>
        <v>0.24705882352941178</v>
      </c>
      <c r="T26" s="33">
        <f t="shared" si="6"/>
        <v>0.16129032258064516</v>
      </c>
      <c r="U26" s="33">
        <f t="shared" si="6"/>
        <v>0.13559322033898305</v>
      </c>
      <c r="V26" s="33">
        <f t="shared" si="6"/>
        <v>0.14545454545454545</v>
      </c>
      <c r="W26" s="33">
        <f t="shared" si="6"/>
        <v>0.23809523809523808</v>
      </c>
      <c r="X26" s="33">
        <f t="shared" si="6"/>
        <v>0.22580645161290322</v>
      </c>
      <c r="Y26" s="33">
        <f t="shared" si="6"/>
        <v>0.14864864864864866</v>
      </c>
      <c r="Z26" s="33">
        <f t="shared" si="6"/>
        <v>0.2</v>
      </c>
      <c r="AA26" s="33">
        <f t="shared" si="6"/>
        <v>0.36046511627906974</v>
      </c>
      <c r="AB26" s="33">
        <f t="shared" si="6"/>
        <v>0.39560439560439559</v>
      </c>
      <c r="AC26" s="33">
        <f t="shared" si="6"/>
        <v>0.69594594594594594</v>
      </c>
      <c r="AD26" s="33">
        <f t="shared" si="6"/>
        <v>0.390625</v>
      </c>
      <c r="AE26" s="33">
        <f t="shared" si="6"/>
        <v>0.65833333333333333</v>
      </c>
    </row>
    <row r="27" spans="1:31" s="435" customFormat="1" x14ac:dyDescent="0.25"/>
    <row r="28" spans="1:31" s="435" customFormat="1" ht="15.75" thickBot="1" x14ac:dyDescent="0.3"/>
    <row r="29" spans="1:31" s="438" customFormat="1" ht="15.75" thickBot="1" x14ac:dyDescent="0.3">
      <c r="A29" s="436" t="s">
        <v>53</v>
      </c>
      <c r="B29" s="437"/>
      <c r="C29" s="437"/>
      <c r="D29" s="437"/>
      <c r="E29" s="437"/>
      <c r="F29" s="437"/>
      <c r="G29" s="437"/>
      <c r="H29" s="437"/>
      <c r="I29" s="437"/>
      <c r="J29" s="437"/>
      <c r="K29" s="437"/>
      <c r="L29" s="437"/>
      <c r="M29" s="437"/>
      <c r="N29" s="437"/>
      <c r="O29" s="437"/>
      <c r="P29" s="437"/>
      <c r="Q29" s="437"/>
      <c r="R29" s="437"/>
      <c r="S29" s="437"/>
      <c r="T29" s="437"/>
      <c r="U29" s="437"/>
      <c r="V29" s="437"/>
      <c r="W29" s="437"/>
      <c r="X29" s="437"/>
      <c r="Y29" s="437"/>
      <c r="Z29" s="437"/>
      <c r="AA29" s="437"/>
      <c r="AB29" s="437"/>
      <c r="AC29" s="437"/>
      <c r="AD29" s="437"/>
      <c r="AE29" s="437"/>
    </row>
    <row r="30" spans="1:31" s="25" customFormat="1" x14ac:dyDescent="0.25">
      <c r="A30" s="32" t="s">
        <v>9</v>
      </c>
      <c r="B30" s="2">
        <v>8</v>
      </c>
      <c r="C30" s="2">
        <v>7</v>
      </c>
      <c r="D30" s="2">
        <v>1</v>
      </c>
      <c r="E30" s="2">
        <v>8</v>
      </c>
      <c r="F30" s="2">
        <v>7</v>
      </c>
      <c r="G30" s="2">
        <v>5</v>
      </c>
      <c r="H30" s="2">
        <v>6</v>
      </c>
      <c r="I30" s="2">
        <v>1</v>
      </c>
      <c r="J30" s="2">
        <v>6</v>
      </c>
      <c r="K30" s="2">
        <v>4</v>
      </c>
      <c r="L30" s="2">
        <v>9</v>
      </c>
      <c r="M30" s="2">
        <v>8</v>
      </c>
      <c r="N30" s="2">
        <v>8</v>
      </c>
      <c r="O30" s="2">
        <v>6</v>
      </c>
      <c r="P30" s="2">
        <v>4</v>
      </c>
      <c r="Q30" s="2">
        <v>6</v>
      </c>
      <c r="R30" s="2">
        <v>5</v>
      </c>
      <c r="S30" s="2">
        <v>4</v>
      </c>
      <c r="T30" s="2">
        <v>5</v>
      </c>
      <c r="U30" s="2">
        <v>6</v>
      </c>
      <c r="V30" s="2">
        <v>3</v>
      </c>
      <c r="W30" s="2">
        <v>4</v>
      </c>
      <c r="X30" s="2">
        <v>5</v>
      </c>
      <c r="Y30" s="2">
        <v>1</v>
      </c>
      <c r="Z30" s="15">
        <v>7</v>
      </c>
      <c r="AA30" s="25">
        <v>3</v>
      </c>
      <c r="AB30" s="25">
        <v>4</v>
      </c>
      <c r="AC30" s="25">
        <v>20</v>
      </c>
      <c r="AD30" s="25">
        <v>7</v>
      </c>
      <c r="AE30" s="25">
        <v>12</v>
      </c>
    </row>
    <row r="31" spans="1:31" s="2" customFormat="1" x14ac:dyDescent="0.25">
      <c r="A31" s="21" t="s">
        <v>5</v>
      </c>
      <c r="B31" s="2">
        <v>11</v>
      </c>
      <c r="C31" s="2">
        <v>5</v>
      </c>
      <c r="D31" s="2">
        <v>2</v>
      </c>
      <c r="E31" s="2">
        <v>9</v>
      </c>
      <c r="F31" s="2">
        <v>2</v>
      </c>
      <c r="G31" s="2">
        <v>0</v>
      </c>
      <c r="H31" s="2">
        <v>2</v>
      </c>
      <c r="I31" s="2">
        <v>0</v>
      </c>
      <c r="J31" s="2">
        <v>2</v>
      </c>
      <c r="K31" s="2">
        <v>1</v>
      </c>
      <c r="L31" s="2">
        <v>1</v>
      </c>
      <c r="M31" s="2">
        <v>2</v>
      </c>
      <c r="N31" s="2">
        <v>0</v>
      </c>
      <c r="O31" s="2">
        <v>2</v>
      </c>
      <c r="P31" s="2">
        <v>1</v>
      </c>
      <c r="Q31" s="2">
        <v>3</v>
      </c>
      <c r="R31" s="2">
        <v>1</v>
      </c>
      <c r="S31" s="2">
        <v>6</v>
      </c>
      <c r="T31" s="2">
        <v>0</v>
      </c>
      <c r="U31" s="2">
        <v>1</v>
      </c>
      <c r="V31" s="2">
        <v>1</v>
      </c>
      <c r="W31" s="2">
        <v>5</v>
      </c>
      <c r="X31" s="2">
        <v>2</v>
      </c>
      <c r="Y31" s="2">
        <v>3</v>
      </c>
      <c r="Z31" s="15">
        <v>3</v>
      </c>
      <c r="AA31" s="2">
        <v>8</v>
      </c>
      <c r="AB31" s="2">
        <v>17</v>
      </c>
      <c r="AC31" s="2">
        <v>19</v>
      </c>
      <c r="AD31" s="2">
        <v>4</v>
      </c>
      <c r="AE31" s="2">
        <v>20</v>
      </c>
    </row>
    <row r="32" spans="1:31" s="2" customFormat="1" x14ac:dyDescent="0.25">
      <c r="A32" s="21" t="s">
        <v>6</v>
      </c>
      <c r="B32" s="2">
        <v>33</v>
      </c>
      <c r="C32" s="2">
        <v>5</v>
      </c>
      <c r="D32" s="2">
        <v>18</v>
      </c>
      <c r="E32" s="2">
        <v>34</v>
      </c>
      <c r="F32" s="2">
        <v>4</v>
      </c>
      <c r="G32" s="2">
        <v>9</v>
      </c>
      <c r="H32" s="2">
        <v>5</v>
      </c>
      <c r="I32" s="2">
        <v>0</v>
      </c>
      <c r="J32" s="2">
        <v>1</v>
      </c>
      <c r="K32" s="2">
        <v>0</v>
      </c>
      <c r="L32" s="2">
        <v>2</v>
      </c>
      <c r="M32" s="2">
        <v>3</v>
      </c>
      <c r="N32" s="2">
        <v>6</v>
      </c>
      <c r="O32" s="2">
        <v>12</v>
      </c>
      <c r="P32" s="2">
        <v>1</v>
      </c>
      <c r="Q32" s="2">
        <v>8</v>
      </c>
      <c r="R32" s="2">
        <v>1</v>
      </c>
      <c r="S32" s="2">
        <v>11</v>
      </c>
      <c r="T32" s="2">
        <v>5</v>
      </c>
      <c r="U32" s="2">
        <v>1</v>
      </c>
      <c r="V32" s="2">
        <v>4</v>
      </c>
      <c r="W32" s="2">
        <v>11</v>
      </c>
      <c r="X32" s="2">
        <v>7</v>
      </c>
      <c r="Y32" s="2">
        <v>7</v>
      </c>
      <c r="Z32" s="15">
        <v>5</v>
      </c>
      <c r="AA32" s="2">
        <v>20</v>
      </c>
      <c r="AB32" s="2">
        <v>15</v>
      </c>
      <c r="AC32" s="2">
        <v>64</v>
      </c>
      <c r="AD32" s="2">
        <v>14</v>
      </c>
      <c r="AE32" s="2">
        <v>47</v>
      </c>
    </row>
    <row r="33" spans="1:32" s="33" customFormat="1" x14ac:dyDescent="0.25">
      <c r="A33" s="35" t="s">
        <v>48</v>
      </c>
      <c r="B33" s="3">
        <v>0.15</v>
      </c>
      <c r="C33" s="3">
        <v>0.4</v>
      </c>
      <c r="D33" s="3">
        <v>0.05</v>
      </c>
      <c r="E33" s="3">
        <v>0.16</v>
      </c>
      <c r="F33" s="3">
        <v>0.54</v>
      </c>
      <c r="G33" s="3">
        <f t="shared" ref="G33:AE33" si="7">SUM(G30/G22)</f>
        <v>0.35714285714285715</v>
      </c>
      <c r="H33" s="3">
        <f t="shared" si="7"/>
        <v>0.46153846153846156</v>
      </c>
      <c r="I33" s="3">
        <f t="shared" si="7"/>
        <v>1</v>
      </c>
      <c r="J33" s="3">
        <f t="shared" si="7"/>
        <v>0.66666666666666663</v>
      </c>
      <c r="K33" s="3">
        <f t="shared" si="7"/>
        <v>0.8</v>
      </c>
      <c r="L33" s="3">
        <f t="shared" si="7"/>
        <v>0.75</v>
      </c>
      <c r="M33" s="3">
        <f t="shared" si="7"/>
        <v>0.61538461538461542</v>
      </c>
      <c r="N33" s="3">
        <f t="shared" si="7"/>
        <v>0.5714285714285714</v>
      </c>
      <c r="O33" s="3">
        <f t="shared" si="7"/>
        <v>0.3</v>
      </c>
      <c r="P33" s="3">
        <f t="shared" si="7"/>
        <v>0.66666666666666663</v>
      </c>
      <c r="Q33" s="3">
        <f t="shared" si="7"/>
        <v>0.35294117647058826</v>
      </c>
      <c r="R33" s="3">
        <f t="shared" si="7"/>
        <v>0.7142857142857143</v>
      </c>
      <c r="S33" s="3">
        <f t="shared" si="7"/>
        <v>0.19047619047619047</v>
      </c>
      <c r="T33" s="3">
        <f t="shared" si="7"/>
        <v>0.5</v>
      </c>
      <c r="U33" s="3">
        <f t="shared" si="7"/>
        <v>0.75</v>
      </c>
      <c r="V33" s="3">
        <f t="shared" si="7"/>
        <v>0.375</v>
      </c>
      <c r="W33" s="3">
        <f t="shared" si="7"/>
        <v>0.2</v>
      </c>
      <c r="X33" s="3">
        <f t="shared" si="7"/>
        <v>0.35714285714285715</v>
      </c>
      <c r="Y33" s="3">
        <f t="shared" si="7"/>
        <v>9.0909090909090912E-2</v>
      </c>
      <c r="Z33" s="3">
        <f t="shared" si="7"/>
        <v>0.46666666666666667</v>
      </c>
      <c r="AA33" s="3">
        <f t="shared" si="7"/>
        <v>9.6774193548387094E-2</v>
      </c>
      <c r="AB33" s="3">
        <f t="shared" si="7"/>
        <v>0.1111111111111111</v>
      </c>
      <c r="AC33" s="3">
        <f t="shared" si="7"/>
        <v>0.1941747572815534</v>
      </c>
      <c r="AD33" s="3">
        <f t="shared" si="7"/>
        <v>0.28000000000000003</v>
      </c>
      <c r="AE33" s="3">
        <f t="shared" si="7"/>
        <v>0.15189873417721519</v>
      </c>
    </row>
    <row r="34" spans="1:32" s="33" customFormat="1" x14ac:dyDescent="0.25">
      <c r="A34" s="35" t="s">
        <v>46</v>
      </c>
      <c r="B34" s="3">
        <v>0.21</v>
      </c>
      <c r="C34" s="3">
        <v>0.3</v>
      </c>
      <c r="D34" s="3">
        <v>0.09</v>
      </c>
      <c r="E34" s="3">
        <v>0.18</v>
      </c>
      <c r="F34" s="3">
        <v>0.15</v>
      </c>
      <c r="G34" s="3">
        <f t="shared" ref="G34:AE34" si="8">SUM(G31/G22)</f>
        <v>0</v>
      </c>
      <c r="H34" s="3">
        <f t="shared" si="8"/>
        <v>0.15384615384615385</v>
      </c>
      <c r="I34" s="3">
        <f t="shared" si="8"/>
        <v>0</v>
      </c>
      <c r="J34" s="3">
        <f t="shared" si="8"/>
        <v>0.22222222222222221</v>
      </c>
      <c r="K34" s="3">
        <f t="shared" si="8"/>
        <v>0.2</v>
      </c>
      <c r="L34" s="3">
        <f t="shared" si="8"/>
        <v>8.3333333333333329E-2</v>
      </c>
      <c r="M34" s="3">
        <f t="shared" si="8"/>
        <v>0.15384615384615385</v>
      </c>
      <c r="N34" s="3">
        <f t="shared" si="8"/>
        <v>0</v>
      </c>
      <c r="O34" s="3">
        <f t="shared" si="8"/>
        <v>0.1</v>
      </c>
      <c r="P34" s="3">
        <f t="shared" si="8"/>
        <v>0.16666666666666666</v>
      </c>
      <c r="Q34" s="3">
        <f t="shared" si="8"/>
        <v>0.17647058823529413</v>
      </c>
      <c r="R34" s="3">
        <f t="shared" si="8"/>
        <v>0.14285714285714285</v>
      </c>
      <c r="S34" s="3">
        <f t="shared" si="8"/>
        <v>0.2857142857142857</v>
      </c>
      <c r="T34" s="3">
        <f t="shared" si="8"/>
        <v>0</v>
      </c>
      <c r="U34" s="3">
        <f t="shared" si="8"/>
        <v>0.125</v>
      </c>
      <c r="V34" s="3">
        <f t="shared" si="8"/>
        <v>0.125</v>
      </c>
      <c r="W34" s="3">
        <f t="shared" si="8"/>
        <v>0.25</v>
      </c>
      <c r="X34" s="3">
        <f t="shared" si="8"/>
        <v>0.14285714285714285</v>
      </c>
      <c r="Y34" s="3">
        <f t="shared" si="8"/>
        <v>0.27272727272727271</v>
      </c>
      <c r="Z34" s="3">
        <f t="shared" si="8"/>
        <v>0.2</v>
      </c>
      <c r="AA34" s="3">
        <f t="shared" si="8"/>
        <v>0.25806451612903225</v>
      </c>
      <c r="AB34" s="3">
        <f t="shared" si="8"/>
        <v>0.47222222222222221</v>
      </c>
      <c r="AC34" s="3">
        <f t="shared" si="8"/>
        <v>0.18446601941747573</v>
      </c>
      <c r="AD34" s="3">
        <f t="shared" si="8"/>
        <v>0.16</v>
      </c>
      <c r="AE34" s="3">
        <f t="shared" si="8"/>
        <v>0.25316455696202533</v>
      </c>
    </row>
    <row r="35" spans="1:32" s="33" customFormat="1" ht="15.75" thickBot="1" x14ac:dyDescent="0.3">
      <c r="A35" s="34" t="s">
        <v>52</v>
      </c>
      <c r="B35" s="3">
        <v>0.64</v>
      </c>
      <c r="C35" s="3">
        <v>0.3</v>
      </c>
      <c r="D35" s="3">
        <v>0.86</v>
      </c>
      <c r="E35" s="3">
        <v>0.66</v>
      </c>
      <c r="F35" s="3">
        <v>0.31</v>
      </c>
      <c r="G35" s="3">
        <f t="shared" ref="G35:AE35" si="9">SUM(G32/G22)</f>
        <v>0.6428571428571429</v>
      </c>
      <c r="H35" s="3">
        <f t="shared" si="9"/>
        <v>0.38461538461538464</v>
      </c>
      <c r="I35" s="3">
        <f t="shared" si="9"/>
        <v>0</v>
      </c>
      <c r="J35" s="3">
        <f t="shared" si="9"/>
        <v>0.1111111111111111</v>
      </c>
      <c r="K35" s="3">
        <f t="shared" si="9"/>
        <v>0</v>
      </c>
      <c r="L35" s="3">
        <f t="shared" si="9"/>
        <v>0.16666666666666666</v>
      </c>
      <c r="M35" s="3">
        <f t="shared" si="9"/>
        <v>0.23076923076923078</v>
      </c>
      <c r="N35" s="3">
        <f t="shared" si="9"/>
        <v>0.42857142857142855</v>
      </c>
      <c r="O35" s="3">
        <f t="shared" si="9"/>
        <v>0.6</v>
      </c>
      <c r="P35" s="3">
        <f t="shared" si="9"/>
        <v>0.16666666666666666</v>
      </c>
      <c r="Q35" s="3">
        <f t="shared" si="9"/>
        <v>0.47058823529411764</v>
      </c>
      <c r="R35" s="3">
        <f t="shared" si="9"/>
        <v>0.14285714285714285</v>
      </c>
      <c r="S35" s="3">
        <f t="shared" si="9"/>
        <v>0.52380952380952384</v>
      </c>
      <c r="T35" s="3">
        <f t="shared" si="9"/>
        <v>0.5</v>
      </c>
      <c r="U35" s="3">
        <f t="shared" si="9"/>
        <v>0.125</v>
      </c>
      <c r="V35" s="3">
        <f t="shared" si="9"/>
        <v>0.5</v>
      </c>
      <c r="W35" s="3">
        <f t="shared" si="9"/>
        <v>0.55000000000000004</v>
      </c>
      <c r="X35" s="3">
        <f t="shared" si="9"/>
        <v>0.5</v>
      </c>
      <c r="Y35" s="3">
        <f t="shared" si="9"/>
        <v>0.63636363636363635</v>
      </c>
      <c r="Z35" s="3">
        <f t="shared" si="9"/>
        <v>0.33333333333333331</v>
      </c>
      <c r="AA35" s="3">
        <f t="shared" si="9"/>
        <v>0.64516129032258063</v>
      </c>
      <c r="AB35" s="3">
        <f t="shared" si="9"/>
        <v>0.41666666666666669</v>
      </c>
      <c r="AC35" s="3">
        <f t="shared" si="9"/>
        <v>0.62135922330097082</v>
      </c>
      <c r="AD35" s="3">
        <f t="shared" si="9"/>
        <v>0.56000000000000005</v>
      </c>
      <c r="AE35" s="3">
        <f t="shared" si="9"/>
        <v>0.59493670886075944</v>
      </c>
    </row>
    <row r="36" spans="1:32" ht="15.75" thickBot="1" x14ac:dyDescent="0.3"/>
    <row r="37" spans="1:32" s="427" customFormat="1" ht="15.75" thickBot="1" x14ac:dyDescent="0.3">
      <c r="A37" s="425" t="s">
        <v>7</v>
      </c>
      <c r="B37" s="426"/>
      <c r="C37" s="426"/>
      <c r="D37" s="426"/>
      <c r="E37" s="426"/>
      <c r="F37" s="426"/>
      <c r="G37" s="426"/>
      <c r="H37" s="426"/>
      <c r="I37" s="426"/>
      <c r="J37" s="426"/>
      <c r="K37" s="426"/>
      <c r="L37" s="426"/>
      <c r="M37" s="426"/>
      <c r="N37" s="426"/>
      <c r="O37" s="426"/>
      <c r="P37" s="426"/>
      <c r="Q37" s="426"/>
      <c r="R37" s="426"/>
      <c r="S37" s="426"/>
      <c r="T37" s="426"/>
      <c r="U37" s="426"/>
      <c r="V37" s="426"/>
      <c r="W37" s="426"/>
      <c r="X37" s="426"/>
      <c r="Y37" s="426"/>
      <c r="Z37" s="426"/>
      <c r="AA37" s="426"/>
      <c r="AB37" s="426"/>
      <c r="AC37" s="426"/>
      <c r="AD37" s="426"/>
      <c r="AE37" s="426"/>
    </row>
    <row r="38" spans="1:32" s="25" customFormat="1" x14ac:dyDescent="0.25">
      <c r="A38" s="32" t="s">
        <v>0</v>
      </c>
      <c r="B38" s="1">
        <v>12</v>
      </c>
      <c r="C38" s="1">
        <v>18</v>
      </c>
      <c r="D38" s="1">
        <v>24</v>
      </c>
      <c r="E38" s="1">
        <v>10</v>
      </c>
      <c r="F38" s="1">
        <v>9</v>
      </c>
      <c r="G38" s="1">
        <v>17</v>
      </c>
      <c r="H38" s="1">
        <v>20</v>
      </c>
      <c r="I38" s="1">
        <v>20</v>
      </c>
      <c r="J38" s="1">
        <v>26</v>
      </c>
      <c r="K38" s="1">
        <v>18</v>
      </c>
      <c r="L38" s="1">
        <v>10</v>
      </c>
      <c r="M38" s="1">
        <v>15</v>
      </c>
      <c r="N38" s="1">
        <v>23</v>
      </c>
      <c r="O38" s="1">
        <v>17</v>
      </c>
      <c r="Q38" s="1">
        <v>16</v>
      </c>
      <c r="R38" s="1">
        <v>31</v>
      </c>
      <c r="S38" s="1">
        <v>29</v>
      </c>
      <c r="T38" s="1">
        <v>17</v>
      </c>
      <c r="U38" s="1">
        <v>23</v>
      </c>
      <c r="V38" s="2">
        <v>12</v>
      </c>
      <c r="W38" s="2">
        <v>30</v>
      </c>
      <c r="X38" s="2">
        <v>29</v>
      </c>
      <c r="Y38" s="2">
        <v>18</v>
      </c>
      <c r="Z38" s="25">
        <v>0</v>
      </c>
      <c r="AA38" s="25">
        <v>1</v>
      </c>
      <c r="AB38" s="25">
        <v>7</v>
      </c>
      <c r="AC38" s="25">
        <v>10</v>
      </c>
      <c r="AD38" s="25">
        <v>22</v>
      </c>
      <c r="AE38" s="25">
        <v>31</v>
      </c>
    </row>
    <row r="39" spans="1:32" s="2" customFormat="1" x14ac:dyDescent="0.25">
      <c r="A39" s="21" t="s">
        <v>1</v>
      </c>
      <c r="B39" s="1">
        <v>8</v>
      </c>
      <c r="C39" s="1">
        <v>14</v>
      </c>
      <c r="D39" s="1">
        <v>21</v>
      </c>
      <c r="E39" s="1">
        <v>10</v>
      </c>
      <c r="F39" s="1">
        <v>7</v>
      </c>
      <c r="G39" s="1">
        <v>10</v>
      </c>
      <c r="H39" s="1">
        <v>17</v>
      </c>
      <c r="I39" s="1">
        <v>16</v>
      </c>
      <c r="J39" s="1">
        <v>21</v>
      </c>
      <c r="K39" s="1">
        <v>15</v>
      </c>
      <c r="L39" s="1">
        <v>9</v>
      </c>
      <c r="M39" s="1">
        <v>14</v>
      </c>
      <c r="N39" s="1">
        <v>19</v>
      </c>
      <c r="O39" s="1">
        <v>17</v>
      </c>
      <c r="Q39" s="1">
        <v>12</v>
      </c>
      <c r="R39" s="1">
        <v>17</v>
      </c>
      <c r="S39" s="1">
        <v>17</v>
      </c>
      <c r="T39" s="1">
        <v>14</v>
      </c>
      <c r="U39" s="1">
        <v>12</v>
      </c>
      <c r="V39" s="2">
        <v>9</v>
      </c>
      <c r="W39" s="2">
        <v>27</v>
      </c>
      <c r="X39" s="2">
        <v>19</v>
      </c>
      <c r="Y39" s="2">
        <v>16</v>
      </c>
      <c r="AB39" s="2">
        <v>6</v>
      </c>
      <c r="AC39" s="2">
        <v>7</v>
      </c>
      <c r="AD39" s="2">
        <v>12</v>
      </c>
      <c r="AE39" s="2">
        <v>25</v>
      </c>
    </row>
    <row r="40" spans="1:32" s="2" customFormat="1" x14ac:dyDescent="0.25">
      <c r="A40" s="31" t="s">
        <v>8</v>
      </c>
      <c r="B40" s="1">
        <v>3</v>
      </c>
      <c r="C40" s="1">
        <v>1</v>
      </c>
      <c r="D40" s="1">
        <v>3</v>
      </c>
      <c r="E40" s="1">
        <v>0</v>
      </c>
      <c r="F40" s="1">
        <v>1</v>
      </c>
      <c r="G40" s="1">
        <v>6</v>
      </c>
      <c r="H40" s="1">
        <v>2</v>
      </c>
      <c r="I40" s="1">
        <v>0</v>
      </c>
      <c r="J40" s="1">
        <v>3</v>
      </c>
      <c r="K40" s="1">
        <v>2</v>
      </c>
      <c r="L40" s="1">
        <v>1</v>
      </c>
      <c r="M40" s="1">
        <v>0</v>
      </c>
      <c r="N40" s="1">
        <v>4</v>
      </c>
      <c r="O40" s="1">
        <v>0</v>
      </c>
      <c r="Q40" s="1">
        <v>2</v>
      </c>
      <c r="R40" s="1">
        <v>14</v>
      </c>
      <c r="S40" s="1">
        <v>9</v>
      </c>
      <c r="T40" s="1">
        <v>2</v>
      </c>
      <c r="U40" s="1">
        <v>10</v>
      </c>
      <c r="V40" s="2">
        <v>3</v>
      </c>
      <c r="W40" s="2">
        <v>2</v>
      </c>
      <c r="X40" s="2">
        <v>9</v>
      </c>
      <c r="Y40" s="2">
        <v>2</v>
      </c>
      <c r="AB40" s="2">
        <v>1</v>
      </c>
      <c r="AC40" s="2">
        <v>2</v>
      </c>
      <c r="AD40" s="2">
        <v>7</v>
      </c>
      <c r="AE40" s="2">
        <v>1</v>
      </c>
    </row>
    <row r="41" spans="1:32" s="2" customFormat="1" x14ac:dyDescent="0.25">
      <c r="A41" s="21" t="s">
        <v>2</v>
      </c>
      <c r="B41" s="1">
        <v>1</v>
      </c>
      <c r="C41" s="1">
        <v>3</v>
      </c>
      <c r="D41" s="1">
        <v>0</v>
      </c>
      <c r="E41" s="1">
        <v>0</v>
      </c>
      <c r="F41" s="1">
        <v>1</v>
      </c>
      <c r="G41" s="1">
        <v>1</v>
      </c>
      <c r="H41" s="1">
        <v>1</v>
      </c>
      <c r="I41" s="1">
        <v>4</v>
      </c>
      <c r="J41" s="1">
        <v>2</v>
      </c>
      <c r="K41" s="1">
        <v>1</v>
      </c>
      <c r="L41" s="1">
        <v>0</v>
      </c>
      <c r="M41" s="1">
        <v>1</v>
      </c>
      <c r="N41" s="1">
        <v>0</v>
      </c>
      <c r="O41" s="1">
        <v>0</v>
      </c>
      <c r="Q41" s="1">
        <v>2</v>
      </c>
      <c r="R41" s="1">
        <v>0</v>
      </c>
      <c r="S41" s="1">
        <v>3</v>
      </c>
      <c r="T41" s="1">
        <v>1</v>
      </c>
      <c r="U41" s="1">
        <v>0</v>
      </c>
      <c r="V41" s="2">
        <v>0</v>
      </c>
      <c r="W41" s="2">
        <v>1</v>
      </c>
      <c r="X41" s="2">
        <v>1</v>
      </c>
      <c r="Y41" s="2">
        <v>0</v>
      </c>
      <c r="AB41" s="2">
        <v>0</v>
      </c>
      <c r="AC41" s="2">
        <v>1</v>
      </c>
      <c r="AD41" s="2">
        <v>3</v>
      </c>
      <c r="AE41" s="2">
        <v>4</v>
      </c>
    </row>
    <row r="43" spans="1:32" s="55" customFormat="1" x14ac:dyDescent="0.25">
      <c r="A43" s="54" t="s">
        <v>55</v>
      </c>
      <c r="AF43" s="55" t="s">
        <v>126</v>
      </c>
    </row>
    <row r="44" spans="1:32" x14ac:dyDescent="0.25">
      <c r="A44" s="56" t="s">
        <v>56</v>
      </c>
      <c r="B44" s="1">
        <f t="shared" ref="B44:AE44" si="10">SUM(B2+B20)</f>
        <v>300</v>
      </c>
      <c r="C44" s="1">
        <f t="shared" si="10"/>
        <v>184</v>
      </c>
      <c r="D44" s="1">
        <f t="shared" si="10"/>
        <v>216</v>
      </c>
      <c r="E44" s="1">
        <f t="shared" si="10"/>
        <v>190</v>
      </c>
      <c r="F44" s="1">
        <f t="shared" si="10"/>
        <v>155</v>
      </c>
      <c r="G44" s="1">
        <f t="shared" si="10"/>
        <v>211</v>
      </c>
      <c r="H44" s="1">
        <f t="shared" si="10"/>
        <v>187</v>
      </c>
      <c r="I44" s="1">
        <f t="shared" si="10"/>
        <v>149</v>
      </c>
      <c r="J44" s="1">
        <f t="shared" si="10"/>
        <v>137</v>
      </c>
      <c r="K44" s="1">
        <f t="shared" si="10"/>
        <v>149</v>
      </c>
      <c r="L44" s="1">
        <f t="shared" si="10"/>
        <v>133</v>
      </c>
      <c r="M44" s="1">
        <f t="shared" si="10"/>
        <v>145</v>
      </c>
      <c r="N44" s="1">
        <f t="shared" si="10"/>
        <v>177</v>
      </c>
      <c r="O44" s="1">
        <f t="shared" si="10"/>
        <v>197</v>
      </c>
      <c r="P44" s="1">
        <f t="shared" si="10"/>
        <v>184</v>
      </c>
      <c r="Q44" s="1">
        <f t="shared" si="10"/>
        <v>175</v>
      </c>
      <c r="R44" s="1">
        <f t="shared" si="10"/>
        <v>220</v>
      </c>
      <c r="S44" s="1">
        <f t="shared" si="10"/>
        <v>190</v>
      </c>
      <c r="T44" s="1">
        <f t="shared" si="10"/>
        <v>144</v>
      </c>
      <c r="U44" s="1">
        <f t="shared" si="10"/>
        <v>159</v>
      </c>
      <c r="V44" s="1">
        <f t="shared" si="10"/>
        <v>166</v>
      </c>
      <c r="W44" s="1">
        <f t="shared" si="10"/>
        <v>192</v>
      </c>
      <c r="X44" s="1">
        <f t="shared" si="10"/>
        <v>189</v>
      </c>
      <c r="Y44" s="1">
        <f t="shared" si="10"/>
        <v>203</v>
      </c>
      <c r="Z44" s="1">
        <f t="shared" si="10"/>
        <v>200</v>
      </c>
      <c r="AA44" s="1">
        <f t="shared" si="10"/>
        <v>187</v>
      </c>
      <c r="AB44" s="1">
        <f t="shared" si="10"/>
        <v>266</v>
      </c>
      <c r="AC44" s="1">
        <f t="shared" si="10"/>
        <v>302</v>
      </c>
      <c r="AD44" s="1">
        <f t="shared" si="10"/>
        <v>233</v>
      </c>
      <c r="AE44" s="1">
        <f t="shared" si="10"/>
        <v>246</v>
      </c>
      <c r="AF44" s="86">
        <f t="shared" ref="AF44:AF49" si="11">SUM(B44:AE44)</f>
        <v>5786</v>
      </c>
    </row>
    <row r="45" spans="1:32" x14ac:dyDescent="0.25">
      <c r="A45" s="56" t="s">
        <v>59</v>
      </c>
      <c r="B45" s="1">
        <f t="shared" ref="B45:AE45" si="12">SUM(B3+B21)</f>
        <v>178</v>
      </c>
      <c r="C45" s="1">
        <f t="shared" si="12"/>
        <v>141</v>
      </c>
      <c r="D45" s="1">
        <f t="shared" si="12"/>
        <v>151</v>
      </c>
      <c r="E45" s="1">
        <f t="shared" si="12"/>
        <v>120</v>
      </c>
      <c r="F45" s="1">
        <f t="shared" si="12"/>
        <v>118</v>
      </c>
      <c r="G45" s="1">
        <f t="shared" si="12"/>
        <v>148</v>
      </c>
      <c r="H45" s="1">
        <f t="shared" si="12"/>
        <v>129</v>
      </c>
      <c r="I45" s="1">
        <f t="shared" si="12"/>
        <v>101</v>
      </c>
      <c r="J45" s="1">
        <f t="shared" si="12"/>
        <v>94</v>
      </c>
      <c r="K45" s="1">
        <f t="shared" si="12"/>
        <v>130</v>
      </c>
      <c r="L45" s="1">
        <f t="shared" si="12"/>
        <v>107</v>
      </c>
      <c r="M45" s="1">
        <f t="shared" si="12"/>
        <v>119</v>
      </c>
      <c r="N45" s="1">
        <f t="shared" si="12"/>
        <v>137</v>
      </c>
      <c r="O45" s="1">
        <f t="shared" si="12"/>
        <v>138</v>
      </c>
      <c r="P45" s="1">
        <f t="shared" si="12"/>
        <v>130</v>
      </c>
      <c r="Q45" s="1">
        <f t="shared" si="12"/>
        <v>118</v>
      </c>
      <c r="R45" s="1">
        <f t="shared" si="12"/>
        <v>146</v>
      </c>
      <c r="S45" s="1">
        <f t="shared" si="12"/>
        <v>117</v>
      </c>
      <c r="T45" s="1">
        <f t="shared" si="12"/>
        <v>118</v>
      </c>
      <c r="U45" s="1">
        <f t="shared" si="12"/>
        <v>115</v>
      </c>
      <c r="V45" s="1">
        <f t="shared" si="12"/>
        <v>116</v>
      </c>
      <c r="W45" s="1">
        <f t="shared" si="12"/>
        <v>137</v>
      </c>
      <c r="X45" s="1">
        <f t="shared" si="12"/>
        <v>127</v>
      </c>
      <c r="Y45" s="1">
        <f t="shared" si="12"/>
        <v>154</v>
      </c>
      <c r="Z45" s="1">
        <f t="shared" si="12"/>
        <v>127</v>
      </c>
      <c r="AA45" s="1">
        <f t="shared" si="12"/>
        <v>116</v>
      </c>
      <c r="AB45" s="1">
        <f t="shared" si="12"/>
        <v>177</v>
      </c>
      <c r="AC45" s="1">
        <f t="shared" si="12"/>
        <v>143</v>
      </c>
      <c r="AD45" s="1">
        <f t="shared" si="12"/>
        <v>152</v>
      </c>
      <c r="AE45" s="1">
        <f t="shared" si="12"/>
        <v>121</v>
      </c>
      <c r="AF45" s="1">
        <f t="shared" si="11"/>
        <v>3925</v>
      </c>
    </row>
    <row r="46" spans="1:32" x14ac:dyDescent="0.25">
      <c r="A46" s="56" t="s">
        <v>61</v>
      </c>
      <c r="B46" s="1">
        <f t="shared" ref="B46:AE46" si="13">SUM(B22+B4)</f>
        <v>122</v>
      </c>
      <c r="C46" s="1">
        <f t="shared" si="13"/>
        <v>43</v>
      </c>
      <c r="D46" s="1">
        <f t="shared" si="13"/>
        <v>65</v>
      </c>
      <c r="E46" s="1">
        <f t="shared" si="13"/>
        <v>70</v>
      </c>
      <c r="F46" s="1">
        <f t="shared" si="13"/>
        <v>37</v>
      </c>
      <c r="G46" s="1">
        <f t="shared" si="13"/>
        <v>63</v>
      </c>
      <c r="H46" s="1">
        <f t="shared" si="13"/>
        <v>58</v>
      </c>
      <c r="I46" s="1">
        <f t="shared" si="13"/>
        <v>48</v>
      </c>
      <c r="J46" s="1">
        <f t="shared" si="13"/>
        <v>43</v>
      </c>
      <c r="K46" s="1">
        <f t="shared" si="13"/>
        <v>19</v>
      </c>
      <c r="L46" s="1">
        <f t="shared" si="13"/>
        <v>26</v>
      </c>
      <c r="M46" s="1">
        <f t="shared" si="13"/>
        <v>26</v>
      </c>
      <c r="N46" s="1">
        <f t="shared" si="13"/>
        <v>40</v>
      </c>
      <c r="O46" s="1">
        <f t="shared" si="13"/>
        <v>59</v>
      </c>
      <c r="P46" s="1">
        <f t="shared" si="13"/>
        <v>54</v>
      </c>
      <c r="Q46" s="1">
        <f t="shared" si="13"/>
        <v>57</v>
      </c>
      <c r="R46" s="1">
        <f t="shared" si="13"/>
        <v>74</v>
      </c>
      <c r="S46" s="1">
        <f t="shared" si="13"/>
        <v>73</v>
      </c>
      <c r="T46" s="1">
        <f t="shared" si="13"/>
        <v>26</v>
      </c>
      <c r="U46" s="1">
        <f t="shared" si="13"/>
        <v>43</v>
      </c>
      <c r="V46" s="1">
        <f t="shared" si="13"/>
        <v>49</v>
      </c>
      <c r="W46" s="1">
        <f t="shared" si="13"/>
        <v>55</v>
      </c>
      <c r="X46" s="1">
        <f t="shared" si="13"/>
        <v>62</v>
      </c>
      <c r="Y46" s="1">
        <f t="shared" si="13"/>
        <v>49</v>
      </c>
      <c r="Z46" s="1">
        <f t="shared" si="13"/>
        <v>72</v>
      </c>
      <c r="AA46" s="1">
        <f t="shared" si="13"/>
        <v>72</v>
      </c>
      <c r="AB46" s="1">
        <f t="shared" si="13"/>
        <v>89</v>
      </c>
      <c r="AC46" s="1">
        <f t="shared" si="13"/>
        <v>159</v>
      </c>
      <c r="AD46" s="1">
        <f t="shared" si="13"/>
        <v>81</v>
      </c>
      <c r="AE46" s="1">
        <f t="shared" si="13"/>
        <v>125</v>
      </c>
      <c r="AF46" s="1">
        <f t="shared" si="11"/>
        <v>1859</v>
      </c>
    </row>
    <row r="47" spans="1:32" x14ac:dyDescent="0.25">
      <c r="A47" s="56" t="s">
        <v>62</v>
      </c>
      <c r="B47" s="1">
        <f t="shared" ref="B47:AE47" si="14">SUM(B30+B11)</f>
        <v>44</v>
      </c>
      <c r="C47" s="1">
        <f t="shared" si="14"/>
        <v>24</v>
      </c>
      <c r="D47" s="1">
        <f t="shared" si="14"/>
        <v>31</v>
      </c>
      <c r="E47" s="1">
        <f t="shared" si="14"/>
        <v>16</v>
      </c>
      <c r="F47" s="1">
        <f t="shared" si="14"/>
        <v>16</v>
      </c>
      <c r="G47" s="1">
        <f t="shared" si="14"/>
        <v>31</v>
      </c>
      <c r="H47" s="1">
        <f t="shared" si="14"/>
        <v>36</v>
      </c>
      <c r="I47" s="1">
        <f t="shared" si="14"/>
        <v>42</v>
      </c>
      <c r="J47" s="1">
        <f t="shared" si="14"/>
        <v>33</v>
      </c>
      <c r="K47" s="1">
        <f t="shared" si="14"/>
        <v>16</v>
      </c>
      <c r="L47" s="1">
        <f t="shared" si="14"/>
        <v>20</v>
      </c>
      <c r="M47" s="1">
        <f t="shared" si="14"/>
        <v>18</v>
      </c>
      <c r="N47" s="1">
        <f t="shared" si="14"/>
        <v>23</v>
      </c>
      <c r="O47" s="1">
        <f t="shared" si="14"/>
        <v>41</v>
      </c>
      <c r="P47" s="1">
        <f t="shared" si="14"/>
        <v>35</v>
      </c>
      <c r="Q47" s="1">
        <f t="shared" si="14"/>
        <v>27</v>
      </c>
      <c r="R47" s="1">
        <f t="shared" si="14"/>
        <v>31</v>
      </c>
      <c r="S47" s="1">
        <f t="shared" si="14"/>
        <v>13</v>
      </c>
      <c r="T47" s="1">
        <f t="shared" si="14"/>
        <v>12</v>
      </c>
      <c r="U47" s="1">
        <f t="shared" si="14"/>
        <v>30</v>
      </c>
      <c r="V47" s="1">
        <f t="shared" si="14"/>
        <v>32</v>
      </c>
      <c r="W47" s="1">
        <f t="shared" si="14"/>
        <v>26</v>
      </c>
      <c r="X47" s="1">
        <f t="shared" si="14"/>
        <v>28</v>
      </c>
      <c r="Y47" s="1">
        <f t="shared" si="14"/>
        <v>33</v>
      </c>
      <c r="Z47" s="1">
        <f t="shared" si="14"/>
        <v>22</v>
      </c>
      <c r="AA47" s="1">
        <f t="shared" si="14"/>
        <v>12</v>
      </c>
      <c r="AB47" s="1">
        <f t="shared" si="14"/>
        <v>27</v>
      </c>
      <c r="AC47" s="1">
        <f t="shared" si="14"/>
        <v>47</v>
      </c>
      <c r="AD47" s="1">
        <f t="shared" si="14"/>
        <v>38</v>
      </c>
      <c r="AE47" s="1">
        <f t="shared" si="14"/>
        <v>37</v>
      </c>
      <c r="AF47" s="1">
        <f t="shared" si="11"/>
        <v>841</v>
      </c>
    </row>
    <row r="48" spans="1:32" x14ac:dyDescent="0.25">
      <c r="A48" s="56" t="s">
        <v>63</v>
      </c>
      <c r="B48" s="1">
        <f t="shared" ref="B48:AE48" si="15">SUM(B31+B12)</f>
        <v>19</v>
      </c>
      <c r="C48" s="1">
        <f t="shared" si="15"/>
        <v>9</v>
      </c>
      <c r="D48" s="1">
        <f t="shared" si="15"/>
        <v>5</v>
      </c>
      <c r="E48" s="1">
        <f t="shared" si="15"/>
        <v>14</v>
      </c>
      <c r="F48" s="1">
        <f t="shared" si="15"/>
        <v>3</v>
      </c>
      <c r="G48" s="1">
        <f t="shared" si="15"/>
        <v>8</v>
      </c>
      <c r="H48" s="1">
        <f t="shared" si="15"/>
        <v>5</v>
      </c>
      <c r="I48" s="1">
        <f t="shared" si="15"/>
        <v>1</v>
      </c>
      <c r="J48" s="1">
        <f t="shared" si="15"/>
        <v>6</v>
      </c>
      <c r="K48" s="1">
        <f t="shared" si="15"/>
        <v>2</v>
      </c>
      <c r="L48" s="1">
        <f t="shared" si="15"/>
        <v>3</v>
      </c>
      <c r="M48" s="1">
        <f t="shared" si="15"/>
        <v>3</v>
      </c>
      <c r="N48" s="1">
        <f t="shared" si="15"/>
        <v>3</v>
      </c>
      <c r="O48" s="1">
        <f t="shared" si="15"/>
        <v>3</v>
      </c>
      <c r="P48" s="1">
        <f t="shared" si="15"/>
        <v>5</v>
      </c>
      <c r="Q48" s="1">
        <f t="shared" si="15"/>
        <v>10</v>
      </c>
      <c r="R48" s="1">
        <f t="shared" si="15"/>
        <v>13</v>
      </c>
      <c r="S48" s="1">
        <f t="shared" si="15"/>
        <v>16</v>
      </c>
      <c r="T48" s="1">
        <f t="shared" si="15"/>
        <v>5</v>
      </c>
      <c r="U48" s="1">
        <f t="shared" si="15"/>
        <v>1</v>
      </c>
      <c r="V48" s="1">
        <f t="shared" si="15"/>
        <v>3</v>
      </c>
      <c r="W48" s="1">
        <f t="shared" si="15"/>
        <v>11</v>
      </c>
      <c r="X48" s="1">
        <f t="shared" si="15"/>
        <v>7</v>
      </c>
      <c r="Y48" s="1">
        <f t="shared" si="15"/>
        <v>7</v>
      </c>
      <c r="Z48" s="1">
        <f t="shared" si="15"/>
        <v>14</v>
      </c>
      <c r="AA48" s="1">
        <f t="shared" si="15"/>
        <v>17</v>
      </c>
      <c r="AB48" s="1">
        <f t="shared" si="15"/>
        <v>28</v>
      </c>
      <c r="AC48" s="1">
        <f t="shared" si="15"/>
        <v>29</v>
      </c>
      <c r="AD48" s="1">
        <f t="shared" si="15"/>
        <v>13</v>
      </c>
      <c r="AE48" s="1">
        <f t="shared" si="15"/>
        <v>25</v>
      </c>
      <c r="AF48" s="1">
        <f t="shared" si="11"/>
        <v>288</v>
      </c>
    </row>
    <row r="49" spans="1:32" x14ac:dyDescent="0.25">
      <c r="A49" s="56" t="s">
        <v>65</v>
      </c>
      <c r="B49" s="1">
        <f t="shared" ref="B49:AE49" si="16">SUM(B32+B13)</f>
        <v>59</v>
      </c>
      <c r="C49" s="1">
        <f t="shared" si="16"/>
        <v>10</v>
      </c>
      <c r="D49" s="1">
        <f t="shared" si="16"/>
        <v>29</v>
      </c>
      <c r="E49" s="1">
        <f t="shared" si="16"/>
        <v>40</v>
      </c>
      <c r="F49" s="1">
        <f t="shared" si="16"/>
        <v>18</v>
      </c>
      <c r="G49" s="1">
        <f t="shared" si="16"/>
        <v>24</v>
      </c>
      <c r="H49" s="1">
        <f t="shared" si="16"/>
        <v>17</v>
      </c>
      <c r="I49" s="1">
        <f t="shared" si="16"/>
        <v>5</v>
      </c>
      <c r="J49" s="1">
        <f t="shared" si="16"/>
        <v>4</v>
      </c>
      <c r="K49" s="1">
        <f t="shared" si="16"/>
        <v>1</v>
      </c>
      <c r="L49" s="1">
        <f t="shared" si="16"/>
        <v>3</v>
      </c>
      <c r="M49" s="1">
        <f t="shared" si="16"/>
        <v>5</v>
      </c>
      <c r="N49" s="1">
        <f t="shared" si="16"/>
        <v>14</v>
      </c>
      <c r="O49" s="1">
        <f t="shared" si="16"/>
        <v>15</v>
      </c>
      <c r="P49" s="1">
        <f t="shared" si="16"/>
        <v>14</v>
      </c>
      <c r="Q49" s="1">
        <f t="shared" si="16"/>
        <v>20</v>
      </c>
      <c r="R49" s="1">
        <f t="shared" si="16"/>
        <v>30</v>
      </c>
      <c r="S49" s="1">
        <f t="shared" si="16"/>
        <v>44</v>
      </c>
      <c r="T49" s="1">
        <f t="shared" si="16"/>
        <v>9</v>
      </c>
      <c r="U49" s="1">
        <f t="shared" si="16"/>
        <v>12</v>
      </c>
      <c r="V49" s="1">
        <f t="shared" si="16"/>
        <v>14</v>
      </c>
      <c r="W49" s="1">
        <f t="shared" si="16"/>
        <v>18</v>
      </c>
      <c r="X49" s="1">
        <f t="shared" si="16"/>
        <v>27</v>
      </c>
      <c r="Y49" s="1">
        <f t="shared" si="16"/>
        <v>9</v>
      </c>
      <c r="Z49" s="1">
        <f t="shared" si="16"/>
        <v>36</v>
      </c>
      <c r="AA49" s="1">
        <f t="shared" si="16"/>
        <v>43</v>
      </c>
      <c r="AB49" s="1">
        <f t="shared" si="16"/>
        <v>35</v>
      </c>
      <c r="AC49" s="1">
        <f t="shared" si="16"/>
        <v>83</v>
      </c>
      <c r="AD49" s="1">
        <f t="shared" si="16"/>
        <v>30</v>
      </c>
      <c r="AE49" s="1">
        <f t="shared" si="16"/>
        <v>63</v>
      </c>
      <c r="AF49" s="86">
        <f t="shared" si="11"/>
        <v>731</v>
      </c>
    </row>
    <row r="50" spans="1:32" s="30" customFormat="1" x14ac:dyDescent="0.25">
      <c r="A50" s="58" t="s">
        <v>50</v>
      </c>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61">
        <v>1.1805555555555556E-3</v>
      </c>
      <c r="AE50" s="61">
        <v>2.0254629629629629E-3</v>
      </c>
    </row>
    <row r="51" spans="1:32" s="60" customFormat="1" x14ac:dyDescent="0.25">
      <c r="A51" s="62" t="s">
        <v>66</v>
      </c>
      <c r="B51" s="63">
        <f t="shared" ref="B51:AE51" si="17">AVERAGE(B23,B5)</f>
        <v>2.3368055555555555E-2</v>
      </c>
      <c r="C51" s="63">
        <f t="shared" si="17"/>
        <v>2.3269675925925926E-2</v>
      </c>
      <c r="D51" s="63">
        <f t="shared" si="17"/>
        <v>1.5075231481481483E-2</v>
      </c>
      <c r="E51" s="63">
        <f t="shared" si="17"/>
        <v>2.3790509259259261E-2</v>
      </c>
      <c r="F51" s="63" t="e">
        <f t="shared" si="17"/>
        <v>#DIV/0!</v>
      </c>
      <c r="G51" s="63">
        <f t="shared" si="17"/>
        <v>8.7384259259259273E-3</v>
      </c>
      <c r="H51" s="63">
        <f t="shared" si="17"/>
        <v>4.0057870370370369E-2</v>
      </c>
      <c r="I51" s="63">
        <f t="shared" si="17"/>
        <v>2.103587962962963E-2</v>
      </c>
      <c r="J51" s="63">
        <f t="shared" si="17"/>
        <v>1.638888888888889E-2</v>
      </c>
      <c r="K51" s="63">
        <f t="shared" si="17"/>
        <v>1.2355324074074074E-2</v>
      </c>
      <c r="L51" s="63">
        <f t="shared" si="17"/>
        <v>1.7297453703703704E-2</v>
      </c>
      <c r="M51" s="63">
        <f t="shared" si="17"/>
        <v>3.1406249999999997E-2</v>
      </c>
      <c r="N51" s="63">
        <f t="shared" si="17"/>
        <v>1.7644675925925925E-2</v>
      </c>
      <c r="O51" s="63">
        <f t="shared" si="17"/>
        <v>1.6261574074074074E-2</v>
      </c>
      <c r="P51" s="63">
        <f t="shared" si="17"/>
        <v>1.8559027777777778E-2</v>
      </c>
      <c r="Q51" s="63">
        <f t="shared" si="17"/>
        <v>1.9484953703703706E-2</v>
      </c>
      <c r="R51" s="63">
        <f t="shared" si="17"/>
        <v>1.5138888888888889E-2</v>
      </c>
      <c r="S51" s="63">
        <f t="shared" si="17"/>
        <v>2.4548611111111111E-2</v>
      </c>
      <c r="T51" s="63">
        <f t="shared" si="17"/>
        <v>1.7876157407407407E-2</v>
      </c>
      <c r="U51" s="63">
        <f t="shared" si="17"/>
        <v>6.3657407407407402E-4</v>
      </c>
      <c r="V51" s="63">
        <f t="shared" si="17"/>
        <v>3.381365740740741E-2</v>
      </c>
      <c r="W51" s="63">
        <f t="shared" si="17"/>
        <v>2.149884259259259E-2</v>
      </c>
      <c r="X51" s="63">
        <f t="shared" si="17"/>
        <v>1.8553240740740742E-2</v>
      </c>
      <c r="Y51" s="63">
        <f t="shared" si="17"/>
        <v>2.131365740740741E-2</v>
      </c>
      <c r="Z51" s="63">
        <f t="shared" si="17"/>
        <v>2.541087962962963E-2</v>
      </c>
      <c r="AA51" s="63">
        <f t="shared" si="17"/>
        <v>3.3512731481481484E-2</v>
      </c>
      <c r="AB51" s="63">
        <f t="shared" si="17"/>
        <v>1.7777777777777781E-2</v>
      </c>
      <c r="AC51" s="63">
        <f t="shared" si="17"/>
        <v>2.0515046296296295E-2</v>
      </c>
      <c r="AD51" s="63">
        <f t="shared" si="17"/>
        <v>2.4160879629629629E-2</v>
      </c>
      <c r="AE51" s="63">
        <f t="shared" si="17"/>
        <v>2.0954861111111112E-2</v>
      </c>
      <c r="AF51" s="63">
        <f>AVERAGE(G51:AE51)</f>
        <v>2.0597685185185188E-2</v>
      </c>
    </row>
    <row r="52" spans="1:32" s="1" customFormat="1" x14ac:dyDescent="0.25">
      <c r="A52" s="56" t="s">
        <v>57</v>
      </c>
      <c r="B52" s="1">
        <f t="shared" ref="B52:AE52" si="18">SUM(B38)</f>
        <v>12</v>
      </c>
      <c r="C52" s="1">
        <f t="shared" si="18"/>
        <v>18</v>
      </c>
      <c r="D52" s="1">
        <f t="shared" si="18"/>
        <v>24</v>
      </c>
      <c r="E52" s="1">
        <f t="shared" si="18"/>
        <v>10</v>
      </c>
      <c r="F52" s="1">
        <f t="shared" si="18"/>
        <v>9</v>
      </c>
      <c r="G52" s="1">
        <f t="shared" si="18"/>
        <v>17</v>
      </c>
      <c r="H52" s="1">
        <f t="shared" si="18"/>
        <v>20</v>
      </c>
      <c r="I52" s="1">
        <f t="shared" si="18"/>
        <v>20</v>
      </c>
      <c r="J52" s="1">
        <f t="shared" si="18"/>
        <v>26</v>
      </c>
      <c r="K52" s="1">
        <f t="shared" si="18"/>
        <v>18</v>
      </c>
      <c r="L52" s="1">
        <f t="shared" si="18"/>
        <v>10</v>
      </c>
      <c r="M52" s="1">
        <f t="shared" si="18"/>
        <v>15</v>
      </c>
      <c r="N52" s="1">
        <f t="shared" si="18"/>
        <v>23</v>
      </c>
      <c r="O52" s="1">
        <f t="shared" si="18"/>
        <v>17</v>
      </c>
      <c r="P52" s="1">
        <f t="shared" si="18"/>
        <v>0</v>
      </c>
      <c r="Q52" s="1">
        <f t="shared" si="18"/>
        <v>16</v>
      </c>
      <c r="R52" s="1">
        <f t="shared" si="18"/>
        <v>31</v>
      </c>
      <c r="S52" s="1">
        <f t="shared" si="18"/>
        <v>29</v>
      </c>
      <c r="T52" s="1">
        <f t="shared" si="18"/>
        <v>17</v>
      </c>
      <c r="U52" s="1">
        <f t="shared" si="18"/>
        <v>23</v>
      </c>
      <c r="V52" s="1">
        <f t="shared" si="18"/>
        <v>12</v>
      </c>
      <c r="W52" s="1">
        <f t="shared" si="18"/>
        <v>30</v>
      </c>
      <c r="X52" s="1">
        <f t="shared" si="18"/>
        <v>29</v>
      </c>
      <c r="Y52" s="1">
        <f t="shared" si="18"/>
        <v>18</v>
      </c>
      <c r="Z52" s="1">
        <f t="shared" si="18"/>
        <v>0</v>
      </c>
      <c r="AA52" s="1">
        <f t="shared" si="18"/>
        <v>1</v>
      </c>
      <c r="AB52" s="1">
        <f t="shared" si="18"/>
        <v>7</v>
      </c>
      <c r="AC52" s="1">
        <f t="shared" si="18"/>
        <v>10</v>
      </c>
      <c r="AD52" s="1">
        <f t="shared" si="18"/>
        <v>22</v>
      </c>
      <c r="AE52" s="1">
        <f t="shared" si="18"/>
        <v>31</v>
      </c>
      <c r="AF52" s="1">
        <f>SUM(B52:AE52)</f>
        <v>515</v>
      </c>
    </row>
    <row r="53" spans="1:32" s="18" customFormat="1" x14ac:dyDescent="0.25">
      <c r="A53" s="57" t="s">
        <v>58</v>
      </c>
      <c r="B53" s="19">
        <f t="shared" ref="B53:AE53" si="19">SUM(B45/B44)</f>
        <v>0.59333333333333338</v>
      </c>
      <c r="C53" s="19">
        <f t="shared" si="19"/>
        <v>0.76630434782608692</v>
      </c>
      <c r="D53" s="19">
        <f t="shared" si="19"/>
        <v>0.69907407407407407</v>
      </c>
      <c r="E53" s="19">
        <f t="shared" si="19"/>
        <v>0.63157894736842102</v>
      </c>
      <c r="F53" s="19">
        <f t="shared" si="19"/>
        <v>0.76129032258064511</v>
      </c>
      <c r="G53" s="19">
        <f t="shared" si="19"/>
        <v>0.70142180094786732</v>
      </c>
      <c r="H53" s="19">
        <f t="shared" si="19"/>
        <v>0.68983957219251335</v>
      </c>
      <c r="I53" s="19">
        <f t="shared" si="19"/>
        <v>0.67785234899328861</v>
      </c>
      <c r="J53" s="19">
        <f t="shared" si="19"/>
        <v>0.68613138686131392</v>
      </c>
      <c r="K53" s="19">
        <f t="shared" si="19"/>
        <v>0.87248322147651003</v>
      </c>
      <c r="L53" s="19">
        <f t="shared" si="19"/>
        <v>0.80451127819548873</v>
      </c>
      <c r="M53" s="19">
        <f t="shared" si="19"/>
        <v>0.82068965517241377</v>
      </c>
      <c r="N53" s="19">
        <f t="shared" si="19"/>
        <v>0.77401129943502822</v>
      </c>
      <c r="O53" s="19">
        <f t="shared" si="19"/>
        <v>0.70050761421319796</v>
      </c>
      <c r="P53" s="19">
        <f t="shared" si="19"/>
        <v>0.70652173913043481</v>
      </c>
      <c r="Q53" s="19">
        <f t="shared" si="19"/>
        <v>0.67428571428571427</v>
      </c>
      <c r="R53" s="19">
        <f t="shared" si="19"/>
        <v>0.66363636363636369</v>
      </c>
      <c r="S53" s="19">
        <f t="shared" si="19"/>
        <v>0.61578947368421055</v>
      </c>
      <c r="T53" s="19">
        <f t="shared" si="19"/>
        <v>0.81944444444444442</v>
      </c>
      <c r="U53" s="19">
        <f t="shared" si="19"/>
        <v>0.72327044025157228</v>
      </c>
      <c r="V53" s="19">
        <f t="shared" si="19"/>
        <v>0.6987951807228916</v>
      </c>
      <c r="W53" s="19">
        <f t="shared" si="19"/>
        <v>0.71354166666666663</v>
      </c>
      <c r="X53" s="19">
        <f t="shared" si="19"/>
        <v>0.67195767195767198</v>
      </c>
      <c r="Y53" s="19">
        <f t="shared" si="19"/>
        <v>0.75862068965517238</v>
      </c>
      <c r="Z53" s="19">
        <f t="shared" si="19"/>
        <v>0.63500000000000001</v>
      </c>
      <c r="AA53" s="19">
        <f t="shared" si="19"/>
        <v>0.6203208556149733</v>
      </c>
      <c r="AB53" s="19">
        <f t="shared" si="19"/>
        <v>0.66541353383458646</v>
      </c>
      <c r="AC53" s="19">
        <f t="shared" si="19"/>
        <v>0.47350993377483441</v>
      </c>
      <c r="AD53" s="19">
        <f t="shared" si="19"/>
        <v>0.6523605150214592</v>
      </c>
      <c r="AE53" s="19">
        <f t="shared" si="19"/>
        <v>0.491869918699187</v>
      </c>
      <c r="AF53" s="19">
        <f>SUM(AF45/AF44)</f>
        <v>0.67836156239198064</v>
      </c>
    </row>
    <row r="54" spans="1:32" s="18" customFormat="1" x14ac:dyDescent="0.25">
      <c r="A54" s="57" t="s">
        <v>60</v>
      </c>
      <c r="B54" s="19">
        <f t="shared" ref="B54:AE54" si="20">SUM(B46/B44)</f>
        <v>0.40666666666666668</v>
      </c>
      <c r="C54" s="19">
        <f t="shared" si="20"/>
        <v>0.23369565217391305</v>
      </c>
      <c r="D54" s="19">
        <f t="shared" si="20"/>
        <v>0.30092592592592593</v>
      </c>
      <c r="E54" s="19">
        <f t="shared" si="20"/>
        <v>0.36842105263157893</v>
      </c>
      <c r="F54" s="19">
        <f t="shared" si="20"/>
        <v>0.23870967741935484</v>
      </c>
      <c r="G54" s="19">
        <f t="shared" si="20"/>
        <v>0.29857819905213268</v>
      </c>
      <c r="H54" s="19">
        <f t="shared" si="20"/>
        <v>0.31016042780748665</v>
      </c>
      <c r="I54" s="19">
        <f t="shared" si="20"/>
        <v>0.32214765100671139</v>
      </c>
      <c r="J54" s="19">
        <f t="shared" si="20"/>
        <v>0.31386861313868614</v>
      </c>
      <c r="K54" s="19">
        <f t="shared" si="20"/>
        <v>0.12751677852348994</v>
      </c>
      <c r="L54" s="19">
        <f t="shared" si="20"/>
        <v>0.19548872180451127</v>
      </c>
      <c r="M54" s="19">
        <f t="shared" si="20"/>
        <v>0.1793103448275862</v>
      </c>
      <c r="N54" s="19">
        <f t="shared" si="20"/>
        <v>0.22598870056497175</v>
      </c>
      <c r="O54" s="19">
        <f t="shared" si="20"/>
        <v>0.29949238578680204</v>
      </c>
      <c r="P54" s="19">
        <f t="shared" si="20"/>
        <v>0.29347826086956524</v>
      </c>
      <c r="Q54" s="19">
        <f t="shared" si="20"/>
        <v>0.32571428571428573</v>
      </c>
      <c r="R54" s="19">
        <f t="shared" si="20"/>
        <v>0.33636363636363636</v>
      </c>
      <c r="S54" s="19">
        <f t="shared" si="20"/>
        <v>0.38421052631578945</v>
      </c>
      <c r="T54" s="19">
        <f t="shared" si="20"/>
        <v>0.18055555555555555</v>
      </c>
      <c r="U54" s="19">
        <f t="shared" si="20"/>
        <v>0.27044025157232704</v>
      </c>
      <c r="V54" s="19">
        <f t="shared" si="20"/>
        <v>0.29518072289156627</v>
      </c>
      <c r="W54" s="19">
        <f t="shared" si="20"/>
        <v>0.28645833333333331</v>
      </c>
      <c r="X54" s="19">
        <f t="shared" si="20"/>
        <v>0.32804232804232802</v>
      </c>
      <c r="Y54" s="19">
        <f t="shared" si="20"/>
        <v>0.2413793103448276</v>
      </c>
      <c r="Z54" s="19">
        <f t="shared" si="20"/>
        <v>0.36</v>
      </c>
      <c r="AA54" s="19">
        <f t="shared" si="20"/>
        <v>0.38502673796791442</v>
      </c>
      <c r="AB54" s="19">
        <f t="shared" si="20"/>
        <v>0.33458646616541354</v>
      </c>
      <c r="AC54" s="19">
        <f t="shared" si="20"/>
        <v>0.52649006622516559</v>
      </c>
      <c r="AD54" s="19">
        <f t="shared" si="20"/>
        <v>0.34763948497854075</v>
      </c>
      <c r="AE54" s="19">
        <f t="shared" si="20"/>
        <v>0.50813008130081305</v>
      </c>
      <c r="AF54" s="19">
        <f>SUM(AF46/AF44)</f>
        <v>0.32129277566539927</v>
      </c>
    </row>
    <row r="55" spans="1:32" s="18" customFormat="1" x14ac:dyDescent="0.25">
      <c r="A55" s="57" t="s">
        <v>72</v>
      </c>
      <c r="B55" s="19">
        <f t="shared" ref="B55:AE55" si="21">SUM(B47/B46)</f>
        <v>0.36065573770491804</v>
      </c>
      <c r="C55" s="19">
        <f t="shared" si="21"/>
        <v>0.55813953488372092</v>
      </c>
      <c r="D55" s="19">
        <f t="shared" si="21"/>
        <v>0.47692307692307695</v>
      </c>
      <c r="E55" s="19">
        <f t="shared" si="21"/>
        <v>0.22857142857142856</v>
      </c>
      <c r="F55" s="19">
        <f t="shared" si="21"/>
        <v>0.43243243243243246</v>
      </c>
      <c r="G55" s="19">
        <f t="shared" si="21"/>
        <v>0.49206349206349204</v>
      </c>
      <c r="H55" s="19">
        <f t="shared" si="21"/>
        <v>0.62068965517241381</v>
      </c>
      <c r="I55" s="19">
        <f t="shared" si="21"/>
        <v>0.875</v>
      </c>
      <c r="J55" s="19">
        <f t="shared" si="21"/>
        <v>0.76744186046511631</v>
      </c>
      <c r="K55" s="19">
        <f t="shared" si="21"/>
        <v>0.84210526315789469</v>
      </c>
      <c r="L55" s="19">
        <f t="shared" si="21"/>
        <v>0.76923076923076927</v>
      </c>
      <c r="M55" s="19">
        <f t="shared" si="21"/>
        <v>0.69230769230769229</v>
      </c>
      <c r="N55" s="19">
        <f t="shared" si="21"/>
        <v>0.57499999999999996</v>
      </c>
      <c r="O55" s="19">
        <f t="shared" si="21"/>
        <v>0.69491525423728817</v>
      </c>
      <c r="P55" s="19">
        <f t="shared" si="21"/>
        <v>0.64814814814814814</v>
      </c>
      <c r="Q55" s="19">
        <f t="shared" si="21"/>
        <v>0.47368421052631576</v>
      </c>
      <c r="R55" s="19">
        <f t="shared" si="21"/>
        <v>0.41891891891891891</v>
      </c>
      <c r="S55" s="19">
        <f t="shared" si="21"/>
        <v>0.17808219178082191</v>
      </c>
      <c r="T55" s="19">
        <f t="shared" si="21"/>
        <v>0.46153846153846156</v>
      </c>
      <c r="U55" s="19">
        <f t="shared" si="21"/>
        <v>0.69767441860465118</v>
      </c>
      <c r="V55" s="19">
        <f t="shared" si="21"/>
        <v>0.65306122448979587</v>
      </c>
      <c r="W55" s="19">
        <f t="shared" si="21"/>
        <v>0.47272727272727272</v>
      </c>
      <c r="X55" s="19">
        <f t="shared" si="21"/>
        <v>0.45161290322580644</v>
      </c>
      <c r="Y55" s="19">
        <f t="shared" si="21"/>
        <v>0.67346938775510201</v>
      </c>
      <c r="Z55" s="19">
        <f t="shared" si="21"/>
        <v>0.30555555555555558</v>
      </c>
      <c r="AA55" s="19">
        <f t="shared" si="21"/>
        <v>0.16666666666666666</v>
      </c>
      <c r="AB55" s="19">
        <f t="shared" si="21"/>
        <v>0.30337078651685395</v>
      </c>
      <c r="AC55" s="19">
        <f t="shared" si="21"/>
        <v>0.29559748427672955</v>
      </c>
      <c r="AD55" s="19">
        <f t="shared" si="21"/>
        <v>0.46913580246913578</v>
      </c>
      <c r="AE55" s="19">
        <f t="shared" si="21"/>
        <v>0.29599999999999999</v>
      </c>
      <c r="AF55" s="19">
        <f>SUM(AF47/AF46)</f>
        <v>0.4523937600860678</v>
      </c>
    </row>
    <row r="56" spans="1:32" s="18" customFormat="1" x14ac:dyDescent="0.25">
      <c r="A56" s="57" t="s">
        <v>64</v>
      </c>
      <c r="B56" s="19">
        <f t="shared" ref="B56:AE56" si="22">SUM(B48/B46)</f>
        <v>0.15573770491803279</v>
      </c>
      <c r="C56" s="19">
        <f t="shared" si="22"/>
        <v>0.20930232558139536</v>
      </c>
      <c r="D56" s="19">
        <f t="shared" si="22"/>
        <v>7.6923076923076927E-2</v>
      </c>
      <c r="E56" s="19">
        <f t="shared" si="22"/>
        <v>0.2</v>
      </c>
      <c r="F56" s="19">
        <f t="shared" si="22"/>
        <v>8.1081081081081086E-2</v>
      </c>
      <c r="G56" s="19">
        <f t="shared" si="22"/>
        <v>0.12698412698412698</v>
      </c>
      <c r="H56" s="19">
        <f t="shared" si="22"/>
        <v>8.6206896551724144E-2</v>
      </c>
      <c r="I56" s="19">
        <f t="shared" si="22"/>
        <v>2.0833333333333332E-2</v>
      </c>
      <c r="J56" s="19">
        <f t="shared" si="22"/>
        <v>0.13953488372093023</v>
      </c>
      <c r="K56" s="19">
        <f t="shared" si="22"/>
        <v>0.10526315789473684</v>
      </c>
      <c r="L56" s="19">
        <f t="shared" si="22"/>
        <v>0.11538461538461539</v>
      </c>
      <c r="M56" s="19">
        <f t="shared" si="22"/>
        <v>0.11538461538461539</v>
      </c>
      <c r="N56" s="19">
        <f t="shared" si="22"/>
        <v>7.4999999999999997E-2</v>
      </c>
      <c r="O56" s="19">
        <f t="shared" si="22"/>
        <v>5.0847457627118647E-2</v>
      </c>
      <c r="P56" s="19">
        <f t="shared" si="22"/>
        <v>9.2592592592592587E-2</v>
      </c>
      <c r="Q56" s="19">
        <f t="shared" si="22"/>
        <v>0.17543859649122806</v>
      </c>
      <c r="R56" s="19">
        <f t="shared" si="22"/>
        <v>0.17567567567567569</v>
      </c>
      <c r="S56" s="19">
        <f t="shared" si="22"/>
        <v>0.21917808219178081</v>
      </c>
      <c r="T56" s="19">
        <f t="shared" si="22"/>
        <v>0.19230769230769232</v>
      </c>
      <c r="U56" s="19">
        <f t="shared" si="22"/>
        <v>2.3255813953488372E-2</v>
      </c>
      <c r="V56" s="19">
        <f t="shared" si="22"/>
        <v>6.1224489795918366E-2</v>
      </c>
      <c r="W56" s="19">
        <f t="shared" si="22"/>
        <v>0.2</v>
      </c>
      <c r="X56" s="19">
        <f t="shared" si="22"/>
        <v>0.11290322580645161</v>
      </c>
      <c r="Y56" s="19">
        <f t="shared" si="22"/>
        <v>0.14285714285714285</v>
      </c>
      <c r="Z56" s="19">
        <f t="shared" si="22"/>
        <v>0.19444444444444445</v>
      </c>
      <c r="AA56" s="19">
        <f t="shared" si="22"/>
        <v>0.2361111111111111</v>
      </c>
      <c r="AB56" s="19">
        <f t="shared" si="22"/>
        <v>0.3146067415730337</v>
      </c>
      <c r="AC56" s="19">
        <f t="shared" si="22"/>
        <v>0.18238993710691823</v>
      </c>
      <c r="AD56" s="19">
        <f t="shared" si="22"/>
        <v>0.16049382716049382</v>
      </c>
      <c r="AE56" s="19">
        <f t="shared" si="22"/>
        <v>0.2</v>
      </c>
      <c r="AF56" s="19">
        <f>SUM(AF48/AF46)</f>
        <v>0.15492200107584722</v>
      </c>
    </row>
    <row r="57" spans="1:32" s="18" customFormat="1" x14ac:dyDescent="0.25">
      <c r="A57" s="57" t="s">
        <v>71</v>
      </c>
      <c r="B57" s="19">
        <f t="shared" ref="B57:AE57" si="23">SUM(B49/B46)</f>
        <v>0.48360655737704916</v>
      </c>
      <c r="C57" s="19">
        <f t="shared" si="23"/>
        <v>0.23255813953488372</v>
      </c>
      <c r="D57" s="19">
        <f t="shared" si="23"/>
        <v>0.44615384615384618</v>
      </c>
      <c r="E57" s="19">
        <f t="shared" si="23"/>
        <v>0.5714285714285714</v>
      </c>
      <c r="F57" s="19">
        <f t="shared" si="23"/>
        <v>0.48648648648648651</v>
      </c>
      <c r="G57" s="19">
        <f t="shared" si="23"/>
        <v>0.38095238095238093</v>
      </c>
      <c r="H57" s="19">
        <f t="shared" si="23"/>
        <v>0.29310344827586204</v>
      </c>
      <c r="I57" s="19">
        <f t="shared" si="23"/>
        <v>0.10416666666666667</v>
      </c>
      <c r="J57" s="19">
        <f t="shared" si="23"/>
        <v>9.3023255813953487E-2</v>
      </c>
      <c r="K57" s="19">
        <f t="shared" si="23"/>
        <v>5.2631578947368418E-2</v>
      </c>
      <c r="L57" s="19">
        <f t="shared" si="23"/>
        <v>0.11538461538461539</v>
      </c>
      <c r="M57" s="19">
        <f t="shared" si="23"/>
        <v>0.19230769230769232</v>
      </c>
      <c r="N57" s="19">
        <f t="shared" si="23"/>
        <v>0.35</v>
      </c>
      <c r="O57" s="19">
        <f t="shared" si="23"/>
        <v>0.25423728813559321</v>
      </c>
      <c r="P57" s="19">
        <f t="shared" si="23"/>
        <v>0.25925925925925924</v>
      </c>
      <c r="Q57" s="19">
        <f t="shared" si="23"/>
        <v>0.35087719298245612</v>
      </c>
      <c r="R57" s="19">
        <f t="shared" si="23"/>
        <v>0.40540540540540543</v>
      </c>
      <c r="S57" s="19">
        <f t="shared" si="23"/>
        <v>0.60273972602739723</v>
      </c>
      <c r="T57" s="19">
        <f t="shared" si="23"/>
        <v>0.34615384615384615</v>
      </c>
      <c r="U57" s="19">
        <f t="shared" si="23"/>
        <v>0.27906976744186046</v>
      </c>
      <c r="V57" s="19">
        <f t="shared" si="23"/>
        <v>0.2857142857142857</v>
      </c>
      <c r="W57" s="19">
        <f t="shared" si="23"/>
        <v>0.32727272727272727</v>
      </c>
      <c r="X57" s="19">
        <f t="shared" si="23"/>
        <v>0.43548387096774194</v>
      </c>
      <c r="Y57" s="19">
        <f t="shared" si="23"/>
        <v>0.18367346938775511</v>
      </c>
      <c r="Z57" s="19">
        <f t="shared" si="23"/>
        <v>0.5</v>
      </c>
      <c r="AA57" s="19">
        <f t="shared" si="23"/>
        <v>0.59722222222222221</v>
      </c>
      <c r="AB57" s="19">
        <f t="shared" si="23"/>
        <v>0.39325842696629215</v>
      </c>
      <c r="AC57" s="19">
        <f t="shared" si="23"/>
        <v>0.5220125786163522</v>
      </c>
      <c r="AD57" s="19">
        <f t="shared" si="23"/>
        <v>0.37037037037037035</v>
      </c>
      <c r="AE57" s="19">
        <f t="shared" si="23"/>
        <v>0.504</v>
      </c>
      <c r="AF57" s="19">
        <f>SUM(AF49/AF46)</f>
        <v>0.39322216245293168</v>
      </c>
    </row>
    <row r="58" spans="1:32" x14ac:dyDescent="0.25">
      <c r="AD58" s="14">
        <v>4.6296296296296293E-4</v>
      </c>
      <c r="AF58" s="90">
        <f>SUM(AF49/AF44)</f>
        <v>0.12633944002765296</v>
      </c>
    </row>
    <row r="59" spans="1:32" x14ac:dyDescent="0.25">
      <c r="AD59" s="14">
        <v>5.6970164609053506E-4</v>
      </c>
    </row>
    <row r="60" spans="1:32" x14ac:dyDescent="0.25">
      <c r="AD60" s="14">
        <v>1.6358024691358025E-3</v>
      </c>
    </row>
    <row r="61" spans="1:32" x14ac:dyDescent="0.25">
      <c r="AD61" s="14">
        <v>3.7511574074074079E-3</v>
      </c>
    </row>
    <row r="62" spans="1:32" x14ac:dyDescent="0.25">
      <c r="AD62" s="14">
        <v>2.654803240740741E-3</v>
      </c>
    </row>
    <row r="63" spans="1:32" x14ac:dyDescent="0.25">
      <c r="AD63" s="14">
        <v>3.1893004115226338E-4</v>
      </c>
      <c r="AE63" s="14">
        <v>4.2870370370370371E-3</v>
      </c>
    </row>
    <row r="64" spans="1:32" x14ac:dyDescent="0.25">
      <c r="AD64" s="14">
        <v>1.5335648148148148E-4</v>
      </c>
      <c r="AE64" s="14">
        <v>7.3842592592592588E-3</v>
      </c>
    </row>
    <row r="65" spans="30:31" x14ac:dyDescent="0.25">
      <c r="AD65" s="14">
        <v>1.5393518518518519E-3</v>
      </c>
      <c r="AE65" s="14">
        <v>7.013888888888889E-3</v>
      </c>
    </row>
    <row r="66" spans="30:31" x14ac:dyDescent="0.25">
      <c r="AD66" s="14">
        <v>1.7361111111111112E-3</v>
      </c>
      <c r="AE66" s="14">
        <v>3.0671296296296297E-3</v>
      </c>
    </row>
    <row r="67" spans="30:31" x14ac:dyDescent="0.25">
      <c r="AD67" s="14">
        <v>1.1496913580246913E-3</v>
      </c>
      <c r="AE67" s="14">
        <v>3.9351851851851852E-4</v>
      </c>
    </row>
    <row r="68" spans="30:31" x14ac:dyDescent="0.25">
      <c r="AD68" s="14">
        <v>5.0347222222222221E-4</v>
      </c>
      <c r="AE68" s="14">
        <v>5.1041666666666666E-3</v>
      </c>
    </row>
    <row r="69" spans="30:31" x14ac:dyDescent="0.25">
      <c r="AE69" s="14">
        <v>4.6296296296296293E-4</v>
      </c>
    </row>
    <row r="70" spans="30:31" x14ac:dyDescent="0.25">
      <c r="AE70" s="14">
        <v>5.2083333333333337E-5</v>
      </c>
    </row>
    <row r="71" spans="30:31" x14ac:dyDescent="0.25">
      <c r="AE71" s="14">
        <v>5.0925925925925932E-4</v>
      </c>
    </row>
    <row r="72" spans="30:31" x14ac:dyDescent="0.25">
      <c r="AE72" s="14">
        <v>1.173941798941799E-4</v>
      </c>
    </row>
    <row r="73" spans="30:31" x14ac:dyDescent="0.25">
      <c r="AE73" s="14">
        <v>5.4253472222222225E-4</v>
      </c>
    </row>
    <row r="74" spans="30:31" x14ac:dyDescent="0.25">
      <c r="AE74" s="14">
        <v>5.0347222222222221E-4</v>
      </c>
    </row>
    <row r="75" spans="30:31" x14ac:dyDescent="0.25">
      <c r="AE75" s="14">
        <v>2.3148148148148152E-4</v>
      </c>
    </row>
    <row r="76" spans="30:31" x14ac:dyDescent="0.25">
      <c r="AE76" s="14">
        <v>2.447089947089947E-4</v>
      </c>
    </row>
    <row r="77" spans="30:31" x14ac:dyDescent="0.25">
      <c r="AE77" s="14">
        <v>1.5059156378600823E-3</v>
      </c>
    </row>
    <row r="78" spans="30:31" x14ac:dyDescent="0.25">
      <c r="AE78" s="14">
        <v>1.3903356481481481E-3</v>
      </c>
    </row>
    <row r="79" spans="30:31" x14ac:dyDescent="0.25">
      <c r="AE79" s="14">
        <v>1.7168209876543212E-3</v>
      </c>
    </row>
  </sheetData>
  <customSheetViews>
    <customSheetView guid="{A65EC11C-63CB-490A-910D-DD88AD3A7259}" state="hidden">
      <pane xSplit="1" ySplit="1" topLeftCell="N2" activePane="bottomRight" state="frozen"/>
      <selection pane="bottomRight" activeCell="AE3" sqref="AE3"/>
      <pageMargins left="0.7" right="0.7" top="0.75" bottom="0.75" header="0.3" footer="0.3"/>
      <pageSetup paperSize="9" orientation="portrait" r:id="rId1"/>
    </customSheetView>
    <customSheetView guid="{A6420D54-14D0-4DC1-980F-CF6A6409585B}" state="hidden">
      <pane xSplit="1" ySplit="1" topLeftCell="AF32" activePane="bottomRight" state="frozen"/>
      <selection pane="bottomRight" activeCell="AJ61" sqref="AJ61"/>
      <pageMargins left="0.7" right="0.7" top="0.75" bottom="0.75" header="0.3" footer="0.3"/>
      <pageSetup paperSize="9" orientation="portrait" r:id="rId2"/>
    </customSheetView>
  </customSheetViews>
  <mergeCells count="6">
    <mergeCell ref="A37:XFD37"/>
    <mergeCell ref="A10:XFD10"/>
    <mergeCell ref="A9:XFD9"/>
    <mergeCell ref="A17:XFD18"/>
    <mergeCell ref="A27:XFD28"/>
    <mergeCell ref="A29:XFD29"/>
  </mergeCell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N99"/>
  <sheetViews>
    <sheetView workbookViewId="0">
      <pane xSplit="1" ySplit="1" topLeftCell="Z37" activePane="bottomRight" state="frozen"/>
      <selection pane="topRight" activeCell="B1" sqref="B1"/>
      <selection pane="bottomLeft" activeCell="A2" sqref="A2"/>
      <selection pane="bottomRight" activeCell="AG51" sqref="AG51"/>
    </sheetView>
  </sheetViews>
  <sheetFormatPr defaultRowHeight="15" x14ac:dyDescent="0.25"/>
  <cols>
    <col min="1" max="1" width="35.7109375" bestFit="1" customWidth="1"/>
    <col min="2" max="8" width="10.7109375" bestFit="1" customWidth="1"/>
    <col min="9" max="9" width="10.7109375" style="78" bestFit="1" customWidth="1"/>
    <col min="10" max="32" width="10.7109375" bestFit="1" customWidth="1"/>
    <col min="33" max="33" width="14.7109375" customWidth="1"/>
    <col min="39" max="39" width="32.5703125" customWidth="1"/>
    <col min="40" max="40" width="17.7109375" customWidth="1"/>
  </cols>
  <sheetData>
    <row r="1" spans="1:33" s="82" customFormat="1" ht="15.75" thickBot="1" x14ac:dyDescent="0.3">
      <c r="A1" s="80"/>
      <c r="B1" s="81">
        <v>43952</v>
      </c>
      <c r="C1" s="81">
        <v>43953</v>
      </c>
      <c r="D1" s="81">
        <v>43954</v>
      </c>
      <c r="E1" s="81">
        <v>43955</v>
      </c>
      <c r="F1" s="81">
        <v>43956</v>
      </c>
      <c r="G1" s="81">
        <v>43957</v>
      </c>
      <c r="H1" s="81">
        <v>43958</v>
      </c>
      <c r="I1" s="81">
        <v>43959</v>
      </c>
      <c r="J1" s="81">
        <v>43960</v>
      </c>
      <c r="K1" s="81">
        <v>43961</v>
      </c>
      <c r="L1" s="81">
        <v>43962</v>
      </c>
      <c r="M1" s="81">
        <v>43963</v>
      </c>
      <c r="N1" s="81">
        <v>43964</v>
      </c>
      <c r="O1" s="81">
        <v>43965</v>
      </c>
      <c r="P1" s="81">
        <v>43966</v>
      </c>
      <c r="Q1" s="81">
        <v>43967</v>
      </c>
      <c r="R1" s="81">
        <v>43968</v>
      </c>
      <c r="S1" s="81">
        <v>43969</v>
      </c>
      <c r="T1" s="81">
        <v>43970</v>
      </c>
      <c r="U1" s="81">
        <v>43971</v>
      </c>
      <c r="V1" s="81">
        <v>43972</v>
      </c>
      <c r="W1" s="81">
        <v>43973</v>
      </c>
      <c r="X1" s="81">
        <v>43974</v>
      </c>
      <c r="Y1" s="81">
        <v>43975</v>
      </c>
      <c r="Z1" s="81">
        <v>43976</v>
      </c>
      <c r="AA1" s="81">
        <v>43977</v>
      </c>
      <c r="AB1" s="81">
        <v>43978</v>
      </c>
      <c r="AC1" s="81">
        <v>43979</v>
      </c>
      <c r="AD1" s="81">
        <v>43980</v>
      </c>
      <c r="AE1" s="81">
        <v>43981</v>
      </c>
      <c r="AF1" s="81">
        <v>43982</v>
      </c>
      <c r="AG1" s="82" t="s">
        <v>126</v>
      </c>
    </row>
    <row r="2" spans="1:33" s="49" customFormat="1" ht="15.75" thickBot="1" x14ac:dyDescent="0.3">
      <c r="A2" s="45" t="s">
        <v>47</v>
      </c>
      <c r="B2" s="48">
        <v>43952</v>
      </c>
      <c r="C2" s="48">
        <v>43953</v>
      </c>
      <c r="D2" s="48">
        <v>43954</v>
      </c>
      <c r="E2" s="48">
        <v>43955</v>
      </c>
      <c r="F2" s="48">
        <v>43956</v>
      </c>
      <c r="G2" s="48">
        <v>43957</v>
      </c>
      <c r="H2" s="48">
        <v>43958</v>
      </c>
      <c r="I2" s="48">
        <v>43959</v>
      </c>
      <c r="J2" s="48">
        <v>43960</v>
      </c>
      <c r="K2" s="48">
        <v>43961</v>
      </c>
      <c r="L2" s="48">
        <v>43962</v>
      </c>
      <c r="M2" s="48">
        <v>43963</v>
      </c>
      <c r="N2" s="48">
        <v>43964</v>
      </c>
      <c r="O2" s="48">
        <v>43965</v>
      </c>
      <c r="P2" s="48">
        <v>43966</v>
      </c>
      <c r="Q2" s="48">
        <v>43967</v>
      </c>
      <c r="R2" s="48">
        <v>43968</v>
      </c>
      <c r="S2" s="48">
        <v>43969</v>
      </c>
      <c r="T2" s="48">
        <v>43970</v>
      </c>
      <c r="U2" s="48">
        <v>43971</v>
      </c>
      <c r="V2" s="48">
        <v>43972</v>
      </c>
      <c r="W2" s="48">
        <v>43973</v>
      </c>
      <c r="X2" s="48">
        <v>43974</v>
      </c>
      <c r="Y2" s="48">
        <v>43975</v>
      </c>
      <c r="Z2" s="48">
        <v>43976</v>
      </c>
      <c r="AA2" s="48">
        <v>43977</v>
      </c>
      <c r="AB2" s="48">
        <v>43978</v>
      </c>
      <c r="AC2" s="48">
        <v>43979</v>
      </c>
      <c r="AD2" s="48">
        <v>43980</v>
      </c>
      <c r="AE2" s="48">
        <v>43981</v>
      </c>
      <c r="AF2" s="48">
        <v>43982</v>
      </c>
    </row>
    <row r="3" spans="1:33" s="24" customFormat="1" x14ac:dyDescent="0.25">
      <c r="A3" s="26" t="s">
        <v>0</v>
      </c>
      <c r="B3" s="23">
        <v>140</v>
      </c>
      <c r="C3" s="24">
        <v>88</v>
      </c>
      <c r="D3" s="24">
        <v>81</v>
      </c>
      <c r="E3" s="24">
        <v>116</v>
      </c>
      <c r="F3" s="24">
        <v>124</v>
      </c>
      <c r="G3" s="24">
        <v>97</v>
      </c>
      <c r="H3" s="24">
        <v>115</v>
      </c>
      <c r="I3" s="85">
        <v>143</v>
      </c>
      <c r="J3" s="24">
        <v>68</v>
      </c>
      <c r="K3" s="24">
        <v>78</v>
      </c>
      <c r="L3" s="24">
        <v>138</v>
      </c>
      <c r="M3" s="24">
        <v>124</v>
      </c>
      <c r="N3" s="24">
        <v>121</v>
      </c>
      <c r="O3" s="24">
        <v>87</v>
      </c>
      <c r="P3" s="24">
        <v>94</v>
      </c>
      <c r="Q3" s="24">
        <v>128</v>
      </c>
      <c r="R3" s="24">
        <v>98</v>
      </c>
      <c r="S3" s="24">
        <v>100</v>
      </c>
      <c r="T3" s="24">
        <v>111</v>
      </c>
      <c r="U3" s="24">
        <v>93</v>
      </c>
      <c r="V3" s="24">
        <v>122</v>
      </c>
      <c r="W3" s="24">
        <v>116</v>
      </c>
      <c r="X3" s="24">
        <v>76</v>
      </c>
      <c r="Y3" s="24">
        <v>70</v>
      </c>
      <c r="Z3" s="24">
        <v>65</v>
      </c>
      <c r="AA3" s="25">
        <v>129</v>
      </c>
      <c r="AB3" s="25">
        <v>101</v>
      </c>
      <c r="AC3" s="25">
        <v>104</v>
      </c>
      <c r="AD3" s="24">
        <v>175</v>
      </c>
      <c r="AE3" s="24">
        <v>81</v>
      </c>
      <c r="AF3" s="24">
        <v>77</v>
      </c>
    </row>
    <row r="4" spans="1:33" s="1" customFormat="1" x14ac:dyDescent="0.25">
      <c r="A4" s="27" t="s">
        <v>1</v>
      </c>
      <c r="B4" s="22">
        <v>93</v>
      </c>
      <c r="C4" s="1">
        <v>61</v>
      </c>
      <c r="D4" s="1">
        <v>61</v>
      </c>
      <c r="E4" s="1">
        <v>82</v>
      </c>
      <c r="F4" s="1">
        <v>92</v>
      </c>
      <c r="G4" s="1">
        <v>72</v>
      </c>
      <c r="H4" s="1">
        <v>88</v>
      </c>
      <c r="I4" s="84">
        <v>74</v>
      </c>
      <c r="J4" s="1">
        <v>52</v>
      </c>
      <c r="K4" s="1">
        <v>60</v>
      </c>
      <c r="L4" s="1">
        <v>99</v>
      </c>
      <c r="M4" s="1">
        <v>88</v>
      </c>
      <c r="N4" s="1">
        <v>74</v>
      </c>
      <c r="O4" s="1">
        <v>58</v>
      </c>
      <c r="P4" s="1">
        <v>74</v>
      </c>
      <c r="Q4" s="1">
        <v>77</v>
      </c>
      <c r="R4" s="1">
        <v>64</v>
      </c>
      <c r="S4" s="1">
        <v>63</v>
      </c>
      <c r="T4" s="1">
        <v>70</v>
      </c>
      <c r="U4" s="1">
        <v>68</v>
      </c>
      <c r="V4" s="1">
        <v>92</v>
      </c>
      <c r="W4" s="1">
        <v>80</v>
      </c>
      <c r="X4" s="1">
        <v>57</v>
      </c>
      <c r="Y4" s="1">
        <v>56</v>
      </c>
      <c r="Z4" s="1">
        <v>48</v>
      </c>
      <c r="AA4" s="2">
        <v>86</v>
      </c>
      <c r="AB4" s="2">
        <v>62</v>
      </c>
      <c r="AC4" s="2">
        <v>80</v>
      </c>
      <c r="AD4" s="1">
        <v>87</v>
      </c>
      <c r="AE4" s="1">
        <v>58</v>
      </c>
      <c r="AF4" s="1">
        <v>56</v>
      </c>
    </row>
    <row r="5" spans="1:33" s="1" customFormat="1" x14ac:dyDescent="0.25">
      <c r="A5" s="27" t="s">
        <v>2</v>
      </c>
      <c r="B5" s="22">
        <v>46</v>
      </c>
      <c r="C5" s="1">
        <v>27</v>
      </c>
      <c r="D5" s="1">
        <v>20</v>
      </c>
      <c r="E5" s="1">
        <v>34</v>
      </c>
      <c r="F5" s="1">
        <v>32</v>
      </c>
      <c r="G5" s="1">
        <v>25</v>
      </c>
      <c r="H5" s="1">
        <v>27</v>
      </c>
      <c r="I5" s="84">
        <v>68</v>
      </c>
      <c r="J5" s="1">
        <v>16</v>
      </c>
      <c r="K5" s="1">
        <v>18</v>
      </c>
      <c r="L5" s="1">
        <v>38</v>
      </c>
      <c r="M5" s="1">
        <v>35</v>
      </c>
      <c r="N5" s="1">
        <v>47</v>
      </c>
      <c r="O5" s="1">
        <v>29</v>
      </c>
      <c r="P5" s="1">
        <v>20</v>
      </c>
      <c r="Q5" s="1">
        <v>51</v>
      </c>
      <c r="R5" s="1">
        <v>34</v>
      </c>
      <c r="S5" s="1">
        <v>37</v>
      </c>
      <c r="T5" s="1">
        <v>41</v>
      </c>
      <c r="U5" s="1">
        <v>25</v>
      </c>
      <c r="V5" s="1">
        <v>30</v>
      </c>
      <c r="W5" s="1">
        <v>36</v>
      </c>
      <c r="X5" s="1">
        <v>19</v>
      </c>
      <c r="Y5" s="1">
        <v>14</v>
      </c>
      <c r="Z5" s="1">
        <v>17</v>
      </c>
      <c r="AA5" s="2">
        <v>43</v>
      </c>
      <c r="AB5" s="2">
        <v>39</v>
      </c>
      <c r="AC5" s="2">
        <v>24</v>
      </c>
      <c r="AD5" s="1">
        <v>88</v>
      </c>
      <c r="AE5" s="1">
        <v>23</v>
      </c>
      <c r="AF5" s="1">
        <v>21</v>
      </c>
    </row>
    <row r="6" spans="1:33" s="1" customFormat="1" x14ac:dyDescent="0.25">
      <c r="A6" s="28" t="s">
        <v>3</v>
      </c>
      <c r="B6" s="70">
        <v>1.6134259259259261E-2</v>
      </c>
      <c r="C6" s="68">
        <v>1.2037037037037035E-2</v>
      </c>
      <c r="D6" s="64">
        <v>1.2916666666666667E-2</v>
      </c>
      <c r="E6" s="64">
        <v>1.5856481481481482E-2</v>
      </c>
      <c r="F6" s="64">
        <v>2.2083333333333333E-2</v>
      </c>
      <c r="G6" s="64">
        <v>2.0196759259259258E-2</v>
      </c>
      <c r="H6" s="64">
        <v>1.6562500000000001E-2</v>
      </c>
      <c r="I6" s="79">
        <v>1.8020833333333333E-2</v>
      </c>
      <c r="J6" s="64">
        <v>3.3460648148148149E-2</v>
      </c>
      <c r="K6" s="64">
        <v>1.5000000000000001E-2</v>
      </c>
      <c r="L6" s="64">
        <v>1.4282407407407409E-2</v>
      </c>
      <c r="M6" s="64">
        <v>1.2893518518518519E-2</v>
      </c>
      <c r="N6" s="64">
        <v>1.800925925925926E-2</v>
      </c>
      <c r="O6" s="64">
        <v>1.1273148148148148E-2</v>
      </c>
      <c r="P6" s="64">
        <v>1.9155092592592592E-2</v>
      </c>
      <c r="Q6" s="64">
        <v>1.8981481481481481E-2</v>
      </c>
      <c r="R6" s="64">
        <v>9.8148148148148144E-3</v>
      </c>
      <c r="S6" s="64">
        <v>1.6273148148148148E-2</v>
      </c>
      <c r="T6" s="64">
        <v>1.8576388888888889E-2</v>
      </c>
      <c r="U6" s="64">
        <v>2.6331018518518517E-2</v>
      </c>
      <c r="V6" s="64">
        <v>1.5324074074074073E-2</v>
      </c>
      <c r="W6" s="64">
        <v>1.6180555555555556E-2</v>
      </c>
      <c r="X6" s="64">
        <v>1.3703703703703704E-2</v>
      </c>
      <c r="Y6" s="64">
        <v>1.9918981481481482E-2</v>
      </c>
      <c r="Z6" s="64">
        <v>2.3067129629629632E-2</v>
      </c>
      <c r="AA6" s="4">
        <v>1.6666666666666666E-2</v>
      </c>
      <c r="AB6" s="4">
        <v>3.5914351851851857E-2</v>
      </c>
      <c r="AC6" s="5">
        <v>1.2650462962962962E-2</v>
      </c>
      <c r="AD6" s="64">
        <v>2.2361111111111113E-2</v>
      </c>
      <c r="AE6" s="64">
        <v>2.9224537037037038E-2</v>
      </c>
      <c r="AF6" s="64">
        <v>1.9699074074074074E-2</v>
      </c>
    </row>
    <row r="7" spans="1:33" s="1" customFormat="1" x14ac:dyDescent="0.25">
      <c r="A7" s="28" t="s">
        <v>50</v>
      </c>
      <c r="B7" s="70">
        <v>6.8287037037037025E-4</v>
      </c>
      <c r="C7" s="68">
        <v>9.2592592592592585E-4</v>
      </c>
      <c r="D7" s="64">
        <v>4.5138888888888892E-4</v>
      </c>
      <c r="E7" s="64">
        <v>1.9675925925925926E-4</v>
      </c>
      <c r="F7" s="64">
        <v>5.3240740740740744E-4</v>
      </c>
      <c r="G7" s="64">
        <v>6.2500000000000001E-4</v>
      </c>
      <c r="H7" s="64">
        <v>9.3750000000000007E-4</v>
      </c>
      <c r="I7" s="79">
        <v>1.7939814814814815E-3</v>
      </c>
      <c r="J7" s="64">
        <v>2.5347222222222221E-3</v>
      </c>
      <c r="K7" s="64">
        <v>6.9444444444444447E-4</v>
      </c>
      <c r="L7" s="64">
        <v>2.7777777777777776E-2</v>
      </c>
      <c r="M7" s="64">
        <v>1.7361111111111112E-4</v>
      </c>
      <c r="N7" s="64">
        <v>1.4004629629629629E-3</v>
      </c>
      <c r="O7" s="64">
        <v>1.0185185185185186E-3</v>
      </c>
      <c r="P7" s="64">
        <v>1.423611111111111E-3</v>
      </c>
      <c r="Q7" s="64">
        <v>1.0879629629629629E-3</v>
      </c>
      <c r="R7" s="64">
        <v>8.6805555555555551E-4</v>
      </c>
      <c r="S7" s="64">
        <v>1.1689814814814816E-3</v>
      </c>
      <c r="T7" s="64">
        <v>1.5393518518518519E-3</v>
      </c>
      <c r="U7" s="64">
        <v>5.2083333333333333E-4</v>
      </c>
      <c r="V7" s="64">
        <v>4.8611111111111104E-4</v>
      </c>
      <c r="W7" s="64">
        <v>1.6319444444444445E-3</v>
      </c>
      <c r="X7" s="64">
        <v>6.7129629629629625E-4</v>
      </c>
      <c r="Y7" s="64">
        <v>7.407407407407407E-4</v>
      </c>
      <c r="Z7" s="64">
        <v>5.9027777777777778E-4</v>
      </c>
      <c r="AA7" s="5">
        <v>1.0648148148148147E-3</v>
      </c>
      <c r="AB7" s="5">
        <v>9.1435185185185185E-4</v>
      </c>
      <c r="AC7" s="4">
        <v>7.9861111111111105E-4</v>
      </c>
      <c r="AD7" s="64">
        <v>3.0092592592592595E-4</v>
      </c>
      <c r="AE7" s="64">
        <v>1.5393518518518519E-3</v>
      </c>
      <c r="AF7" s="64">
        <v>4.1666666666666669E-4</v>
      </c>
    </row>
    <row r="8" spans="1:33" s="1" customFormat="1" x14ac:dyDescent="0.25">
      <c r="A8" s="28" t="s">
        <v>125</v>
      </c>
      <c r="B8" s="70"/>
      <c r="C8" s="68"/>
      <c r="D8" s="64"/>
      <c r="E8" s="64"/>
      <c r="F8" s="64"/>
      <c r="G8" s="64"/>
      <c r="H8" s="64"/>
      <c r="I8" s="79"/>
      <c r="J8" s="64"/>
      <c r="K8" s="64"/>
      <c r="L8" s="64"/>
      <c r="M8" s="64"/>
      <c r="N8" s="64"/>
      <c r="O8" s="64">
        <v>1.8171296296296297E-3</v>
      </c>
      <c r="P8" s="64">
        <v>2.5231481481481481E-3</v>
      </c>
      <c r="Q8" s="64">
        <v>3.2523148148148151E-3</v>
      </c>
      <c r="R8" s="64">
        <v>1.5625000000000001E-3</v>
      </c>
      <c r="S8" s="64">
        <v>4.0046296296296297E-3</v>
      </c>
      <c r="T8" s="64">
        <v>2.6041666666666665E-3</v>
      </c>
      <c r="U8" s="64">
        <v>1.4930555555555556E-3</v>
      </c>
      <c r="V8" s="64">
        <v>1.6550925925925926E-3</v>
      </c>
      <c r="W8" s="64">
        <v>6.3078703703703708E-3</v>
      </c>
      <c r="X8" s="64">
        <v>1.9560185185185184E-3</v>
      </c>
      <c r="Y8" s="64">
        <v>1.0763888888888889E-3</v>
      </c>
      <c r="Z8" s="64">
        <v>1.712962962962963E-3</v>
      </c>
      <c r="AA8" s="5">
        <v>3.472222222222222E-3</v>
      </c>
      <c r="AB8" s="5">
        <v>1.5856481481481479E-3</v>
      </c>
      <c r="AC8" s="4">
        <v>2.0949074074074073E-3</v>
      </c>
      <c r="AD8" s="64">
        <v>6.2500000000000001E-4</v>
      </c>
      <c r="AE8" s="64">
        <v>3.2870370370370367E-3</v>
      </c>
      <c r="AF8" s="64">
        <v>1.0416666666666667E-3</v>
      </c>
    </row>
    <row r="9" spans="1:33" s="17" customFormat="1" x14ac:dyDescent="0.25">
      <c r="A9" s="37" t="s">
        <v>51</v>
      </c>
      <c r="B9" s="3">
        <f t="shared" ref="B9:AD9" si="0">SUM(B4/B3)</f>
        <v>0.66428571428571426</v>
      </c>
      <c r="C9" s="3">
        <f t="shared" si="0"/>
        <v>0.69318181818181823</v>
      </c>
      <c r="D9" s="3">
        <f t="shared" si="0"/>
        <v>0.75308641975308643</v>
      </c>
      <c r="E9" s="3">
        <f t="shared" si="0"/>
        <v>0.7068965517241379</v>
      </c>
      <c r="F9" s="3">
        <f t="shared" si="0"/>
        <v>0.74193548387096775</v>
      </c>
      <c r="G9" s="3">
        <f t="shared" si="0"/>
        <v>0.74226804123711343</v>
      </c>
      <c r="H9" s="3">
        <f t="shared" si="0"/>
        <v>0.76521739130434785</v>
      </c>
      <c r="I9" s="3">
        <f t="shared" si="0"/>
        <v>0.5174825174825175</v>
      </c>
      <c r="J9" s="3">
        <f t="shared" si="0"/>
        <v>0.76470588235294112</v>
      </c>
      <c r="K9" s="3">
        <f t="shared" si="0"/>
        <v>0.76923076923076927</v>
      </c>
      <c r="L9" s="3">
        <f t="shared" si="0"/>
        <v>0.71739130434782605</v>
      </c>
      <c r="M9" s="3">
        <f t="shared" si="0"/>
        <v>0.70967741935483875</v>
      </c>
      <c r="N9" s="3">
        <f t="shared" si="0"/>
        <v>0.61157024793388426</v>
      </c>
      <c r="O9" s="3">
        <f t="shared" si="0"/>
        <v>0.66666666666666663</v>
      </c>
      <c r="P9" s="3">
        <f t="shared" si="0"/>
        <v>0.78723404255319152</v>
      </c>
      <c r="Q9" s="3">
        <f t="shared" si="0"/>
        <v>0.6015625</v>
      </c>
      <c r="R9" s="3">
        <f t="shared" si="0"/>
        <v>0.65306122448979587</v>
      </c>
      <c r="S9" s="3">
        <f t="shared" si="0"/>
        <v>0.63</v>
      </c>
      <c r="T9" s="3">
        <f t="shared" si="0"/>
        <v>0.63063063063063063</v>
      </c>
      <c r="U9" s="3">
        <f t="shared" si="0"/>
        <v>0.73118279569892475</v>
      </c>
      <c r="V9" s="3">
        <f t="shared" si="0"/>
        <v>0.75409836065573765</v>
      </c>
      <c r="W9" s="3">
        <f t="shared" si="0"/>
        <v>0.68965517241379315</v>
      </c>
      <c r="X9" s="3">
        <f t="shared" si="0"/>
        <v>0.75</v>
      </c>
      <c r="Y9" s="3">
        <f t="shared" si="0"/>
        <v>0.8</v>
      </c>
      <c r="Z9" s="3">
        <f t="shared" si="0"/>
        <v>0.7384615384615385</v>
      </c>
      <c r="AA9" s="3">
        <f t="shared" si="0"/>
        <v>0.66666666666666663</v>
      </c>
      <c r="AB9" s="3">
        <f t="shared" si="0"/>
        <v>0.61386138613861385</v>
      </c>
      <c r="AC9" s="3">
        <f t="shared" si="0"/>
        <v>0.76923076923076927</v>
      </c>
      <c r="AD9" s="3">
        <f t="shared" si="0"/>
        <v>0.49714285714285716</v>
      </c>
      <c r="AE9" s="3">
        <f>SUM(AE4/AE3)</f>
        <v>0.71604938271604934</v>
      </c>
      <c r="AF9" s="3">
        <f>SUM(AF4/AF3)</f>
        <v>0.72727272727272729</v>
      </c>
    </row>
    <row r="10" spans="1:33" s="17" customFormat="1" ht="15.75" thickBot="1" x14ac:dyDescent="0.3">
      <c r="A10" s="36" t="s">
        <v>45</v>
      </c>
      <c r="B10" s="3">
        <f t="shared" ref="B10:AD10" si="1">SUM(B5/B3)</f>
        <v>0.32857142857142857</v>
      </c>
      <c r="C10" s="3">
        <f t="shared" si="1"/>
        <v>0.30681818181818182</v>
      </c>
      <c r="D10" s="3">
        <f t="shared" si="1"/>
        <v>0.24691358024691357</v>
      </c>
      <c r="E10" s="3">
        <f t="shared" si="1"/>
        <v>0.29310344827586204</v>
      </c>
      <c r="F10" s="3">
        <f t="shared" si="1"/>
        <v>0.25806451612903225</v>
      </c>
      <c r="G10" s="3">
        <f t="shared" si="1"/>
        <v>0.25773195876288657</v>
      </c>
      <c r="H10" s="3">
        <f t="shared" si="1"/>
        <v>0.23478260869565218</v>
      </c>
      <c r="I10" s="3">
        <f t="shared" si="1"/>
        <v>0.47552447552447552</v>
      </c>
      <c r="J10" s="3">
        <f t="shared" si="1"/>
        <v>0.23529411764705882</v>
      </c>
      <c r="K10" s="3">
        <f t="shared" si="1"/>
        <v>0.23076923076923078</v>
      </c>
      <c r="L10" s="3">
        <f t="shared" si="1"/>
        <v>0.27536231884057971</v>
      </c>
      <c r="M10" s="3">
        <f t="shared" si="1"/>
        <v>0.28225806451612906</v>
      </c>
      <c r="N10" s="3">
        <f t="shared" si="1"/>
        <v>0.38842975206611569</v>
      </c>
      <c r="O10" s="3">
        <f t="shared" si="1"/>
        <v>0.33333333333333331</v>
      </c>
      <c r="P10" s="3">
        <f t="shared" si="1"/>
        <v>0.21276595744680851</v>
      </c>
      <c r="Q10" s="3">
        <f t="shared" si="1"/>
        <v>0.3984375</v>
      </c>
      <c r="R10" s="3">
        <f t="shared" si="1"/>
        <v>0.34693877551020408</v>
      </c>
      <c r="S10" s="3">
        <f t="shared" si="1"/>
        <v>0.37</v>
      </c>
      <c r="T10" s="3">
        <f t="shared" si="1"/>
        <v>0.36936936936936937</v>
      </c>
      <c r="U10" s="3">
        <f t="shared" si="1"/>
        <v>0.26881720430107525</v>
      </c>
      <c r="V10" s="3">
        <f t="shared" si="1"/>
        <v>0.24590163934426229</v>
      </c>
      <c r="W10" s="3">
        <f t="shared" si="1"/>
        <v>0.31034482758620691</v>
      </c>
      <c r="X10" s="3">
        <f t="shared" si="1"/>
        <v>0.25</v>
      </c>
      <c r="Y10" s="3">
        <f t="shared" si="1"/>
        <v>0.2</v>
      </c>
      <c r="Z10" s="3">
        <f t="shared" si="1"/>
        <v>0.26153846153846155</v>
      </c>
      <c r="AA10" s="3">
        <f t="shared" si="1"/>
        <v>0.33333333333333331</v>
      </c>
      <c r="AB10" s="3">
        <f t="shared" si="1"/>
        <v>0.38613861386138615</v>
      </c>
      <c r="AC10" s="3">
        <f t="shared" si="1"/>
        <v>0.23076923076923078</v>
      </c>
      <c r="AD10" s="3">
        <f t="shared" si="1"/>
        <v>0.50285714285714289</v>
      </c>
      <c r="AE10" s="3">
        <f>SUM(AE5/AE3)</f>
        <v>0.2839506172839506</v>
      </c>
      <c r="AF10" s="3">
        <f>SUM(AF5/AF3)</f>
        <v>0.27272727272727271</v>
      </c>
    </row>
    <row r="11" spans="1:33" s="430" customFormat="1" ht="15.75" thickBot="1" x14ac:dyDescent="0.3">
      <c r="A11" s="428" t="s">
        <v>54</v>
      </c>
      <c r="B11" s="429"/>
      <c r="C11" s="429"/>
      <c r="D11" s="429"/>
      <c r="E11" s="429"/>
      <c r="F11" s="429"/>
      <c r="G11" s="429"/>
      <c r="H11" s="429"/>
      <c r="I11" s="429"/>
      <c r="J11" s="429"/>
      <c r="K11" s="429"/>
      <c r="L11" s="429"/>
      <c r="M11" s="429"/>
      <c r="N11" s="429"/>
      <c r="O11" s="429"/>
      <c r="P11" s="429"/>
      <c r="Q11" s="429"/>
      <c r="R11" s="429"/>
      <c r="S11" s="429"/>
      <c r="T11" s="429"/>
      <c r="U11" s="429"/>
      <c r="V11" s="429"/>
      <c r="W11" s="429"/>
      <c r="X11" s="429"/>
      <c r="Y11" s="429"/>
      <c r="Z11" s="429"/>
      <c r="AA11" s="429"/>
      <c r="AB11" s="429"/>
      <c r="AC11" s="429"/>
      <c r="AD11" s="429"/>
      <c r="AE11" s="429"/>
    </row>
    <row r="12" spans="1:33" s="24" customFormat="1" x14ac:dyDescent="0.25">
      <c r="A12" s="26" t="s">
        <v>4</v>
      </c>
      <c r="B12" s="23">
        <v>21</v>
      </c>
      <c r="C12" s="24">
        <v>9</v>
      </c>
      <c r="D12" s="24">
        <v>10</v>
      </c>
      <c r="E12" s="24">
        <v>28</v>
      </c>
      <c r="F12" s="24">
        <v>24</v>
      </c>
      <c r="G12" s="24">
        <v>19</v>
      </c>
      <c r="H12" s="24">
        <v>16</v>
      </c>
      <c r="I12" s="85">
        <v>22</v>
      </c>
      <c r="J12" s="24">
        <v>8</v>
      </c>
      <c r="K12" s="24">
        <v>14</v>
      </c>
      <c r="L12" s="24">
        <v>25</v>
      </c>
      <c r="M12" s="24">
        <v>28</v>
      </c>
      <c r="N12" s="24">
        <v>30</v>
      </c>
      <c r="O12" s="24">
        <v>13</v>
      </c>
      <c r="P12" s="24">
        <v>8</v>
      </c>
      <c r="Q12" s="24">
        <v>10</v>
      </c>
      <c r="R12" s="24">
        <v>20</v>
      </c>
      <c r="S12" s="24">
        <v>22</v>
      </c>
      <c r="T12" s="24">
        <v>25</v>
      </c>
      <c r="U12" s="24">
        <v>17</v>
      </c>
      <c r="V12" s="24">
        <v>20</v>
      </c>
      <c r="W12" s="24">
        <v>17</v>
      </c>
      <c r="X12" s="24">
        <v>15</v>
      </c>
      <c r="Y12" s="24">
        <v>3</v>
      </c>
      <c r="Z12" s="24">
        <v>17</v>
      </c>
      <c r="AA12" s="25">
        <v>26</v>
      </c>
      <c r="AB12" s="2">
        <v>22</v>
      </c>
      <c r="AC12" s="2">
        <v>20</v>
      </c>
      <c r="AD12" s="24">
        <v>87</v>
      </c>
      <c r="AE12" s="24">
        <v>10</v>
      </c>
      <c r="AF12" s="24">
        <v>8</v>
      </c>
    </row>
    <row r="13" spans="1:33" s="1" customFormat="1" x14ac:dyDescent="0.25">
      <c r="A13" s="27" t="s">
        <v>5</v>
      </c>
      <c r="B13" s="22">
        <v>8</v>
      </c>
      <c r="C13" s="1">
        <v>9</v>
      </c>
      <c r="D13" s="1">
        <v>5</v>
      </c>
      <c r="E13" s="1">
        <v>4</v>
      </c>
      <c r="F13" s="1">
        <v>3</v>
      </c>
      <c r="G13" s="1">
        <v>2</v>
      </c>
      <c r="H13" s="1">
        <v>5</v>
      </c>
      <c r="I13" s="84">
        <v>15</v>
      </c>
      <c r="J13" s="1">
        <v>3</v>
      </c>
      <c r="K13" s="1">
        <v>3</v>
      </c>
      <c r="L13" s="1">
        <v>8</v>
      </c>
      <c r="M13" s="1">
        <v>3</v>
      </c>
      <c r="N13" s="1">
        <v>6</v>
      </c>
      <c r="O13" s="1">
        <v>3</v>
      </c>
      <c r="P13" s="1">
        <v>1</v>
      </c>
      <c r="Q13" s="1">
        <v>10</v>
      </c>
      <c r="R13" s="1">
        <v>5</v>
      </c>
      <c r="S13" s="1">
        <v>4</v>
      </c>
      <c r="T13" s="1">
        <v>3</v>
      </c>
      <c r="U13" s="1">
        <v>4</v>
      </c>
      <c r="V13" s="1">
        <v>4</v>
      </c>
      <c r="W13" s="1">
        <v>5</v>
      </c>
      <c r="X13" s="1">
        <v>2</v>
      </c>
      <c r="Y13" s="1">
        <v>5</v>
      </c>
      <c r="Z13" s="1">
        <v>0</v>
      </c>
      <c r="AA13" s="2">
        <v>7</v>
      </c>
      <c r="AB13" s="2">
        <v>5</v>
      </c>
      <c r="AC13" s="2">
        <v>3</v>
      </c>
      <c r="AD13" s="1">
        <v>0</v>
      </c>
      <c r="AE13" s="1">
        <v>5</v>
      </c>
      <c r="AF13" s="1">
        <v>1</v>
      </c>
    </row>
    <row r="14" spans="1:33" s="1" customFormat="1" x14ac:dyDescent="0.25">
      <c r="A14" s="27" t="s">
        <v>6</v>
      </c>
      <c r="B14" s="22">
        <v>17</v>
      </c>
      <c r="C14" s="1">
        <v>9</v>
      </c>
      <c r="D14" s="1">
        <v>5</v>
      </c>
      <c r="E14" s="1">
        <v>2</v>
      </c>
      <c r="F14" s="1">
        <v>5</v>
      </c>
      <c r="G14" s="1">
        <v>4</v>
      </c>
      <c r="H14" s="1">
        <v>6</v>
      </c>
      <c r="I14" s="84">
        <v>31</v>
      </c>
      <c r="J14" s="1">
        <v>5</v>
      </c>
      <c r="K14" s="1">
        <v>1</v>
      </c>
      <c r="L14" s="1">
        <v>5</v>
      </c>
      <c r="M14" s="1">
        <v>4</v>
      </c>
      <c r="N14" s="1">
        <v>11</v>
      </c>
      <c r="O14" s="1">
        <v>13</v>
      </c>
      <c r="P14" s="1">
        <v>11</v>
      </c>
      <c r="Q14" s="1">
        <v>31</v>
      </c>
      <c r="R14" s="1">
        <v>9</v>
      </c>
      <c r="S14" s="1">
        <v>11</v>
      </c>
      <c r="T14" s="1">
        <v>13</v>
      </c>
      <c r="U14" s="1">
        <v>4</v>
      </c>
      <c r="V14" s="1">
        <v>6</v>
      </c>
      <c r="W14" s="1">
        <v>14</v>
      </c>
      <c r="X14" s="1">
        <v>2</v>
      </c>
      <c r="Y14" s="1">
        <v>6</v>
      </c>
      <c r="Z14" s="1">
        <v>0</v>
      </c>
      <c r="AA14" s="2">
        <v>10</v>
      </c>
      <c r="AB14" s="2">
        <v>12</v>
      </c>
      <c r="AC14" s="2">
        <v>1</v>
      </c>
      <c r="AD14" s="1">
        <v>1</v>
      </c>
      <c r="AE14" s="1">
        <v>8</v>
      </c>
      <c r="AF14" s="1">
        <v>12</v>
      </c>
    </row>
    <row r="15" spans="1:33" s="33" customFormat="1" x14ac:dyDescent="0.25">
      <c r="A15" s="35" t="s">
        <v>48</v>
      </c>
      <c r="B15" s="3">
        <f>SUM(B12/B5)</f>
        <v>0.45652173913043476</v>
      </c>
      <c r="C15" s="3">
        <f>SUM(C12/C5)</f>
        <v>0.33333333333333331</v>
      </c>
      <c r="D15" s="3">
        <f>SUM(D12/D5)</f>
        <v>0.5</v>
      </c>
      <c r="E15" s="3">
        <f t="shared" ref="E15:AE15" si="2">SUM(E12/E5)</f>
        <v>0.82352941176470584</v>
      </c>
      <c r="F15" s="3">
        <f t="shared" si="2"/>
        <v>0.75</v>
      </c>
      <c r="G15" s="3">
        <f t="shared" si="2"/>
        <v>0.76</v>
      </c>
      <c r="H15" s="3">
        <f t="shared" si="2"/>
        <v>0.59259259259259256</v>
      </c>
      <c r="I15" s="3">
        <f t="shared" si="2"/>
        <v>0.3235294117647059</v>
      </c>
      <c r="J15" s="3">
        <f t="shared" si="2"/>
        <v>0.5</v>
      </c>
      <c r="K15" s="3">
        <f t="shared" si="2"/>
        <v>0.77777777777777779</v>
      </c>
      <c r="L15" s="3">
        <f t="shared" si="2"/>
        <v>0.65789473684210531</v>
      </c>
      <c r="M15" s="3">
        <f t="shared" si="2"/>
        <v>0.8</v>
      </c>
      <c r="N15" s="3">
        <f t="shared" si="2"/>
        <v>0.63829787234042556</v>
      </c>
      <c r="O15" s="3">
        <f t="shared" si="2"/>
        <v>0.44827586206896552</v>
      </c>
      <c r="P15" s="3">
        <f t="shared" si="2"/>
        <v>0.4</v>
      </c>
      <c r="Q15" s="3">
        <f t="shared" si="2"/>
        <v>0.19607843137254902</v>
      </c>
      <c r="R15" s="3">
        <f t="shared" si="2"/>
        <v>0.58823529411764708</v>
      </c>
      <c r="S15" s="3">
        <f t="shared" si="2"/>
        <v>0.59459459459459463</v>
      </c>
      <c r="T15" s="3">
        <f t="shared" si="2"/>
        <v>0.6097560975609756</v>
      </c>
      <c r="U15" s="3">
        <f t="shared" si="2"/>
        <v>0.68</v>
      </c>
      <c r="V15" s="3">
        <f t="shared" si="2"/>
        <v>0.66666666666666663</v>
      </c>
      <c r="W15" s="3">
        <f t="shared" si="2"/>
        <v>0.47222222222222221</v>
      </c>
      <c r="X15" s="3">
        <f t="shared" si="2"/>
        <v>0.78947368421052633</v>
      </c>
      <c r="Y15" s="3">
        <f t="shared" si="2"/>
        <v>0.21428571428571427</v>
      </c>
      <c r="Z15" s="3">
        <f t="shared" si="2"/>
        <v>1</v>
      </c>
      <c r="AA15" s="3">
        <f t="shared" si="2"/>
        <v>0.60465116279069764</v>
      </c>
      <c r="AB15" s="3">
        <f t="shared" si="2"/>
        <v>0.5641025641025641</v>
      </c>
      <c r="AC15" s="3">
        <f t="shared" si="2"/>
        <v>0.83333333333333337</v>
      </c>
      <c r="AD15" s="3">
        <f t="shared" si="2"/>
        <v>0.98863636363636365</v>
      </c>
      <c r="AE15" s="3">
        <f t="shared" si="2"/>
        <v>0.43478260869565216</v>
      </c>
      <c r="AF15" s="3">
        <f>SUM(AF12/AF5)</f>
        <v>0.38095238095238093</v>
      </c>
    </row>
    <row r="16" spans="1:33" s="33" customFormat="1" x14ac:dyDescent="0.25">
      <c r="A16" s="35" t="s">
        <v>46</v>
      </c>
      <c r="B16" s="3">
        <f>SUM(B13/B5)</f>
        <v>0.17391304347826086</v>
      </c>
      <c r="C16" s="3">
        <f>SUM(C13/C5)</f>
        <v>0.33333333333333331</v>
      </c>
      <c r="D16" s="3">
        <f>SUM(D13/D5)</f>
        <v>0.25</v>
      </c>
      <c r="E16" s="3">
        <f t="shared" ref="E16:AE16" si="3">SUM(E13/E5)</f>
        <v>0.11764705882352941</v>
      </c>
      <c r="F16" s="3">
        <f t="shared" si="3"/>
        <v>9.375E-2</v>
      </c>
      <c r="G16" s="3">
        <f t="shared" si="3"/>
        <v>0.08</v>
      </c>
      <c r="H16" s="3">
        <f t="shared" si="3"/>
        <v>0.18518518518518517</v>
      </c>
      <c r="I16" s="3">
        <f t="shared" si="3"/>
        <v>0.22058823529411764</v>
      </c>
      <c r="J16" s="3">
        <f t="shared" si="3"/>
        <v>0.1875</v>
      </c>
      <c r="K16" s="3">
        <f t="shared" si="3"/>
        <v>0.16666666666666666</v>
      </c>
      <c r="L16" s="3">
        <f t="shared" si="3"/>
        <v>0.21052631578947367</v>
      </c>
      <c r="M16" s="3">
        <f t="shared" si="3"/>
        <v>8.5714285714285715E-2</v>
      </c>
      <c r="N16" s="3">
        <f t="shared" si="3"/>
        <v>0.1276595744680851</v>
      </c>
      <c r="O16" s="3">
        <f t="shared" si="3"/>
        <v>0.10344827586206896</v>
      </c>
      <c r="P16" s="3">
        <f t="shared" si="3"/>
        <v>0.05</v>
      </c>
      <c r="Q16" s="3">
        <f t="shared" si="3"/>
        <v>0.19607843137254902</v>
      </c>
      <c r="R16" s="3">
        <f t="shared" si="3"/>
        <v>0.14705882352941177</v>
      </c>
      <c r="S16" s="3">
        <f t="shared" si="3"/>
        <v>0.10810810810810811</v>
      </c>
      <c r="T16" s="3">
        <f t="shared" si="3"/>
        <v>7.3170731707317069E-2</v>
      </c>
      <c r="U16" s="3">
        <f t="shared" si="3"/>
        <v>0.16</v>
      </c>
      <c r="V16" s="3">
        <f t="shared" si="3"/>
        <v>0.13333333333333333</v>
      </c>
      <c r="W16" s="3">
        <f t="shared" si="3"/>
        <v>0.1388888888888889</v>
      </c>
      <c r="X16" s="3">
        <f t="shared" si="3"/>
        <v>0.10526315789473684</v>
      </c>
      <c r="Y16" s="3">
        <f t="shared" si="3"/>
        <v>0.35714285714285715</v>
      </c>
      <c r="Z16" s="3">
        <f t="shared" si="3"/>
        <v>0</v>
      </c>
      <c r="AA16" s="3">
        <f t="shared" si="3"/>
        <v>0.16279069767441862</v>
      </c>
      <c r="AB16" s="3">
        <f t="shared" si="3"/>
        <v>0.12820512820512819</v>
      </c>
      <c r="AC16" s="3">
        <f t="shared" si="3"/>
        <v>0.125</v>
      </c>
      <c r="AD16" s="3">
        <f t="shared" si="3"/>
        <v>0</v>
      </c>
      <c r="AE16" s="3">
        <f t="shared" si="3"/>
        <v>0.21739130434782608</v>
      </c>
      <c r="AF16" s="3">
        <f>SUM(AF13/AF5)</f>
        <v>4.7619047619047616E-2</v>
      </c>
    </row>
    <row r="17" spans="1:32" s="33" customFormat="1" ht="15.75" thickBot="1" x14ac:dyDescent="0.3">
      <c r="A17" s="34" t="s">
        <v>52</v>
      </c>
      <c r="B17" s="3">
        <f>SUM(B14/B5)</f>
        <v>0.36956521739130432</v>
      </c>
      <c r="C17" s="3">
        <f>SUM(C14/C5)</f>
        <v>0.33333333333333331</v>
      </c>
      <c r="D17" s="3">
        <f>SUM(D14/D5)</f>
        <v>0.25</v>
      </c>
      <c r="E17" s="3">
        <f t="shared" ref="E17:AE17" si="4">SUM(E14/E5)</f>
        <v>5.8823529411764705E-2</v>
      </c>
      <c r="F17" s="3">
        <f t="shared" si="4"/>
        <v>0.15625</v>
      </c>
      <c r="G17" s="3">
        <f t="shared" si="4"/>
        <v>0.16</v>
      </c>
      <c r="H17" s="3">
        <f t="shared" si="4"/>
        <v>0.22222222222222221</v>
      </c>
      <c r="I17" s="3">
        <f t="shared" si="4"/>
        <v>0.45588235294117646</v>
      </c>
      <c r="J17" s="3">
        <f t="shared" si="4"/>
        <v>0.3125</v>
      </c>
      <c r="K17" s="3">
        <f t="shared" si="4"/>
        <v>5.5555555555555552E-2</v>
      </c>
      <c r="L17" s="3">
        <f t="shared" si="4"/>
        <v>0.13157894736842105</v>
      </c>
      <c r="M17" s="3">
        <f t="shared" si="4"/>
        <v>0.11428571428571428</v>
      </c>
      <c r="N17" s="3">
        <f t="shared" si="4"/>
        <v>0.23404255319148937</v>
      </c>
      <c r="O17" s="3">
        <f t="shared" si="4"/>
        <v>0.44827586206896552</v>
      </c>
      <c r="P17" s="3">
        <f t="shared" si="4"/>
        <v>0.55000000000000004</v>
      </c>
      <c r="Q17" s="3">
        <f t="shared" si="4"/>
        <v>0.60784313725490191</v>
      </c>
      <c r="R17" s="3">
        <f t="shared" si="4"/>
        <v>0.26470588235294118</v>
      </c>
      <c r="S17" s="3">
        <f t="shared" si="4"/>
        <v>0.29729729729729731</v>
      </c>
      <c r="T17" s="3">
        <f t="shared" si="4"/>
        <v>0.31707317073170732</v>
      </c>
      <c r="U17" s="3">
        <f t="shared" si="4"/>
        <v>0.16</v>
      </c>
      <c r="V17" s="3">
        <f t="shared" si="4"/>
        <v>0.2</v>
      </c>
      <c r="W17" s="3">
        <f t="shared" si="4"/>
        <v>0.3888888888888889</v>
      </c>
      <c r="X17" s="3">
        <f t="shared" si="4"/>
        <v>0.10526315789473684</v>
      </c>
      <c r="Y17" s="3">
        <f t="shared" si="4"/>
        <v>0.42857142857142855</v>
      </c>
      <c r="Z17" s="3">
        <f t="shared" si="4"/>
        <v>0</v>
      </c>
      <c r="AA17" s="3">
        <f t="shared" si="4"/>
        <v>0.23255813953488372</v>
      </c>
      <c r="AB17" s="3">
        <f t="shared" si="4"/>
        <v>0.30769230769230771</v>
      </c>
      <c r="AC17" s="3">
        <f t="shared" si="4"/>
        <v>4.1666666666666664E-2</v>
      </c>
      <c r="AD17" s="3">
        <f t="shared" si="4"/>
        <v>1.1363636363636364E-2</v>
      </c>
      <c r="AE17" s="3">
        <f t="shared" si="4"/>
        <v>0.34782608695652173</v>
      </c>
      <c r="AF17" s="3">
        <f>SUM(AF14/AF5)</f>
        <v>0.5714285714285714</v>
      </c>
    </row>
    <row r="18" spans="1:32" s="434" customFormat="1" x14ac:dyDescent="0.25"/>
    <row r="19" spans="1:32" s="434" customFormat="1" x14ac:dyDescent="0.25"/>
    <row r="20" spans="1:32" s="20" customFormat="1" x14ac:dyDescent="0.25">
      <c r="A20" s="20" t="s">
        <v>49</v>
      </c>
      <c r="B20" s="53">
        <v>43952</v>
      </c>
      <c r="C20" s="53">
        <v>43953</v>
      </c>
      <c r="D20" s="53">
        <v>43954</v>
      </c>
      <c r="E20" s="53">
        <v>43955</v>
      </c>
      <c r="F20" s="53">
        <v>43956</v>
      </c>
      <c r="G20" s="53">
        <v>43957</v>
      </c>
      <c r="H20" s="53">
        <v>43958</v>
      </c>
      <c r="I20" s="53">
        <v>43959</v>
      </c>
      <c r="J20" s="53">
        <v>43960</v>
      </c>
      <c r="K20" s="53">
        <v>43961</v>
      </c>
      <c r="L20" s="53">
        <v>43962</v>
      </c>
      <c r="M20" s="53">
        <v>43963</v>
      </c>
      <c r="N20" s="53">
        <v>43964</v>
      </c>
      <c r="O20" s="53">
        <v>43965</v>
      </c>
      <c r="P20" s="53">
        <v>43966</v>
      </c>
      <c r="Q20" s="53">
        <v>43967</v>
      </c>
      <c r="R20" s="53">
        <v>43968</v>
      </c>
      <c r="S20" s="53">
        <v>43969</v>
      </c>
      <c r="T20" s="53">
        <v>43970</v>
      </c>
      <c r="U20" s="53">
        <v>43971</v>
      </c>
      <c r="V20" s="53">
        <v>43972</v>
      </c>
      <c r="W20" s="53">
        <v>43973</v>
      </c>
      <c r="X20" s="53">
        <v>43974</v>
      </c>
      <c r="Y20" s="53">
        <v>43975</v>
      </c>
      <c r="Z20" s="53">
        <v>43976</v>
      </c>
      <c r="AA20" s="53">
        <v>43977</v>
      </c>
      <c r="AB20" s="53">
        <v>43978</v>
      </c>
      <c r="AC20" s="53">
        <v>43979</v>
      </c>
      <c r="AD20" s="53">
        <v>43980</v>
      </c>
      <c r="AE20" s="53">
        <v>43981</v>
      </c>
      <c r="AF20" s="53">
        <v>43982</v>
      </c>
    </row>
    <row r="21" spans="1:32" s="25" customFormat="1" x14ac:dyDescent="0.25">
      <c r="A21" s="50" t="s">
        <v>0</v>
      </c>
      <c r="B21" s="51">
        <v>83</v>
      </c>
      <c r="C21" s="25">
        <v>80</v>
      </c>
      <c r="D21" s="25">
        <v>90</v>
      </c>
      <c r="E21" s="25">
        <v>85</v>
      </c>
      <c r="F21" s="25">
        <v>74</v>
      </c>
      <c r="G21" s="25">
        <v>78</v>
      </c>
      <c r="H21" s="25">
        <v>74</v>
      </c>
      <c r="I21" s="25">
        <v>89</v>
      </c>
      <c r="J21" s="25">
        <v>84</v>
      </c>
      <c r="K21" s="25">
        <v>71</v>
      </c>
      <c r="L21" s="25">
        <v>59</v>
      </c>
      <c r="M21" s="25">
        <v>43</v>
      </c>
      <c r="N21" s="25">
        <v>101</v>
      </c>
      <c r="O21" s="25">
        <v>40</v>
      </c>
      <c r="P21" s="25">
        <v>79</v>
      </c>
      <c r="Q21" s="25">
        <v>68</v>
      </c>
      <c r="R21" s="25">
        <v>41</v>
      </c>
      <c r="S21" s="25">
        <v>70</v>
      </c>
      <c r="T21" s="25">
        <v>61</v>
      </c>
      <c r="U21" s="25">
        <v>50</v>
      </c>
      <c r="V21" s="25">
        <v>40</v>
      </c>
      <c r="W21" s="25">
        <v>53</v>
      </c>
      <c r="X21" s="25">
        <v>94</v>
      </c>
      <c r="Y21" s="25">
        <v>62</v>
      </c>
      <c r="Z21" s="25">
        <v>49</v>
      </c>
      <c r="AA21" s="25">
        <v>81</v>
      </c>
      <c r="AB21" s="52">
        <v>72</v>
      </c>
      <c r="AC21" s="52">
        <v>78</v>
      </c>
      <c r="AD21" s="25">
        <v>80</v>
      </c>
      <c r="AE21" s="25">
        <v>54</v>
      </c>
      <c r="AF21" s="25">
        <v>65</v>
      </c>
    </row>
    <row r="22" spans="1:32" s="2" customFormat="1" x14ac:dyDescent="0.25">
      <c r="A22" s="39" t="s">
        <v>1</v>
      </c>
      <c r="B22" s="38">
        <v>40</v>
      </c>
      <c r="C22" s="2">
        <v>44</v>
      </c>
      <c r="D22" s="2">
        <v>27</v>
      </c>
      <c r="E22" s="2">
        <v>46</v>
      </c>
      <c r="F22" s="2">
        <v>52</v>
      </c>
      <c r="G22" s="2">
        <v>44</v>
      </c>
      <c r="H22" s="2">
        <v>53</v>
      </c>
      <c r="I22" s="2">
        <v>32</v>
      </c>
      <c r="J22" s="2">
        <v>44</v>
      </c>
      <c r="K22" s="2">
        <v>55</v>
      </c>
      <c r="L22" s="2">
        <v>42</v>
      </c>
      <c r="M22" s="2">
        <v>36</v>
      </c>
      <c r="N22" s="2">
        <v>54</v>
      </c>
      <c r="O22" s="2">
        <v>34</v>
      </c>
      <c r="P22" s="2">
        <v>35</v>
      </c>
      <c r="Q22" s="2">
        <v>49</v>
      </c>
      <c r="R22" s="2">
        <v>34</v>
      </c>
      <c r="S22" s="2">
        <v>51</v>
      </c>
      <c r="T22" s="2">
        <v>39</v>
      </c>
      <c r="U22" s="2">
        <v>31</v>
      </c>
      <c r="V22" s="2">
        <v>30</v>
      </c>
      <c r="W22" s="2">
        <v>35</v>
      </c>
      <c r="X22" s="2">
        <v>49</v>
      </c>
      <c r="Y22" s="2">
        <v>46</v>
      </c>
      <c r="Z22" s="2">
        <v>39</v>
      </c>
      <c r="AA22" s="2">
        <v>57</v>
      </c>
      <c r="AB22" s="2">
        <v>37</v>
      </c>
      <c r="AC22" s="2">
        <v>38</v>
      </c>
      <c r="AD22" s="2">
        <v>53</v>
      </c>
      <c r="AE22" s="2">
        <v>40</v>
      </c>
      <c r="AF22" s="2">
        <v>44</v>
      </c>
    </row>
    <row r="23" spans="1:32" s="2" customFormat="1" x14ac:dyDescent="0.25">
      <c r="A23" s="39" t="s">
        <v>2</v>
      </c>
      <c r="B23" s="38">
        <v>43</v>
      </c>
      <c r="C23" s="2">
        <v>36</v>
      </c>
      <c r="D23" s="2">
        <v>63</v>
      </c>
      <c r="E23" s="2">
        <v>39</v>
      </c>
      <c r="F23" s="2">
        <v>22</v>
      </c>
      <c r="G23" s="2">
        <v>34</v>
      </c>
      <c r="H23" s="2">
        <v>21</v>
      </c>
      <c r="I23" s="2">
        <v>57</v>
      </c>
      <c r="J23" s="2">
        <v>40</v>
      </c>
      <c r="K23" s="2">
        <v>16</v>
      </c>
      <c r="L23" s="2">
        <v>17</v>
      </c>
      <c r="M23" s="2">
        <v>7</v>
      </c>
      <c r="N23" s="2">
        <v>47</v>
      </c>
      <c r="O23" s="2">
        <v>6</v>
      </c>
      <c r="P23" s="2">
        <v>44</v>
      </c>
      <c r="Q23" s="2">
        <v>19</v>
      </c>
      <c r="R23" s="2">
        <v>7</v>
      </c>
      <c r="S23" s="2">
        <v>19</v>
      </c>
      <c r="T23" s="2">
        <v>22</v>
      </c>
      <c r="U23" s="2">
        <v>19</v>
      </c>
      <c r="V23" s="2">
        <v>10</v>
      </c>
      <c r="W23" s="2">
        <v>18</v>
      </c>
      <c r="X23" s="2">
        <v>45</v>
      </c>
      <c r="Y23" s="2">
        <v>16</v>
      </c>
      <c r="Z23" s="2">
        <v>10</v>
      </c>
      <c r="AA23" s="2">
        <v>24</v>
      </c>
      <c r="AB23" s="2">
        <v>35</v>
      </c>
      <c r="AC23" s="2">
        <v>40</v>
      </c>
      <c r="AD23" s="2">
        <v>27</v>
      </c>
      <c r="AE23" s="2">
        <v>14</v>
      </c>
      <c r="AF23" s="2">
        <v>21</v>
      </c>
    </row>
    <row r="24" spans="1:32" s="2" customFormat="1" x14ac:dyDescent="0.25">
      <c r="A24" s="39" t="s">
        <v>3</v>
      </c>
      <c r="B24" s="69">
        <v>2.8969907407407406E-2</v>
      </c>
      <c r="C24" s="4">
        <v>2.6956018518518522E-2</v>
      </c>
      <c r="D24" s="4">
        <v>2.2951388888888886E-2</v>
      </c>
      <c r="E24" s="4">
        <v>2.8599537037037034E-2</v>
      </c>
      <c r="F24" s="4">
        <v>1.4178240740740741E-2</v>
      </c>
      <c r="G24" s="4">
        <v>2.3703703703703703E-2</v>
      </c>
      <c r="H24" s="4">
        <v>2.1990740740740741E-2</v>
      </c>
      <c r="I24" s="4">
        <v>4.3148148148148151E-2</v>
      </c>
      <c r="J24" s="4">
        <v>2.0231481481481482E-2</v>
      </c>
      <c r="K24" s="4">
        <v>2.1446759259259259E-2</v>
      </c>
      <c r="L24" s="4">
        <v>1.9398148148148147E-2</v>
      </c>
      <c r="M24" s="4">
        <v>2.6469907407407411E-2</v>
      </c>
      <c r="N24" s="4">
        <v>2.0462962962962964E-2</v>
      </c>
      <c r="O24" s="4">
        <v>3.5729166666666666E-2</v>
      </c>
      <c r="P24" s="4">
        <v>2.1377314814814818E-2</v>
      </c>
      <c r="Q24" s="4">
        <v>1.96875E-2</v>
      </c>
      <c r="R24" s="4">
        <v>1.7430555555555557E-2</v>
      </c>
      <c r="S24" s="4">
        <v>5.6875000000000002E-2</v>
      </c>
      <c r="T24" s="4">
        <v>2.1377314814814818E-2</v>
      </c>
      <c r="U24" s="4">
        <v>3.5590277777777776E-2</v>
      </c>
      <c r="V24" s="4">
        <v>8.564814814814815E-4</v>
      </c>
      <c r="W24" s="4">
        <v>3.3240740740740744E-2</v>
      </c>
      <c r="X24" s="4">
        <v>2.9456018518518517E-2</v>
      </c>
      <c r="Y24" s="4">
        <v>2.4085648148148148E-2</v>
      </c>
      <c r="Z24" s="4">
        <v>1.2233796296296296E-2</v>
      </c>
      <c r="AA24" s="4">
        <v>1.9907407407407408E-2</v>
      </c>
      <c r="AB24" s="4">
        <v>2.9247685185185186E-2</v>
      </c>
      <c r="AC24" s="4">
        <v>1.9050925925925926E-2</v>
      </c>
      <c r="AD24" s="4">
        <v>2.7395833333333338E-2</v>
      </c>
      <c r="AE24" s="4">
        <v>4.5960648148148146E-2</v>
      </c>
      <c r="AF24" s="4">
        <v>2.3391203703703702E-2</v>
      </c>
    </row>
    <row r="25" spans="1:32" s="2" customFormat="1" x14ac:dyDescent="0.25">
      <c r="A25" s="39" t="s">
        <v>50</v>
      </c>
      <c r="B25" s="69">
        <v>1.8750000000000001E-3</v>
      </c>
      <c r="C25" s="4">
        <v>1.6087962962962963E-3</v>
      </c>
      <c r="D25" s="4">
        <v>3.7384259259259263E-3</v>
      </c>
      <c r="E25" s="4">
        <v>1.5856481481481479E-3</v>
      </c>
      <c r="F25" s="4">
        <v>1.8634259259259261E-3</v>
      </c>
      <c r="G25" s="4">
        <v>1.3310185185185185E-3</v>
      </c>
      <c r="H25" s="4">
        <v>1.1689814814814816E-3</v>
      </c>
      <c r="I25" s="4">
        <v>5.9953703703703697E-3</v>
      </c>
      <c r="J25" s="4">
        <v>1.9907407407407408E-3</v>
      </c>
      <c r="K25" s="4">
        <v>6.8287037037037025E-4</v>
      </c>
      <c r="L25" s="4">
        <v>7.175925925925927E-4</v>
      </c>
      <c r="M25" s="4">
        <v>3.5879629629629635E-4</v>
      </c>
      <c r="N25" s="4">
        <v>4.0972222222222226E-3</v>
      </c>
      <c r="O25" s="4">
        <v>1.3425925925925925E-3</v>
      </c>
      <c r="P25" s="4">
        <v>1.0763888888888889E-3</v>
      </c>
      <c r="Q25" s="4">
        <v>1.5740740740740741E-3</v>
      </c>
      <c r="R25" s="4">
        <v>3.9351851851851852E-4</v>
      </c>
      <c r="S25" s="4">
        <v>1.4004629629629629E-3</v>
      </c>
      <c r="T25" s="4">
        <v>1.0995370370370371E-3</v>
      </c>
      <c r="U25" s="4">
        <v>3.3564814814814811E-3</v>
      </c>
      <c r="V25" s="4">
        <v>4.1666666666666669E-4</v>
      </c>
      <c r="W25" s="4">
        <v>5.7870370370370378E-4</v>
      </c>
      <c r="X25" s="4">
        <v>9.3750000000000007E-4</v>
      </c>
      <c r="Y25" s="4">
        <v>6.4814814814814813E-4</v>
      </c>
      <c r="Z25" s="4">
        <v>8.449074074074075E-4</v>
      </c>
      <c r="AA25" s="5">
        <v>6.2500000000000001E-4</v>
      </c>
      <c r="AB25" s="5">
        <v>1.1805555555555556E-3</v>
      </c>
      <c r="AC25" s="5">
        <v>1.6319444444444445E-3</v>
      </c>
      <c r="AD25" s="4">
        <v>9.8379629629629642E-4</v>
      </c>
      <c r="AE25" s="4">
        <v>2.8819444444444444E-3</v>
      </c>
      <c r="AF25" s="4">
        <v>1.261574074074074E-3</v>
      </c>
    </row>
    <row r="26" spans="1:32" s="2" customFormat="1" x14ac:dyDescent="0.25">
      <c r="A26" s="39" t="s">
        <v>125</v>
      </c>
      <c r="B26" s="69"/>
      <c r="C26" s="4"/>
      <c r="D26" s="4"/>
      <c r="E26" s="4"/>
      <c r="F26" s="4"/>
      <c r="G26" s="4"/>
      <c r="H26" s="4"/>
      <c r="I26" s="4"/>
      <c r="J26" s="4"/>
      <c r="K26" s="4"/>
      <c r="L26" s="4"/>
      <c r="M26" s="4"/>
      <c r="N26" s="4"/>
      <c r="O26" s="4">
        <v>4.8148148148148152E-3</v>
      </c>
      <c r="P26" s="4">
        <v>2.8703703703703708E-3</v>
      </c>
      <c r="Q26" s="4">
        <v>3.9467592592592592E-3</v>
      </c>
      <c r="R26" s="4">
        <v>6.6486625514403292E-4</v>
      </c>
      <c r="S26" s="4">
        <v>2.673611111111111E-3</v>
      </c>
      <c r="T26" s="4">
        <v>2.7199074074074074E-3</v>
      </c>
      <c r="U26" s="4">
        <v>6.9907407407407409E-3</v>
      </c>
      <c r="V26" s="4">
        <v>6.7129629629629625E-4</v>
      </c>
      <c r="W26" s="4">
        <v>1.6087962962962963E-3</v>
      </c>
      <c r="X26" s="4">
        <v>2.7777777777777779E-3</v>
      </c>
      <c r="Y26" s="4">
        <v>1.8171296296296297E-3</v>
      </c>
      <c r="Z26" s="4">
        <v>1.1226851851851851E-3</v>
      </c>
      <c r="AA26" s="5">
        <v>1.2847222222222223E-3</v>
      </c>
      <c r="AB26" s="5">
        <v>3.0671296296296297E-3</v>
      </c>
      <c r="AC26" s="5">
        <v>4.5717592592592589E-3</v>
      </c>
      <c r="AD26" s="4">
        <v>2.6967592592592594E-3</v>
      </c>
      <c r="AE26" s="4">
        <v>7.8240740740740753E-3</v>
      </c>
      <c r="AF26" s="4">
        <v>2.5000000000000001E-3</v>
      </c>
    </row>
    <row r="27" spans="1:32" s="17" customFormat="1" x14ac:dyDescent="0.25">
      <c r="A27" s="37" t="s">
        <v>51</v>
      </c>
      <c r="B27" s="33">
        <f t="shared" ref="B27:AD27" si="5">SUM(B22/B21)</f>
        <v>0.48192771084337349</v>
      </c>
      <c r="C27" s="33">
        <f t="shared" si="5"/>
        <v>0.55000000000000004</v>
      </c>
      <c r="D27" s="3">
        <f t="shared" si="5"/>
        <v>0.3</v>
      </c>
      <c r="E27" s="33">
        <f t="shared" si="5"/>
        <v>0.54117647058823526</v>
      </c>
      <c r="F27" s="33">
        <f t="shared" si="5"/>
        <v>0.70270270270270274</v>
      </c>
      <c r="G27" s="33">
        <f t="shared" si="5"/>
        <v>0.5641025641025641</v>
      </c>
      <c r="H27" s="33">
        <f t="shared" si="5"/>
        <v>0.71621621621621623</v>
      </c>
      <c r="I27" s="33">
        <f t="shared" si="5"/>
        <v>0.3595505617977528</v>
      </c>
      <c r="J27" s="33">
        <f t="shared" si="5"/>
        <v>0.52380952380952384</v>
      </c>
      <c r="K27" s="33">
        <f t="shared" si="5"/>
        <v>0.77464788732394363</v>
      </c>
      <c r="L27" s="33">
        <f t="shared" si="5"/>
        <v>0.71186440677966101</v>
      </c>
      <c r="M27" s="33">
        <f t="shared" si="5"/>
        <v>0.83720930232558144</v>
      </c>
      <c r="N27" s="33">
        <f t="shared" si="5"/>
        <v>0.53465346534653468</v>
      </c>
      <c r="O27" s="33">
        <f t="shared" si="5"/>
        <v>0.85</v>
      </c>
      <c r="P27" s="33">
        <f t="shared" si="5"/>
        <v>0.44303797468354428</v>
      </c>
      <c r="Q27" s="33">
        <f t="shared" si="5"/>
        <v>0.72058823529411764</v>
      </c>
      <c r="R27" s="33">
        <f t="shared" si="5"/>
        <v>0.82926829268292679</v>
      </c>
      <c r="S27" s="33">
        <f t="shared" si="5"/>
        <v>0.72857142857142854</v>
      </c>
      <c r="T27" s="33">
        <f t="shared" si="5"/>
        <v>0.63934426229508201</v>
      </c>
      <c r="U27" s="33">
        <f t="shared" si="5"/>
        <v>0.62</v>
      </c>
      <c r="V27" s="33">
        <f t="shared" si="5"/>
        <v>0.75</v>
      </c>
      <c r="W27" s="33">
        <f t="shared" si="5"/>
        <v>0.660377358490566</v>
      </c>
      <c r="X27" s="33">
        <f t="shared" si="5"/>
        <v>0.52127659574468088</v>
      </c>
      <c r="Y27" s="33">
        <f t="shared" si="5"/>
        <v>0.74193548387096775</v>
      </c>
      <c r="Z27" s="33">
        <f t="shared" si="5"/>
        <v>0.79591836734693877</v>
      </c>
      <c r="AA27" s="33">
        <f t="shared" si="5"/>
        <v>0.70370370370370372</v>
      </c>
      <c r="AB27" s="33">
        <f t="shared" si="5"/>
        <v>0.51388888888888884</v>
      </c>
      <c r="AC27" s="33">
        <f t="shared" si="5"/>
        <v>0.48717948717948717</v>
      </c>
      <c r="AD27" s="33">
        <f t="shared" si="5"/>
        <v>0.66249999999999998</v>
      </c>
      <c r="AE27" s="33">
        <f>SUM(AE22/AE21)</f>
        <v>0.7407407407407407</v>
      </c>
      <c r="AF27" s="33">
        <f>SUM(AF22/AF21)</f>
        <v>0.67692307692307696</v>
      </c>
    </row>
    <row r="28" spans="1:32" s="17" customFormat="1" ht="15.75" thickBot="1" x14ac:dyDescent="0.3">
      <c r="A28" s="36" t="s">
        <v>45</v>
      </c>
      <c r="B28" s="33">
        <f t="shared" ref="B28:AD28" si="6">SUM(B23/B21)</f>
        <v>0.51807228915662651</v>
      </c>
      <c r="C28" s="33">
        <f t="shared" si="6"/>
        <v>0.45</v>
      </c>
      <c r="D28" s="3">
        <f t="shared" si="6"/>
        <v>0.7</v>
      </c>
      <c r="E28" s="33">
        <f t="shared" si="6"/>
        <v>0.45882352941176469</v>
      </c>
      <c r="F28" s="33">
        <f t="shared" si="6"/>
        <v>0.29729729729729731</v>
      </c>
      <c r="G28" s="33">
        <f t="shared" si="6"/>
        <v>0.4358974358974359</v>
      </c>
      <c r="H28" s="33">
        <f t="shared" si="6"/>
        <v>0.28378378378378377</v>
      </c>
      <c r="I28" s="33">
        <f t="shared" si="6"/>
        <v>0.6404494382022472</v>
      </c>
      <c r="J28" s="33">
        <f t="shared" si="6"/>
        <v>0.47619047619047616</v>
      </c>
      <c r="K28" s="33">
        <f t="shared" si="6"/>
        <v>0.22535211267605634</v>
      </c>
      <c r="L28" s="33">
        <f t="shared" si="6"/>
        <v>0.28813559322033899</v>
      </c>
      <c r="M28" s="33">
        <f t="shared" si="6"/>
        <v>0.16279069767441862</v>
      </c>
      <c r="N28" s="33">
        <f t="shared" si="6"/>
        <v>0.46534653465346537</v>
      </c>
      <c r="O28" s="33">
        <f t="shared" si="6"/>
        <v>0.15</v>
      </c>
      <c r="P28" s="33">
        <f t="shared" si="6"/>
        <v>0.55696202531645567</v>
      </c>
      <c r="Q28" s="33">
        <f t="shared" si="6"/>
        <v>0.27941176470588236</v>
      </c>
      <c r="R28" s="33">
        <f t="shared" si="6"/>
        <v>0.17073170731707318</v>
      </c>
      <c r="S28" s="33">
        <f t="shared" si="6"/>
        <v>0.27142857142857141</v>
      </c>
      <c r="T28" s="33">
        <f t="shared" si="6"/>
        <v>0.36065573770491804</v>
      </c>
      <c r="U28" s="33">
        <f t="shared" si="6"/>
        <v>0.38</v>
      </c>
      <c r="V28" s="33">
        <f t="shared" si="6"/>
        <v>0.25</v>
      </c>
      <c r="W28" s="33">
        <f t="shared" si="6"/>
        <v>0.33962264150943394</v>
      </c>
      <c r="X28" s="33">
        <f t="shared" si="6"/>
        <v>0.47872340425531917</v>
      </c>
      <c r="Y28" s="33">
        <f t="shared" si="6"/>
        <v>0.25806451612903225</v>
      </c>
      <c r="Z28" s="33">
        <f t="shared" si="6"/>
        <v>0.20408163265306123</v>
      </c>
      <c r="AA28" s="33">
        <f t="shared" si="6"/>
        <v>0.29629629629629628</v>
      </c>
      <c r="AB28" s="33">
        <f t="shared" si="6"/>
        <v>0.4861111111111111</v>
      </c>
      <c r="AC28" s="33">
        <f t="shared" si="6"/>
        <v>0.51282051282051277</v>
      </c>
      <c r="AD28" s="33">
        <f t="shared" si="6"/>
        <v>0.33750000000000002</v>
      </c>
      <c r="AE28" s="33">
        <f>SUM(AE23/AE21)</f>
        <v>0.25925925925925924</v>
      </c>
      <c r="AF28" s="33">
        <f>SUM(AF23/AF21)</f>
        <v>0.32307692307692309</v>
      </c>
    </row>
    <row r="29" spans="1:32" s="438" customFormat="1" ht="15.75" thickBot="1" x14ac:dyDescent="0.3">
      <c r="A29" s="436" t="s">
        <v>53</v>
      </c>
      <c r="B29" s="437"/>
      <c r="C29" s="437"/>
      <c r="D29" s="437"/>
      <c r="E29" s="437"/>
      <c r="F29" s="437"/>
      <c r="G29" s="437"/>
      <c r="H29" s="437"/>
      <c r="I29" s="437"/>
      <c r="J29" s="437"/>
      <c r="K29" s="437"/>
      <c r="L29" s="437"/>
      <c r="M29" s="437"/>
      <c r="N29" s="437"/>
      <c r="O29" s="437"/>
      <c r="P29" s="437"/>
      <c r="Q29" s="437"/>
      <c r="R29" s="437"/>
      <c r="S29" s="437"/>
      <c r="T29" s="437"/>
      <c r="U29" s="437"/>
      <c r="V29" s="437"/>
      <c r="W29" s="437"/>
      <c r="X29" s="437"/>
      <c r="Y29" s="437"/>
      <c r="Z29" s="437"/>
      <c r="AA29" s="437"/>
      <c r="AB29" s="437"/>
      <c r="AC29" s="437"/>
      <c r="AD29" s="437"/>
      <c r="AE29" s="437"/>
      <c r="AF29" s="439"/>
    </row>
    <row r="30" spans="1:32" s="25" customFormat="1" x14ac:dyDescent="0.25">
      <c r="A30" s="32" t="s">
        <v>9</v>
      </c>
      <c r="B30" s="25">
        <v>8</v>
      </c>
      <c r="C30" s="25">
        <v>13</v>
      </c>
      <c r="D30" s="25">
        <v>7</v>
      </c>
      <c r="E30" s="25">
        <v>4</v>
      </c>
      <c r="F30" s="25">
        <v>8</v>
      </c>
      <c r="G30" s="25">
        <v>6</v>
      </c>
      <c r="H30" s="25">
        <v>6</v>
      </c>
      <c r="I30" s="25">
        <v>10</v>
      </c>
      <c r="J30" s="25">
        <v>15</v>
      </c>
      <c r="K30" s="25">
        <v>6</v>
      </c>
      <c r="L30" s="25">
        <v>5</v>
      </c>
      <c r="M30" s="25">
        <v>2</v>
      </c>
      <c r="N30" s="25">
        <v>2</v>
      </c>
      <c r="O30" s="25">
        <v>3</v>
      </c>
      <c r="P30" s="25">
        <v>5</v>
      </c>
      <c r="Q30" s="25">
        <v>10</v>
      </c>
      <c r="R30" s="25">
        <v>4</v>
      </c>
      <c r="S30" s="25">
        <v>13</v>
      </c>
      <c r="T30" s="25">
        <v>3</v>
      </c>
      <c r="U30" s="25">
        <v>3</v>
      </c>
      <c r="V30" s="25">
        <v>5</v>
      </c>
      <c r="W30" s="25">
        <v>10</v>
      </c>
      <c r="X30" s="25">
        <v>13</v>
      </c>
      <c r="Y30" s="25">
        <v>10</v>
      </c>
      <c r="Z30" s="25">
        <v>5</v>
      </c>
      <c r="AA30" s="25">
        <v>9</v>
      </c>
      <c r="AB30" s="25">
        <v>10</v>
      </c>
      <c r="AC30" s="25">
        <v>31</v>
      </c>
      <c r="AD30" s="25">
        <v>18</v>
      </c>
      <c r="AE30" s="25">
        <v>7</v>
      </c>
      <c r="AF30" s="25">
        <v>10</v>
      </c>
    </row>
    <row r="31" spans="1:32" s="2" customFormat="1" x14ac:dyDescent="0.25">
      <c r="A31" s="21" t="s">
        <v>5</v>
      </c>
      <c r="B31" s="2">
        <v>12</v>
      </c>
      <c r="C31" s="2">
        <v>8</v>
      </c>
      <c r="D31" s="2">
        <v>7</v>
      </c>
      <c r="E31" s="2">
        <v>8</v>
      </c>
      <c r="F31" s="2">
        <v>2</v>
      </c>
      <c r="G31" s="2">
        <v>5</v>
      </c>
      <c r="I31" s="2">
        <v>10</v>
      </c>
      <c r="J31" s="2">
        <v>3</v>
      </c>
      <c r="K31" s="2">
        <v>1</v>
      </c>
      <c r="L31" s="2">
        <v>6</v>
      </c>
      <c r="M31" s="2">
        <v>2</v>
      </c>
      <c r="N31" s="2">
        <v>11</v>
      </c>
      <c r="O31" s="2">
        <v>1</v>
      </c>
      <c r="P31" s="2">
        <v>11</v>
      </c>
      <c r="Q31" s="2">
        <v>3</v>
      </c>
      <c r="R31" s="2">
        <v>2</v>
      </c>
      <c r="S31" s="2">
        <v>1</v>
      </c>
      <c r="T31" s="2">
        <v>10</v>
      </c>
      <c r="U31" s="2">
        <v>6</v>
      </c>
      <c r="V31" s="2">
        <v>1</v>
      </c>
      <c r="W31" s="2">
        <v>5</v>
      </c>
      <c r="X31" s="2">
        <v>5</v>
      </c>
      <c r="Y31" s="2">
        <v>2</v>
      </c>
      <c r="Z31" s="2">
        <v>1</v>
      </c>
      <c r="AA31" s="2">
        <v>10</v>
      </c>
      <c r="AB31" s="2">
        <v>7</v>
      </c>
      <c r="AC31" s="2">
        <v>7</v>
      </c>
      <c r="AD31" s="2">
        <v>1</v>
      </c>
      <c r="AE31" s="2">
        <v>0</v>
      </c>
      <c r="AF31" s="2">
        <v>3</v>
      </c>
    </row>
    <row r="32" spans="1:32" s="2" customFormat="1" x14ac:dyDescent="0.25">
      <c r="A32" s="21" t="s">
        <v>6</v>
      </c>
      <c r="B32" s="2">
        <v>23</v>
      </c>
      <c r="C32" s="2">
        <v>15</v>
      </c>
      <c r="D32" s="2">
        <v>49</v>
      </c>
      <c r="E32" s="2">
        <v>27</v>
      </c>
      <c r="F32" s="2">
        <v>12</v>
      </c>
      <c r="G32" s="2">
        <v>23</v>
      </c>
      <c r="H32" s="2">
        <v>15</v>
      </c>
      <c r="I32" s="2">
        <v>37</v>
      </c>
      <c r="J32" s="2">
        <v>22</v>
      </c>
      <c r="K32" s="2">
        <v>9</v>
      </c>
      <c r="L32" s="2">
        <v>6</v>
      </c>
      <c r="M32" s="2">
        <v>3</v>
      </c>
      <c r="N32" s="2">
        <v>34</v>
      </c>
      <c r="O32" s="2">
        <v>2</v>
      </c>
      <c r="P32" s="2">
        <v>28</v>
      </c>
      <c r="Q32" s="2">
        <v>6</v>
      </c>
      <c r="R32" s="2">
        <v>1</v>
      </c>
      <c r="S32" s="2">
        <v>5</v>
      </c>
      <c r="T32" s="2">
        <v>8</v>
      </c>
      <c r="U32" s="2">
        <v>10</v>
      </c>
      <c r="V32" s="2">
        <v>4</v>
      </c>
      <c r="W32" s="2">
        <v>3</v>
      </c>
      <c r="X32" s="2">
        <v>27</v>
      </c>
      <c r="Y32" s="2">
        <v>4</v>
      </c>
      <c r="Z32" s="2">
        <v>4</v>
      </c>
      <c r="AA32" s="2">
        <v>5</v>
      </c>
      <c r="AB32" s="2">
        <v>18</v>
      </c>
      <c r="AC32" s="2">
        <v>2</v>
      </c>
      <c r="AD32" s="2">
        <v>8</v>
      </c>
      <c r="AE32" s="2">
        <v>7</v>
      </c>
      <c r="AF32" s="2">
        <v>8</v>
      </c>
    </row>
    <row r="33" spans="1:38" s="33" customFormat="1" x14ac:dyDescent="0.25">
      <c r="A33" s="35" t="s">
        <v>48</v>
      </c>
      <c r="B33" s="3">
        <f>SUM(B30/B23)</f>
        <v>0.18604651162790697</v>
      </c>
      <c r="C33" s="3">
        <f>SUM(C30/C23)</f>
        <v>0.3611111111111111</v>
      </c>
      <c r="D33" s="3">
        <f>SUM(D30/D23)</f>
        <v>0.1111111111111111</v>
      </c>
      <c r="E33" s="3">
        <f t="shared" ref="E33:AE33" si="7">SUM(E30/E23)</f>
        <v>0.10256410256410256</v>
      </c>
      <c r="F33" s="3">
        <f t="shared" si="7"/>
        <v>0.36363636363636365</v>
      </c>
      <c r="G33" s="3">
        <f t="shared" si="7"/>
        <v>0.17647058823529413</v>
      </c>
      <c r="H33" s="3">
        <f t="shared" si="7"/>
        <v>0.2857142857142857</v>
      </c>
      <c r="I33" s="3">
        <f t="shared" si="7"/>
        <v>0.17543859649122806</v>
      </c>
      <c r="J33" s="3">
        <f t="shared" si="7"/>
        <v>0.375</v>
      </c>
      <c r="K33" s="3">
        <f t="shared" si="7"/>
        <v>0.375</v>
      </c>
      <c r="L33" s="3">
        <f t="shared" si="7"/>
        <v>0.29411764705882354</v>
      </c>
      <c r="M33" s="3">
        <f t="shared" si="7"/>
        <v>0.2857142857142857</v>
      </c>
      <c r="N33" s="3">
        <f t="shared" si="7"/>
        <v>4.2553191489361701E-2</v>
      </c>
      <c r="O33" s="3">
        <f t="shared" si="7"/>
        <v>0.5</v>
      </c>
      <c r="P33" s="3">
        <f t="shared" si="7"/>
        <v>0.11363636363636363</v>
      </c>
      <c r="Q33" s="3">
        <f t="shared" si="7"/>
        <v>0.52631578947368418</v>
      </c>
      <c r="R33" s="3">
        <f t="shared" si="7"/>
        <v>0.5714285714285714</v>
      </c>
      <c r="S33" s="3">
        <f t="shared" si="7"/>
        <v>0.68421052631578949</v>
      </c>
      <c r="T33" s="3">
        <f t="shared" si="7"/>
        <v>0.13636363636363635</v>
      </c>
      <c r="U33" s="3">
        <f t="shared" si="7"/>
        <v>0.15789473684210525</v>
      </c>
      <c r="V33" s="3">
        <f t="shared" si="7"/>
        <v>0.5</v>
      </c>
      <c r="W33" s="3">
        <f t="shared" si="7"/>
        <v>0.55555555555555558</v>
      </c>
      <c r="X33" s="3">
        <f t="shared" si="7"/>
        <v>0.28888888888888886</v>
      </c>
      <c r="Y33" s="3">
        <f t="shared" si="7"/>
        <v>0.625</v>
      </c>
      <c r="Z33" s="3">
        <f t="shared" si="7"/>
        <v>0.5</v>
      </c>
      <c r="AA33" s="3">
        <f t="shared" si="7"/>
        <v>0.375</v>
      </c>
      <c r="AB33" s="3">
        <f t="shared" si="7"/>
        <v>0.2857142857142857</v>
      </c>
      <c r="AC33" s="3">
        <f t="shared" si="7"/>
        <v>0.77500000000000002</v>
      </c>
      <c r="AD33" s="3">
        <f t="shared" si="7"/>
        <v>0.66666666666666663</v>
      </c>
      <c r="AE33" s="3">
        <f t="shared" si="7"/>
        <v>0.5</v>
      </c>
      <c r="AF33" s="3">
        <f>SUM(AF30/AF23)</f>
        <v>0.47619047619047616</v>
      </c>
    </row>
    <row r="34" spans="1:38" s="33" customFormat="1" x14ac:dyDescent="0.25">
      <c r="A34" s="35" t="s">
        <v>46</v>
      </c>
      <c r="B34" s="3">
        <f>SUM(B31/B23)</f>
        <v>0.27906976744186046</v>
      </c>
      <c r="C34" s="3">
        <f>SUM(C31/C23)</f>
        <v>0.22222222222222221</v>
      </c>
      <c r="D34" s="3">
        <f>SUM(D31/D23)</f>
        <v>0.1111111111111111</v>
      </c>
      <c r="E34" s="3">
        <f t="shared" ref="E34:AE34" si="8">SUM(E31/E23)</f>
        <v>0.20512820512820512</v>
      </c>
      <c r="F34" s="3">
        <f t="shared" si="8"/>
        <v>9.0909090909090912E-2</v>
      </c>
      <c r="G34" s="3">
        <f t="shared" si="8"/>
        <v>0.14705882352941177</v>
      </c>
      <c r="H34" s="3">
        <f t="shared" si="8"/>
        <v>0</v>
      </c>
      <c r="I34" s="3">
        <f t="shared" si="8"/>
        <v>0.17543859649122806</v>
      </c>
      <c r="J34" s="3">
        <f t="shared" si="8"/>
        <v>7.4999999999999997E-2</v>
      </c>
      <c r="K34" s="3">
        <f t="shared" si="8"/>
        <v>6.25E-2</v>
      </c>
      <c r="L34" s="3">
        <f t="shared" si="8"/>
        <v>0.35294117647058826</v>
      </c>
      <c r="M34" s="3">
        <f t="shared" si="8"/>
        <v>0.2857142857142857</v>
      </c>
      <c r="N34" s="3">
        <f t="shared" si="8"/>
        <v>0.23404255319148937</v>
      </c>
      <c r="O34" s="3">
        <f t="shared" si="8"/>
        <v>0.16666666666666666</v>
      </c>
      <c r="P34" s="3">
        <f t="shared" si="8"/>
        <v>0.25</v>
      </c>
      <c r="Q34" s="3">
        <f t="shared" si="8"/>
        <v>0.15789473684210525</v>
      </c>
      <c r="R34" s="3">
        <f t="shared" si="8"/>
        <v>0.2857142857142857</v>
      </c>
      <c r="S34" s="3">
        <f t="shared" si="8"/>
        <v>5.2631578947368418E-2</v>
      </c>
      <c r="T34" s="3">
        <f t="shared" si="8"/>
        <v>0.45454545454545453</v>
      </c>
      <c r="U34" s="3">
        <f t="shared" si="8"/>
        <v>0.31578947368421051</v>
      </c>
      <c r="V34" s="3">
        <f t="shared" si="8"/>
        <v>0.1</v>
      </c>
      <c r="W34" s="3">
        <f t="shared" si="8"/>
        <v>0.27777777777777779</v>
      </c>
      <c r="X34" s="3">
        <f t="shared" si="8"/>
        <v>0.1111111111111111</v>
      </c>
      <c r="Y34" s="3">
        <f t="shared" si="8"/>
        <v>0.125</v>
      </c>
      <c r="Z34" s="3">
        <f t="shared" si="8"/>
        <v>0.1</v>
      </c>
      <c r="AA34" s="3">
        <f t="shared" si="8"/>
        <v>0.41666666666666669</v>
      </c>
      <c r="AB34" s="3">
        <f t="shared" si="8"/>
        <v>0.2</v>
      </c>
      <c r="AC34" s="3">
        <f t="shared" si="8"/>
        <v>0.17499999999999999</v>
      </c>
      <c r="AD34" s="3">
        <f t="shared" si="8"/>
        <v>3.7037037037037035E-2</v>
      </c>
      <c r="AE34" s="3">
        <f t="shared" si="8"/>
        <v>0</v>
      </c>
      <c r="AF34" s="3">
        <f>SUM(AF31/AF23)</f>
        <v>0.14285714285714285</v>
      </c>
    </row>
    <row r="35" spans="1:38" s="33" customFormat="1" ht="15.75" thickBot="1" x14ac:dyDescent="0.3">
      <c r="A35" s="34" t="s">
        <v>52</v>
      </c>
      <c r="B35" s="3">
        <f>SUM(B32/B23)</f>
        <v>0.53488372093023251</v>
      </c>
      <c r="C35" s="3">
        <f>SUM(C32/C23)</f>
        <v>0.41666666666666669</v>
      </c>
      <c r="D35" s="3">
        <f>SUM(D32/D23)</f>
        <v>0.77777777777777779</v>
      </c>
      <c r="E35" s="3">
        <f t="shared" ref="E35:AE35" si="9">SUM(E32/E23)</f>
        <v>0.69230769230769229</v>
      </c>
      <c r="F35" s="3">
        <f t="shared" si="9"/>
        <v>0.54545454545454541</v>
      </c>
      <c r="G35" s="3">
        <f t="shared" si="9"/>
        <v>0.67647058823529416</v>
      </c>
      <c r="H35" s="3">
        <f t="shared" si="9"/>
        <v>0.7142857142857143</v>
      </c>
      <c r="I35" s="3">
        <f t="shared" si="9"/>
        <v>0.64912280701754388</v>
      </c>
      <c r="J35" s="3">
        <f t="shared" si="9"/>
        <v>0.55000000000000004</v>
      </c>
      <c r="K35" s="3">
        <f t="shared" si="9"/>
        <v>0.5625</v>
      </c>
      <c r="L35" s="3">
        <f t="shared" si="9"/>
        <v>0.35294117647058826</v>
      </c>
      <c r="M35" s="3">
        <f t="shared" si="9"/>
        <v>0.42857142857142855</v>
      </c>
      <c r="N35" s="3">
        <f t="shared" si="9"/>
        <v>0.72340425531914898</v>
      </c>
      <c r="O35" s="3">
        <f t="shared" si="9"/>
        <v>0.33333333333333331</v>
      </c>
      <c r="P35" s="3">
        <f t="shared" si="9"/>
        <v>0.63636363636363635</v>
      </c>
      <c r="Q35" s="3">
        <f t="shared" si="9"/>
        <v>0.31578947368421051</v>
      </c>
      <c r="R35" s="3">
        <f t="shared" si="9"/>
        <v>0.14285714285714285</v>
      </c>
      <c r="S35" s="3">
        <f t="shared" si="9"/>
        <v>0.26315789473684209</v>
      </c>
      <c r="T35" s="3">
        <f t="shared" si="9"/>
        <v>0.36363636363636365</v>
      </c>
      <c r="U35" s="3">
        <f t="shared" si="9"/>
        <v>0.52631578947368418</v>
      </c>
      <c r="V35" s="3">
        <f t="shared" si="9"/>
        <v>0.4</v>
      </c>
      <c r="W35" s="3">
        <f t="shared" si="9"/>
        <v>0.16666666666666666</v>
      </c>
      <c r="X35" s="3">
        <f t="shared" si="9"/>
        <v>0.6</v>
      </c>
      <c r="Y35" s="3">
        <f t="shared" si="9"/>
        <v>0.25</v>
      </c>
      <c r="Z35" s="3">
        <f t="shared" si="9"/>
        <v>0.4</v>
      </c>
      <c r="AA35" s="3">
        <f t="shared" si="9"/>
        <v>0.20833333333333334</v>
      </c>
      <c r="AB35" s="3">
        <f t="shared" si="9"/>
        <v>0.51428571428571423</v>
      </c>
      <c r="AC35" s="3">
        <f t="shared" si="9"/>
        <v>0.05</v>
      </c>
      <c r="AD35" s="3">
        <f t="shared" si="9"/>
        <v>0.29629629629629628</v>
      </c>
      <c r="AE35" s="3">
        <f t="shared" si="9"/>
        <v>0.5</v>
      </c>
      <c r="AF35" s="3">
        <f>SUM(AF32/AF23)</f>
        <v>0.38095238095238093</v>
      </c>
    </row>
    <row r="36" spans="1:38" x14ac:dyDescent="0.25">
      <c r="I36"/>
    </row>
    <row r="37" spans="1:38" s="46" customFormat="1" x14ac:dyDescent="0.25">
      <c r="A37" s="46" t="s">
        <v>7</v>
      </c>
      <c r="B37" s="47">
        <v>43952</v>
      </c>
      <c r="C37" s="47">
        <v>43953</v>
      </c>
      <c r="D37" s="47">
        <v>43954</v>
      </c>
      <c r="E37" s="47">
        <v>43955</v>
      </c>
      <c r="F37" s="47">
        <v>43956</v>
      </c>
      <c r="G37" s="47">
        <v>43957</v>
      </c>
      <c r="H37" s="47">
        <v>43958</v>
      </c>
      <c r="I37" s="47">
        <v>43959</v>
      </c>
      <c r="J37" s="47">
        <v>43960</v>
      </c>
      <c r="K37" s="47">
        <v>43961</v>
      </c>
      <c r="L37" s="47">
        <v>43962</v>
      </c>
      <c r="M37" s="47">
        <v>43963</v>
      </c>
      <c r="N37" s="47">
        <v>43964</v>
      </c>
      <c r="O37" s="47">
        <v>43965</v>
      </c>
      <c r="P37" s="47">
        <v>43966</v>
      </c>
      <c r="Q37" s="47">
        <v>43967</v>
      </c>
      <c r="R37" s="47">
        <v>43968</v>
      </c>
      <c r="S37" s="47">
        <v>43969</v>
      </c>
      <c r="T37" s="47">
        <v>43970</v>
      </c>
      <c r="U37" s="47">
        <v>43971</v>
      </c>
      <c r="V37" s="47">
        <v>43972</v>
      </c>
      <c r="W37" s="47">
        <v>43973</v>
      </c>
      <c r="X37" s="47">
        <v>43974</v>
      </c>
      <c r="Y37" s="47">
        <v>43975</v>
      </c>
      <c r="Z37" s="47">
        <v>43976</v>
      </c>
      <c r="AA37" s="47">
        <v>43977</v>
      </c>
      <c r="AB37" s="47">
        <v>43978</v>
      </c>
      <c r="AC37" s="47">
        <v>43979</v>
      </c>
      <c r="AD37" s="47">
        <v>43980</v>
      </c>
      <c r="AE37" s="47">
        <v>43981</v>
      </c>
      <c r="AF37" s="47">
        <v>43982</v>
      </c>
    </row>
    <row r="38" spans="1:38" s="25" customFormat="1" x14ac:dyDescent="0.25">
      <c r="A38" s="32" t="s">
        <v>0</v>
      </c>
      <c r="B38" s="25">
        <v>31</v>
      </c>
      <c r="C38" s="25">
        <v>26</v>
      </c>
      <c r="D38" s="25">
        <v>13</v>
      </c>
      <c r="E38" s="25">
        <v>19</v>
      </c>
      <c r="F38" s="25">
        <v>16</v>
      </c>
      <c r="G38" s="25">
        <v>19</v>
      </c>
      <c r="H38" s="25">
        <v>38</v>
      </c>
      <c r="I38" s="25">
        <v>31</v>
      </c>
      <c r="J38" s="25">
        <v>13</v>
      </c>
      <c r="K38" s="25">
        <v>6</v>
      </c>
      <c r="L38" s="25">
        <v>23</v>
      </c>
      <c r="M38" s="25">
        <v>20</v>
      </c>
      <c r="N38" s="25">
        <v>27</v>
      </c>
      <c r="O38" s="25">
        <v>20</v>
      </c>
      <c r="P38" s="25">
        <v>22</v>
      </c>
      <c r="Q38" s="25">
        <v>1</v>
      </c>
      <c r="R38" s="25">
        <v>0</v>
      </c>
      <c r="S38" s="25">
        <v>21</v>
      </c>
      <c r="T38" s="25">
        <v>22</v>
      </c>
      <c r="U38" s="25">
        <v>29</v>
      </c>
      <c r="V38" s="25">
        <v>21</v>
      </c>
      <c r="W38" s="25">
        <v>23</v>
      </c>
      <c r="X38" s="25">
        <v>25</v>
      </c>
      <c r="Y38" s="25">
        <v>17</v>
      </c>
      <c r="Z38" s="25">
        <v>18</v>
      </c>
      <c r="AA38" s="25">
        <v>24</v>
      </c>
      <c r="AB38" s="25">
        <v>26</v>
      </c>
      <c r="AC38" s="25">
        <v>28</v>
      </c>
      <c r="AD38" s="25">
        <v>24</v>
      </c>
      <c r="AE38" s="25">
        <v>17</v>
      </c>
      <c r="AF38" s="25">
        <v>15</v>
      </c>
    </row>
    <row r="39" spans="1:38" s="2" customFormat="1" x14ac:dyDescent="0.25">
      <c r="A39" s="21" t="s">
        <v>1</v>
      </c>
      <c r="B39" s="2">
        <v>29</v>
      </c>
      <c r="C39" s="2">
        <v>24</v>
      </c>
      <c r="D39" s="2">
        <v>11</v>
      </c>
      <c r="E39" s="2">
        <v>17</v>
      </c>
      <c r="F39" s="2">
        <v>13</v>
      </c>
      <c r="G39" s="2">
        <v>18</v>
      </c>
      <c r="H39" s="2">
        <v>23</v>
      </c>
      <c r="I39" s="2">
        <v>14</v>
      </c>
      <c r="J39" s="2">
        <v>13</v>
      </c>
      <c r="K39" s="2">
        <v>5</v>
      </c>
      <c r="L39" s="2">
        <v>21</v>
      </c>
      <c r="M39" s="2">
        <v>14</v>
      </c>
      <c r="N39" s="2">
        <v>17</v>
      </c>
      <c r="O39" s="2">
        <v>16</v>
      </c>
      <c r="P39" s="2">
        <v>19</v>
      </c>
      <c r="Q39" s="2">
        <v>1</v>
      </c>
      <c r="R39" s="2">
        <v>0</v>
      </c>
      <c r="S39" s="2">
        <v>12</v>
      </c>
      <c r="T39" s="2">
        <v>15</v>
      </c>
      <c r="U39" s="2">
        <v>20</v>
      </c>
      <c r="V39" s="2">
        <v>16</v>
      </c>
      <c r="W39" s="2">
        <v>18</v>
      </c>
      <c r="X39" s="2">
        <v>20</v>
      </c>
      <c r="Y39" s="2">
        <v>15</v>
      </c>
      <c r="Z39" s="2">
        <v>16</v>
      </c>
      <c r="AA39" s="2">
        <v>16</v>
      </c>
      <c r="AB39" s="2">
        <v>20</v>
      </c>
      <c r="AC39" s="2">
        <v>27</v>
      </c>
      <c r="AD39" s="2">
        <v>20</v>
      </c>
      <c r="AE39" s="2">
        <v>12</v>
      </c>
      <c r="AF39" s="2">
        <v>12</v>
      </c>
    </row>
    <row r="40" spans="1:38" s="2" customFormat="1" ht="30" x14ac:dyDescent="0.25">
      <c r="A40" s="31" t="s">
        <v>8</v>
      </c>
      <c r="B40" s="2">
        <v>2</v>
      </c>
      <c r="C40" s="2">
        <v>2</v>
      </c>
      <c r="D40" s="2">
        <v>2</v>
      </c>
      <c r="E40" s="2">
        <v>2</v>
      </c>
      <c r="F40" s="2">
        <v>3</v>
      </c>
      <c r="G40" s="2">
        <v>1</v>
      </c>
      <c r="H40" s="2">
        <v>11</v>
      </c>
      <c r="I40" s="2">
        <v>17</v>
      </c>
      <c r="K40" s="2">
        <v>1</v>
      </c>
      <c r="L40" s="2">
        <v>1</v>
      </c>
      <c r="M40" s="2">
        <v>5</v>
      </c>
      <c r="N40" s="2">
        <v>9</v>
      </c>
      <c r="O40" s="2">
        <v>4</v>
      </c>
      <c r="P40" s="2">
        <v>3</v>
      </c>
      <c r="Q40" s="2">
        <v>0</v>
      </c>
      <c r="R40" s="2">
        <v>0</v>
      </c>
      <c r="S40" s="2">
        <v>9</v>
      </c>
      <c r="T40" s="2">
        <v>6</v>
      </c>
      <c r="U40" s="2">
        <v>9</v>
      </c>
      <c r="V40" s="2">
        <v>5</v>
      </c>
      <c r="W40" s="2">
        <v>4</v>
      </c>
      <c r="X40" s="2">
        <v>4</v>
      </c>
      <c r="Y40" s="2">
        <v>1</v>
      </c>
      <c r="Z40" s="2">
        <v>0</v>
      </c>
      <c r="AA40" s="2">
        <v>5</v>
      </c>
      <c r="AB40" s="2">
        <v>6</v>
      </c>
      <c r="AC40" s="2">
        <v>1</v>
      </c>
      <c r="AD40" s="2">
        <v>4</v>
      </c>
      <c r="AE40" s="2">
        <v>4</v>
      </c>
      <c r="AF40" s="2">
        <v>3</v>
      </c>
    </row>
    <row r="41" spans="1:38" s="2" customFormat="1" x14ac:dyDescent="0.25">
      <c r="A41" s="21" t="s">
        <v>2</v>
      </c>
      <c r="B41" s="2">
        <v>0</v>
      </c>
      <c r="C41" s="2">
        <v>0</v>
      </c>
      <c r="D41" s="2">
        <v>0</v>
      </c>
      <c r="E41" s="2">
        <v>0</v>
      </c>
      <c r="F41" s="2">
        <v>0</v>
      </c>
      <c r="G41" s="2">
        <v>0</v>
      </c>
      <c r="H41" s="2">
        <v>4</v>
      </c>
      <c r="L41" s="2">
        <v>1</v>
      </c>
      <c r="M41" s="2">
        <v>1</v>
      </c>
      <c r="N41" s="2">
        <v>1</v>
      </c>
      <c r="P41" s="2">
        <v>0</v>
      </c>
      <c r="Q41" s="2">
        <v>0</v>
      </c>
      <c r="R41" s="2">
        <v>0</v>
      </c>
      <c r="S41" s="2">
        <v>0</v>
      </c>
      <c r="T41" s="2">
        <v>1</v>
      </c>
      <c r="U41" s="2">
        <v>0</v>
      </c>
      <c r="V41" s="2">
        <v>0</v>
      </c>
      <c r="W41" s="2">
        <v>1</v>
      </c>
      <c r="X41" s="2">
        <v>1</v>
      </c>
      <c r="Y41" s="2">
        <v>1</v>
      </c>
      <c r="Z41" s="2">
        <v>2</v>
      </c>
      <c r="AA41" s="2">
        <v>3</v>
      </c>
      <c r="AB41" s="2">
        <v>0</v>
      </c>
      <c r="AC41" s="2">
        <v>0</v>
      </c>
      <c r="AD41" s="2">
        <v>0</v>
      </c>
      <c r="AE41" s="2">
        <v>1</v>
      </c>
      <c r="AF41" s="2">
        <v>0</v>
      </c>
    </row>
    <row r="42" spans="1:38" ht="15.75" thickBot="1" x14ac:dyDescent="0.3">
      <c r="I42"/>
    </row>
    <row r="43" spans="1:38" ht="15.75" thickBot="1" x14ac:dyDescent="0.3">
      <c r="A43" s="54" t="s">
        <v>55</v>
      </c>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55"/>
      <c r="AG43" s="89" t="s">
        <v>126</v>
      </c>
    </row>
    <row r="44" spans="1:38" x14ac:dyDescent="0.25">
      <c r="A44" s="56" t="s">
        <v>56</v>
      </c>
      <c r="B44" s="1">
        <f t="shared" ref="B44:D46" si="10">SUM(B3+B21)</f>
        <v>223</v>
      </c>
      <c r="C44" s="1">
        <f t="shared" si="10"/>
        <v>168</v>
      </c>
      <c r="D44" s="1">
        <f t="shared" si="10"/>
        <v>171</v>
      </c>
      <c r="E44" s="1">
        <f t="shared" ref="E44:AF44" si="11">SUM(E3+E21)</f>
        <v>201</v>
      </c>
      <c r="F44" s="1">
        <f t="shared" si="11"/>
        <v>198</v>
      </c>
      <c r="G44" s="1">
        <f t="shared" si="11"/>
        <v>175</v>
      </c>
      <c r="H44" s="1">
        <f t="shared" si="11"/>
        <v>189</v>
      </c>
      <c r="I44" s="84">
        <f t="shared" si="11"/>
        <v>232</v>
      </c>
      <c r="J44" s="1">
        <f t="shared" si="11"/>
        <v>152</v>
      </c>
      <c r="K44" s="1">
        <f t="shared" si="11"/>
        <v>149</v>
      </c>
      <c r="L44" s="1">
        <f t="shared" si="11"/>
        <v>197</v>
      </c>
      <c r="M44" s="1">
        <f t="shared" si="11"/>
        <v>167</v>
      </c>
      <c r="N44" s="1">
        <f t="shared" si="11"/>
        <v>222</v>
      </c>
      <c r="O44" s="1">
        <f t="shared" si="11"/>
        <v>127</v>
      </c>
      <c r="P44" s="1">
        <f t="shared" si="11"/>
        <v>173</v>
      </c>
      <c r="Q44" s="1">
        <f t="shared" si="11"/>
        <v>196</v>
      </c>
      <c r="R44" s="1">
        <f t="shared" si="11"/>
        <v>139</v>
      </c>
      <c r="S44" s="1">
        <f t="shared" si="11"/>
        <v>170</v>
      </c>
      <c r="T44" s="1">
        <f t="shared" si="11"/>
        <v>172</v>
      </c>
      <c r="U44" s="1">
        <f t="shared" si="11"/>
        <v>143</v>
      </c>
      <c r="V44" s="1">
        <f t="shared" si="11"/>
        <v>162</v>
      </c>
      <c r="W44" s="1">
        <f t="shared" si="11"/>
        <v>169</v>
      </c>
      <c r="X44" s="1">
        <f t="shared" si="11"/>
        <v>170</v>
      </c>
      <c r="Y44" s="1">
        <f t="shared" si="11"/>
        <v>132</v>
      </c>
      <c r="Z44" s="1">
        <f t="shared" si="11"/>
        <v>114</v>
      </c>
      <c r="AA44" s="1">
        <f t="shared" si="11"/>
        <v>210</v>
      </c>
      <c r="AB44" s="1">
        <f t="shared" si="11"/>
        <v>173</v>
      </c>
      <c r="AC44" s="1">
        <f t="shared" si="11"/>
        <v>182</v>
      </c>
      <c r="AD44" s="1">
        <f t="shared" si="11"/>
        <v>255</v>
      </c>
      <c r="AE44" s="1">
        <f t="shared" si="11"/>
        <v>135</v>
      </c>
      <c r="AF44" s="1">
        <f t="shared" si="11"/>
        <v>142</v>
      </c>
      <c r="AG44" s="87">
        <f t="shared" ref="AG44:AG49" si="12">SUM(B44:AF44)</f>
        <v>5408</v>
      </c>
    </row>
    <row r="45" spans="1:38" x14ac:dyDescent="0.25">
      <c r="A45" s="56" t="s">
        <v>59</v>
      </c>
      <c r="B45" s="1">
        <f t="shared" si="10"/>
        <v>133</v>
      </c>
      <c r="C45" s="1">
        <f t="shared" si="10"/>
        <v>105</v>
      </c>
      <c r="D45" s="1">
        <f t="shared" si="10"/>
        <v>88</v>
      </c>
      <c r="E45" s="1">
        <f t="shared" ref="E45:AF45" si="13">SUM(E4+E22)</f>
        <v>128</v>
      </c>
      <c r="F45" s="1">
        <f t="shared" si="13"/>
        <v>144</v>
      </c>
      <c r="G45" s="1">
        <f t="shared" si="13"/>
        <v>116</v>
      </c>
      <c r="H45" s="1">
        <f t="shared" si="13"/>
        <v>141</v>
      </c>
      <c r="I45" s="84">
        <f t="shared" si="13"/>
        <v>106</v>
      </c>
      <c r="J45" s="1">
        <f t="shared" si="13"/>
        <v>96</v>
      </c>
      <c r="K45" s="1">
        <f t="shared" si="13"/>
        <v>115</v>
      </c>
      <c r="L45" s="1">
        <f t="shared" si="13"/>
        <v>141</v>
      </c>
      <c r="M45" s="1">
        <f t="shared" si="13"/>
        <v>124</v>
      </c>
      <c r="N45" s="1">
        <f t="shared" si="13"/>
        <v>128</v>
      </c>
      <c r="O45" s="1">
        <f t="shared" si="13"/>
        <v>92</v>
      </c>
      <c r="P45" s="1">
        <f t="shared" si="13"/>
        <v>109</v>
      </c>
      <c r="Q45" s="1">
        <f t="shared" si="13"/>
        <v>126</v>
      </c>
      <c r="R45" s="1">
        <f t="shared" si="13"/>
        <v>98</v>
      </c>
      <c r="S45" s="1">
        <f t="shared" si="13"/>
        <v>114</v>
      </c>
      <c r="T45" s="1">
        <f t="shared" si="13"/>
        <v>109</v>
      </c>
      <c r="U45" s="1">
        <f t="shared" si="13"/>
        <v>99</v>
      </c>
      <c r="V45" s="1">
        <f t="shared" si="13"/>
        <v>122</v>
      </c>
      <c r="W45" s="1">
        <f t="shared" si="13"/>
        <v>115</v>
      </c>
      <c r="X45" s="1">
        <f t="shared" si="13"/>
        <v>106</v>
      </c>
      <c r="Y45" s="1">
        <f t="shared" si="13"/>
        <v>102</v>
      </c>
      <c r="Z45" s="1">
        <f t="shared" si="13"/>
        <v>87</v>
      </c>
      <c r="AA45" s="1">
        <f t="shared" si="13"/>
        <v>143</v>
      </c>
      <c r="AB45" s="1">
        <f t="shared" si="13"/>
        <v>99</v>
      </c>
      <c r="AC45" s="1">
        <f t="shared" si="13"/>
        <v>118</v>
      </c>
      <c r="AD45" s="1">
        <f t="shared" si="13"/>
        <v>140</v>
      </c>
      <c r="AE45" s="1">
        <f t="shared" si="13"/>
        <v>98</v>
      </c>
      <c r="AF45" s="1">
        <f t="shared" si="13"/>
        <v>100</v>
      </c>
      <c r="AG45" s="87">
        <f t="shared" si="12"/>
        <v>3542</v>
      </c>
    </row>
    <row r="46" spans="1:38" x14ac:dyDescent="0.25">
      <c r="A46" s="56" t="s">
        <v>61</v>
      </c>
      <c r="B46" s="1">
        <f t="shared" si="10"/>
        <v>89</v>
      </c>
      <c r="C46" s="1">
        <f t="shared" si="10"/>
        <v>63</v>
      </c>
      <c r="D46" s="1">
        <f t="shared" si="10"/>
        <v>83</v>
      </c>
      <c r="E46" s="1">
        <f t="shared" ref="E46:AF46" si="14">SUM(E5+E23)</f>
        <v>73</v>
      </c>
      <c r="F46" s="1">
        <f t="shared" si="14"/>
        <v>54</v>
      </c>
      <c r="G46" s="1">
        <f t="shared" si="14"/>
        <v>59</v>
      </c>
      <c r="H46" s="1">
        <f t="shared" si="14"/>
        <v>48</v>
      </c>
      <c r="I46" s="84">
        <f t="shared" si="14"/>
        <v>125</v>
      </c>
      <c r="J46" s="1">
        <f t="shared" si="14"/>
        <v>56</v>
      </c>
      <c r="K46" s="1">
        <f t="shared" si="14"/>
        <v>34</v>
      </c>
      <c r="L46" s="1">
        <f t="shared" si="14"/>
        <v>55</v>
      </c>
      <c r="M46" s="1">
        <f t="shared" si="14"/>
        <v>42</v>
      </c>
      <c r="N46" s="1">
        <f t="shared" si="14"/>
        <v>94</v>
      </c>
      <c r="O46" s="1">
        <f t="shared" si="14"/>
        <v>35</v>
      </c>
      <c r="P46" s="1">
        <f t="shared" si="14"/>
        <v>64</v>
      </c>
      <c r="Q46" s="1">
        <f t="shared" si="14"/>
        <v>70</v>
      </c>
      <c r="R46" s="1">
        <f t="shared" si="14"/>
        <v>41</v>
      </c>
      <c r="S46" s="1">
        <f t="shared" si="14"/>
        <v>56</v>
      </c>
      <c r="T46" s="1">
        <f t="shared" si="14"/>
        <v>63</v>
      </c>
      <c r="U46" s="1">
        <f t="shared" si="14"/>
        <v>44</v>
      </c>
      <c r="V46" s="1">
        <f t="shared" si="14"/>
        <v>40</v>
      </c>
      <c r="W46" s="1">
        <f t="shared" si="14"/>
        <v>54</v>
      </c>
      <c r="X46" s="1">
        <f t="shared" si="14"/>
        <v>64</v>
      </c>
      <c r="Y46" s="1">
        <f t="shared" si="14"/>
        <v>30</v>
      </c>
      <c r="Z46" s="1">
        <f t="shared" si="14"/>
        <v>27</v>
      </c>
      <c r="AA46" s="1">
        <f t="shared" si="14"/>
        <v>67</v>
      </c>
      <c r="AB46" s="1">
        <f t="shared" si="14"/>
        <v>74</v>
      </c>
      <c r="AC46" s="1">
        <f t="shared" si="14"/>
        <v>64</v>
      </c>
      <c r="AD46" s="1">
        <f t="shared" si="14"/>
        <v>115</v>
      </c>
      <c r="AE46" s="1">
        <f t="shared" si="14"/>
        <v>37</v>
      </c>
      <c r="AF46" s="1">
        <f t="shared" si="14"/>
        <v>42</v>
      </c>
      <c r="AG46" s="87">
        <f t="shared" si="12"/>
        <v>1862</v>
      </c>
      <c r="AL46" s="88"/>
    </row>
    <row r="47" spans="1:38" x14ac:dyDescent="0.25">
      <c r="A47" s="56" t="s">
        <v>62</v>
      </c>
      <c r="B47" s="1">
        <f t="shared" ref="B47:D49" si="15">SUM(B30+B12)</f>
        <v>29</v>
      </c>
      <c r="C47" s="1">
        <f t="shared" si="15"/>
        <v>22</v>
      </c>
      <c r="D47" s="1">
        <f t="shared" si="15"/>
        <v>17</v>
      </c>
      <c r="E47" s="1">
        <f t="shared" ref="E47:AF47" si="16">SUM(E30+E12)</f>
        <v>32</v>
      </c>
      <c r="F47" s="1">
        <f t="shared" si="16"/>
        <v>32</v>
      </c>
      <c r="G47" s="1">
        <f t="shared" si="16"/>
        <v>25</v>
      </c>
      <c r="H47" s="1">
        <f t="shared" si="16"/>
        <v>22</v>
      </c>
      <c r="I47" s="84">
        <f t="shared" si="16"/>
        <v>32</v>
      </c>
      <c r="J47" s="1">
        <f t="shared" si="16"/>
        <v>23</v>
      </c>
      <c r="K47" s="1">
        <f t="shared" si="16"/>
        <v>20</v>
      </c>
      <c r="L47" s="1">
        <f t="shared" si="16"/>
        <v>30</v>
      </c>
      <c r="M47" s="1">
        <f t="shared" si="16"/>
        <v>30</v>
      </c>
      <c r="N47" s="1">
        <f t="shared" si="16"/>
        <v>32</v>
      </c>
      <c r="O47" s="1">
        <f t="shared" si="16"/>
        <v>16</v>
      </c>
      <c r="P47" s="1">
        <f t="shared" si="16"/>
        <v>13</v>
      </c>
      <c r="Q47" s="1">
        <f t="shared" si="16"/>
        <v>20</v>
      </c>
      <c r="R47" s="1">
        <f t="shared" si="16"/>
        <v>24</v>
      </c>
      <c r="S47" s="1">
        <f t="shared" si="16"/>
        <v>35</v>
      </c>
      <c r="T47" s="1">
        <v>29</v>
      </c>
      <c r="U47" s="1">
        <f t="shared" si="16"/>
        <v>20</v>
      </c>
      <c r="V47" s="1">
        <f t="shared" si="16"/>
        <v>25</v>
      </c>
      <c r="W47" s="1">
        <f t="shared" si="16"/>
        <v>27</v>
      </c>
      <c r="X47" s="1">
        <f t="shared" si="16"/>
        <v>28</v>
      </c>
      <c r="Y47" s="1">
        <f t="shared" si="16"/>
        <v>13</v>
      </c>
      <c r="Z47" s="1">
        <f t="shared" si="16"/>
        <v>22</v>
      </c>
      <c r="AA47" s="1">
        <f t="shared" si="16"/>
        <v>35</v>
      </c>
      <c r="AB47" s="1">
        <f t="shared" si="16"/>
        <v>32</v>
      </c>
      <c r="AC47" s="1">
        <f t="shared" si="16"/>
        <v>51</v>
      </c>
      <c r="AD47" s="1">
        <f t="shared" si="16"/>
        <v>105</v>
      </c>
      <c r="AE47" s="1">
        <f t="shared" si="16"/>
        <v>17</v>
      </c>
      <c r="AF47" s="1">
        <f t="shared" si="16"/>
        <v>18</v>
      </c>
      <c r="AG47" s="87">
        <f t="shared" si="12"/>
        <v>876</v>
      </c>
    </row>
    <row r="48" spans="1:38" x14ac:dyDescent="0.25">
      <c r="A48" s="56" t="s">
        <v>73</v>
      </c>
      <c r="B48" s="1">
        <f t="shared" si="15"/>
        <v>20</v>
      </c>
      <c r="C48" s="1">
        <f t="shared" si="15"/>
        <v>17</v>
      </c>
      <c r="D48" s="1">
        <f t="shared" si="15"/>
        <v>12</v>
      </c>
      <c r="E48" s="1">
        <f t="shared" ref="E48:AF48" si="17">SUM(E31+E13)</f>
        <v>12</v>
      </c>
      <c r="F48" s="1">
        <f t="shared" si="17"/>
        <v>5</v>
      </c>
      <c r="G48" s="1">
        <f t="shared" si="17"/>
        <v>7</v>
      </c>
      <c r="H48" s="1">
        <f t="shared" si="17"/>
        <v>5</v>
      </c>
      <c r="I48" s="84">
        <f t="shared" si="17"/>
        <v>25</v>
      </c>
      <c r="J48" s="1">
        <f t="shared" si="17"/>
        <v>6</v>
      </c>
      <c r="K48" s="1">
        <f t="shared" si="17"/>
        <v>4</v>
      </c>
      <c r="L48" s="1">
        <f t="shared" si="17"/>
        <v>14</v>
      </c>
      <c r="M48" s="1">
        <f t="shared" si="17"/>
        <v>5</v>
      </c>
      <c r="N48" s="1">
        <f t="shared" si="17"/>
        <v>17</v>
      </c>
      <c r="O48" s="1">
        <f t="shared" si="17"/>
        <v>4</v>
      </c>
      <c r="P48" s="1">
        <f t="shared" si="17"/>
        <v>12</v>
      </c>
      <c r="Q48" s="1">
        <f t="shared" si="17"/>
        <v>13</v>
      </c>
      <c r="R48" s="1">
        <f t="shared" si="17"/>
        <v>7</v>
      </c>
      <c r="S48" s="1">
        <f t="shared" si="17"/>
        <v>5</v>
      </c>
      <c r="T48" s="1">
        <f t="shared" si="17"/>
        <v>13</v>
      </c>
      <c r="U48" s="1">
        <f t="shared" si="17"/>
        <v>10</v>
      </c>
      <c r="V48" s="1">
        <f t="shared" si="17"/>
        <v>5</v>
      </c>
      <c r="W48" s="1">
        <f t="shared" si="17"/>
        <v>10</v>
      </c>
      <c r="X48" s="1">
        <f t="shared" si="17"/>
        <v>7</v>
      </c>
      <c r="Y48" s="1">
        <f t="shared" si="17"/>
        <v>7</v>
      </c>
      <c r="Z48" s="1">
        <f t="shared" si="17"/>
        <v>1</v>
      </c>
      <c r="AA48" s="1">
        <f t="shared" si="17"/>
        <v>17</v>
      </c>
      <c r="AB48" s="1">
        <f t="shared" si="17"/>
        <v>12</v>
      </c>
      <c r="AC48" s="1">
        <f t="shared" si="17"/>
        <v>10</v>
      </c>
      <c r="AD48" s="1">
        <f t="shared" si="17"/>
        <v>1</v>
      </c>
      <c r="AE48" s="1">
        <f t="shared" si="17"/>
        <v>5</v>
      </c>
      <c r="AF48" s="1">
        <f t="shared" si="17"/>
        <v>4</v>
      </c>
      <c r="AG48" s="87">
        <f t="shared" si="12"/>
        <v>292</v>
      </c>
    </row>
    <row r="49" spans="1:34" x14ac:dyDescent="0.25">
      <c r="A49" s="56" t="s">
        <v>65</v>
      </c>
      <c r="B49" s="1">
        <f t="shared" si="15"/>
        <v>40</v>
      </c>
      <c r="C49" s="1">
        <f t="shared" si="15"/>
        <v>24</v>
      </c>
      <c r="D49" s="1">
        <f t="shared" si="15"/>
        <v>54</v>
      </c>
      <c r="E49" s="1">
        <f t="shared" ref="E49:AF49" si="18">SUM(E32+E14)</f>
        <v>29</v>
      </c>
      <c r="F49" s="1">
        <f t="shared" si="18"/>
        <v>17</v>
      </c>
      <c r="G49" s="1">
        <f t="shared" si="18"/>
        <v>27</v>
      </c>
      <c r="H49" s="1">
        <f t="shared" si="18"/>
        <v>21</v>
      </c>
      <c r="I49" s="84">
        <f t="shared" si="18"/>
        <v>68</v>
      </c>
      <c r="J49" s="1">
        <f t="shared" si="18"/>
        <v>27</v>
      </c>
      <c r="K49" s="1">
        <f t="shared" si="18"/>
        <v>10</v>
      </c>
      <c r="L49" s="1">
        <f t="shared" si="18"/>
        <v>11</v>
      </c>
      <c r="M49" s="1">
        <f t="shared" si="18"/>
        <v>7</v>
      </c>
      <c r="N49" s="1">
        <f t="shared" si="18"/>
        <v>45</v>
      </c>
      <c r="O49" s="1">
        <f t="shared" si="18"/>
        <v>15</v>
      </c>
      <c r="P49" s="1">
        <f t="shared" si="18"/>
        <v>39</v>
      </c>
      <c r="Q49" s="1">
        <f t="shared" si="18"/>
        <v>37</v>
      </c>
      <c r="R49" s="1">
        <f t="shared" si="18"/>
        <v>10</v>
      </c>
      <c r="S49" s="1">
        <f t="shared" si="18"/>
        <v>16</v>
      </c>
      <c r="T49" s="1">
        <f t="shared" si="18"/>
        <v>21</v>
      </c>
      <c r="U49" s="1">
        <f t="shared" si="18"/>
        <v>14</v>
      </c>
      <c r="V49" s="1">
        <f t="shared" si="18"/>
        <v>10</v>
      </c>
      <c r="W49" s="1">
        <f t="shared" si="18"/>
        <v>17</v>
      </c>
      <c r="X49" s="1">
        <f t="shared" si="18"/>
        <v>29</v>
      </c>
      <c r="Y49" s="1">
        <f t="shared" si="18"/>
        <v>10</v>
      </c>
      <c r="Z49" s="1">
        <f t="shared" si="18"/>
        <v>4</v>
      </c>
      <c r="AA49" s="1">
        <f t="shared" si="18"/>
        <v>15</v>
      </c>
      <c r="AB49" s="1">
        <f t="shared" si="18"/>
        <v>30</v>
      </c>
      <c r="AC49" s="1">
        <f t="shared" si="18"/>
        <v>3</v>
      </c>
      <c r="AD49" s="1">
        <f t="shared" si="18"/>
        <v>9</v>
      </c>
      <c r="AE49" s="1">
        <f t="shared" si="18"/>
        <v>15</v>
      </c>
      <c r="AF49" s="1">
        <f t="shared" si="18"/>
        <v>20</v>
      </c>
      <c r="AG49" s="87">
        <f t="shared" si="12"/>
        <v>694</v>
      </c>
    </row>
    <row r="50" spans="1:34" x14ac:dyDescent="0.25">
      <c r="A50" s="58" t="s">
        <v>50</v>
      </c>
      <c r="B50" s="61">
        <v>1.1574074074074073E-3</v>
      </c>
      <c r="C50" s="61">
        <v>1.2962962962962963E-3</v>
      </c>
      <c r="D50" s="59"/>
      <c r="E50" s="61">
        <v>9.9537037037037042E-4</v>
      </c>
      <c r="F50" s="61">
        <v>1.3078703703703705E-3</v>
      </c>
      <c r="G50" s="61">
        <v>1.0416666666666667E-3</v>
      </c>
      <c r="H50" s="61">
        <v>1.0879629629629629E-3</v>
      </c>
      <c r="I50" s="61">
        <v>3.483796296296296E-3</v>
      </c>
      <c r="J50" s="61">
        <v>2.1990740740740742E-3</v>
      </c>
      <c r="K50" s="61">
        <v>6.9444444444444447E-4</v>
      </c>
      <c r="L50" s="61">
        <v>5.4398148148148144E-4</v>
      </c>
      <c r="M50" s="61">
        <v>2.199074074074074E-4</v>
      </c>
      <c r="N50" s="61">
        <v>3.1134259259259257E-3</v>
      </c>
      <c r="O50" s="61">
        <v>1.1921296296296296E-3</v>
      </c>
      <c r="P50" s="61">
        <v>1.2152777777777778E-3</v>
      </c>
      <c r="Q50" s="61">
        <v>1.2847222222222223E-3</v>
      </c>
      <c r="R50" s="59"/>
      <c r="S50" s="61">
        <v>1.261574074074074E-3</v>
      </c>
      <c r="T50" s="61">
        <v>1.3078703703703705E-3</v>
      </c>
      <c r="U50" s="61">
        <v>1.8287037037037037E-3</v>
      </c>
      <c r="V50" s="61">
        <v>4.6296296296296293E-4</v>
      </c>
      <c r="W50" s="61">
        <v>1.2268518518518518E-3</v>
      </c>
      <c r="X50" s="61">
        <v>8.2175925925925917E-4</v>
      </c>
      <c r="Y50" s="61">
        <v>6.8287037037037025E-4</v>
      </c>
      <c r="Z50" s="61">
        <v>6.9444444444444447E-4</v>
      </c>
      <c r="AA50" s="61">
        <v>8.9120370370370362E-4</v>
      </c>
      <c r="AB50" s="61">
        <v>1.0416666666666667E-3</v>
      </c>
      <c r="AC50" s="61">
        <v>1.2962962962962963E-3</v>
      </c>
      <c r="AD50" s="61">
        <v>6.018518518518519E-4</v>
      </c>
      <c r="AE50" s="61">
        <v>2.2106481481481478E-3</v>
      </c>
      <c r="AF50" s="61">
        <v>7.407407407407407E-4</v>
      </c>
      <c r="AG50" s="64">
        <f>AVERAGE(B50:AF50)</f>
        <v>1.2380268199233717E-3</v>
      </c>
    </row>
    <row r="51" spans="1:34" x14ac:dyDescent="0.25">
      <c r="A51" s="62" t="s">
        <v>66</v>
      </c>
      <c r="B51" s="63">
        <f>AVERAGE(B24,B6)</f>
        <v>2.2552083333333334E-2</v>
      </c>
      <c r="C51" s="63">
        <f>AVERAGE(C24,C6)</f>
        <v>1.9496527777777779E-2</v>
      </c>
      <c r="D51" s="63">
        <f>AVERAGE(D24,D6)</f>
        <v>1.7934027777777778E-2</v>
      </c>
      <c r="E51" s="63">
        <f>AVERAGE(E24,E6)</f>
        <v>2.222800925925926E-2</v>
      </c>
      <c r="F51" s="63">
        <f t="shared" ref="F51:AF51" si="19">AVERAGE(F24,F6)</f>
        <v>1.8130787037037036E-2</v>
      </c>
      <c r="G51" s="63">
        <f t="shared" si="19"/>
        <v>2.195023148148148E-2</v>
      </c>
      <c r="H51" s="79">
        <f t="shared" si="19"/>
        <v>1.9276620370370371E-2</v>
      </c>
      <c r="I51" s="79">
        <f t="shared" si="19"/>
        <v>3.0584490740740742E-2</v>
      </c>
      <c r="J51" s="79">
        <f t="shared" si="19"/>
        <v>2.6846064814814816E-2</v>
      </c>
      <c r="K51" s="79">
        <f t="shared" si="19"/>
        <v>1.8223379629629631E-2</v>
      </c>
      <c r="L51" s="79">
        <f t="shared" si="19"/>
        <v>1.6840277777777777E-2</v>
      </c>
      <c r="M51" s="63">
        <f t="shared" si="19"/>
        <v>1.9681712962962963E-2</v>
      </c>
      <c r="N51" s="63">
        <f t="shared" si="19"/>
        <v>1.9236111111111114E-2</v>
      </c>
      <c r="O51" s="63">
        <f t="shared" si="19"/>
        <v>2.3501157407407408E-2</v>
      </c>
      <c r="P51" s="63">
        <f t="shared" si="19"/>
        <v>2.0266203703703703E-2</v>
      </c>
      <c r="Q51" s="63">
        <f t="shared" si="19"/>
        <v>1.9334490740740742E-2</v>
      </c>
      <c r="R51" s="63">
        <f t="shared" si="19"/>
        <v>1.3622685185185186E-2</v>
      </c>
      <c r="S51" s="63">
        <f t="shared" si="19"/>
        <v>3.6574074074074078E-2</v>
      </c>
      <c r="T51" s="63">
        <f t="shared" si="19"/>
        <v>1.9976851851851853E-2</v>
      </c>
      <c r="U51" s="63">
        <f t="shared" si="19"/>
        <v>3.0960648148148147E-2</v>
      </c>
      <c r="V51" s="63">
        <f t="shared" si="19"/>
        <v>8.0902777777777778E-3</v>
      </c>
      <c r="W51" s="63">
        <f t="shared" si="19"/>
        <v>2.4710648148148148E-2</v>
      </c>
      <c r="X51" s="63">
        <f t="shared" si="19"/>
        <v>2.1579861111111112E-2</v>
      </c>
      <c r="Y51" s="63">
        <f t="shared" si="19"/>
        <v>2.2002314814814815E-2</v>
      </c>
      <c r="Z51" s="63">
        <f t="shared" si="19"/>
        <v>1.7650462962962965E-2</v>
      </c>
      <c r="AA51" s="63">
        <f t="shared" si="19"/>
        <v>1.8287037037037039E-2</v>
      </c>
      <c r="AB51" s="63">
        <f t="shared" si="19"/>
        <v>3.2581018518518523E-2</v>
      </c>
      <c r="AC51" s="63">
        <f t="shared" si="19"/>
        <v>1.5850694444444445E-2</v>
      </c>
      <c r="AD51" s="63">
        <f t="shared" si="19"/>
        <v>2.4878472222222225E-2</v>
      </c>
      <c r="AE51" s="63">
        <f t="shared" si="19"/>
        <v>3.7592592592592594E-2</v>
      </c>
      <c r="AF51" s="63">
        <f t="shared" si="19"/>
        <v>2.1545138888888888E-2</v>
      </c>
      <c r="AG51" s="79">
        <f>AVERAGE(B51:AF51)</f>
        <v>2.1999514635603349E-2</v>
      </c>
    </row>
    <row r="52" spans="1:34" x14ac:dyDescent="0.25">
      <c r="A52" s="62" t="s">
        <v>124</v>
      </c>
      <c r="B52" s="63">
        <f t="shared" ref="B52:K52" si="20">MAX(B26,B8)</f>
        <v>0</v>
      </c>
      <c r="C52" s="63">
        <f t="shared" si="20"/>
        <v>0</v>
      </c>
      <c r="D52" s="63">
        <f t="shared" si="20"/>
        <v>0</v>
      </c>
      <c r="E52" s="63">
        <f t="shared" si="20"/>
        <v>0</v>
      </c>
      <c r="F52" s="63">
        <f t="shared" si="20"/>
        <v>0</v>
      </c>
      <c r="G52" s="63">
        <f t="shared" si="20"/>
        <v>0</v>
      </c>
      <c r="H52" s="63">
        <f t="shared" si="20"/>
        <v>0</v>
      </c>
      <c r="I52" s="63">
        <f t="shared" si="20"/>
        <v>0</v>
      </c>
      <c r="J52" s="63">
        <f t="shared" si="20"/>
        <v>0</v>
      </c>
      <c r="K52" s="63">
        <f t="shared" si="20"/>
        <v>0</v>
      </c>
      <c r="L52" s="63">
        <f>MAX(L26,L8)</f>
        <v>0</v>
      </c>
      <c r="M52" s="63">
        <f t="shared" ref="M52:AF52" si="21">MAX(M26,M8)</f>
        <v>0</v>
      </c>
      <c r="N52" s="63">
        <f t="shared" si="21"/>
        <v>0</v>
      </c>
      <c r="O52" s="63">
        <f t="shared" si="21"/>
        <v>4.8148148148148152E-3</v>
      </c>
      <c r="P52" s="63">
        <f t="shared" si="21"/>
        <v>2.8703703703703708E-3</v>
      </c>
      <c r="Q52" s="63">
        <f t="shared" si="21"/>
        <v>3.9467592592592592E-3</v>
      </c>
      <c r="R52" s="63">
        <f t="shared" si="21"/>
        <v>1.5625000000000001E-3</v>
      </c>
      <c r="S52" s="63">
        <f t="shared" si="21"/>
        <v>4.0046296296296297E-3</v>
      </c>
      <c r="T52" s="63">
        <f t="shared" si="21"/>
        <v>2.7199074074074074E-3</v>
      </c>
      <c r="U52" s="63">
        <f t="shared" si="21"/>
        <v>6.9907407407407409E-3</v>
      </c>
      <c r="V52" s="63">
        <f t="shared" si="21"/>
        <v>1.6550925925925926E-3</v>
      </c>
      <c r="W52" s="63">
        <f>MAX(W26,W8)</f>
        <v>6.3078703703703708E-3</v>
      </c>
      <c r="X52" s="63">
        <f t="shared" si="21"/>
        <v>2.7777777777777779E-3</v>
      </c>
      <c r="Y52" s="63">
        <f t="shared" si="21"/>
        <v>1.8171296296296297E-3</v>
      </c>
      <c r="Z52" s="63">
        <f t="shared" si="21"/>
        <v>1.712962962962963E-3</v>
      </c>
      <c r="AA52" s="63">
        <f t="shared" si="21"/>
        <v>3.472222222222222E-3</v>
      </c>
      <c r="AB52" s="63">
        <f t="shared" si="21"/>
        <v>3.0671296296296297E-3</v>
      </c>
      <c r="AC52" s="63">
        <f t="shared" si="21"/>
        <v>4.5717592592592589E-3</v>
      </c>
      <c r="AD52" s="63">
        <f t="shared" si="21"/>
        <v>2.6967592592592594E-3</v>
      </c>
      <c r="AE52" s="63">
        <f t="shared" si="21"/>
        <v>7.8240740740740753E-3</v>
      </c>
      <c r="AF52" s="63">
        <f t="shared" si="21"/>
        <v>2.5000000000000001E-3</v>
      </c>
      <c r="AG52" s="64">
        <f>MAX(B52:AF52)</f>
        <v>7.8240740740740753E-3</v>
      </c>
    </row>
    <row r="53" spans="1:34" s="1" customFormat="1" x14ac:dyDescent="0.25">
      <c r="A53" s="56" t="s">
        <v>57</v>
      </c>
      <c r="B53" s="1">
        <f t="shared" ref="B53:AF53" si="22">SUM(B38)</f>
        <v>31</v>
      </c>
      <c r="C53" s="1">
        <f t="shared" si="22"/>
        <v>26</v>
      </c>
      <c r="D53" s="1">
        <f t="shared" si="22"/>
        <v>13</v>
      </c>
      <c r="E53" s="1">
        <f t="shared" si="22"/>
        <v>19</v>
      </c>
      <c r="F53" s="1">
        <f t="shared" si="22"/>
        <v>16</v>
      </c>
      <c r="G53" s="1">
        <f t="shared" si="22"/>
        <v>19</v>
      </c>
      <c r="H53" s="1">
        <f t="shared" si="22"/>
        <v>38</v>
      </c>
      <c r="I53" s="84">
        <f t="shared" si="22"/>
        <v>31</v>
      </c>
      <c r="J53" s="1">
        <f t="shared" si="22"/>
        <v>13</v>
      </c>
      <c r="K53" s="1">
        <f t="shared" si="22"/>
        <v>6</v>
      </c>
      <c r="L53" s="1">
        <f t="shared" si="22"/>
        <v>23</v>
      </c>
      <c r="M53" s="1">
        <f t="shared" si="22"/>
        <v>20</v>
      </c>
      <c r="N53" s="1">
        <f t="shared" si="22"/>
        <v>27</v>
      </c>
      <c r="O53" s="1">
        <f t="shared" si="22"/>
        <v>20</v>
      </c>
      <c r="P53" s="1">
        <f t="shared" si="22"/>
        <v>22</v>
      </c>
      <c r="Q53" s="1">
        <f t="shared" si="22"/>
        <v>1</v>
      </c>
      <c r="R53" s="1">
        <f t="shared" si="22"/>
        <v>0</v>
      </c>
      <c r="S53" s="1">
        <f t="shared" si="22"/>
        <v>21</v>
      </c>
      <c r="T53" s="1">
        <f t="shared" si="22"/>
        <v>22</v>
      </c>
      <c r="U53" s="1">
        <f t="shared" si="22"/>
        <v>29</v>
      </c>
      <c r="V53" s="1">
        <f t="shared" si="22"/>
        <v>21</v>
      </c>
      <c r="W53" s="1">
        <f t="shared" si="22"/>
        <v>23</v>
      </c>
      <c r="X53" s="1">
        <f t="shared" si="22"/>
        <v>25</v>
      </c>
      <c r="Y53" s="1">
        <f t="shared" si="22"/>
        <v>17</v>
      </c>
      <c r="Z53" s="1">
        <f t="shared" si="22"/>
        <v>18</v>
      </c>
      <c r="AA53" s="1">
        <f t="shared" si="22"/>
        <v>24</v>
      </c>
      <c r="AB53" s="1">
        <f t="shared" si="22"/>
        <v>26</v>
      </c>
      <c r="AC53" s="1">
        <f t="shared" si="22"/>
        <v>28</v>
      </c>
      <c r="AD53" s="1">
        <f t="shared" si="22"/>
        <v>24</v>
      </c>
      <c r="AE53" s="1">
        <f t="shared" si="22"/>
        <v>17</v>
      </c>
      <c r="AF53" s="1">
        <f t="shared" si="22"/>
        <v>15</v>
      </c>
      <c r="AG53" s="1">
        <f>SUM(B53:AF53)</f>
        <v>635</v>
      </c>
      <c r="AH53" s="22"/>
    </row>
    <row r="54" spans="1:34" x14ac:dyDescent="0.25">
      <c r="A54" s="57" t="s">
        <v>58</v>
      </c>
      <c r="B54" s="19">
        <f t="shared" ref="B54:AG54" si="23">SUM(B45/B44)</f>
        <v>0.5964125560538116</v>
      </c>
      <c r="C54" s="19">
        <f t="shared" si="23"/>
        <v>0.625</v>
      </c>
      <c r="D54" s="19">
        <f t="shared" si="23"/>
        <v>0.51461988304093564</v>
      </c>
      <c r="E54" s="19">
        <f t="shared" si="23"/>
        <v>0.63681592039800994</v>
      </c>
      <c r="F54" s="19">
        <f t="shared" si="23"/>
        <v>0.72727272727272729</v>
      </c>
      <c r="G54" s="19">
        <f t="shared" si="23"/>
        <v>0.66285714285714281</v>
      </c>
      <c r="H54" s="19">
        <f t="shared" si="23"/>
        <v>0.74603174603174605</v>
      </c>
      <c r="I54" s="19">
        <f t="shared" si="23"/>
        <v>0.45689655172413796</v>
      </c>
      <c r="J54" s="19">
        <f t="shared" si="23"/>
        <v>0.63157894736842102</v>
      </c>
      <c r="K54" s="19">
        <f t="shared" si="23"/>
        <v>0.77181208053691275</v>
      </c>
      <c r="L54" s="19">
        <f t="shared" si="23"/>
        <v>0.71573604060913709</v>
      </c>
      <c r="M54" s="19">
        <f t="shared" si="23"/>
        <v>0.74251497005988021</v>
      </c>
      <c r="N54" s="19">
        <f t="shared" si="23"/>
        <v>0.57657657657657657</v>
      </c>
      <c r="O54" s="19">
        <f t="shared" si="23"/>
        <v>0.72440944881889768</v>
      </c>
      <c r="P54" s="19">
        <f t="shared" si="23"/>
        <v>0.63005780346820806</v>
      </c>
      <c r="Q54" s="19">
        <f t="shared" si="23"/>
        <v>0.6428571428571429</v>
      </c>
      <c r="R54" s="19">
        <f t="shared" si="23"/>
        <v>0.70503597122302153</v>
      </c>
      <c r="S54" s="19">
        <f t="shared" si="23"/>
        <v>0.6705882352941176</v>
      </c>
      <c r="T54" s="19">
        <f t="shared" si="23"/>
        <v>0.63372093023255816</v>
      </c>
      <c r="U54" s="19">
        <f t="shared" si="23"/>
        <v>0.69230769230769229</v>
      </c>
      <c r="V54" s="19">
        <f t="shared" si="23"/>
        <v>0.75308641975308643</v>
      </c>
      <c r="W54" s="19">
        <f t="shared" si="23"/>
        <v>0.68047337278106512</v>
      </c>
      <c r="X54" s="19">
        <f t="shared" si="23"/>
        <v>0.62352941176470589</v>
      </c>
      <c r="Y54" s="19">
        <f t="shared" si="23"/>
        <v>0.77272727272727271</v>
      </c>
      <c r="Z54" s="19">
        <f t="shared" si="23"/>
        <v>0.76315789473684215</v>
      </c>
      <c r="AA54" s="19">
        <f t="shared" si="23"/>
        <v>0.68095238095238098</v>
      </c>
      <c r="AB54" s="19">
        <f t="shared" si="23"/>
        <v>0.5722543352601156</v>
      </c>
      <c r="AC54" s="19">
        <f t="shared" si="23"/>
        <v>0.64835164835164838</v>
      </c>
      <c r="AD54" s="19">
        <f t="shared" si="23"/>
        <v>0.5490196078431373</v>
      </c>
      <c r="AE54" s="19">
        <f t="shared" si="23"/>
        <v>0.72592592592592597</v>
      </c>
      <c r="AF54" s="19">
        <f t="shared" si="23"/>
        <v>0.70422535211267601</v>
      </c>
      <c r="AG54" s="19">
        <f t="shared" si="23"/>
        <v>0.65495562130177509</v>
      </c>
    </row>
    <row r="55" spans="1:34" x14ac:dyDescent="0.25">
      <c r="A55" s="57" t="s">
        <v>60</v>
      </c>
      <c r="B55" s="19">
        <f t="shared" ref="B55:AF55" si="24">SUM(B46/B44)</f>
        <v>0.3991031390134529</v>
      </c>
      <c r="C55" s="19">
        <f t="shared" si="24"/>
        <v>0.375</v>
      </c>
      <c r="D55" s="19">
        <f t="shared" si="24"/>
        <v>0.4853801169590643</v>
      </c>
      <c r="E55" s="19">
        <f t="shared" si="24"/>
        <v>0.36318407960199006</v>
      </c>
      <c r="F55" s="19">
        <f t="shared" si="24"/>
        <v>0.27272727272727271</v>
      </c>
      <c r="G55" s="19">
        <f t="shared" si="24"/>
        <v>0.33714285714285713</v>
      </c>
      <c r="H55" s="19">
        <f t="shared" si="24"/>
        <v>0.25396825396825395</v>
      </c>
      <c r="I55" s="19">
        <f t="shared" si="24"/>
        <v>0.53879310344827591</v>
      </c>
      <c r="J55" s="19">
        <f t="shared" si="24"/>
        <v>0.36842105263157893</v>
      </c>
      <c r="K55" s="19">
        <f t="shared" si="24"/>
        <v>0.22818791946308725</v>
      </c>
      <c r="L55" s="19">
        <f t="shared" si="24"/>
        <v>0.27918781725888325</v>
      </c>
      <c r="M55" s="19">
        <f t="shared" si="24"/>
        <v>0.25149700598802394</v>
      </c>
      <c r="N55" s="19">
        <f t="shared" si="24"/>
        <v>0.42342342342342343</v>
      </c>
      <c r="O55" s="19">
        <f t="shared" si="24"/>
        <v>0.27559055118110237</v>
      </c>
      <c r="P55" s="19">
        <f t="shared" si="24"/>
        <v>0.36994219653179189</v>
      </c>
      <c r="Q55" s="19">
        <f t="shared" si="24"/>
        <v>0.35714285714285715</v>
      </c>
      <c r="R55" s="19">
        <f t="shared" si="24"/>
        <v>0.29496402877697842</v>
      </c>
      <c r="S55" s="19">
        <f t="shared" si="24"/>
        <v>0.32941176470588235</v>
      </c>
      <c r="T55" s="19">
        <f t="shared" si="24"/>
        <v>0.36627906976744184</v>
      </c>
      <c r="U55" s="19">
        <f t="shared" si="24"/>
        <v>0.30769230769230771</v>
      </c>
      <c r="V55" s="19">
        <f t="shared" si="24"/>
        <v>0.24691358024691357</v>
      </c>
      <c r="W55" s="19">
        <f t="shared" si="24"/>
        <v>0.31952662721893493</v>
      </c>
      <c r="X55" s="19">
        <f t="shared" si="24"/>
        <v>0.37647058823529411</v>
      </c>
      <c r="Y55" s="19">
        <f t="shared" si="24"/>
        <v>0.22727272727272727</v>
      </c>
      <c r="Z55" s="19">
        <f t="shared" si="24"/>
        <v>0.23684210526315788</v>
      </c>
      <c r="AA55" s="19">
        <f t="shared" si="24"/>
        <v>0.31904761904761902</v>
      </c>
      <c r="AB55" s="19">
        <f t="shared" si="24"/>
        <v>0.4277456647398844</v>
      </c>
      <c r="AC55" s="19">
        <f t="shared" si="24"/>
        <v>0.35164835164835168</v>
      </c>
      <c r="AD55" s="19">
        <f t="shared" si="24"/>
        <v>0.45098039215686275</v>
      </c>
      <c r="AE55" s="19">
        <f t="shared" si="24"/>
        <v>0.27407407407407408</v>
      </c>
      <c r="AF55" s="19">
        <f t="shared" si="24"/>
        <v>0.29577464788732394</v>
      </c>
      <c r="AG55" s="19">
        <f>SUM(AG46/AG44)</f>
        <v>0.34430473372781067</v>
      </c>
    </row>
    <row r="56" spans="1:34" x14ac:dyDescent="0.25">
      <c r="A56" s="57" t="s">
        <v>72</v>
      </c>
      <c r="B56" s="19">
        <f t="shared" ref="B56:AF56" si="25">SUM(B47/B46)</f>
        <v>0.3258426966292135</v>
      </c>
      <c r="C56" s="19">
        <f t="shared" si="25"/>
        <v>0.34920634920634919</v>
      </c>
      <c r="D56" s="19">
        <f t="shared" si="25"/>
        <v>0.20481927710843373</v>
      </c>
      <c r="E56" s="19">
        <f t="shared" si="25"/>
        <v>0.43835616438356162</v>
      </c>
      <c r="F56" s="19">
        <f t="shared" si="25"/>
        <v>0.59259259259259256</v>
      </c>
      <c r="G56" s="19">
        <f t="shared" si="25"/>
        <v>0.42372881355932202</v>
      </c>
      <c r="H56" s="19">
        <f t="shared" si="25"/>
        <v>0.45833333333333331</v>
      </c>
      <c r="I56" s="19">
        <f t="shared" si="25"/>
        <v>0.25600000000000001</v>
      </c>
      <c r="J56" s="19">
        <f t="shared" si="25"/>
        <v>0.4107142857142857</v>
      </c>
      <c r="K56" s="19">
        <f t="shared" si="25"/>
        <v>0.58823529411764708</v>
      </c>
      <c r="L56" s="19">
        <f t="shared" si="25"/>
        <v>0.54545454545454541</v>
      </c>
      <c r="M56" s="19">
        <f t="shared" si="25"/>
        <v>0.7142857142857143</v>
      </c>
      <c r="N56" s="19">
        <f t="shared" si="25"/>
        <v>0.34042553191489361</v>
      </c>
      <c r="O56" s="19">
        <f t="shared" si="25"/>
        <v>0.45714285714285713</v>
      </c>
      <c r="P56" s="19">
        <f t="shared" si="25"/>
        <v>0.203125</v>
      </c>
      <c r="Q56" s="19">
        <f t="shared" si="25"/>
        <v>0.2857142857142857</v>
      </c>
      <c r="R56" s="19">
        <f t="shared" si="25"/>
        <v>0.58536585365853655</v>
      </c>
      <c r="S56" s="19">
        <f t="shared" si="25"/>
        <v>0.625</v>
      </c>
      <c r="T56" s="19">
        <f t="shared" si="25"/>
        <v>0.46031746031746029</v>
      </c>
      <c r="U56" s="19">
        <f t="shared" si="25"/>
        <v>0.45454545454545453</v>
      </c>
      <c r="V56" s="19">
        <f t="shared" si="25"/>
        <v>0.625</v>
      </c>
      <c r="W56" s="19">
        <f t="shared" si="25"/>
        <v>0.5</v>
      </c>
      <c r="X56" s="19">
        <f t="shared" si="25"/>
        <v>0.4375</v>
      </c>
      <c r="Y56" s="19">
        <f t="shared" si="25"/>
        <v>0.43333333333333335</v>
      </c>
      <c r="Z56" s="19">
        <f t="shared" si="25"/>
        <v>0.81481481481481477</v>
      </c>
      <c r="AA56" s="19">
        <f t="shared" si="25"/>
        <v>0.52238805970149249</v>
      </c>
      <c r="AB56" s="19">
        <f t="shared" si="25"/>
        <v>0.43243243243243246</v>
      </c>
      <c r="AC56" s="19">
        <f t="shared" si="25"/>
        <v>0.796875</v>
      </c>
      <c r="AD56" s="19">
        <f t="shared" si="25"/>
        <v>0.91304347826086951</v>
      </c>
      <c r="AE56" s="19">
        <f t="shared" si="25"/>
        <v>0.45945945945945948</v>
      </c>
      <c r="AF56" s="19">
        <f t="shared" si="25"/>
        <v>0.42857142857142855</v>
      </c>
      <c r="AG56" s="19">
        <f>SUM(AG47/AG46)</f>
        <v>0.47046186895810954</v>
      </c>
    </row>
    <row r="57" spans="1:34" x14ac:dyDescent="0.25">
      <c r="A57" s="57" t="s">
        <v>64</v>
      </c>
      <c r="B57" s="19">
        <f t="shared" ref="B57:AF57" si="26">SUM(B48/B46)</f>
        <v>0.2247191011235955</v>
      </c>
      <c r="C57" s="19">
        <f t="shared" si="26"/>
        <v>0.26984126984126983</v>
      </c>
      <c r="D57" s="19">
        <f t="shared" si="26"/>
        <v>0.14457831325301204</v>
      </c>
      <c r="E57" s="19">
        <f t="shared" si="26"/>
        <v>0.16438356164383561</v>
      </c>
      <c r="F57" s="19">
        <f t="shared" si="26"/>
        <v>9.2592592592592587E-2</v>
      </c>
      <c r="G57" s="19">
        <f t="shared" si="26"/>
        <v>0.11864406779661017</v>
      </c>
      <c r="H57" s="19">
        <f t="shared" si="26"/>
        <v>0.10416666666666667</v>
      </c>
      <c r="I57" s="19">
        <f t="shared" si="26"/>
        <v>0.2</v>
      </c>
      <c r="J57" s="19">
        <f t="shared" si="26"/>
        <v>0.10714285714285714</v>
      </c>
      <c r="K57" s="19">
        <f t="shared" si="26"/>
        <v>0.11764705882352941</v>
      </c>
      <c r="L57" s="19">
        <f t="shared" si="26"/>
        <v>0.25454545454545452</v>
      </c>
      <c r="M57" s="19">
        <f t="shared" si="26"/>
        <v>0.11904761904761904</v>
      </c>
      <c r="N57" s="19">
        <f t="shared" si="26"/>
        <v>0.18085106382978725</v>
      </c>
      <c r="O57" s="19">
        <f t="shared" si="26"/>
        <v>0.11428571428571428</v>
      </c>
      <c r="P57" s="19">
        <f t="shared" si="26"/>
        <v>0.1875</v>
      </c>
      <c r="Q57" s="19">
        <f t="shared" si="26"/>
        <v>0.18571428571428572</v>
      </c>
      <c r="R57" s="19">
        <f t="shared" si="26"/>
        <v>0.17073170731707318</v>
      </c>
      <c r="S57" s="19">
        <f t="shared" si="26"/>
        <v>8.9285714285714288E-2</v>
      </c>
      <c r="T57" s="19">
        <f t="shared" si="26"/>
        <v>0.20634920634920634</v>
      </c>
      <c r="U57" s="19">
        <f t="shared" si="26"/>
        <v>0.22727272727272727</v>
      </c>
      <c r="V57" s="19">
        <f t="shared" si="26"/>
        <v>0.125</v>
      </c>
      <c r="W57" s="19">
        <f t="shared" si="26"/>
        <v>0.18518518518518517</v>
      </c>
      <c r="X57" s="19">
        <f t="shared" si="26"/>
        <v>0.109375</v>
      </c>
      <c r="Y57" s="19">
        <f t="shared" si="26"/>
        <v>0.23333333333333334</v>
      </c>
      <c r="Z57" s="19">
        <f t="shared" si="26"/>
        <v>3.7037037037037035E-2</v>
      </c>
      <c r="AA57" s="19">
        <f t="shared" si="26"/>
        <v>0.2537313432835821</v>
      </c>
      <c r="AB57" s="19">
        <f t="shared" si="26"/>
        <v>0.16216216216216217</v>
      </c>
      <c r="AC57" s="19">
        <f t="shared" si="26"/>
        <v>0.15625</v>
      </c>
      <c r="AD57" s="19">
        <f t="shared" si="26"/>
        <v>8.6956521739130436E-3</v>
      </c>
      <c r="AE57" s="19">
        <f t="shared" si="26"/>
        <v>0.13513513513513514</v>
      </c>
      <c r="AF57" s="19">
        <f t="shared" si="26"/>
        <v>9.5238095238095233E-2</v>
      </c>
      <c r="AG57" s="19">
        <f>SUM(AG48/AG46)</f>
        <v>0.15682062298603652</v>
      </c>
    </row>
    <row r="58" spans="1:34" x14ac:dyDescent="0.25">
      <c r="A58" s="57" t="s">
        <v>71</v>
      </c>
      <c r="B58" s="19">
        <f t="shared" ref="B58:AF58" si="27">SUM(B49/B46)</f>
        <v>0.449438202247191</v>
      </c>
      <c r="C58" s="19">
        <f t="shared" si="27"/>
        <v>0.38095238095238093</v>
      </c>
      <c r="D58" s="19">
        <f t="shared" si="27"/>
        <v>0.6506024096385542</v>
      </c>
      <c r="E58" s="19">
        <f t="shared" si="27"/>
        <v>0.39726027397260272</v>
      </c>
      <c r="F58" s="19">
        <f t="shared" si="27"/>
        <v>0.31481481481481483</v>
      </c>
      <c r="G58" s="19">
        <f t="shared" si="27"/>
        <v>0.4576271186440678</v>
      </c>
      <c r="H58" s="19">
        <f t="shared" si="27"/>
        <v>0.4375</v>
      </c>
      <c r="I58" s="19">
        <f t="shared" si="27"/>
        <v>0.54400000000000004</v>
      </c>
      <c r="J58" s="19">
        <f t="shared" si="27"/>
        <v>0.48214285714285715</v>
      </c>
      <c r="K58" s="19">
        <f t="shared" si="27"/>
        <v>0.29411764705882354</v>
      </c>
      <c r="L58" s="19">
        <f t="shared" si="27"/>
        <v>0.2</v>
      </c>
      <c r="M58" s="19">
        <f t="shared" si="27"/>
        <v>0.16666666666666666</v>
      </c>
      <c r="N58" s="19">
        <f t="shared" si="27"/>
        <v>0.47872340425531917</v>
      </c>
      <c r="O58" s="19">
        <f t="shared" si="27"/>
        <v>0.42857142857142855</v>
      </c>
      <c r="P58" s="19">
        <f t="shared" si="27"/>
        <v>0.609375</v>
      </c>
      <c r="Q58" s="19">
        <f t="shared" si="27"/>
        <v>0.52857142857142858</v>
      </c>
      <c r="R58" s="19">
        <f t="shared" si="27"/>
        <v>0.24390243902439024</v>
      </c>
      <c r="S58" s="19">
        <f t="shared" si="27"/>
        <v>0.2857142857142857</v>
      </c>
      <c r="T58" s="19">
        <f t="shared" si="27"/>
        <v>0.33333333333333331</v>
      </c>
      <c r="U58" s="19">
        <f t="shared" si="27"/>
        <v>0.31818181818181818</v>
      </c>
      <c r="V58" s="19">
        <f t="shared" si="27"/>
        <v>0.25</v>
      </c>
      <c r="W58" s="19">
        <f t="shared" si="27"/>
        <v>0.31481481481481483</v>
      </c>
      <c r="X58" s="19">
        <f t="shared" si="27"/>
        <v>0.453125</v>
      </c>
      <c r="Y58" s="19">
        <f t="shared" si="27"/>
        <v>0.33333333333333331</v>
      </c>
      <c r="Z58" s="19">
        <f t="shared" si="27"/>
        <v>0.14814814814814814</v>
      </c>
      <c r="AA58" s="19">
        <f t="shared" si="27"/>
        <v>0.22388059701492538</v>
      </c>
      <c r="AB58" s="19">
        <f t="shared" si="27"/>
        <v>0.40540540540540543</v>
      </c>
      <c r="AC58" s="19">
        <f t="shared" si="27"/>
        <v>4.6875E-2</v>
      </c>
      <c r="AD58" s="19">
        <f t="shared" si="27"/>
        <v>7.8260869565217397E-2</v>
      </c>
      <c r="AE58" s="19">
        <f t="shared" si="27"/>
        <v>0.40540540540540543</v>
      </c>
      <c r="AF58" s="19">
        <f t="shared" si="27"/>
        <v>0.47619047619047616</v>
      </c>
      <c r="AG58" s="19">
        <f>SUM(AG49/AG46)</f>
        <v>0.37271750805585391</v>
      </c>
    </row>
    <row r="59" spans="1:34" x14ac:dyDescent="0.25">
      <c r="A59" s="75" t="s">
        <v>123</v>
      </c>
      <c r="B59" s="19">
        <f>SUM(B49/B44)</f>
        <v>0.17937219730941703</v>
      </c>
      <c r="C59" s="19">
        <f t="shared" ref="C59:AG59" si="28">SUM(C49/C44)</f>
        <v>0.14285714285714285</v>
      </c>
      <c r="D59" s="19">
        <f t="shared" si="28"/>
        <v>0.31578947368421051</v>
      </c>
      <c r="E59" s="19">
        <f t="shared" si="28"/>
        <v>0.14427860696517414</v>
      </c>
      <c r="F59" s="19">
        <f t="shared" si="28"/>
        <v>8.5858585858585856E-2</v>
      </c>
      <c r="G59" s="19">
        <f t="shared" si="28"/>
        <v>0.15428571428571428</v>
      </c>
      <c r="H59" s="19">
        <f t="shared" si="28"/>
        <v>0.1111111111111111</v>
      </c>
      <c r="I59" s="19">
        <f t="shared" si="28"/>
        <v>0.29310344827586204</v>
      </c>
      <c r="J59" s="19">
        <f t="shared" si="28"/>
        <v>0.17763157894736842</v>
      </c>
      <c r="K59" s="19">
        <f t="shared" si="28"/>
        <v>6.7114093959731544E-2</v>
      </c>
      <c r="L59" s="19">
        <f t="shared" si="28"/>
        <v>5.5837563451776651E-2</v>
      </c>
      <c r="M59" s="19">
        <f t="shared" si="28"/>
        <v>4.1916167664670656E-2</v>
      </c>
      <c r="N59" s="19">
        <f t="shared" si="28"/>
        <v>0.20270270270270271</v>
      </c>
      <c r="O59" s="19">
        <f t="shared" si="28"/>
        <v>0.11811023622047244</v>
      </c>
      <c r="P59" s="19">
        <f t="shared" si="28"/>
        <v>0.22543352601156069</v>
      </c>
      <c r="Q59" s="19">
        <f t="shared" si="28"/>
        <v>0.18877551020408162</v>
      </c>
      <c r="R59" s="19">
        <f t="shared" si="28"/>
        <v>7.1942446043165464E-2</v>
      </c>
      <c r="S59" s="19">
        <f t="shared" si="28"/>
        <v>9.4117647058823528E-2</v>
      </c>
      <c r="T59" s="19">
        <f t="shared" si="28"/>
        <v>0.12209302325581395</v>
      </c>
      <c r="U59" s="19">
        <f t="shared" si="28"/>
        <v>9.7902097902097904E-2</v>
      </c>
      <c r="V59" s="19">
        <f t="shared" si="28"/>
        <v>6.1728395061728392E-2</v>
      </c>
      <c r="W59" s="19">
        <f t="shared" si="28"/>
        <v>0.10059171597633136</v>
      </c>
      <c r="X59" s="19">
        <f t="shared" si="28"/>
        <v>0.17058823529411765</v>
      </c>
      <c r="Y59" s="19">
        <f t="shared" si="28"/>
        <v>7.575757575757576E-2</v>
      </c>
      <c r="Z59" s="19">
        <f t="shared" si="28"/>
        <v>3.5087719298245612E-2</v>
      </c>
      <c r="AA59" s="19">
        <f t="shared" si="28"/>
        <v>7.1428571428571425E-2</v>
      </c>
      <c r="AB59" s="19">
        <f t="shared" si="28"/>
        <v>0.17341040462427745</v>
      </c>
      <c r="AC59" s="19">
        <f t="shared" si="28"/>
        <v>1.6483516483516484E-2</v>
      </c>
      <c r="AD59" s="19">
        <f t="shared" si="28"/>
        <v>3.5294117647058823E-2</v>
      </c>
      <c r="AE59" s="19">
        <f t="shared" si="28"/>
        <v>0.1111111111111111</v>
      </c>
      <c r="AF59" s="19">
        <f t="shared" si="28"/>
        <v>0.14084507042253522</v>
      </c>
      <c r="AG59" s="19">
        <f t="shared" si="28"/>
        <v>0.12832840236686391</v>
      </c>
    </row>
    <row r="60" spans="1:34" x14ac:dyDescent="0.25">
      <c r="I60"/>
    </row>
    <row r="61" spans="1:34" x14ac:dyDescent="0.25">
      <c r="I61"/>
    </row>
    <row r="62" spans="1:34" s="40" customFormat="1" x14ac:dyDescent="0.25">
      <c r="A62" s="104" t="s">
        <v>139</v>
      </c>
      <c r="B62" s="101">
        <v>43952</v>
      </c>
      <c r="C62" s="101">
        <v>43953</v>
      </c>
      <c r="D62" s="101">
        <v>43954</v>
      </c>
      <c r="E62" s="101">
        <v>43955</v>
      </c>
      <c r="F62" s="101">
        <v>43956</v>
      </c>
      <c r="G62" s="101">
        <v>43957</v>
      </c>
      <c r="H62" s="101">
        <v>43958</v>
      </c>
      <c r="I62" s="101">
        <v>43959</v>
      </c>
      <c r="J62" s="101">
        <v>43960</v>
      </c>
      <c r="K62" s="101">
        <v>43961</v>
      </c>
      <c r="L62" s="101">
        <v>43962</v>
      </c>
      <c r="M62" s="101">
        <v>43963</v>
      </c>
      <c r="N62" s="101">
        <v>43964</v>
      </c>
      <c r="O62" s="101">
        <v>43965</v>
      </c>
      <c r="P62" s="101">
        <v>43966</v>
      </c>
      <c r="Q62" s="101">
        <v>43967</v>
      </c>
      <c r="R62" s="101">
        <v>43968</v>
      </c>
      <c r="S62" s="101">
        <v>43969</v>
      </c>
      <c r="T62" s="101">
        <v>43970</v>
      </c>
      <c r="U62" s="101">
        <v>43971</v>
      </c>
      <c r="V62" s="101">
        <v>43972</v>
      </c>
      <c r="W62" s="101">
        <v>43973</v>
      </c>
      <c r="X62" s="101">
        <v>43974</v>
      </c>
      <c r="Y62" s="101">
        <v>43975</v>
      </c>
      <c r="Z62" s="101">
        <v>43976</v>
      </c>
      <c r="AA62" s="101">
        <v>43977</v>
      </c>
      <c r="AB62" s="101">
        <v>43978</v>
      </c>
      <c r="AC62" s="101">
        <v>43979</v>
      </c>
      <c r="AD62" s="101">
        <v>43980</v>
      </c>
      <c r="AE62" s="101">
        <v>43981</v>
      </c>
      <c r="AF62" s="101">
        <v>43982</v>
      </c>
      <c r="AG62" s="101" t="s">
        <v>126</v>
      </c>
    </row>
    <row r="63" spans="1:34" s="1" customFormat="1" x14ac:dyDescent="0.25">
      <c r="A63" s="102" t="s">
        <v>142</v>
      </c>
      <c r="C63" s="1">
        <v>4</v>
      </c>
      <c r="D63" s="1">
        <v>2</v>
      </c>
      <c r="E63" s="1">
        <v>25</v>
      </c>
      <c r="F63" s="1">
        <v>28</v>
      </c>
      <c r="G63" s="1">
        <v>21</v>
      </c>
      <c r="K63" s="1">
        <v>26</v>
      </c>
      <c r="L63" s="1">
        <v>26</v>
      </c>
      <c r="M63" s="1">
        <v>24</v>
      </c>
      <c r="N63" s="1">
        <v>21</v>
      </c>
      <c r="O63" s="1">
        <v>17</v>
      </c>
      <c r="R63" s="1">
        <v>0</v>
      </c>
      <c r="S63" s="1">
        <v>36</v>
      </c>
      <c r="T63" s="1">
        <v>27</v>
      </c>
      <c r="U63" s="1">
        <v>26</v>
      </c>
      <c r="V63" s="1">
        <v>19</v>
      </c>
      <c r="Z63" s="1">
        <v>8</v>
      </c>
      <c r="AB63" s="1">
        <v>27</v>
      </c>
      <c r="AC63" s="108">
        <v>29</v>
      </c>
      <c r="AD63" s="108"/>
      <c r="AE63" s="108"/>
      <c r="AF63" s="108">
        <v>2</v>
      </c>
      <c r="AG63" s="112">
        <v>482</v>
      </c>
    </row>
    <row r="64" spans="1:34" s="1" customFormat="1" x14ac:dyDescent="0.25">
      <c r="A64" s="102" t="s">
        <v>140</v>
      </c>
      <c r="B64" s="1">
        <v>0</v>
      </c>
      <c r="C64" s="1">
        <v>0</v>
      </c>
      <c r="D64" s="1">
        <v>0</v>
      </c>
      <c r="E64" s="1">
        <v>0</v>
      </c>
      <c r="F64" s="1">
        <v>0</v>
      </c>
      <c r="G64" s="1">
        <v>0</v>
      </c>
      <c r="H64" s="1">
        <v>0</v>
      </c>
      <c r="I64" s="1">
        <v>0</v>
      </c>
      <c r="J64" s="1">
        <v>0</v>
      </c>
      <c r="K64" s="1">
        <v>0</v>
      </c>
      <c r="L64" s="1">
        <v>0</v>
      </c>
      <c r="M64" s="1">
        <v>0</v>
      </c>
      <c r="N64" s="1">
        <v>2</v>
      </c>
      <c r="O64" s="1">
        <v>0</v>
      </c>
      <c r="P64" s="1">
        <v>0</v>
      </c>
      <c r="Q64" s="1">
        <v>0</v>
      </c>
      <c r="R64" s="1">
        <v>0</v>
      </c>
      <c r="S64" s="1">
        <v>1</v>
      </c>
      <c r="T64" s="1">
        <v>0</v>
      </c>
      <c r="U64" s="1">
        <v>0</v>
      </c>
      <c r="V64" s="1">
        <v>1</v>
      </c>
      <c r="W64" s="1">
        <v>0</v>
      </c>
      <c r="X64" s="1">
        <v>0</v>
      </c>
      <c r="Y64" s="1">
        <v>0</v>
      </c>
      <c r="Z64" s="1">
        <v>0</v>
      </c>
      <c r="AA64" s="1">
        <v>0</v>
      </c>
      <c r="AB64" s="1">
        <v>0</v>
      </c>
      <c r="AC64" s="1">
        <v>0</v>
      </c>
      <c r="AD64" s="1">
        <v>0</v>
      </c>
      <c r="AE64" s="1">
        <v>0</v>
      </c>
      <c r="AF64" s="1">
        <v>0</v>
      </c>
      <c r="AG64" s="112">
        <f>SUM(B64:AF64)</f>
        <v>4</v>
      </c>
    </row>
    <row r="65" spans="1:40" s="1" customFormat="1" x14ac:dyDescent="0.25">
      <c r="A65" s="102" t="s">
        <v>141</v>
      </c>
      <c r="E65" s="1">
        <v>15</v>
      </c>
      <c r="F65" s="1">
        <v>21</v>
      </c>
      <c r="G65" s="1">
        <v>20</v>
      </c>
      <c r="K65" s="1">
        <v>7</v>
      </c>
      <c r="L65" s="1">
        <v>7</v>
      </c>
      <c r="M65" s="1">
        <v>2</v>
      </c>
      <c r="N65" s="1">
        <v>6</v>
      </c>
      <c r="O65" s="1">
        <v>5</v>
      </c>
      <c r="R65" s="1">
        <v>0</v>
      </c>
      <c r="S65" s="1">
        <v>14</v>
      </c>
      <c r="T65" s="1">
        <v>16</v>
      </c>
      <c r="U65" s="1">
        <v>15</v>
      </c>
      <c r="V65" s="1">
        <v>9</v>
      </c>
      <c r="Z65" s="1">
        <v>2</v>
      </c>
      <c r="AB65" s="1">
        <v>14</v>
      </c>
      <c r="AC65" s="1">
        <v>10</v>
      </c>
      <c r="AD65" s="108"/>
      <c r="AE65" s="108"/>
      <c r="AF65" s="109">
        <v>0</v>
      </c>
      <c r="AG65" s="112">
        <v>225</v>
      </c>
    </row>
    <row r="66" spans="1:40" s="1" customFormat="1" x14ac:dyDescent="0.25">
      <c r="A66" s="103" t="s">
        <v>143</v>
      </c>
      <c r="B66" s="1">
        <v>9</v>
      </c>
      <c r="C66" s="1">
        <v>3</v>
      </c>
      <c r="D66" s="1">
        <v>0</v>
      </c>
      <c r="E66" s="1">
        <v>12</v>
      </c>
      <c r="F66" s="1">
        <v>9</v>
      </c>
      <c r="G66" s="1">
        <v>5</v>
      </c>
      <c r="H66" s="1">
        <v>9</v>
      </c>
      <c r="I66" s="1">
        <v>9</v>
      </c>
      <c r="J66" s="1">
        <v>1</v>
      </c>
      <c r="K66" s="1">
        <v>11</v>
      </c>
      <c r="L66" s="1">
        <v>11</v>
      </c>
      <c r="M66" s="1">
        <v>9</v>
      </c>
      <c r="N66" s="1">
        <v>7</v>
      </c>
      <c r="O66" s="1">
        <v>8</v>
      </c>
      <c r="P66" s="1">
        <v>3</v>
      </c>
      <c r="Q66" s="1">
        <v>0</v>
      </c>
      <c r="R66" s="1">
        <v>0</v>
      </c>
      <c r="S66" s="1">
        <v>12</v>
      </c>
      <c r="T66" s="1">
        <v>6</v>
      </c>
      <c r="U66" s="1">
        <v>5</v>
      </c>
      <c r="V66" s="1">
        <v>5</v>
      </c>
      <c r="W66" s="1">
        <v>4</v>
      </c>
      <c r="X66" s="1">
        <v>5</v>
      </c>
      <c r="Y66" s="1">
        <v>1</v>
      </c>
      <c r="Z66" s="1">
        <v>5</v>
      </c>
      <c r="AA66" s="1">
        <v>6</v>
      </c>
      <c r="AB66" s="1">
        <v>8</v>
      </c>
      <c r="AC66" s="1">
        <v>8</v>
      </c>
      <c r="AD66" s="108">
        <v>9</v>
      </c>
      <c r="AE66" s="108">
        <v>2</v>
      </c>
      <c r="AF66" s="109">
        <v>2</v>
      </c>
      <c r="AG66" s="112">
        <f>SUM(B66:AF66)</f>
        <v>184</v>
      </c>
    </row>
    <row r="67" spans="1:40" s="1" customFormat="1" x14ac:dyDescent="0.25">
      <c r="A67" s="103" t="s">
        <v>144</v>
      </c>
      <c r="B67" s="1">
        <v>2</v>
      </c>
      <c r="C67" s="1">
        <v>1</v>
      </c>
      <c r="D67" s="1">
        <v>2</v>
      </c>
      <c r="E67" s="1">
        <v>6</v>
      </c>
      <c r="F67" s="1">
        <v>0</v>
      </c>
      <c r="G67" s="1">
        <v>1</v>
      </c>
      <c r="H67" s="1">
        <v>3</v>
      </c>
      <c r="I67" s="1">
        <v>2</v>
      </c>
      <c r="J67" s="1">
        <v>2</v>
      </c>
      <c r="K67" s="1">
        <v>3</v>
      </c>
      <c r="L67" s="1">
        <v>3</v>
      </c>
      <c r="M67" s="1">
        <v>1</v>
      </c>
      <c r="N67" s="1">
        <v>4</v>
      </c>
      <c r="O67" s="1">
        <v>3</v>
      </c>
      <c r="P67" s="1">
        <v>1</v>
      </c>
      <c r="Q67" s="1">
        <v>4</v>
      </c>
      <c r="R67" s="1">
        <v>0</v>
      </c>
      <c r="S67" s="1">
        <v>2</v>
      </c>
      <c r="T67" s="1">
        <v>2</v>
      </c>
      <c r="U67" s="1">
        <v>3</v>
      </c>
      <c r="V67" s="1">
        <v>1</v>
      </c>
      <c r="W67" s="1">
        <v>2</v>
      </c>
      <c r="X67" s="1">
        <v>2</v>
      </c>
      <c r="Y67" s="1">
        <v>0</v>
      </c>
      <c r="Z67" s="1">
        <v>0</v>
      </c>
      <c r="AA67" s="1">
        <v>11</v>
      </c>
      <c r="AB67" s="1">
        <v>4</v>
      </c>
      <c r="AC67" s="1">
        <v>6</v>
      </c>
      <c r="AD67" s="109">
        <v>2</v>
      </c>
      <c r="AE67" s="108">
        <v>0</v>
      </c>
      <c r="AF67" s="109">
        <v>0</v>
      </c>
      <c r="AG67" s="112">
        <f>SUM(B67:AF67)</f>
        <v>73</v>
      </c>
    </row>
    <row r="68" spans="1:40" s="1" customFormat="1" x14ac:dyDescent="0.25">
      <c r="A68" s="102" t="s">
        <v>145</v>
      </c>
      <c r="E68" s="1">
        <v>39</v>
      </c>
      <c r="F68" s="1">
        <v>39</v>
      </c>
      <c r="G68" s="1">
        <v>43</v>
      </c>
      <c r="K68" s="1">
        <v>37</v>
      </c>
      <c r="L68" s="1">
        <v>37</v>
      </c>
      <c r="M68" s="1">
        <v>39</v>
      </c>
      <c r="N68" s="1">
        <v>26</v>
      </c>
      <c r="O68" s="1">
        <v>35</v>
      </c>
      <c r="R68" s="1">
        <v>0</v>
      </c>
      <c r="S68" s="1">
        <v>31</v>
      </c>
      <c r="T68" s="1">
        <v>41</v>
      </c>
      <c r="U68" s="1">
        <v>31</v>
      </c>
      <c r="V68" s="1">
        <v>46</v>
      </c>
      <c r="Z68" s="1">
        <v>3</v>
      </c>
      <c r="AB68" s="1">
        <v>43</v>
      </c>
      <c r="AC68" s="1">
        <v>36</v>
      </c>
      <c r="AD68" s="109"/>
      <c r="AE68" s="108"/>
      <c r="AF68" s="109">
        <v>0</v>
      </c>
      <c r="AG68" s="112">
        <v>796</v>
      </c>
    </row>
    <row r="69" spans="1:40" x14ac:dyDescent="0.25">
      <c r="I69"/>
    </row>
    <row r="70" spans="1:40" x14ac:dyDescent="0.25">
      <c r="I70"/>
    </row>
    <row r="71" spans="1:40" x14ac:dyDescent="0.25">
      <c r="I71"/>
    </row>
    <row r="72" spans="1:40" x14ac:dyDescent="0.25">
      <c r="I72"/>
    </row>
    <row r="73" spans="1:40" x14ac:dyDescent="0.25">
      <c r="I73"/>
    </row>
    <row r="74" spans="1:40" x14ac:dyDescent="0.25">
      <c r="I74"/>
    </row>
    <row r="75" spans="1:40" x14ac:dyDescent="0.25">
      <c r="I75"/>
      <c r="AM75" s="104" t="s">
        <v>139</v>
      </c>
      <c r="AN75" s="101" t="s">
        <v>149</v>
      </c>
    </row>
    <row r="76" spans="1:40" x14ac:dyDescent="0.25">
      <c r="I76"/>
      <c r="AB76" s="104" t="s">
        <v>139</v>
      </c>
      <c r="AM76" s="102" t="s">
        <v>142</v>
      </c>
      <c r="AN76" s="112">
        <v>482</v>
      </c>
    </row>
    <row r="77" spans="1:40" x14ac:dyDescent="0.25">
      <c r="I77"/>
      <c r="AB77" s="102" t="s">
        <v>142</v>
      </c>
      <c r="AM77" s="102" t="s">
        <v>140</v>
      </c>
      <c r="AN77" s="112">
        <v>4</v>
      </c>
    </row>
    <row r="78" spans="1:40" x14ac:dyDescent="0.25">
      <c r="I78"/>
      <c r="AB78" s="102" t="s">
        <v>140</v>
      </c>
      <c r="AM78" s="102" t="s">
        <v>141</v>
      </c>
      <c r="AN78" s="112">
        <v>225</v>
      </c>
    </row>
    <row r="79" spans="1:40" x14ac:dyDescent="0.25">
      <c r="I79"/>
      <c r="AB79" s="102" t="s">
        <v>141</v>
      </c>
      <c r="AM79" s="103" t="s">
        <v>143</v>
      </c>
      <c r="AN79" s="112">
        <v>184</v>
      </c>
    </row>
    <row r="80" spans="1:40" x14ac:dyDescent="0.25">
      <c r="I80"/>
      <c r="AB80" s="103" t="s">
        <v>143</v>
      </c>
      <c r="AM80" s="103" t="s">
        <v>144</v>
      </c>
      <c r="AN80" s="112">
        <v>73</v>
      </c>
    </row>
    <row r="81" spans="9:40" x14ac:dyDescent="0.25">
      <c r="I81"/>
      <c r="AB81" s="103" t="s">
        <v>144</v>
      </c>
      <c r="AM81" s="102" t="s">
        <v>145</v>
      </c>
      <c r="AN81" s="112">
        <v>796</v>
      </c>
    </row>
    <row r="82" spans="9:40" x14ac:dyDescent="0.25">
      <c r="I82"/>
      <c r="AB82" s="102" t="s">
        <v>145</v>
      </c>
    </row>
    <row r="83" spans="9:40" x14ac:dyDescent="0.25">
      <c r="I83"/>
    </row>
    <row r="84" spans="9:40" x14ac:dyDescent="0.25">
      <c r="I84"/>
    </row>
    <row r="85" spans="9:40" x14ac:dyDescent="0.25">
      <c r="I85"/>
    </row>
    <row r="86" spans="9:40" x14ac:dyDescent="0.25">
      <c r="I86"/>
    </row>
    <row r="87" spans="9:40" x14ac:dyDescent="0.25">
      <c r="I87"/>
    </row>
    <row r="88" spans="9:40" x14ac:dyDescent="0.25">
      <c r="I88"/>
    </row>
    <row r="89" spans="9:40" x14ac:dyDescent="0.25">
      <c r="I89"/>
    </row>
    <row r="90" spans="9:40" x14ac:dyDescent="0.25">
      <c r="I90"/>
    </row>
    <row r="91" spans="9:40" x14ac:dyDescent="0.25">
      <c r="I91"/>
    </row>
    <row r="92" spans="9:40" x14ac:dyDescent="0.25">
      <c r="I92"/>
    </row>
    <row r="93" spans="9:40" x14ac:dyDescent="0.25">
      <c r="I93"/>
    </row>
    <row r="94" spans="9:40" x14ac:dyDescent="0.25">
      <c r="I94"/>
    </row>
    <row r="95" spans="9:40" x14ac:dyDescent="0.25">
      <c r="I95"/>
    </row>
    <row r="96" spans="9:40" x14ac:dyDescent="0.25">
      <c r="I96"/>
    </row>
    <row r="97" spans="9:9" x14ac:dyDescent="0.25">
      <c r="I97"/>
    </row>
    <row r="98" spans="9:9" x14ac:dyDescent="0.25">
      <c r="I98"/>
    </row>
    <row r="99" spans="9:9" x14ac:dyDescent="0.25">
      <c r="I99"/>
    </row>
  </sheetData>
  <customSheetViews>
    <customSheetView guid="{A65EC11C-63CB-490A-910D-DD88AD3A7259}">
      <pane xSplit="1" ySplit="1" topLeftCell="E2" activePane="bottomRight" state="frozen"/>
      <selection pane="bottomRight" activeCell="R41" sqref="R41"/>
      <pageMargins left="0.7" right="0.7" top="0.75" bottom="0.75" header="0.3" footer="0.3"/>
    </customSheetView>
    <customSheetView guid="{A6420D54-14D0-4DC1-980F-CF6A6409585B}">
      <pane xSplit="1" ySplit="1" topLeftCell="R5" activePane="bottomRight" state="frozen"/>
      <selection pane="bottomRight" activeCell="AI42" sqref="AI42"/>
      <pageMargins left="0.7" right="0.7" top="0.75" bottom="0.75" header="0.3" footer="0.3"/>
      <pageSetup paperSize="9" orientation="portrait" r:id="rId1"/>
    </customSheetView>
  </customSheetViews>
  <mergeCells count="3">
    <mergeCell ref="A11:XFD11"/>
    <mergeCell ref="A18:XFD19"/>
    <mergeCell ref="A29:XFD29"/>
  </mergeCell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G92"/>
  <sheetViews>
    <sheetView zoomScale="90" zoomScaleNormal="90" workbookViewId="0">
      <pane xSplit="1" ySplit="1" topLeftCell="M29" activePane="bottomRight" state="frozen"/>
      <selection pane="topRight" activeCell="B1" sqref="B1"/>
      <selection pane="bottomLeft" activeCell="A2" sqref="A2"/>
      <selection pane="bottomRight" activeCell="AF50" sqref="AF50"/>
    </sheetView>
  </sheetViews>
  <sheetFormatPr defaultRowHeight="15" x14ac:dyDescent="0.25"/>
  <cols>
    <col min="1" max="1" width="39.140625" bestFit="1" customWidth="1"/>
    <col min="2" max="8" width="11.85546875" bestFit="1" customWidth="1"/>
    <col min="9" max="9" width="11.85546875" style="78" bestFit="1" customWidth="1"/>
    <col min="10" max="31" width="11.85546875" bestFit="1" customWidth="1"/>
    <col min="32" max="32" width="12.28515625" bestFit="1" customWidth="1"/>
  </cols>
  <sheetData>
    <row r="1" spans="1:32" s="82" customFormat="1" ht="15.75" thickBot="1" x14ac:dyDescent="0.3">
      <c r="A1" s="80"/>
      <c r="B1" s="81">
        <v>43983</v>
      </c>
      <c r="C1" s="81">
        <v>43984</v>
      </c>
      <c r="D1" s="81">
        <v>43985</v>
      </c>
      <c r="E1" s="81">
        <v>43986</v>
      </c>
      <c r="F1" s="81">
        <v>43987</v>
      </c>
      <c r="G1" s="81">
        <v>43988</v>
      </c>
      <c r="H1" s="81">
        <v>43989</v>
      </c>
      <c r="I1" s="81">
        <v>43990</v>
      </c>
      <c r="J1" s="81">
        <v>43991</v>
      </c>
      <c r="K1" s="81">
        <v>43992</v>
      </c>
      <c r="L1" s="81">
        <v>43993</v>
      </c>
      <c r="M1" s="81">
        <v>43994</v>
      </c>
      <c r="N1" s="81">
        <v>43995</v>
      </c>
      <c r="O1" s="81">
        <v>43996</v>
      </c>
      <c r="P1" s="81">
        <v>43997</v>
      </c>
      <c r="Q1" s="81">
        <v>43998</v>
      </c>
      <c r="R1" s="81">
        <v>43999</v>
      </c>
      <c r="S1" s="81">
        <v>44000</v>
      </c>
      <c r="T1" s="81">
        <v>44001</v>
      </c>
      <c r="U1" s="81">
        <v>44002</v>
      </c>
      <c r="V1" s="81">
        <v>44003</v>
      </c>
      <c r="W1" s="81">
        <v>44004</v>
      </c>
      <c r="X1" s="81">
        <v>44005</v>
      </c>
      <c r="Y1" s="81">
        <v>44006</v>
      </c>
      <c r="Z1" s="81">
        <v>44007</v>
      </c>
      <c r="AA1" s="81">
        <v>44008</v>
      </c>
      <c r="AB1" s="81">
        <v>44009</v>
      </c>
      <c r="AC1" s="81">
        <v>44010</v>
      </c>
      <c r="AD1" s="81">
        <v>44011</v>
      </c>
      <c r="AE1" s="81">
        <v>44012</v>
      </c>
      <c r="AF1" s="81" t="s">
        <v>127</v>
      </c>
    </row>
    <row r="2" spans="1:32" s="49" customFormat="1" ht="15.75" thickBot="1" x14ac:dyDescent="0.3">
      <c r="A2" s="114" t="s">
        <v>137</v>
      </c>
      <c r="B2" s="48">
        <v>43983</v>
      </c>
      <c r="C2" s="48">
        <v>43984</v>
      </c>
      <c r="D2" s="48">
        <v>43985</v>
      </c>
      <c r="E2" s="48">
        <v>43986</v>
      </c>
      <c r="F2" s="48">
        <v>43987</v>
      </c>
      <c r="G2" s="48">
        <v>43988</v>
      </c>
      <c r="H2" s="83">
        <v>43989</v>
      </c>
      <c r="I2" s="83">
        <v>43990</v>
      </c>
      <c r="J2" s="83">
        <v>43991</v>
      </c>
      <c r="K2" s="48">
        <v>43992</v>
      </c>
      <c r="L2" s="48">
        <v>43993</v>
      </c>
      <c r="M2" s="48">
        <v>43994</v>
      </c>
      <c r="N2" s="48">
        <v>43995</v>
      </c>
      <c r="O2" s="48">
        <v>43996</v>
      </c>
      <c r="P2" s="48">
        <v>43997</v>
      </c>
      <c r="Q2" s="48">
        <v>43998</v>
      </c>
      <c r="R2" s="48">
        <v>43999</v>
      </c>
      <c r="S2" s="48">
        <v>44000</v>
      </c>
      <c r="T2" s="48">
        <v>44001</v>
      </c>
      <c r="U2" s="48">
        <v>44002</v>
      </c>
      <c r="V2" s="48">
        <v>44003</v>
      </c>
      <c r="W2" s="48">
        <v>44004</v>
      </c>
      <c r="X2" s="48">
        <v>44005</v>
      </c>
      <c r="Y2" s="48">
        <v>44006</v>
      </c>
      <c r="Z2" s="48">
        <v>44007</v>
      </c>
      <c r="AA2" s="48">
        <v>44008</v>
      </c>
      <c r="AB2" s="48">
        <v>44009</v>
      </c>
      <c r="AC2" s="48">
        <v>44010</v>
      </c>
      <c r="AD2" s="48">
        <v>44011</v>
      </c>
      <c r="AE2" s="48">
        <v>44012</v>
      </c>
      <c r="AF2" s="48"/>
    </row>
    <row r="3" spans="1:32" s="24" customFormat="1" x14ac:dyDescent="0.25">
      <c r="A3" s="26" t="s">
        <v>0</v>
      </c>
      <c r="B3" s="23">
        <v>118</v>
      </c>
      <c r="C3" s="24">
        <v>103</v>
      </c>
      <c r="D3" s="24">
        <v>55</v>
      </c>
      <c r="E3" s="24">
        <v>73</v>
      </c>
      <c r="F3" s="24">
        <v>62</v>
      </c>
      <c r="G3" s="24">
        <v>55</v>
      </c>
      <c r="H3" s="1">
        <v>62</v>
      </c>
      <c r="I3" s="1">
        <v>67</v>
      </c>
      <c r="J3" s="1">
        <v>66</v>
      </c>
      <c r="K3" s="24">
        <v>73</v>
      </c>
      <c r="L3" s="24">
        <v>44</v>
      </c>
      <c r="M3" s="24">
        <v>64</v>
      </c>
      <c r="N3" s="24">
        <v>75</v>
      </c>
      <c r="O3" s="24">
        <v>61</v>
      </c>
      <c r="P3" s="24">
        <v>72</v>
      </c>
      <c r="Q3" s="24">
        <v>65</v>
      </c>
      <c r="R3" s="24">
        <v>70</v>
      </c>
      <c r="S3" s="24">
        <v>75</v>
      </c>
      <c r="T3" s="24">
        <v>45</v>
      </c>
      <c r="U3" s="24">
        <v>51</v>
      </c>
      <c r="V3" s="24">
        <v>41</v>
      </c>
      <c r="W3" s="24">
        <v>46</v>
      </c>
      <c r="X3" s="24">
        <v>61</v>
      </c>
      <c r="Y3" s="24">
        <v>46</v>
      </c>
      <c r="Z3" s="24">
        <v>40</v>
      </c>
      <c r="AA3" s="25">
        <v>61</v>
      </c>
      <c r="AB3" s="25">
        <v>77</v>
      </c>
      <c r="AC3" s="25">
        <v>62</v>
      </c>
      <c r="AD3" s="24">
        <v>75</v>
      </c>
      <c r="AE3" s="24">
        <v>59</v>
      </c>
    </row>
    <row r="4" spans="1:32" s="1" customFormat="1" x14ac:dyDescent="0.25">
      <c r="A4" s="27" t="s">
        <v>1</v>
      </c>
      <c r="B4" s="22">
        <v>85</v>
      </c>
      <c r="C4" s="1">
        <v>81</v>
      </c>
      <c r="D4" s="1">
        <v>41</v>
      </c>
      <c r="E4" s="1">
        <v>50</v>
      </c>
      <c r="F4" s="1">
        <v>45</v>
      </c>
      <c r="G4" s="1">
        <v>39</v>
      </c>
      <c r="H4" s="1">
        <v>51</v>
      </c>
      <c r="I4" s="1">
        <v>48</v>
      </c>
      <c r="J4" s="1">
        <v>52</v>
      </c>
      <c r="K4" s="1">
        <v>45</v>
      </c>
      <c r="L4" s="1">
        <v>35</v>
      </c>
      <c r="M4" s="1">
        <v>51</v>
      </c>
      <c r="N4" s="1">
        <v>50</v>
      </c>
      <c r="O4" s="1">
        <v>44</v>
      </c>
      <c r="P4" s="1">
        <v>52</v>
      </c>
      <c r="Q4" s="1">
        <v>55</v>
      </c>
      <c r="R4" s="1">
        <v>47</v>
      </c>
      <c r="S4" s="1">
        <v>52</v>
      </c>
      <c r="T4" s="1">
        <v>35</v>
      </c>
      <c r="U4" s="1">
        <v>36</v>
      </c>
      <c r="V4" s="1">
        <v>36</v>
      </c>
      <c r="W4" s="1">
        <v>35</v>
      </c>
      <c r="X4" s="1">
        <v>38</v>
      </c>
      <c r="Y4" s="1">
        <v>32</v>
      </c>
      <c r="Z4" s="1">
        <v>31</v>
      </c>
      <c r="AA4" s="2">
        <v>43</v>
      </c>
      <c r="AB4" s="2">
        <v>46</v>
      </c>
      <c r="AC4" s="2">
        <v>37</v>
      </c>
      <c r="AD4" s="1">
        <v>47</v>
      </c>
      <c r="AE4" s="1">
        <v>43</v>
      </c>
    </row>
    <row r="5" spans="1:32" s="1" customFormat="1" x14ac:dyDescent="0.25">
      <c r="A5" s="27" t="s">
        <v>2</v>
      </c>
      <c r="B5" s="22">
        <v>33</v>
      </c>
      <c r="C5" s="1">
        <v>21</v>
      </c>
      <c r="D5" s="1">
        <v>14</v>
      </c>
      <c r="E5" s="1">
        <v>23</v>
      </c>
      <c r="F5" s="1">
        <v>17</v>
      </c>
      <c r="G5" s="1">
        <v>16</v>
      </c>
      <c r="H5" s="1">
        <v>11</v>
      </c>
      <c r="I5" s="1">
        <v>19</v>
      </c>
      <c r="J5" s="1">
        <v>14</v>
      </c>
      <c r="K5" s="1">
        <v>28</v>
      </c>
      <c r="L5" s="1">
        <v>9</v>
      </c>
      <c r="M5" s="1">
        <v>13</v>
      </c>
      <c r="N5" s="1">
        <v>25</v>
      </c>
      <c r="O5" s="1">
        <v>17</v>
      </c>
      <c r="P5" s="1">
        <v>20</v>
      </c>
      <c r="Q5" s="1">
        <v>10</v>
      </c>
      <c r="R5" s="1">
        <v>23</v>
      </c>
      <c r="S5" s="1">
        <v>23</v>
      </c>
      <c r="T5" s="1">
        <v>10</v>
      </c>
      <c r="U5" s="1">
        <v>15</v>
      </c>
      <c r="V5" s="1">
        <v>5</v>
      </c>
      <c r="W5" s="1">
        <v>11</v>
      </c>
      <c r="X5" s="1">
        <v>23</v>
      </c>
      <c r="Y5" s="1">
        <v>14</v>
      </c>
      <c r="Z5" s="1">
        <v>9</v>
      </c>
      <c r="AA5" s="2">
        <v>18</v>
      </c>
      <c r="AB5" s="2">
        <v>31</v>
      </c>
      <c r="AC5" s="2">
        <v>25</v>
      </c>
      <c r="AD5" s="1">
        <v>28</v>
      </c>
      <c r="AE5" s="1">
        <v>16</v>
      </c>
    </row>
    <row r="6" spans="1:32" s="1" customFormat="1" x14ac:dyDescent="0.25">
      <c r="A6" s="28" t="s">
        <v>3</v>
      </c>
      <c r="B6" s="70">
        <v>1.503472222222222E-2</v>
      </c>
      <c r="C6" s="68">
        <v>1.4374999999999999E-2</v>
      </c>
      <c r="D6" s="64">
        <v>2.0196759259259258E-2</v>
      </c>
      <c r="E6" s="64">
        <v>3.1863425925925927E-2</v>
      </c>
      <c r="F6" s="64">
        <v>2.2453703703703708E-2</v>
      </c>
      <c r="G6" s="64">
        <v>3.260416666666667E-2</v>
      </c>
      <c r="H6" s="64">
        <v>1.7546296296296296E-2</v>
      </c>
      <c r="I6" s="64">
        <v>3.2939814814814811E-2</v>
      </c>
      <c r="J6" s="64">
        <v>3.0046296296296297E-2</v>
      </c>
      <c r="K6" s="64">
        <v>1.6238425925925924E-2</v>
      </c>
      <c r="L6" s="64">
        <v>2.8530092592592593E-2</v>
      </c>
      <c r="M6" s="64">
        <v>3.1273148148148147E-2</v>
      </c>
      <c r="N6" s="64">
        <v>2.388888888888889E-2</v>
      </c>
      <c r="O6" s="64">
        <v>3.3726851851851855E-2</v>
      </c>
      <c r="P6" s="64">
        <v>2.1886574074074072E-2</v>
      </c>
      <c r="Q6" s="64">
        <v>2.8020833333333332E-2</v>
      </c>
      <c r="R6" s="64">
        <v>2.6875E-2</v>
      </c>
      <c r="S6" s="64">
        <v>1.9143518518518518E-2</v>
      </c>
      <c r="T6" s="64">
        <v>4.9675925925925929E-2</v>
      </c>
      <c r="U6" s="64">
        <v>2.2164351851851852E-2</v>
      </c>
      <c r="V6" s="64">
        <v>2.5162037037037038E-2</v>
      </c>
      <c r="W6" s="64">
        <v>2.5451388888888888E-2</v>
      </c>
      <c r="X6" s="64">
        <v>4.1041666666666664E-2</v>
      </c>
      <c r="Y6" s="64">
        <v>1.9085648148148147E-2</v>
      </c>
      <c r="Z6" s="64">
        <v>3.6840277777777777E-2</v>
      </c>
      <c r="AA6" s="4">
        <v>1.9467592592592595E-2</v>
      </c>
      <c r="AB6" s="4">
        <v>1.8622685185185183E-2</v>
      </c>
      <c r="AC6" s="5">
        <v>2.659722222222222E-2</v>
      </c>
      <c r="AD6" s="64">
        <v>2.5428240740740741E-2</v>
      </c>
      <c r="AE6" s="64">
        <v>2.4606481481481479E-2</v>
      </c>
    </row>
    <row r="7" spans="1:32" s="1" customFormat="1" x14ac:dyDescent="0.25">
      <c r="A7" s="28" t="s">
        <v>50</v>
      </c>
      <c r="B7" s="70">
        <v>5.6712962962962956E-4</v>
      </c>
      <c r="C7" s="68">
        <v>5.5555555555555556E-4</v>
      </c>
      <c r="D7" s="64">
        <v>2.7777777777777778E-4</v>
      </c>
      <c r="E7" s="64">
        <v>3.0092592592592595E-4</v>
      </c>
      <c r="F7" s="64">
        <v>7.291666666666667E-4</v>
      </c>
      <c r="G7" s="64">
        <v>1.7476851851851852E-3</v>
      </c>
      <c r="H7" s="64">
        <v>1.0532407407407407E-3</v>
      </c>
      <c r="I7" s="64">
        <v>4.1666666666666669E-4</v>
      </c>
      <c r="J7" s="64">
        <v>1.8518518518518518E-4</v>
      </c>
      <c r="K7" s="64">
        <v>2.0370370370370373E-3</v>
      </c>
      <c r="L7" s="64">
        <v>6.2500000000000001E-4</v>
      </c>
      <c r="M7" s="64">
        <v>4.2824074074074075E-4</v>
      </c>
      <c r="N7" s="64">
        <v>1.2731481481481483E-3</v>
      </c>
      <c r="O7" s="64">
        <v>1.4699074074074074E-3</v>
      </c>
      <c r="P7" s="64">
        <v>1.3888888888888889E-3</v>
      </c>
      <c r="Q7" s="64">
        <v>4.7453703703703704E-4</v>
      </c>
      <c r="R7" s="64">
        <v>5.6712962962962956E-4</v>
      </c>
      <c r="S7" s="64">
        <v>1.4930555555555556E-3</v>
      </c>
      <c r="T7" s="64">
        <v>0</v>
      </c>
      <c r="U7" s="64">
        <v>1.0763888888888889E-3</v>
      </c>
      <c r="V7" s="64">
        <v>8.449074074074075E-4</v>
      </c>
      <c r="W7" s="64">
        <v>1.2037037037037038E-3</v>
      </c>
      <c r="X7" s="64">
        <v>4.9768518518518521E-4</v>
      </c>
      <c r="Y7" s="64">
        <v>9.1435185185185185E-4</v>
      </c>
      <c r="Z7" s="64">
        <v>1.3888888888888889E-4</v>
      </c>
      <c r="AA7" s="5">
        <v>1.689814814814815E-3</v>
      </c>
      <c r="AB7" s="5">
        <v>2.0717592592592593E-3</v>
      </c>
      <c r="AC7" s="4">
        <v>1.3194444444444443E-3</v>
      </c>
      <c r="AD7" s="64">
        <v>2.3263888888888887E-3</v>
      </c>
      <c r="AE7" s="64">
        <v>1.2384259259259258E-3</v>
      </c>
    </row>
    <row r="8" spans="1:32" s="1" customFormat="1" x14ac:dyDescent="0.25">
      <c r="A8" s="28" t="s">
        <v>125</v>
      </c>
      <c r="B8" s="70">
        <v>1.7939814814814815E-3</v>
      </c>
      <c r="C8" s="68">
        <v>1.736111111111111E-3</v>
      </c>
      <c r="D8" s="64">
        <v>3.5879629629629635E-4</v>
      </c>
      <c r="E8" s="64">
        <v>8.6805555555555551E-4</v>
      </c>
      <c r="F8" s="64">
        <v>2.1874999999999998E-3</v>
      </c>
      <c r="G8" s="64">
        <v>5.4398148148148149E-3</v>
      </c>
      <c r="H8" s="64">
        <v>2.2800925925925927E-3</v>
      </c>
      <c r="I8" s="64">
        <v>9.2592592592592585E-4</v>
      </c>
      <c r="J8" s="64">
        <v>4.0509259259259258E-4</v>
      </c>
      <c r="K8" s="64">
        <v>5.6597222222222222E-3</v>
      </c>
      <c r="L8" s="64">
        <v>1.2268518518518518E-3</v>
      </c>
      <c r="M8" s="64">
        <v>6.3657407407407402E-4</v>
      </c>
      <c r="N8" s="64">
        <v>2.9050925925925928E-3</v>
      </c>
      <c r="O8" s="64">
        <v>4.4212962962962956E-3</v>
      </c>
      <c r="P8" s="64">
        <v>3.0671296296296297E-3</v>
      </c>
      <c r="Q8" s="64">
        <v>1.1574074074074073E-3</v>
      </c>
      <c r="R8" s="64">
        <v>1.8055555555555557E-3</v>
      </c>
      <c r="S8" s="64">
        <v>3.1134259259259257E-3</v>
      </c>
      <c r="T8" s="64">
        <v>0</v>
      </c>
      <c r="U8" s="64">
        <v>2.6504629629629625E-3</v>
      </c>
      <c r="V8" s="64">
        <v>1.6666666666666668E-3</v>
      </c>
      <c r="W8" s="64">
        <v>2.3726851851851851E-3</v>
      </c>
      <c r="X8" s="64">
        <v>1.4930555555555556E-3</v>
      </c>
      <c r="Y8" s="64">
        <v>1.5856481481481479E-3</v>
      </c>
      <c r="Z8" s="64">
        <v>5.2083333333333333E-4</v>
      </c>
      <c r="AA8" s="5">
        <v>4.363425925925926E-3</v>
      </c>
      <c r="AB8" s="5">
        <v>4.2129629629629626E-3</v>
      </c>
      <c r="AC8" s="4">
        <v>4.7337962962962958E-3</v>
      </c>
      <c r="AD8" s="64">
        <v>6.1111111111111114E-3</v>
      </c>
      <c r="AE8" s="64">
        <v>2.6388888888888885E-3</v>
      </c>
    </row>
    <row r="9" spans="1:32" s="17" customFormat="1" x14ac:dyDescent="0.25">
      <c r="A9" s="37" t="s">
        <v>51</v>
      </c>
      <c r="B9" s="3">
        <f t="shared" ref="B9:AE9" si="0">SUM(B4/B3)</f>
        <v>0.72033898305084743</v>
      </c>
      <c r="C9" s="3">
        <f t="shared" si="0"/>
        <v>0.78640776699029125</v>
      </c>
      <c r="D9" s="3">
        <f t="shared" si="0"/>
        <v>0.74545454545454548</v>
      </c>
      <c r="E9" s="3">
        <f t="shared" si="0"/>
        <v>0.68493150684931503</v>
      </c>
      <c r="F9" s="3">
        <f t="shared" si="0"/>
        <v>0.72580645161290325</v>
      </c>
      <c r="G9" s="3">
        <f t="shared" si="0"/>
        <v>0.70909090909090911</v>
      </c>
      <c r="H9" s="3">
        <f t="shared" si="0"/>
        <v>0.82258064516129037</v>
      </c>
      <c r="I9" s="3">
        <f t="shared" si="0"/>
        <v>0.71641791044776115</v>
      </c>
      <c r="J9" s="3">
        <f t="shared" si="0"/>
        <v>0.78787878787878785</v>
      </c>
      <c r="K9" s="3">
        <f t="shared" si="0"/>
        <v>0.61643835616438358</v>
      </c>
      <c r="L9" s="3">
        <f t="shared" si="0"/>
        <v>0.79545454545454541</v>
      </c>
      <c r="M9" s="3">
        <f t="shared" si="0"/>
        <v>0.796875</v>
      </c>
      <c r="N9" s="3">
        <f t="shared" si="0"/>
        <v>0.66666666666666663</v>
      </c>
      <c r="O9" s="3">
        <f t="shared" si="0"/>
        <v>0.72131147540983609</v>
      </c>
      <c r="P9" s="3">
        <f t="shared" si="0"/>
        <v>0.72222222222222221</v>
      </c>
      <c r="Q9" s="3">
        <f t="shared" si="0"/>
        <v>0.84615384615384615</v>
      </c>
      <c r="R9" s="3">
        <f t="shared" si="0"/>
        <v>0.67142857142857137</v>
      </c>
      <c r="S9" s="3">
        <f t="shared" si="0"/>
        <v>0.69333333333333336</v>
      </c>
      <c r="T9" s="3">
        <f t="shared" si="0"/>
        <v>0.77777777777777779</v>
      </c>
      <c r="U9" s="3">
        <f t="shared" si="0"/>
        <v>0.70588235294117652</v>
      </c>
      <c r="V9" s="3">
        <f t="shared" si="0"/>
        <v>0.87804878048780488</v>
      </c>
      <c r="W9" s="3">
        <f t="shared" si="0"/>
        <v>0.76086956521739135</v>
      </c>
      <c r="X9" s="3">
        <f t="shared" si="0"/>
        <v>0.62295081967213117</v>
      </c>
      <c r="Y9" s="3">
        <f t="shared" si="0"/>
        <v>0.69565217391304346</v>
      </c>
      <c r="Z9" s="3">
        <f t="shared" si="0"/>
        <v>0.77500000000000002</v>
      </c>
      <c r="AA9" s="3">
        <f t="shared" si="0"/>
        <v>0.70491803278688525</v>
      </c>
      <c r="AB9" s="3">
        <f t="shared" si="0"/>
        <v>0.59740259740259738</v>
      </c>
      <c r="AC9" s="3">
        <f t="shared" si="0"/>
        <v>0.59677419354838712</v>
      </c>
      <c r="AD9" s="3">
        <f t="shared" si="0"/>
        <v>0.62666666666666671</v>
      </c>
      <c r="AE9" s="3">
        <f t="shared" si="0"/>
        <v>0.72881355932203384</v>
      </c>
    </row>
    <row r="10" spans="1:32" s="17" customFormat="1" ht="15.75" thickBot="1" x14ac:dyDescent="0.3">
      <c r="A10" s="36" t="s">
        <v>45</v>
      </c>
      <c r="B10" s="3">
        <f t="shared" ref="B10:AE10" si="1">SUM(B5/B3)</f>
        <v>0.27966101694915252</v>
      </c>
      <c r="C10" s="3">
        <f t="shared" si="1"/>
        <v>0.20388349514563106</v>
      </c>
      <c r="D10" s="3">
        <f t="shared" si="1"/>
        <v>0.25454545454545452</v>
      </c>
      <c r="E10" s="3">
        <f t="shared" si="1"/>
        <v>0.31506849315068491</v>
      </c>
      <c r="F10" s="3">
        <f t="shared" si="1"/>
        <v>0.27419354838709675</v>
      </c>
      <c r="G10" s="3">
        <f t="shared" si="1"/>
        <v>0.29090909090909089</v>
      </c>
      <c r="H10" s="3">
        <f t="shared" si="1"/>
        <v>0.17741935483870969</v>
      </c>
      <c r="I10" s="3">
        <f t="shared" si="1"/>
        <v>0.28358208955223879</v>
      </c>
      <c r="J10" s="3">
        <f t="shared" si="1"/>
        <v>0.21212121212121213</v>
      </c>
      <c r="K10" s="3">
        <f t="shared" si="1"/>
        <v>0.38356164383561642</v>
      </c>
      <c r="L10" s="3">
        <f t="shared" si="1"/>
        <v>0.20454545454545456</v>
      </c>
      <c r="M10" s="3">
        <f t="shared" si="1"/>
        <v>0.203125</v>
      </c>
      <c r="N10" s="3">
        <f t="shared" si="1"/>
        <v>0.33333333333333331</v>
      </c>
      <c r="O10" s="3">
        <f t="shared" si="1"/>
        <v>0.27868852459016391</v>
      </c>
      <c r="P10" s="3">
        <f t="shared" si="1"/>
        <v>0.27777777777777779</v>
      </c>
      <c r="Q10" s="3">
        <f t="shared" si="1"/>
        <v>0.15384615384615385</v>
      </c>
      <c r="R10" s="3">
        <f t="shared" si="1"/>
        <v>0.32857142857142857</v>
      </c>
      <c r="S10" s="3">
        <f t="shared" si="1"/>
        <v>0.30666666666666664</v>
      </c>
      <c r="T10" s="3">
        <f t="shared" si="1"/>
        <v>0.22222222222222221</v>
      </c>
      <c r="U10" s="3">
        <f t="shared" si="1"/>
        <v>0.29411764705882354</v>
      </c>
      <c r="V10" s="3">
        <f t="shared" si="1"/>
        <v>0.12195121951219512</v>
      </c>
      <c r="W10" s="3">
        <f t="shared" si="1"/>
        <v>0.2391304347826087</v>
      </c>
      <c r="X10" s="3">
        <f t="shared" si="1"/>
        <v>0.37704918032786883</v>
      </c>
      <c r="Y10" s="3">
        <f t="shared" si="1"/>
        <v>0.30434782608695654</v>
      </c>
      <c r="Z10" s="3">
        <f t="shared" si="1"/>
        <v>0.22500000000000001</v>
      </c>
      <c r="AA10" s="3">
        <f t="shared" si="1"/>
        <v>0.29508196721311475</v>
      </c>
      <c r="AB10" s="3">
        <f t="shared" si="1"/>
        <v>0.40259740259740262</v>
      </c>
      <c r="AC10" s="3">
        <f t="shared" si="1"/>
        <v>0.40322580645161288</v>
      </c>
      <c r="AD10" s="3">
        <f t="shared" si="1"/>
        <v>0.37333333333333335</v>
      </c>
      <c r="AE10" s="3">
        <f t="shared" si="1"/>
        <v>0.2711864406779661</v>
      </c>
    </row>
    <row r="11" spans="1:32" s="430" customFormat="1" ht="15.75" thickBot="1" x14ac:dyDescent="0.3">
      <c r="A11" s="428" t="s">
        <v>54</v>
      </c>
      <c r="B11" s="429"/>
      <c r="C11" s="429"/>
      <c r="D11" s="429"/>
      <c r="E11" s="429"/>
      <c r="F11" s="429"/>
      <c r="G11" s="429"/>
      <c r="H11" s="429"/>
      <c r="I11" s="440"/>
      <c r="J11" s="429"/>
      <c r="K11" s="429"/>
      <c r="L11" s="429"/>
      <c r="M11" s="429"/>
      <c r="N11" s="429"/>
      <c r="O11" s="429"/>
      <c r="P11" s="429"/>
      <c r="Q11" s="429"/>
      <c r="R11" s="429"/>
      <c r="S11" s="429"/>
      <c r="T11" s="429"/>
      <c r="U11" s="429"/>
      <c r="V11" s="429"/>
      <c r="W11" s="429"/>
      <c r="X11" s="429"/>
      <c r="Y11" s="429"/>
      <c r="Z11" s="429"/>
      <c r="AA11" s="429"/>
      <c r="AB11" s="429"/>
      <c r="AC11" s="429"/>
      <c r="AD11" s="429"/>
      <c r="AE11" s="429"/>
    </row>
    <row r="12" spans="1:32" s="24" customFormat="1" x14ac:dyDescent="0.25">
      <c r="A12" s="26" t="s">
        <v>4</v>
      </c>
      <c r="B12" s="23">
        <v>13</v>
      </c>
      <c r="C12" s="24">
        <v>14</v>
      </c>
      <c r="D12" s="24">
        <v>8</v>
      </c>
      <c r="E12" s="24">
        <v>15</v>
      </c>
      <c r="F12" s="24">
        <v>6</v>
      </c>
      <c r="G12" s="24">
        <v>4</v>
      </c>
      <c r="H12" s="24">
        <v>3</v>
      </c>
      <c r="I12" s="1">
        <v>7</v>
      </c>
      <c r="J12" s="24">
        <v>7</v>
      </c>
      <c r="K12" s="24">
        <v>16</v>
      </c>
      <c r="L12" s="24">
        <v>4</v>
      </c>
      <c r="M12" s="24">
        <v>7</v>
      </c>
      <c r="N12" s="24">
        <v>11</v>
      </c>
      <c r="O12" s="24">
        <v>3</v>
      </c>
      <c r="P12" s="24">
        <v>9</v>
      </c>
      <c r="Q12" s="24">
        <v>8</v>
      </c>
      <c r="R12" s="24">
        <v>11</v>
      </c>
      <c r="S12" s="24">
        <v>9</v>
      </c>
      <c r="T12" s="24">
        <v>10</v>
      </c>
      <c r="U12" s="24">
        <v>4</v>
      </c>
      <c r="V12" s="24">
        <v>3</v>
      </c>
      <c r="W12" s="24">
        <v>5</v>
      </c>
      <c r="X12" s="24">
        <v>7</v>
      </c>
      <c r="Y12" s="24">
        <v>6</v>
      </c>
      <c r="Z12" s="24">
        <v>7</v>
      </c>
      <c r="AA12" s="25">
        <v>3</v>
      </c>
      <c r="AB12" s="2">
        <v>7</v>
      </c>
      <c r="AC12" s="2">
        <v>6</v>
      </c>
      <c r="AD12" s="24">
        <v>9</v>
      </c>
      <c r="AE12" s="24">
        <v>14</v>
      </c>
    </row>
    <row r="13" spans="1:32" s="1" customFormat="1" x14ac:dyDescent="0.25">
      <c r="A13" s="27" t="s">
        <v>5</v>
      </c>
      <c r="B13" s="22">
        <v>5</v>
      </c>
      <c r="C13" s="1">
        <v>3</v>
      </c>
      <c r="D13" s="1">
        <v>2</v>
      </c>
      <c r="E13" s="1">
        <v>3</v>
      </c>
      <c r="F13" s="1">
        <v>4</v>
      </c>
      <c r="G13" s="1">
        <v>1</v>
      </c>
      <c r="H13" s="1">
        <v>1</v>
      </c>
      <c r="I13" s="1">
        <v>6</v>
      </c>
      <c r="J13" s="1">
        <v>3</v>
      </c>
      <c r="K13" s="1">
        <v>1</v>
      </c>
      <c r="L13" s="1">
        <v>0</v>
      </c>
      <c r="M13" s="1">
        <v>4</v>
      </c>
      <c r="N13" s="1">
        <v>1</v>
      </c>
      <c r="O13" s="1">
        <v>5</v>
      </c>
      <c r="P13" s="1">
        <v>3</v>
      </c>
      <c r="Q13" s="1">
        <v>2</v>
      </c>
      <c r="R13" s="1">
        <v>4</v>
      </c>
      <c r="S13" s="1">
        <v>9</v>
      </c>
      <c r="T13" s="1">
        <v>0</v>
      </c>
      <c r="U13" s="1">
        <v>3</v>
      </c>
      <c r="V13" s="1">
        <v>0</v>
      </c>
      <c r="W13" s="1">
        <v>2</v>
      </c>
      <c r="X13" s="1">
        <v>6</v>
      </c>
      <c r="Y13" s="1">
        <v>2</v>
      </c>
      <c r="Z13" s="1">
        <v>2</v>
      </c>
      <c r="AA13" s="2">
        <v>3</v>
      </c>
      <c r="AB13" s="2">
        <v>4</v>
      </c>
      <c r="AC13" s="2">
        <v>8</v>
      </c>
      <c r="AD13" s="1">
        <v>3</v>
      </c>
      <c r="AE13" s="1">
        <v>0</v>
      </c>
    </row>
    <row r="14" spans="1:32" s="1" customFormat="1" x14ac:dyDescent="0.25">
      <c r="A14" s="27" t="s">
        <v>6</v>
      </c>
      <c r="B14" s="22">
        <v>15</v>
      </c>
      <c r="C14" s="1">
        <v>4</v>
      </c>
      <c r="D14" s="1">
        <v>4</v>
      </c>
      <c r="E14" s="1">
        <v>5</v>
      </c>
      <c r="F14" s="1">
        <v>7</v>
      </c>
      <c r="G14" s="1">
        <v>11</v>
      </c>
      <c r="H14" s="1">
        <v>7</v>
      </c>
      <c r="I14" s="1">
        <v>6</v>
      </c>
      <c r="J14" s="1">
        <v>4</v>
      </c>
      <c r="K14" s="1">
        <v>11</v>
      </c>
      <c r="L14" s="1">
        <v>5</v>
      </c>
      <c r="M14" s="1">
        <v>2</v>
      </c>
      <c r="N14" s="1">
        <v>13</v>
      </c>
      <c r="O14" s="1">
        <v>9</v>
      </c>
      <c r="P14" s="1">
        <v>8</v>
      </c>
      <c r="Q14" s="1">
        <v>0</v>
      </c>
      <c r="R14" s="1">
        <v>8</v>
      </c>
      <c r="S14" s="1">
        <v>5</v>
      </c>
      <c r="T14" s="1">
        <v>0</v>
      </c>
      <c r="U14" s="1">
        <v>8</v>
      </c>
      <c r="V14" s="1">
        <v>2</v>
      </c>
      <c r="W14" s="1">
        <v>4</v>
      </c>
      <c r="X14" s="1">
        <v>10</v>
      </c>
      <c r="Y14" s="1">
        <v>6</v>
      </c>
      <c r="Z14" s="1">
        <v>0</v>
      </c>
      <c r="AA14" s="2">
        <v>12</v>
      </c>
      <c r="AB14" s="2">
        <v>20</v>
      </c>
      <c r="AC14" s="2">
        <v>11</v>
      </c>
      <c r="AD14" s="1">
        <v>16</v>
      </c>
      <c r="AE14" s="1">
        <v>2</v>
      </c>
    </row>
    <row r="15" spans="1:32" s="33" customFormat="1" x14ac:dyDescent="0.25">
      <c r="A15" s="35" t="s">
        <v>48</v>
      </c>
      <c r="B15" s="3">
        <f>SUM(B12/B5)</f>
        <v>0.39393939393939392</v>
      </c>
      <c r="C15" s="3">
        <f>SUM(C12/C5)</f>
        <v>0.66666666666666663</v>
      </c>
      <c r="D15" s="3">
        <f>SUM(D12/D5)</f>
        <v>0.5714285714285714</v>
      </c>
      <c r="E15" s="3">
        <f t="shared" ref="E15:AE15" si="2">SUM(E12/E5)</f>
        <v>0.65217391304347827</v>
      </c>
      <c r="F15" s="3">
        <f t="shared" si="2"/>
        <v>0.35294117647058826</v>
      </c>
      <c r="G15" s="3">
        <f t="shared" si="2"/>
        <v>0.25</v>
      </c>
      <c r="H15" s="3">
        <f t="shared" si="2"/>
        <v>0.27272727272727271</v>
      </c>
      <c r="I15" s="3">
        <f t="shared" si="2"/>
        <v>0.36842105263157893</v>
      </c>
      <c r="J15" s="3">
        <f t="shared" si="2"/>
        <v>0.5</v>
      </c>
      <c r="K15" s="3">
        <f t="shared" si="2"/>
        <v>0.5714285714285714</v>
      </c>
      <c r="L15" s="3">
        <f t="shared" si="2"/>
        <v>0.44444444444444442</v>
      </c>
      <c r="M15" s="3">
        <f t="shared" si="2"/>
        <v>0.53846153846153844</v>
      </c>
      <c r="N15" s="3">
        <f t="shared" si="2"/>
        <v>0.44</v>
      </c>
      <c r="O15" s="3">
        <f t="shared" si="2"/>
        <v>0.17647058823529413</v>
      </c>
      <c r="P15" s="3">
        <f t="shared" si="2"/>
        <v>0.45</v>
      </c>
      <c r="Q15" s="3">
        <f t="shared" si="2"/>
        <v>0.8</v>
      </c>
      <c r="R15" s="3">
        <f t="shared" si="2"/>
        <v>0.47826086956521741</v>
      </c>
      <c r="S15" s="3">
        <f t="shared" si="2"/>
        <v>0.39130434782608697</v>
      </c>
      <c r="T15" s="3">
        <f t="shared" si="2"/>
        <v>1</v>
      </c>
      <c r="U15" s="3">
        <f t="shared" si="2"/>
        <v>0.26666666666666666</v>
      </c>
      <c r="V15" s="3">
        <f t="shared" si="2"/>
        <v>0.6</v>
      </c>
      <c r="W15" s="3">
        <f t="shared" si="2"/>
        <v>0.45454545454545453</v>
      </c>
      <c r="X15" s="3">
        <f t="shared" si="2"/>
        <v>0.30434782608695654</v>
      </c>
      <c r="Y15" s="3">
        <f t="shared" si="2"/>
        <v>0.42857142857142855</v>
      </c>
      <c r="Z15" s="3">
        <f t="shared" si="2"/>
        <v>0.77777777777777779</v>
      </c>
      <c r="AA15" s="3">
        <f t="shared" si="2"/>
        <v>0.16666666666666666</v>
      </c>
      <c r="AB15" s="3">
        <f t="shared" si="2"/>
        <v>0.22580645161290322</v>
      </c>
      <c r="AC15" s="3">
        <f t="shared" si="2"/>
        <v>0.24</v>
      </c>
      <c r="AD15" s="3">
        <f t="shared" si="2"/>
        <v>0.32142857142857145</v>
      </c>
      <c r="AE15" s="3">
        <f t="shared" si="2"/>
        <v>0.875</v>
      </c>
    </row>
    <row r="16" spans="1:32" s="33" customFormat="1" x14ac:dyDescent="0.25">
      <c r="A16" s="35" t="s">
        <v>46</v>
      </c>
      <c r="B16" s="3">
        <f>SUM(B13/B5)</f>
        <v>0.15151515151515152</v>
      </c>
      <c r="C16" s="3">
        <f>SUM(C13/C5)</f>
        <v>0.14285714285714285</v>
      </c>
      <c r="D16" s="3">
        <f>SUM(D13/D5)</f>
        <v>0.14285714285714285</v>
      </c>
      <c r="E16" s="3">
        <f t="shared" ref="E16:AE16" si="3">SUM(E13/E5)</f>
        <v>0.13043478260869565</v>
      </c>
      <c r="F16" s="3">
        <f t="shared" si="3"/>
        <v>0.23529411764705882</v>
      </c>
      <c r="G16" s="3">
        <f t="shared" si="3"/>
        <v>6.25E-2</v>
      </c>
      <c r="H16" s="3">
        <f t="shared" si="3"/>
        <v>9.0909090909090912E-2</v>
      </c>
      <c r="I16" s="3">
        <f t="shared" si="3"/>
        <v>0.31578947368421051</v>
      </c>
      <c r="J16" s="3">
        <f t="shared" si="3"/>
        <v>0.21428571428571427</v>
      </c>
      <c r="K16" s="3">
        <f t="shared" si="3"/>
        <v>3.5714285714285712E-2</v>
      </c>
      <c r="L16" s="3">
        <f t="shared" si="3"/>
        <v>0</v>
      </c>
      <c r="M16" s="3">
        <f t="shared" si="3"/>
        <v>0.30769230769230771</v>
      </c>
      <c r="N16" s="3">
        <f t="shared" si="3"/>
        <v>0.04</v>
      </c>
      <c r="O16" s="3">
        <f t="shared" si="3"/>
        <v>0.29411764705882354</v>
      </c>
      <c r="P16" s="3">
        <f t="shared" si="3"/>
        <v>0.15</v>
      </c>
      <c r="Q16" s="3">
        <f t="shared" si="3"/>
        <v>0.2</v>
      </c>
      <c r="R16" s="3">
        <f t="shared" si="3"/>
        <v>0.17391304347826086</v>
      </c>
      <c r="S16" s="3">
        <f t="shared" si="3"/>
        <v>0.39130434782608697</v>
      </c>
      <c r="T16" s="3">
        <f t="shared" si="3"/>
        <v>0</v>
      </c>
      <c r="U16" s="3">
        <f t="shared" si="3"/>
        <v>0.2</v>
      </c>
      <c r="V16" s="3">
        <f t="shared" si="3"/>
        <v>0</v>
      </c>
      <c r="W16" s="3">
        <f t="shared" si="3"/>
        <v>0.18181818181818182</v>
      </c>
      <c r="X16" s="3">
        <f t="shared" si="3"/>
        <v>0.2608695652173913</v>
      </c>
      <c r="Y16" s="3">
        <f t="shared" si="3"/>
        <v>0.14285714285714285</v>
      </c>
      <c r="Z16" s="3">
        <f t="shared" si="3"/>
        <v>0.22222222222222221</v>
      </c>
      <c r="AA16" s="3">
        <f t="shared" si="3"/>
        <v>0.16666666666666666</v>
      </c>
      <c r="AB16" s="3">
        <f t="shared" si="3"/>
        <v>0.12903225806451613</v>
      </c>
      <c r="AC16" s="3">
        <f t="shared" si="3"/>
        <v>0.32</v>
      </c>
      <c r="AD16" s="3">
        <f t="shared" si="3"/>
        <v>0.10714285714285714</v>
      </c>
      <c r="AE16" s="3">
        <f t="shared" si="3"/>
        <v>0</v>
      </c>
    </row>
    <row r="17" spans="1:32" s="33" customFormat="1" ht="15.75" thickBot="1" x14ac:dyDescent="0.3">
      <c r="A17" s="34" t="s">
        <v>52</v>
      </c>
      <c r="B17" s="3">
        <f>SUM(B14/B5)</f>
        <v>0.45454545454545453</v>
      </c>
      <c r="C17" s="3">
        <f>SUM(C14/C5)</f>
        <v>0.19047619047619047</v>
      </c>
      <c r="D17" s="3">
        <f>SUM(D14/D5)</f>
        <v>0.2857142857142857</v>
      </c>
      <c r="E17" s="3">
        <f t="shared" ref="E17:AE17" si="4">SUM(E14/E5)</f>
        <v>0.21739130434782608</v>
      </c>
      <c r="F17" s="3">
        <f t="shared" si="4"/>
        <v>0.41176470588235292</v>
      </c>
      <c r="G17" s="3">
        <f t="shared" si="4"/>
        <v>0.6875</v>
      </c>
      <c r="H17" s="3">
        <f t="shared" si="4"/>
        <v>0.63636363636363635</v>
      </c>
      <c r="I17" s="3">
        <f t="shared" si="4"/>
        <v>0.31578947368421051</v>
      </c>
      <c r="J17" s="3">
        <f t="shared" si="4"/>
        <v>0.2857142857142857</v>
      </c>
      <c r="K17" s="3">
        <f t="shared" si="4"/>
        <v>0.39285714285714285</v>
      </c>
      <c r="L17" s="3">
        <f t="shared" si="4"/>
        <v>0.55555555555555558</v>
      </c>
      <c r="M17" s="3">
        <f t="shared" si="4"/>
        <v>0.15384615384615385</v>
      </c>
      <c r="N17" s="3">
        <f t="shared" si="4"/>
        <v>0.52</v>
      </c>
      <c r="O17" s="3">
        <f t="shared" si="4"/>
        <v>0.52941176470588236</v>
      </c>
      <c r="P17" s="3">
        <f t="shared" si="4"/>
        <v>0.4</v>
      </c>
      <c r="Q17" s="3">
        <f t="shared" si="4"/>
        <v>0</v>
      </c>
      <c r="R17" s="3">
        <f t="shared" si="4"/>
        <v>0.34782608695652173</v>
      </c>
      <c r="S17" s="3">
        <f t="shared" si="4"/>
        <v>0.21739130434782608</v>
      </c>
      <c r="T17" s="3">
        <f t="shared" si="4"/>
        <v>0</v>
      </c>
      <c r="U17" s="3">
        <f t="shared" si="4"/>
        <v>0.53333333333333333</v>
      </c>
      <c r="V17" s="3">
        <f t="shared" si="4"/>
        <v>0.4</v>
      </c>
      <c r="W17" s="3">
        <f t="shared" si="4"/>
        <v>0.36363636363636365</v>
      </c>
      <c r="X17" s="3">
        <f t="shared" si="4"/>
        <v>0.43478260869565216</v>
      </c>
      <c r="Y17" s="3">
        <f t="shared" si="4"/>
        <v>0.42857142857142855</v>
      </c>
      <c r="Z17" s="3">
        <f t="shared" si="4"/>
        <v>0</v>
      </c>
      <c r="AA17" s="3">
        <f t="shared" si="4"/>
        <v>0.66666666666666663</v>
      </c>
      <c r="AB17" s="3">
        <f t="shared" si="4"/>
        <v>0.64516129032258063</v>
      </c>
      <c r="AC17" s="3">
        <f t="shared" si="4"/>
        <v>0.44</v>
      </c>
      <c r="AD17" s="3">
        <f t="shared" si="4"/>
        <v>0.5714285714285714</v>
      </c>
      <c r="AE17" s="3">
        <f t="shared" si="4"/>
        <v>0.125</v>
      </c>
    </row>
    <row r="18" spans="1:32" s="434" customFormat="1" x14ac:dyDescent="0.25"/>
    <row r="19" spans="1:32" s="434" customFormat="1" x14ac:dyDescent="0.25"/>
    <row r="20" spans="1:32" s="20" customFormat="1" x14ac:dyDescent="0.25">
      <c r="A20" s="115" t="s">
        <v>136</v>
      </c>
      <c r="B20" s="53">
        <v>43983</v>
      </c>
      <c r="C20" s="53">
        <v>43984</v>
      </c>
      <c r="D20" s="53">
        <v>43985</v>
      </c>
      <c r="E20" s="53">
        <v>43986</v>
      </c>
      <c r="F20" s="53">
        <v>43987</v>
      </c>
      <c r="G20" s="53">
        <v>43988</v>
      </c>
      <c r="H20" s="53">
        <v>43989</v>
      </c>
      <c r="I20" s="53">
        <v>43990</v>
      </c>
      <c r="J20" s="53">
        <v>43991</v>
      </c>
      <c r="K20" s="53">
        <v>43992</v>
      </c>
      <c r="L20" s="53">
        <v>43993</v>
      </c>
      <c r="M20" s="53">
        <v>43994</v>
      </c>
      <c r="N20" s="53">
        <v>43995</v>
      </c>
      <c r="O20" s="53">
        <v>43996</v>
      </c>
      <c r="P20" s="53">
        <v>43997</v>
      </c>
      <c r="Q20" s="53">
        <v>43998</v>
      </c>
      <c r="R20" s="53">
        <v>43999</v>
      </c>
      <c r="S20" s="53">
        <v>44000</v>
      </c>
      <c r="T20" s="53">
        <v>44001</v>
      </c>
      <c r="U20" s="53">
        <v>44002</v>
      </c>
      <c r="V20" s="53">
        <v>44003</v>
      </c>
      <c r="W20" s="53">
        <v>44004</v>
      </c>
      <c r="X20" s="53">
        <v>44005</v>
      </c>
      <c r="Y20" s="53">
        <v>44006</v>
      </c>
      <c r="Z20" s="53">
        <v>44007</v>
      </c>
      <c r="AA20" s="53">
        <v>44008</v>
      </c>
      <c r="AB20" s="53">
        <v>44009</v>
      </c>
      <c r="AC20" s="53">
        <v>44010</v>
      </c>
      <c r="AD20" s="53">
        <v>44011</v>
      </c>
      <c r="AE20" s="53">
        <v>44012</v>
      </c>
      <c r="AF20" s="53">
        <v>44013</v>
      </c>
    </row>
    <row r="21" spans="1:32" s="25" customFormat="1" x14ac:dyDescent="0.25">
      <c r="A21" s="50" t="s">
        <v>0</v>
      </c>
      <c r="B21" s="51">
        <v>77</v>
      </c>
      <c r="C21" s="25">
        <v>51</v>
      </c>
      <c r="D21" s="25">
        <v>108</v>
      </c>
      <c r="E21" s="25">
        <v>134</v>
      </c>
      <c r="F21" s="25">
        <v>113</v>
      </c>
      <c r="G21" s="25">
        <v>100</v>
      </c>
      <c r="H21" s="25">
        <v>146</v>
      </c>
      <c r="I21" s="25">
        <v>122</v>
      </c>
      <c r="J21" s="25">
        <v>227</v>
      </c>
      <c r="K21" s="25">
        <v>128</v>
      </c>
      <c r="L21" s="25">
        <v>112</v>
      </c>
      <c r="M21" s="25">
        <v>141</v>
      </c>
      <c r="N21" s="25">
        <v>83</v>
      </c>
      <c r="O21" s="25">
        <v>93</v>
      </c>
      <c r="P21" s="25">
        <v>106</v>
      </c>
      <c r="Q21" s="25">
        <v>116</v>
      </c>
      <c r="R21" s="25">
        <v>134</v>
      </c>
      <c r="S21" s="25">
        <v>118</v>
      </c>
      <c r="T21" s="25">
        <v>116</v>
      </c>
      <c r="U21" s="25">
        <v>72</v>
      </c>
      <c r="V21" s="25">
        <v>93</v>
      </c>
      <c r="W21" s="25">
        <v>109</v>
      </c>
      <c r="X21" s="25">
        <v>102</v>
      </c>
      <c r="Y21" s="25">
        <v>104</v>
      </c>
      <c r="Z21" s="25">
        <v>79</v>
      </c>
      <c r="AA21" s="25">
        <v>127</v>
      </c>
      <c r="AB21" s="52">
        <v>83</v>
      </c>
      <c r="AC21" s="52">
        <v>102</v>
      </c>
      <c r="AD21" s="25">
        <v>152</v>
      </c>
      <c r="AE21" s="25">
        <v>138</v>
      </c>
    </row>
    <row r="22" spans="1:32" s="2" customFormat="1" x14ac:dyDescent="0.25">
      <c r="A22" s="39" t="s">
        <v>1</v>
      </c>
      <c r="B22" s="38">
        <v>55</v>
      </c>
      <c r="C22" s="2">
        <v>41</v>
      </c>
      <c r="D22" s="2">
        <v>66</v>
      </c>
      <c r="E22" s="2">
        <v>57</v>
      </c>
      <c r="F22" s="2">
        <v>63</v>
      </c>
      <c r="G22" s="2">
        <v>66</v>
      </c>
      <c r="H22" s="2">
        <v>77</v>
      </c>
      <c r="I22" s="2">
        <v>73</v>
      </c>
      <c r="J22" s="2">
        <v>70</v>
      </c>
      <c r="K22" s="2">
        <v>84</v>
      </c>
      <c r="L22" s="2">
        <v>66</v>
      </c>
      <c r="M22" s="2">
        <v>72</v>
      </c>
      <c r="N22" s="2">
        <v>58</v>
      </c>
      <c r="O22" s="2">
        <v>76</v>
      </c>
      <c r="P22" s="2">
        <v>83</v>
      </c>
      <c r="Q22" s="2">
        <v>76</v>
      </c>
      <c r="R22" s="2">
        <v>80</v>
      </c>
      <c r="S22" s="2">
        <v>78</v>
      </c>
      <c r="T22" s="2">
        <v>78</v>
      </c>
      <c r="U22" s="2">
        <v>43</v>
      </c>
      <c r="V22" s="2">
        <v>71</v>
      </c>
      <c r="W22" s="2">
        <v>68</v>
      </c>
      <c r="X22" s="2">
        <v>74</v>
      </c>
      <c r="Y22" s="2">
        <v>68</v>
      </c>
      <c r="Z22" s="2">
        <v>54</v>
      </c>
      <c r="AA22" s="2">
        <v>53</v>
      </c>
      <c r="AB22" s="2">
        <v>57</v>
      </c>
      <c r="AC22" s="2">
        <v>69</v>
      </c>
      <c r="AD22" s="2">
        <v>51</v>
      </c>
      <c r="AE22" s="2">
        <v>73</v>
      </c>
    </row>
    <row r="23" spans="1:32" s="2" customFormat="1" x14ac:dyDescent="0.25">
      <c r="A23" s="39" t="s">
        <v>2</v>
      </c>
      <c r="B23" s="38">
        <v>22</v>
      </c>
      <c r="C23" s="2">
        <v>10</v>
      </c>
      <c r="D23" s="2">
        <v>42</v>
      </c>
      <c r="E23" s="2">
        <v>77</v>
      </c>
      <c r="F23" s="2">
        <v>48</v>
      </c>
      <c r="G23" s="2">
        <v>34</v>
      </c>
      <c r="H23" s="2">
        <v>69</v>
      </c>
      <c r="I23" s="2">
        <v>49</v>
      </c>
      <c r="J23" s="2">
        <v>157</v>
      </c>
      <c r="K23" s="2">
        <v>44</v>
      </c>
      <c r="L23" s="2">
        <v>46</v>
      </c>
      <c r="M23" s="2">
        <v>69</v>
      </c>
      <c r="N23" s="2">
        <v>25</v>
      </c>
      <c r="O23" s="2">
        <v>17</v>
      </c>
      <c r="P23" s="2">
        <v>23</v>
      </c>
      <c r="Q23" s="2">
        <v>40</v>
      </c>
      <c r="R23" s="2">
        <v>54</v>
      </c>
      <c r="S23" s="2">
        <v>40</v>
      </c>
      <c r="T23" s="2">
        <v>38</v>
      </c>
      <c r="U23" s="2">
        <v>29</v>
      </c>
      <c r="V23" s="2">
        <v>22</v>
      </c>
      <c r="W23" s="2">
        <v>41</v>
      </c>
      <c r="X23" s="2">
        <v>28</v>
      </c>
      <c r="Y23" s="2">
        <v>36</v>
      </c>
      <c r="Z23" s="2">
        <v>25</v>
      </c>
      <c r="AA23" s="2">
        <v>74</v>
      </c>
      <c r="AB23" s="2">
        <v>26</v>
      </c>
      <c r="AC23" s="2">
        <v>33</v>
      </c>
      <c r="AD23" s="2">
        <v>101</v>
      </c>
      <c r="AE23" s="2">
        <v>64</v>
      </c>
    </row>
    <row r="24" spans="1:32" s="2" customFormat="1" x14ac:dyDescent="0.25">
      <c r="A24" s="39" t="s">
        <v>3</v>
      </c>
      <c r="B24" s="69">
        <v>7.4386574074074077E-2</v>
      </c>
      <c r="C24" s="4">
        <v>2.0196759259259258E-2</v>
      </c>
      <c r="D24" s="4">
        <v>1.6377314814814813E-2</v>
      </c>
      <c r="E24" s="4">
        <v>2.7152777777777779E-2</v>
      </c>
      <c r="F24" s="4">
        <v>3.5277777777777776E-2</v>
      </c>
      <c r="G24" s="4">
        <v>2.0231481481481482E-2</v>
      </c>
      <c r="H24" s="4">
        <v>2.6840277777777779E-2</v>
      </c>
      <c r="I24" s="4">
        <v>1.8993055555555558E-2</v>
      </c>
      <c r="J24" s="4">
        <v>1.7615740740740741E-2</v>
      </c>
      <c r="K24" s="4">
        <v>2.5381944444444443E-2</v>
      </c>
      <c r="L24" s="4">
        <v>3.1875000000000001E-2</v>
      </c>
      <c r="M24" s="4">
        <v>2.3136574074074077E-2</v>
      </c>
      <c r="N24" s="4">
        <v>1.8634259259259257E-2</v>
      </c>
      <c r="O24" s="4">
        <v>1.9490740740740743E-2</v>
      </c>
      <c r="P24" s="4">
        <v>2.1145833333333332E-2</v>
      </c>
      <c r="Q24" s="4">
        <v>2.9247685185185186E-2</v>
      </c>
      <c r="R24" s="4">
        <v>1.7800925925925925E-2</v>
      </c>
      <c r="S24" s="4">
        <v>1.7094907407407409E-2</v>
      </c>
      <c r="T24" s="4">
        <v>2.1770833333333336E-2</v>
      </c>
      <c r="U24" s="4">
        <v>1.9675925925925927E-2</v>
      </c>
      <c r="V24" s="4">
        <v>4.6539351851851853E-2</v>
      </c>
      <c r="W24" s="4">
        <v>2.2962962962962966E-2</v>
      </c>
      <c r="X24" s="4">
        <v>2.1168981481481483E-2</v>
      </c>
      <c r="Y24" s="4">
        <v>1.539351851851852E-2</v>
      </c>
      <c r="Z24" s="4">
        <v>4.5127314814814821E-2</v>
      </c>
      <c r="AA24" s="4">
        <v>2.9097222222222222E-2</v>
      </c>
      <c r="AB24" s="4">
        <v>2.8356481481481483E-2</v>
      </c>
      <c r="AC24" s="4">
        <v>1.758101851851852E-2</v>
      </c>
      <c r="AD24" s="4">
        <v>2.7476851851851853E-2</v>
      </c>
      <c r="AE24" s="4">
        <v>1.9942129629629629E-2</v>
      </c>
    </row>
    <row r="25" spans="1:32" s="2" customFormat="1" x14ac:dyDescent="0.25">
      <c r="A25" s="39" t="s">
        <v>50</v>
      </c>
      <c r="B25" s="69">
        <v>9.1435185185185185E-4</v>
      </c>
      <c r="C25" s="4">
        <v>6.134259259259259E-4</v>
      </c>
      <c r="D25" s="4">
        <v>1.8171296296296297E-3</v>
      </c>
      <c r="E25" s="4">
        <v>3.1134259259259257E-3</v>
      </c>
      <c r="F25" s="4">
        <v>1.8287037037037037E-3</v>
      </c>
      <c r="G25" s="4">
        <v>1.3078703703703705E-3</v>
      </c>
      <c r="H25" s="4">
        <v>9.2592592592592585E-4</v>
      </c>
      <c r="I25" s="4">
        <v>7.6388888888888893E-4</v>
      </c>
      <c r="J25" s="4">
        <v>1.5393518518518519E-3</v>
      </c>
      <c r="K25" s="4">
        <v>3.7037037037037035E-4</v>
      </c>
      <c r="L25" s="4">
        <v>1.4814814814814814E-3</v>
      </c>
      <c r="M25" s="4">
        <v>2.3842592592592591E-3</v>
      </c>
      <c r="N25" s="4">
        <v>1.7824074074074072E-3</v>
      </c>
      <c r="O25" s="4">
        <v>7.5231481481481471E-4</v>
      </c>
      <c r="P25" s="4">
        <v>9.3750000000000007E-4</v>
      </c>
      <c r="Q25" s="4">
        <v>5.7870370370370378E-4</v>
      </c>
      <c r="R25" s="4">
        <v>9.7222222222222209E-4</v>
      </c>
      <c r="S25" s="4">
        <v>1.1111111111111111E-3</v>
      </c>
      <c r="T25" s="4">
        <v>7.7546296296296304E-4</v>
      </c>
      <c r="U25" s="4">
        <v>1.3310185185185185E-3</v>
      </c>
      <c r="V25" s="4">
        <v>3.8194444444444446E-4</v>
      </c>
      <c r="W25" s="4">
        <v>1.3773148148148147E-3</v>
      </c>
      <c r="X25" s="4">
        <v>4.9768518518518521E-4</v>
      </c>
      <c r="Y25" s="4">
        <v>1.25E-3</v>
      </c>
      <c r="Z25" s="4">
        <v>1.6435185185185183E-3</v>
      </c>
      <c r="AA25" s="5">
        <v>1.8518518518518517E-3</v>
      </c>
      <c r="AB25" s="5">
        <v>9.0277777777777784E-4</v>
      </c>
      <c r="AC25" s="5">
        <v>1.4699074074074074E-3</v>
      </c>
      <c r="AD25" s="4">
        <v>2.9050925925925928E-3</v>
      </c>
      <c r="AE25" s="4">
        <v>9.7222222222222209E-4</v>
      </c>
    </row>
    <row r="26" spans="1:32" s="2" customFormat="1" x14ac:dyDescent="0.25">
      <c r="A26" s="39" t="s">
        <v>125</v>
      </c>
      <c r="B26" s="69">
        <v>3.0208333333333333E-3</v>
      </c>
      <c r="C26" s="4">
        <v>1.5162037037037036E-3</v>
      </c>
      <c r="D26" s="4">
        <v>7.1296296296296307E-3</v>
      </c>
      <c r="E26" s="4">
        <v>5.7060185185185191E-3</v>
      </c>
      <c r="F26" s="4">
        <v>3.9120370370370368E-3</v>
      </c>
      <c r="G26" s="4">
        <v>2.0023148148148148E-3</v>
      </c>
      <c r="H26" s="4">
        <v>2.2106481481481478E-3</v>
      </c>
      <c r="I26" s="4">
        <v>1.9560185185185184E-3</v>
      </c>
      <c r="J26" s="4">
        <v>2.6620370370370374E-3</v>
      </c>
      <c r="K26" s="4">
        <v>5.0925925925925921E-4</v>
      </c>
      <c r="L26" s="4">
        <v>5.4398148148148149E-3</v>
      </c>
      <c r="M26" s="4">
        <v>7.2916666666666659E-3</v>
      </c>
      <c r="N26" s="4">
        <v>3.5763888888888894E-3</v>
      </c>
      <c r="O26" s="4">
        <v>2.1759259259259258E-3</v>
      </c>
      <c r="P26" s="4">
        <v>3.8425925925925923E-3</v>
      </c>
      <c r="Q26" s="4">
        <v>1.2962962962962963E-3</v>
      </c>
      <c r="R26" s="4">
        <v>2.1874999999999998E-3</v>
      </c>
      <c r="S26" s="4">
        <v>4.3518518518518515E-3</v>
      </c>
      <c r="T26" s="4">
        <v>2.0717592592592593E-3</v>
      </c>
      <c r="U26" s="4">
        <v>6.076388888888889E-3</v>
      </c>
      <c r="V26" s="4">
        <v>1.4467592592592594E-3</v>
      </c>
      <c r="W26" s="4">
        <v>3.6111111111111114E-3</v>
      </c>
      <c r="X26" s="4">
        <v>1.5393518518518519E-3</v>
      </c>
      <c r="Y26" s="4">
        <v>3.9814814814814817E-3</v>
      </c>
      <c r="Z26" s="4">
        <v>4.7916666666666672E-3</v>
      </c>
      <c r="AA26" s="5">
        <v>3.0671296296296297E-3</v>
      </c>
      <c r="AB26" s="5">
        <v>1.3773148148148147E-3</v>
      </c>
      <c r="AC26" s="5">
        <v>3.2523148148148151E-3</v>
      </c>
      <c r="AD26" s="4">
        <v>7.083333333333333E-3</v>
      </c>
      <c r="AE26" s="4">
        <v>2.3263888888888887E-3</v>
      </c>
    </row>
    <row r="27" spans="1:32" s="17" customFormat="1" x14ac:dyDescent="0.25">
      <c r="A27" s="37" t="s">
        <v>51</v>
      </c>
      <c r="B27" s="33">
        <f t="shared" ref="B27:AE27" si="5">SUM(B22/B21)</f>
        <v>0.7142857142857143</v>
      </c>
      <c r="C27" s="33">
        <f t="shared" si="5"/>
        <v>0.80392156862745101</v>
      </c>
      <c r="D27" s="3">
        <f t="shared" si="5"/>
        <v>0.61111111111111116</v>
      </c>
      <c r="E27" s="33">
        <f t="shared" si="5"/>
        <v>0.42537313432835822</v>
      </c>
      <c r="F27" s="33">
        <f t="shared" si="5"/>
        <v>0.55752212389380529</v>
      </c>
      <c r="G27" s="33">
        <f t="shared" si="5"/>
        <v>0.66</v>
      </c>
      <c r="H27" s="33">
        <f t="shared" si="5"/>
        <v>0.5273972602739726</v>
      </c>
      <c r="I27" s="33">
        <f t="shared" si="5"/>
        <v>0.59836065573770492</v>
      </c>
      <c r="J27" s="33">
        <f t="shared" si="5"/>
        <v>0.30837004405286345</v>
      </c>
      <c r="K27" s="33">
        <f t="shared" si="5"/>
        <v>0.65625</v>
      </c>
      <c r="L27" s="33">
        <f t="shared" si="5"/>
        <v>0.5892857142857143</v>
      </c>
      <c r="M27" s="33">
        <f t="shared" si="5"/>
        <v>0.51063829787234039</v>
      </c>
      <c r="N27" s="33">
        <f t="shared" si="5"/>
        <v>0.6987951807228916</v>
      </c>
      <c r="O27" s="33">
        <f t="shared" si="5"/>
        <v>0.81720430107526887</v>
      </c>
      <c r="P27" s="33">
        <f t="shared" si="5"/>
        <v>0.78301886792452835</v>
      </c>
      <c r="Q27" s="33">
        <f t="shared" si="5"/>
        <v>0.65517241379310343</v>
      </c>
      <c r="R27" s="33">
        <f t="shared" si="5"/>
        <v>0.59701492537313428</v>
      </c>
      <c r="S27" s="33">
        <f t="shared" si="5"/>
        <v>0.66101694915254239</v>
      </c>
      <c r="T27" s="33">
        <f t="shared" si="5"/>
        <v>0.67241379310344829</v>
      </c>
      <c r="U27" s="33">
        <f t="shared" si="5"/>
        <v>0.59722222222222221</v>
      </c>
      <c r="V27" s="33">
        <f t="shared" si="5"/>
        <v>0.76344086021505375</v>
      </c>
      <c r="W27" s="33">
        <f t="shared" si="5"/>
        <v>0.62385321100917435</v>
      </c>
      <c r="X27" s="33">
        <f t="shared" si="5"/>
        <v>0.72549019607843135</v>
      </c>
      <c r="Y27" s="33">
        <f t="shared" si="5"/>
        <v>0.65384615384615385</v>
      </c>
      <c r="Z27" s="33">
        <f t="shared" si="5"/>
        <v>0.68354430379746833</v>
      </c>
      <c r="AA27" s="33">
        <f t="shared" si="5"/>
        <v>0.41732283464566927</v>
      </c>
      <c r="AB27" s="33">
        <f t="shared" si="5"/>
        <v>0.68674698795180722</v>
      </c>
      <c r="AC27" s="33">
        <f t="shared" si="5"/>
        <v>0.67647058823529416</v>
      </c>
      <c r="AD27" s="33">
        <f t="shared" si="5"/>
        <v>0.33552631578947367</v>
      </c>
      <c r="AE27" s="33">
        <f t="shared" si="5"/>
        <v>0.52898550724637683</v>
      </c>
    </row>
    <row r="28" spans="1:32" s="17" customFormat="1" ht="15.75" thickBot="1" x14ac:dyDescent="0.3">
      <c r="A28" s="36" t="s">
        <v>45</v>
      </c>
      <c r="B28" s="33">
        <f t="shared" ref="B28:AE28" si="6">SUM(B23/B21)</f>
        <v>0.2857142857142857</v>
      </c>
      <c r="C28" s="33">
        <f t="shared" si="6"/>
        <v>0.19607843137254902</v>
      </c>
      <c r="D28" s="3">
        <f t="shared" si="6"/>
        <v>0.3888888888888889</v>
      </c>
      <c r="E28" s="33">
        <f t="shared" si="6"/>
        <v>0.57462686567164178</v>
      </c>
      <c r="F28" s="33">
        <f t="shared" si="6"/>
        <v>0.4247787610619469</v>
      </c>
      <c r="G28" s="33">
        <f t="shared" si="6"/>
        <v>0.34</v>
      </c>
      <c r="H28" s="33">
        <f t="shared" si="6"/>
        <v>0.4726027397260274</v>
      </c>
      <c r="I28" s="33">
        <f t="shared" si="6"/>
        <v>0.40163934426229508</v>
      </c>
      <c r="J28" s="33">
        <f t="shared" si="6"/>
        <v>0.69162995594713661</v>
      </c>
      <c r="K28" s="33">
        <f t="shared" si="6"/>
        <v>0.34375</v>
      </c>
      <c r="L28" s="33">
        <f t="shared" si="6"/>
        <v>0.4107142857142857</v>
      </c>
      <c r="M28" s="33">
        <f t="shared" si="6"/>
        <v>0.48936170212765956</v>
      </c>
      <c r="N28" s="33">
        <f t="shared" si="6"/>
        <v>0.30120481927710846</v>
      </c>
      <c r="O28" s="33">
        <f t="shared" si="6"/>
        <v>0.18279569892473119</v>
      </c>
      <c r="P28" s="33">
        <f t="shared" si="6"/>
        <v>0.21698113207547171</v>
      </c>
      <c r="Q28" s="33">
        <f t="shared" si="6"/>
        <v>0.34482758620689657</v>
      </c>
      <c r="R28" s="33">
        <f t="shared" si="6"/>
        <v>0.40298507462686567</v>
      </c>
      <c r="S28" s="33">
        <f t="shared" si="6"/>
        <v>0.33898305084745761</v>
      </c>
      <c r="T28" s="33">
        <f t="shared" si="6"/>
        <v>0.32758620689655171</v>
      </c>
      <c r="U28" s="33">
        <f t="shared" si="6"/>
        <v>0.40277777777777779</v>
      </c>
      <c r="V28" s="33">
        <f t="shared" si="6"/>
        <v>0.23655913978494625</v>
      </c>
      <c r="W28" s="33">
        <f t="shared" si="6"/>
        <v>0.37614678899082571</v>
      </c>
      <c r="X28" s="33">
        <f t="shared" si="6"/>
        <v>0.27450980392156865</v>
      </c>
      <c r="Y28" s="33">
        <f t="shared" si="6"/>
        <v>0.34615384615384615</v>
      </c>
      <c r="Z28" s="33">
        <f t="shared" si="6"/>
        <v>0.31645569620253167</v>
      </c>
      <c r="AA28" s="33">
        <f t="shared" si="6"/>
        <v>0.58267716535433067</v>
      </c>
      <c r="AB28" s="33">
        <f t="shared" si="6"/>
        <v>0.31325301204819278</v>
      </c>
      <c r="AC28" s="33">
        <f t="shared" si="6"/>
        <v>0.3235294117647059</v>
      </c>
      <c r="AD28" s="33">
        <f t="shared" si="6"/>
        <v>0.66447368421052633</v>
      </c>
      <c r="AE28" s="33">
        <f t="shared" si="6"/>
        <v>0.46376811594202899</v>
      </c>
    </row>
    <row r="29" spans="1:32" s="438" customFormat="1" ht="15.75" thickBot="1" x14ac:dyDescent="0.3">
      <c r="A29" s="436" t="s">
        <v>53</v>
      </c>
      <c r="B29" s="437"/>
      <c r="C29" s="437"/>
      <c r="D29" s="437"/>
      <c r="E29" s="437"/>
      <c r="F29" s="437"/>
      <c r="G29" s="437"/>
      <c r="H29" s="437"/>
      <c r="I29" s="437"/>
      <c r="J29" s="437"/>
      <c r="K29" s="437"/>
      <c r="L29" s="437"/>
      <c r="M29" s="437"/>
      <c r="N29" s="437"/>
      <c r="O29" s="437"/>
      <c r="P29" s="437"/>
      <c r="Q29" s="437"/>
      <c r="R29" s="437"/>
      <c r="S29" s="437"/>
      <c r="T29" s="437"/>
      <c r="U29" s="437"/>
      <c r="V29" s="437"/>
      <c r="W29" s="437"/>
      <c r="X29" s="437"/>
      <c r="Y29" s="437"/>
      <c r="Z29" s="437"/>
      <c r="AA29" s="437"/>
      <c r="AB29" s="437"/>
      <c r="AC29" s="437"/>
      <c r="AD29" s="437"/>
      <c r="AE29" s="437"/>
      <c r="AF29" s="439"/>
    </row>
    <row r="30" spans="1:32" s="25" customFormat="1" x14ac:dyDescent="0.25">
      <c r="A30" s="32" t="s">
        <v>9</v>
      </c>
      <c r="B30" s="25">
        <v>11</v>
      </c>
      <c r="C30" s="25">
        <v>5</v>
      </c>
      <c r="D30" s="25">
        <v>12</v>
      </c>
      <c r="E30" s="25">
        <v>15</v>
      </c>
      <c r="F30" s="25">
        <v>15</v>
      </c>
      <c r="G30" s="25">
        <v>10</v>
      </c>
      <c r="H30" s="25">
        <v>40</v>
      </c>
      <c r="I30" s="25">
        <v>30</v>
      </c>
      <c r="J30" s="25">
        <v>118</v>
      </c>
      <c r="K30" s="25">
        <v>38</v>
      </c>
      <c r="L30" s="25">
        <v>17</v>
      </c>
      <c r="M30" s="25">
        <v>25</v>
      </c>
      <c r="N30" s="25">
        <v>7</v>
      </c>
      <c r="O30" s="25">
        <v>3</v>
      </c>
      <c r="P30" s="25">
        <v>9</v>
      </c>
      <c r="Q30" s="25">
        <v>18</v>
      </c>
      <c r="R30" s="25">
        <v>20</v>
      </c>
      <c r="S30" s="25">
        <v>13</v>
      </c>
      <c r="T30" s="25">
        <v>21</v>
      </c>
      <c r="U30" s="25">
        <v>4</v>
      </c>
      <c r="V30" s="25">
        <v>7</v>
      </c>
      <c r="W30" s="25">
        <v>13</v>
      </c>
      <c r="X30" s="25">
        <v>18</v>
      </c>
      <c r="Y30" s="25">
        <v>14</v>
      </c>
      <c r="Z30" s="25">
        <v>14</v>
      </c>
      <c r="AA30" s="25">
        <v>22</v>
      </c>
      <c r="AB30" s="25">
        <v>9</v>
      </c>
      <c r="AC30" s="25">
        <v>14</v>
      </c>
      <c r="AD30" s="25">
        <v>27</v>
      </c>
      <c r="AE30" s="25">
        <v>22</v>
      </c>
    </row>
    <row r="31" spans="1:32" s="2" customFormat="1" x14ac:dyDescent="0.25">
      <c r="A31" s="21" t="s">
        <v>5</v>
      </c>
      <c r="B31" s="2">
        <v>1</v>
      </c>
      <c r="C31" s="2">
        <v>0</v>
      </c>
      <c r="D31" s="2">
        <v>9</v>
      </c>
      <c r="E31" s="2">
        <v>8</v>
      </c>
      <c r="F31" s="2">
        <v>6</v>
      </c>
      <c r="G31" s="2">
        <v>5</v>
      </c>
      <c r="H31" s="2">
        <v>11</v>
      </c>
      <c r="I31" s="2">
        <v>7</v>
      </c>
      <c r="J31" s="2">
        <v>9</v>
      </c>
      <c r="K31" s="2">
        <v>1</v>
      </c>
      <c r="L31" s="2">
        <v>10</v>
      </c>
      <c r="M31" s="2">
        <v>14</v>
      </c>
      <c r="N31" s="2">
        <v>5</v>
      </c>
      <c r="O31" s="2">
        <v>8</v>
      </c>
      <c r="P31" s="2">
        <v>5</v>
      </c>
      <c r="Q31" s="2">
        <v>5</v>
      </c>
      <c r="R31" s="2">
        <v>9</v>
      </c>
      <c r="S31" s="2">
        <v>8</v>
      </c>
      <c r="T31" s="2">
        <v>10</v>
      </c>
      <c r="U31" s="2">
        <v>4</v>
      </c>
      <c r="V31" s="2">
        <v>1</v>
      </c>
      <c r="W31" s="2">
        <v>8</v>
      </c>
      <c r="X31" s="2">
        <v>4</v>
      </c>
      <c r="Y31" s="2">
        <v>7</v>
      </c>
      <c r="Z31" s="2">
        <v>2</v>
      </c>
      <c r="AA31" s="2">
        <v>8</v>
      </c>
      <c r="AB31" s="2">
        <v>3</v>
      </c>
      <c r="AC31" s="2">
        <v>2</v>
      </c>
      <c r="AD31" s="2">
        <v>19</v>
      </c>
      <c r="AE31" s="2">
        <v>12</v>
      </c>
    </row>
    <row r="32" spans="1:32" s="2" customFormat="1" x14ac:dyDescent="0.25">
      <c r="A32" s="21" t="s">
        <v>6</v>
      </c>
      <c r="B32" s="2">
        <v>10</v>
      </c>
      <c r="C32" s="2">
        <v>5</v>
      </c>
      <c r="D32" s="2">
        <v>21</v>
      </c>
      <c r="E32" s="2">
        <v>54</v>
      </c>
      <c r="F32" s="2">
        <v>27</v>
      </c>
      <c r="G32" s="2">
        <v>19</v>
      </c>
      <c r="H32" s="2">
        <v>18</v>
      </c>
      <c r="I32" s="2">
        <v>12</v>
      </c>
      <c r="J32" s="2">
        <v>30</v>
      </c>
      <c r="K32" s="2">
        <v>5</v>
      </c>
      <c r="L32" s="2">
        <v>19</v>
      </c>
      <c r="M32" s="2">
        <v>30</v>
      </c>
      <c r="N32" s="2">
        <v>13</v>
      </c>
      <c r="O32" s="2">
        <v>6</v>
      </c>
      <c r="P32" s="2">
        <v>9</v>
      </c>
      <c r="Q32" s="2">
        <v>17</v>
      </c>
      <c r="R32" s="2">
        <v>25</v>
      </c>
      <c r="S32" s="2">
        <v>19</v>
      </c>
      <c r="T32" s="2">
        <v>7</v>
      </c>
      <c r="U32" s="2">
        <v>21</v>
      </c>
      <c r="V32" s="2">
        <v>14</v>
      </c>
      <c r="W32" s="2">
        <v>20</v>
      </c>
      <c r="X32" s="2">
        <v>6</v>
      </c>
      <c r="Y32" s="2">
        <v>15</v>
      </c>
      <c r="Z32" s="2">
        <v>9</v>
      </c>
      <c r="AA32" s="2">
        <v>44</v>
      </c>
      <c r="AB32" s="2">
        <v>14</v>
      </c>
      <c r="AC32" s="2">
        <v>17</v>
      </c>
      <c r="AD32" s="2">
        <v>55</v>
      </c>
      <c r="AE32" s="2">
        <v>30</v>
      </c>
    </row>
    <row r="33" spans="1:32" s="33" customFormat="1" x14ac:dyDescent="0.25">
      <c r="A33" s="35" t="s">
        <v>48</v>
      </c>
      <c r="B33" s="3">
        <f>SUM(B30/B23)</f>
        <v>0.5</v>
      </c>
      <c r="C33" s="3">
        <f>SUM(C30/C23)</f>
        <v>0.5</v>
      </c>
      <c r="D33" s="3">
        <f>SUM(D30/D23)</f>
        <v>0.2857142857142857</v>
      </c>
      <c r="E33" s="3">
        <f t="shared" ref="E33:AE33" si="7">SUM(E30/E23)</f>
        <v>0.19480519480519481</v>
      </c>
      <c r="F33" s="3">
        <f t="shared" si="7"/>
        <v>0.3125</v>
      </c>
      <c r="G33" s="3">
        <f t="shared" si="7"/>
        <v>0.29411764705882354</v>
      </c>
      <c r="H33" s="3">
        <f t="shared" si="7"/>
        <v>0.57971014492753625</v>
      </c>
      <c r="I33" s="3">
        <f t="shared" si="7"/>
        <v>0.61224489795918369</v>
      </c>
      <c r="J33" s="3">
        <f t="shared" si="7"/>
        <v>0.75159235668789814</v>
      </c>
      <c r="K33" s="3">
        <f t="shared" si="7"/>
        <v>0.86363636363636365</v>
      </c>
      <c r="L33" s="3">
        <f t="shared" si="7"/>
        <v>0.36956521739130432</v>
      </c>
      <c r="M33" s="3">
        <f t="shared" si="7"/>
        <v>0.36231884057971014</v>
      </c>
      <c r="N33" s="3">
        <f t="shared" si="7"/>
        <v>0.28000000000000003</v>
      </c>
      <c r="O33" s="3">
        <f t="shared" si="7"/>
        <v>0.17647058823529413</v>
      </c>
      <c r="P33" s="3">
        <f t="shared" si="7"/>
        <v>0.39130434782608697</v>
      </c>
      <c r="Q33" s="3">
        <f t="shared" si="7"/>
        <v>0.45</v>
      </c>
      <c r="R33" s="3">
        <f t="shared" si="7"/>
        <v>0.37037037037037035</v>
      </c>
      <c r="S33" s="3">
        <f t="shared" si="7"/>
        <v>0.32500000000000001</v>
      </c>
      <c r="T33" s="3">
        <f t="shared" si="7"/>
        <v>0.55263157894736847</v>
      </c>
      <c r="U33" s="3">
        <f t="shared" si="7"/>
        <v>0.13793103448275862</v>
      </c>
      <c r="V33" s="3">
        <f t="shared" si="7"/>
        <v>0.31818181818181818</v>
      </c>
      <c r="W33" s="3">
        <f t="shared" si="7"/>
        <v>0.31707317073170732</v>
      </c>
      <c r="X33" s="3">
        <f t="shared" si="7"/>
        <v>0.6428571428571429</v>
      </c>
      <c r="Y33" s="3">
        <f t="shared" si="7"/>
        <v>0.3888888888888889</v>
      </c>
      <c r="Z33" s="3">
        <f t="shared" si="7"/>
        <v>0.56000000000000005</v>
      </c>
      <c r="AA33" s="3">
        <f t="shared" si="7"/>
        <v>0.29729729729729731</v>
      </c>
      <c r="AB33" s="3">
        <f t="shared" si="7"/>
        <v>0.34615384615384615</v>
      </c>
      <c r="AC33" s="3">
        <f t="shared" si="7"/>
        <v>0.42424242424242425</v>
      </c>
      <c r="AD33" s="3">
        <f t="shared" si="7"/>
        <v>0.26732673267326734</v>
      </c>
      <c r="AE33" s="3">
        <f t="shared" si="7"/>
        <v>0.34375</v>
      </c>
    </row>
    <row r="34" spans="1:32" s="33" customFormat="1" x14ac:dyDescent="0.25">
      <c r="A34" s="35" t="s">
        <v>46</v>
      </c>
      <c r="B34" s="3">
        <f>SUM(B31/B23)</f>
        <v>4.5454545454545456E-2</v>
      </c>
      <c r="C34" s="3">
        <f>SUM(C31/C23)</f>
        <v>0</v>
      </c>
      <c r="D34" s="3">
        <f>SUM(D31/D23)</f>
        <v>0.21428571428571427</v>
      </c>
      <c r="E34" s="3">
        <f t="shared" ref="E34:AE34" si="8">SUM(E31/E23)</f>
        <v>0.1038961038961039</v>
      </c>
      <c r="F34" s="3">
        <f t="shared" si="8"/>
        <v>0.125</v>
      </c>
      <c r="G34" s="3">
        <f t="shared" si="8"/>
        <v>0.14705882352941177</v>
      </c>
      <c r="H34" s="3">
        <f t="shared" si="8"/>
        <v>0.15942028985507245</v>
      </c>
      <c r="I34" s="3">
        <f t="shared" si="8"/>
        <v>0.14285714285714285</v>
      </c>
      <c r="J34" s="3">
        <f t="shared" si="8"/>
        <v>5.7324840764331211E-2</v>
      </c>
      <c r="K34" s="3">
        <f t="shared" si="8"/>
        <v>2.2727272727272728E-2</v>
      </c>
      <c r="L34" s="3">
        <f t="shared" si="8"/>
        <v>0.21739130434782608</v>
      </c>
      <c r="M34" s="3">
        <f t="shared" si="8"/>
        <v>0.20289855072463769</v>
      </c>
      <c r="N34" s="3">
        <f t="shared" si="8"/>
        <v>0.2</v>
      </c>
      <c r="O34" s="3">
        <f t="shared" si="8"/>
        <v>0.47058823529411764</v>
      </c>
      <c r="P34" s="3">
        <f t="shared" si="8"/>
        <v>0.21739130434782608</v>
      </c>
      <c r="Q34" s="3">
        <f t="shared" si="8"/>
        <v>0.125</v>
      </c>
      <c r="R34" s="3">
        <f t="shared" si="8"/>
        <v>0.16666666666666666</v>
      </c>
      <c r="S34" s="3">
        <f t="shared" si="8"/>
        <v>0.2</v>
      </c>
      <c r="T34" s="3">
        <f t="shared" si="8"/>
        <v>0.26315789473684209</v>
      </c>
      <c r="U34" s="3">
        <f t="shared" si="8"/>
        <v>0.13793103448275862</v>
      </c>
      <c r="V34" s="3">
        <f t="shared" si="8"/>
        <v>4.5454545454545456E-2</v>
      </c>
      <c r="W34" s="3">
        <f t="shared" si="8"/>
        <v>0.1951219512195122</v>
      </c>
      <c r="X34" s="3">
        <f t="shared" si="8"/>
        <v>0.14285714285714285</v>
      </c>
      <c r="Y34" s="3">
        <f t="shared" si="8"/>
        <v>0.19444444444444445</v>
      </c>
      <c r="Z34" s="3">
        <f t="shared" si="8"/>
        <v>0.08</v>
      </c>
      <c r="AA34" s="3">
        <f t="shared" si="8"/>
        <v>0.10810810810810811</v>
      </c>
      <c r="AB34" s="3">
        <f t="shared" si="8"/>
        <v>0.11538461538461539</v>
      </c>
      <c r="AC34" s="3">
        <f t="shared" si="8"/>
        <v>6.0606060606060608E-2</v>
      </c>
      <c r="AD34" s="3">
        <f t="shared" si="8"/>
        <v>0.18811881188118812</v>
      </c>
      <c r="AE34" s="3">
        <f t="shared" si="8"/>
        <v>0.1875</v>
      </c>
    </row>
    <row r="35" spans="1:32" s="33" customFormat="1" ht="15.75" thickBot="1" x14ac:dyDescent="0.3">
      <c r="A35" s="34" t="s">
        <v>52</v>
      </c>
      <c r="B35" s="3">
        <f>SUM(B32/B23)</f>
        <v>0.45454545454545453</v>
      </c>
      <c r="C35" s="3">
        <f>SUM(C32/C23)</f>
        <v>0.5</v>
      </c>
      <c r="D35" s="3">
        <f>SUM(D32/D23)</f>
        <v>0.5</v>
      </c>
      <c r="E35" s="3">
        <f t="shared" ref="E35:AE35" si="9">SUM(E32/E23)</f>
        <v>0.70129870129870131</v>
      </c>
      <c r="F35" s="3">
        <f t="shared" si="9"/>
        <v>0.5625</v>
      </c>
      <c r="G35" s="3">
        <f t="shared" si="9"/>
        <v>0.55882352941176472</v>
      </c>
      <c r="H35" s="3">
        <f t="shared" si="9"/>
        <v>0.2608695652173913</v>
      </c>
      <c r="I35" s="3">
        <f t="shared" si="9"/>
        <v>0.24489795918367346</v>
      </c>
      <c r="J35" s="3">
        <f t="shared" si="9"/>
        <v>0.19108280254777071</v>
      </c>
      <c r="K35" s="3">
        <f t="shared" si="9"/>
        <v>0.11363636363636363</v>
      </c>
      <c r="L35" s="3">
        <f t="shared" si="9"/>
        <v>0.41304347826086957</v>
      </c>
      <c r="M35" s="3">
        <f t="shared" si="9"/>
        <v>0.43478260869565216</v>
      </c>
      <c r="N35" s="3">
        <f t="shared" si="9"/>
        <v>0.52</v>
      </c>
      <c r="O35" s="3">
        <f t="shared" si="9"/>
        <v>0.35294117647058826</v>
      </c>
      <c r="P35" s="3">
        <f t="shared" si="9"/>
        <v>0.39130434782608697</v>
      </c>
      <c r="Q35" s="3">
        <f t="shared" si="9"/>
        <v>0.42499999999999999</v>
      </c>
      <c r="R35" s="3">
        <f t="shared" si="9"/>
        <v>0.46296296296296297</v>
      </c>
      <c r="S35" s="3">
        <f t="shared" si="9"/>
        <v>0.47499999999999998</v>
      </c>
      <c r="T35" s="3">
        <f t="shared" si="9"/>
        <v>0.18421052631578946</v>
      </c>
      <c r="U35" s="3">
        <f t="shared" si="9"/>
        <v>0.72413793103448276</v>
      </c>
      <c r="V35" s="3">
        <f t="shared" si="9"/>
        <v>0.63636363636363635</v>
      </c>
      <c r="W35" s="3">
        <f t="shared" si="9"/>
        <v>0.48780487804878048</v>
      </c>
      <c r="X35" s="3">
        <f t="shared" si="9"/>
        <v>0.21428571428571427</v>
      </c>
      <c r="Y35" s="3">
        <f t="shared" si="9"/>
        <v>0.41666666666666669</v>
      </c>
      <c r="Z35" s="3">
        <f t="shared" si="9"/>
        <v>0.36</v>
      </c>
      <c r="AA35" s="3">
        <f t="shared" si="9"/>
        <v>0.59459459459459463</v>
      </c>
      <c r="AB35" s="3">
        <f t="shared" si="9"/>
        <v>0.53846153846153844</v>
      </c>
      <c r="AC35" s="3">
        <f t="shared" si="9"/>
        <v>0.51515151515151514</v>
      </c>
      <c r="AD35" s="3">
        <f t="shared" si="9"/>
        <v>0.54455445544554459</v>
      </c>
      <c r="AE35" s="3">
        <f t="shared" si="9"/>
        <v>0.46875</v>
      </c>
    </row>
    <row r="36" spans="1:32" x14ac:dyDescent="0.25">
      <c r="I36"/>
    </row>
    <row r="37" spans="1:32" s="46" customFormat="1" x14ac:dyDescent="0.25">
      <c r="A37" s="46" t="s">
        <v>135</v>
      </c>
      <c r="B37" s="47">
        <v>43983</v>
      </c>
      <c r="C37" s="47">
        <v>43984</v>
      </c>
      <c r="D37" s="47">
        <v>43985</v>
      </c>
      <c r="E37" s="47">
        <v>43986</v>
      </c>
      <c r="F37" s="47">
        <v>43987</v>
      </c>
      <c r="G37" s="47">
        <v>43988</v>
      </c>
      <c r="H37" s="47">
        <v>43989</v>
      </c>
      <c r="I37" s="47">
        <v>43990</v>
      </c>
      <c r="J37" s="47">
        <v>43991</v>
      </c>
      <c r="K37" s="47">
        <v>43992</v>
      </c>
      <c r="L37" s="47">
        <v>43993</v>
      </c>
      <c r="M37" s="47">
        <v>43994</v>
      </c>
      <c r="N37" s="47">
        <v>43995</v>
      </c>
      <c r="O37" s="47">
        <v>43996</v>
      </c>
      <c r="P37" s="47">
        <v>43997</v>
      </c>
      <c r="Q37" s="47">
        <v>43998</v>
      </c>
      <c r="R37" s="47">
        <v>43999</v>
      </c>
      <c r="S37" s="47">
        <v>44000</v>
      </c>
      <c r="T37" s="47">
        <v>44001</v>
      </c>
      <c r="U37" s="47">
        <v>44002</v>
      </c>
      <c r="V37" s="47">
        <v>44003</v>
      </c>
      <c r="W37" s="47">
        <v>44004</v>
      </c>
      <c r="X37" s="47">
        <v>44005</v>
      </c>
      <c r="Y37" s="47">
        <v>44006</v>
      </c>
      <c r="Z37" s="47">
        <v>44007</v>
      </c>
      <c r="AA37" s="47">
        <v>44008</v>
      </c>
      <c r="AB37" s="47">
        <v>44009</v>
      </c>
      <c r="AC37" s="47">
        <v>44010</v>
      </c>
      <c r="AD37" s="47">
        <v>44011</v>
      </c>
      <c r="AE37" s="47">
        <v>44012</v>
      </c>
      <c r="AF37" s="47"/>
    </row>
    <row r="38" spans="1:32" s="25" customFormat="1" x14ac:dyDescent="0.25">
      <c r="A38" s="32" t="s">
        <v>0</v>
      </c>
      <c r="B38" s="25">
        <v>19</v>
      </c>
      <c r="C38" s="25">
        <v>10</v>
      </c>
      <c r="D38" s="25">
        <v>24</v>
      </c>
      <c r="E38" s="25">
        <v>22</v>
      </c>
      <c r="F38" s="25">
        <v>26</v>
      </c>
      <c r="G38" s="25">
        <v>19</v>
      </c>
      <c r="H38" s="25">
        <v>7</v>
      </c>
      <c r="I38" s="25">
        <v>31</v>
      </c>
      <c r="J38" s="25">
        <v>15</v>
      </c>
      <c r="K38" s="25">
        <v>20</v>
      </c>
      <c r="L38" s="25">
        <v>17</v>
      </c>
      <c r="M38" s="25">
        <v>22</v>
      </c>
      <c r="N38" s="25">
        <v>12</v>
      </c>
      <c r="O38" s="25">
        <v>9</v>
      </c>
      <c r="P38" s="25">
        <v>21</v>
      </c>
      <c r="Q38" s="25">
        <v>32</v>
      </c>
      <c r="R38" s="25">
        <v>16</v>
      </c>
      <c r="S38" s="25">
        <v>33</v>
      </c>
      <c r="T38" s="25">
        <v>26</v>
      </c>
      <c r="U38" s="25">
        <v>20</v>
      </c>
      <c r="V38" s="25">
        <v>5</v>
      </c>
      <c r="W38" s="25">
        <v>36</v>
      </c>
      <c r="X38" s="25">
        <v>31</v>
      </c>
      <c r="Y38" s="25">
        <v>26</v>
      </c>
      <c r="Z38" s="25">
        <v>28</v>
      </c>
      <c r="AA38" s="25">
        <v>36</v>
      </c>
      <c r="AB38" s="25">
        <v>11</v>
      </c>
      <c r="AC38" s="25">
        <v>11</v>
      </c>
      <c r="AD38" s="25">
        <v>46</v>
      </c>
      <c r="AE38" s="25">
        <v>26</v>
      </c>
    </row>
    <row r="39" spans="1:32" s="2" customFormat="1" x14ac:dyDescent="0.25">
      <c r="A39" s="21" t="s">
        <v>1</v>
      </c>
      <c r="B39" s="2">
        <v>15</v>
      </c>
      <c r="C39" s="2">
        <v>8</v>
      </c>
      <c r="D39" s="2">
        <v>13</v>
      </c>
      <c r="E39" s="2">
        <v>15</v>
      </c>
      <c r="F39" s="2">
        <v>12</v>
      </c>
      <c r="G39" s="2">
        <v>17</v>
      </c>
      <c r="H39" s="2">
        <v>5</v>
      </c>
      <c r="I39" s="2">
        <v>21</v>
      </c>
      <c r="J39" s="2">
        <v>10</v>
      </c>
      <c r="K39" s="2">
        <v>19</v>
      </c>
      <c r="L39" s="2">
        <v>11</v>
      </c>
      <c r="M39" s="2">
        <v>16</v>
      </c>
      <c r="N39" s="2">
        <v>12</v>
      </c>
      <c r="O39" s="2">
        <v>6</v>
      </c>
      <c r="P39" s="2">
        <v>16</v>
      </c>
      <c r="Q39" s="2">
        <v>29</v>
      </c>
      <c r="R39" s="2">
        <v>11</v>
      </c>
      <c r="S39" s="2">
        <v>28</v>
      </c>
      <c r="T39" s="2">
        <v>25</v>
      </c>
      <c r="U39" s="2">
        <v>15</v>
      </c>
      <c r="V39" s="2">
        <v>5</v>
      </c>
      <c r="W39" s="2">
        <v>24</v>
      </c>
      <c r="X39" s="2">
        <v>28</v>
      </c>
      <c r="Y39" s="2">
        <v>23</v>
      </c>
      <c r="Z39" s="2">
        <v>19</v>
      </c>
      <c r="AA39" s="2">
        <v>29</v>
      </c>
      <c r="AB39" s="2">
        <v>10</v>
      </c>
      <c r="AC39" s="2">
        <v>8</v>
      </c>
      <c r="AD39" s="2">
        <v>30</v>
      </c>
      <c r="AE39" s="2">
        <v>21</v>
      </c>
    </row>
    <row r="40" spans="1:32" s="2" customFormat="1" x14ac:dyDescent="0.25">
      <c r="A40" s="31" t="s">
        <v>8</v>
      </c>
      <c r="B40" s="2">
        <v>2</v>
      </c>
      <c r="C40" s="2">
        <v>2</v>
      </c>
      <c r="D40" s="2">
        <v>9</v>
      </c>
      <c r="E40" s="2">
        <v>7</v>
      </c>
      <c r="F40" s="2">
        <v>12</v>
      </c>
      <c r="G40" s="2">
        <v>2</v>
      </c>
      <c r="H40" s="2">
        <v>2</v>
      </c>
      <c r="I40" s="2">
        <v>8</v>
      </c>
      <c r="J40" s="2">
        <v>4</v>
      </c>
      <c r="K40" s="2">
        <v>1</v>
      </c>
      <c r="L40" s="2">
        <v>6</v>
      </c>
      <c r="M40" s="2">
        <v>5</v>
      </c>
      <c r="N40" s="2">
        <v>0</v>
      </c>
      <c r="O40" s="2">
        <v>2</v>
      </c>
      <c r="P40" s="2">
        <v>3</v>
      </c>
      <c r="Q40" s="2">
        <v>2</v>
      </c>
      <c r="R40" s="2">
        <v>2</v>
      </c>
      <c r="S40" s="2">
        <v>5</v>
      </c>
      <c r="T40" s="2">
        <v>1</v>
      </c>
      <c r="U40" s="2">
        <v>4</v>
      </c>
      <c r="V40" s="2">
        <v>0</v>
      </c>
      <c r="W40" s="2">
        <v>11</v>
      </c>
      <c r="X40" s="2">
        <v>0</v>
      </c>
      <c r="Y40" s="2">
        <v>3</v>
      </c>
      <c r="Z40" s="2">
        <v>6</v>
      </c>
      <c r="AA40" s="2">
        <v>6</v>
      </c>
      <c r="AB40" s="2">
        <v>1</v>
      </c>
      <c r="AC40" s="2">
        <v>2</v>
      </c>
      <c r="AD40" s="2">
        <v>14</v>
      </c>
      <c r="AE40" s="2">
        <v>5</v>
      </c>
    </row>
    <row r="41" spans="1:32" s="2" customFormat="1" x14ac:dyDescent="0.25">
      <c r="A41" s="21" t="s">
        <v>2</v>
      </c>
      <c r="B41" s="2">
        <v>2</v>
      </c>
      <c r="C41" s="2">
        <v>0</v>
      </c>
      <c r="D41" s="2">
        <v>2</v>
      </c>
      <c r="E41" s="2">
        <v>0</v>
      </c>
      <c r="F41" s="2">
        <v>2</v>
      </c>
      <c r="G41" s="2">
        <v>0</v>
      </c>
      <c r="H41" s="2">
        <v>0</v>
      </c>
      <c r="I41" s="2">
        <v>2</v>
      </c>
      <c r="J41" s="2">
        <v>1</v>
      </c>
      <c r="K41" s="2">
        <v>0</v>
      </c>
      <c r="L41" s="2">
        <v>0</v>
      </c>
      <c r="M41" s="2">
        <v>1</v>
      </c>
      <c r="N41" s="2">
        <v>0</v>
      </c>
      <c r="O41" s="2">
        <v>1</v>
      </c>
      <c r="P41" s="2">
        <v>2</v>
      </c>
      <c r="Q41" s="2">
        <v>1</v>
      </c>
      <c r="R41" s="2">
        <v>3</v>
      </c>
      <c r="S41" s="2">
        <v>0</v>
      </c>
      <c r="T41" s="2">
        <v>0</v>
      </c>
      <c r="U41" s="2">
        <v>1</v>
      </c>
      <c r="V41" s="2">
        <v>0</v>
      </c>
      <c r="W41" s="2">
        <v>1</v>
      </c>
      <c r="X41" s="2">
        <v>3</v>
      </c>
      <c r="Y41" s="2">
        <v>0</v>
      </c>
      <c r="Z41" s="2">
        <v>3</v>
      </c>
      <c r="AA41" s="2">
        <v>1</v>
      </c>
      <c r="AB41" s="2">
        <v>0</v>
      </c>
      <c r="AC41" s="2">
        <v>1</v>
      </c>
      <c r="AD41" s="2">
        <v>2</v>
      </c>
      <c r="AE41" s="2">
        <v>0</v>
      </c>
    </row>
    <row r="42" spans="1:32" ht="15.75" thickBot="1" x14ac:dyDescent="0.3">
      <c r="I42"/>
    </row>
    <row r="43" spans="1:32" ht="15.75" thickBot="1" x14ac:dyDescent="0.3">
      <c r="A43" s="116" t="s">
        <v>55</v>
      </c>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81" t="s">
        <v>127</v>
      </c>
    </row>
    <row r="44" spans="1:32" x14ac:dyDescent="0.25">
      <c r="A44" s="56" t="s">
        <v>56</v>
      </c>
      <c r="B44" s="1">
        <f t="shared" ref="B44:AE44" si="10">SUM(B3+B21)</f>
        <v>195</v>
      </c>
      <c r="C44" s="1">
        <f t="shared" si="10"/>
        <v>154</v>
      </c>
      <c r="D44" s="1">
        <f t="shared" si="10"/>
        <v>163</v>
      </c>
      <c r="E44" s="1">
        <f t="shared" si="10"/>
        <v>207</v>
      </c>
      <c r="F44" s="1">
        <f t="shared" si="10"/>
        <v>175</v>
      </c>
      <c r="G44" s="1">
        <f t="shared" si="10"/>
        <v>155</v>
      </c>
      <c r="H44" s="1">
        <f t="shared" si="10"/>
        <v>208</v>
      </c>
      <c r="I44" s="84">
        <f t="shared" si="10"/>
        <v>189</v>
      </c>
      <c r="J44" s="1">
        <f t="shared" si="10"/>
        <v>293</v>
      </c>
      <c r="K44" s="1">
        <f t="shared" si="10"/>
        <v>201</v>
      </c>
      <c r="L44" s="1">
        <f t="shared" si="10"/>
        <v>156</v>
      </c>
      <c r="M44" s="1">
        <f t="shared" si="10"/>
        <v>205</v>
      </c>
      <c r="N44" s="1">
        <f t="shared" si="10"/>
        <v>158</v>
      </c>
      <c r="O44" s="1">
        <f t="shared" si="10"/>
        <v>154</v>
      </c>
      <c r="P44" s="1">
        <f t="shared" si="10"/>
        <v>178</v>
      </c>
      <c r="Q44" s="1">
        <f t="shared" si="10"/>
        <v>181</v>
      </c>
      <c r="R44" s="1">
        <f t="shared" si="10"/>
        <v>204</v>
      </c>
      <c r="S44" s="1">
        <f t="shared" si="10"/>
        <v>193</v>
      </c>
      <c r="T44" s="1">
        <f t="shared" si="10"/>
        <v>161</v>
      </c>
      <c r="U44" s="1">
        <f t="shared" si="10"/>
        <v>123</v>
      </c>
      <c r="V44" s="1">
        <f t="shared" si="10"/>
        <v>134</v>
      </c>
      <c r="W44" s="1">
        <f t="shared" si="10"/>
        <v>155</v>
      </c>
      <c r="X44" s="1">
        <f t="shared" si="10"/>
        <v>163</v>
      </c>
      <c r="Y44" s="1">
        <f t="shared" si="10"/>
        <v>150</v>
      </c>
      <c r="Z44" s="1">
        <f t="shared" si="10"/>
        <v>119</v>
      </c>
      <c r="AA44" s="1">
        <f t="shared" si="10"/>
        <v>188</v>
      </c>
      <c r="AB44" s="1">
        <f t="shared" si="10"/>
        <v>160</v>
      </c>
      <c r="AC44" s="1">
        <f t="shared" si="10"/>
        <v>164</v>
      </c>
      <c r="AD44" s="1">
        <f t="shared" si="10"/>
        <v>227</v>
      </c>
      <c r="AE44" s="1">
        <f t="shared" si="10"/>
        <v>197</v>
      </c>
      <c r="AF44">
        <f t="shared" ref="AF44:AF49" si="11">SUM(B44:AE44)</f>
        <v>5310</v>
      </c>
    </row>
    <row r="45" spans="1:32" x14ac:dyDescent="0.25">
      <c r="A45" s="56" t="s">
        <v>59</v>
      </c>
      <c r="B45" s="1">
        <f t="shared" ref="B45:AE45" si="12">SUM(B4+B22)</f>
        <v>140</v>
      </c>
      <c r="C45" s="1">
        <f t="shared" si="12"/>
        <v>122</v>
      </c>
      <c r="D45" s="1">
        <f t="shared" si="12"/>
        <v>107</v>
      </c>
      <c r="E45" s="1">
        <f t="shared" si="12"/>
        <v>107</v>
      </c>
      <c r="F45" s="1">
        <f t="shared" si="12"/>
        <v>108</v>
      </c>
      <c r="G45" s="1">
        <f t="shared" si="12"/>
        <v>105</v>
      </c>
      <c r="H45" s="1">
        <f t="shared" si="12"/>
        <v>128</v>
      </c>
      <c r="I45" s="84">
        <f t="shared" si="12"/>
        <v>121</v>
      </c>
      <c r="J45" s="1">
        <f t="shared" si="12"/>
        <v>122</v>
      </c>
      <c r="K45" s="1">
        <f t="shared" si="12"/>
        <v>129</v>
      </c>
      <c r="L45" s="1">
        <f t="shared" si="12"/>
        <v>101</v>
      </c>
      <c r="M45" s="1">
        <f t="shared" si="12"/>
        <v>123</v>
      </c>
      <c r="N45" s="1">
        <f t="shared" si="12"/>
        <v>108</v>
      </c>
      <c r="O45" s="1">
        <f t="shared" si="12"/>
        <v>120</v>
      </c>
      <c r="P45" s="1">
        <f t="shared" si="12"/>
        <v>135</v>
      </c>
      <c r="Q45" s="1">
        <f t="shared" si="12"/>
        <v>131</v>
      </c>
      <c r="R45" s="1">
        <f t="shared" si="12"/>
        <v>127</v>
      </c>
      <c r="S45" s="1">
        <f t="shared" si="12"/>
        <v>130</v>
      </c>
      <c r="T45" s="1">
        <f t="shared" si="12"/>
        <v>113</v>
      </c>
      <c r="U45" s="1">
        <f t="shared" si="12"/>
        <v>79</v>
      </c>
      <c r="V45" s="1">
        <f t="shared" si="12"/>
        <v>107</v>
      </c>
      <c r="W45" s="1">
        <f t="shared" si="12"/>
        <v>103</v>
      </c>
      <c r="X45" s="1">
        <f t="shared" si="12"/>
        <v>112</v>
      </c>
      <c r="Y45" s="1">
        <f t="shared" si="12"/>
        <v>100</v>
      </c>
      <c r="Z45" s="1">
        <f t="shared" si="12"/>
        <v>85</v>
      </c>
      <c r="AA45" s="1">
        <f t="shared" si="12"/>
        <v>96</v>
      </c>
      <c r="AB45" s="1">
        <f t="shared" si="12"/>
        <v>103</v>
      </c>
      <c r="AC45" s="1">
        <f t="shared" si="12"/>
        <v>106</v>
      </c>
      <c r="AD45" s="1">
        <f t="shared" si="12"/>
        <v>98</v>
      </c>
      <c r="AE45" s="1">
        <f t="shared" si="12"/>
        <v>116</v>
      </c>
      <c r="AF45" s="1">
        <f t="shared" si="11"/>
        <v>3382</v>
      </c>
    </row>
    <row r="46" spans="1:32" x14ac:dyDescent="0.25">
      <c r="A46" s="56" t="s">
        <v>61</v>
      </c>
      <c r="B46" s="1">
        <f t="shared" ref="B46:AE46" si="13">SUM(B5+B23)</f>
        <v>55</v>
      </c>
      <c r="C46" s="1">
        <f t="shared" si="13"/>
        <v>31</v>
      </c>
      <c r="D46" s="1">
        <f t="shared" si="13"/>
        <v>56</v>
      </c>
      <c r="E46" s="1">
        <f t="shared" si="13"/>
        <v>100</v>
      </c>
      <c r="F46" s="1">
        <f t="shared" si="13"/>
        <v>65</v>
      </c>
      <c r="G46" s="1">
        <f t="shared" si="13"/>
        <v>50</v>
      </c>
      <c r="H46" s="1">
        <f t="shared" si="13"/>
        <v>80</v>
      </c>
      <c r="I46" s="84">
        <f t="shared" si="13"/>
        <v>68</v>
      </c>
      <c r="J46" s="1">
        <f t="shared" si="13"/>
        <v>171</v>
      </c>
      <c r="K46" s="1">
        <f t="shared" si="13"/>
        <v>72</v>
      </c>
      <c r="L46" s="1">
        <f t="shared" si="13"/>
        <v>55</v>
      </c>
      <c r="M46" s="1">
        <f t="shared" si="13"/>
        <v>82</v>
      </c>
      <c r="N46" s="1">
        <f t="shared" si="13"/>
        <v>50</v>
      </c>
      <c r="O46" s="1">
        <f t="shared" si="13"/>
        <v>34</v>
      </c>
      <c r="P46" s="1">
        <f t="shared" si="13"/>
        <v>43</v>
      </c>
      <c r="Q46" s="1">
        <f t="shared" si="13"/>
        <v>50</v>
      </c>
      <c r="R46" s="1">
        <f t="shared" si="13"/>
        <v>77</v>
      </c>
      <c r="S46" s="1">
        <f t="shared" si="13"/>
        <v>63</v>
      </c>
      <c r="T46" s="1">
        <f t="shared" si="13"/>
        <v>48</v>
      </c>
      <c r="U46" s="1">
        <f t="shared" si="13"/>
        <v>44</v>
      </c>
      <c r="V46" s="1">
        <f t="shared" si="13"/>
        <v>27</v>
      </c>
      <c r="W46" s="1">
        <f t="shared" si="13"/>
        <v>52</v>
      </c>
      <c r="X46" s="1">
        <f t="shared" si="13"/>
        <v>51</v>
      </c>
      <c r="Y46" s="1">
        <f t="shared" si="13"/>
        <v>50</v>
      </c>
      <c r="Z46" s="1">
        <f t="shared" si="13"/>
        <v>34</v>
      </c>
      <c r="AA46" s="1">
        <f t="shared" si="13"/>
        <v>92</v>
      </c>
      <c r="AB46" s="1">
        <f t="shared" si="13"/>
        <v>57</v>
      </c>
      <c r="AC46" s="1">
        <f t="shared" si="13"/>
        <v>58</v>
      </c>
      <c r="AD46" s="1">
        <f t="shared" si="13"/>
        <v>129</v>
      </c>
      <c r="AE46" s="1">
        <f t="shared" si="13"/>
        <v>80</v>
      </c>
      <c r="AF46" s="1">
        <f t="shared" si="11"/>
        <v>1924</v>
      </c>
    </row>
    <row r="47" spans="1:32" x14ac:dyDescent="0.25">
      <c r="A47" s="56" t="s">
        <v>62</v>
      </c>
      <c r="B47" s="1">
        <f t="shared" ref="B47:AE47" si="14">SUM(B30+B12)</f>
        <v>24</v>
      </c>
      <c r="C47" s="1">
        <f t="shared" si="14"/>
        <v>19</v>
      </c>
      <c r="D47" s="1">
        <f t="shared" si="14"/>
        <v>20</v>
      </c>
      <c r="E47" s="1">
        <f t="shared" si="14"/>
        <v>30</v>
      </c>
      <c r="F47" s="1">
        <f t="shared" si="14"/>
        <v>21</v>
      </c>
      <c r="G47" s="1">
        <f t="shared" si="14"/>
        <v>14</v>
      </c>
      <c r="H47" s="1">
        <f t="shared" si="14"/>
        <v>43</v>
      </c>
      <c r="I47" s="84">
        <f t="shared" si="14"/>
        <v>37</v>
      </c>
      <c r="J47" s="1">
        <f t="shared" si="14"/>
        <v>125</v>
      </c>
      <c r="K47" s="1">
        <f t="shared" si="14"/>
        <v>54</v>
      </c>
      <c r="L47" s="1">
        <f t="shared" si="14"/>
        <v>21</v>
      </c>
      <c r="M47" s="1">
        <f t="shared" si="14"/>
        <v>32</v>
      </c>
      <c r="N47" s="1">
        <f t="shared" si="14"/>
        <v>18</v>
      </c>
      <c r="O47" s="1">
        <f t="shared" si="14"/>
        <v>6</v>
      </c>
      <c r="P47" s="1">
        <f t="shared" si="14"/>
        <v>18</v>
      </c>
      <c r="Q47" s="1">
        <f t="shared" si="14"/>
        <v>26</v>
      </c>
      <c r="R47" s="1">
        <f t="shared" si="14"/>
        <v>31</v>
      </c>
      <c r="S47" s="1">
        <f t="shared" si="14"/>
        <v>22</v>
      </c>
      <c r="T47" s="1">
        <f t="shared" si="14"/>
        <v>31</v>
      </c>
      <c r="U47" s="1">
        <f t="shared" si="14"/>
        <v>8</v>
      </c>
      <c r="V47" s="1">
        <f t="shared" si="14"/>
        <v>10</v>
      </c>
      <c r="W47" s="1">
        <f t="shared" si="14"/>
        <v>18</v>
      </c>
      <c r="X47" s="1">
        <f t="shared" si="14"/>
        <v>25</v>
      </c>
      <c r="Y47" s="1">
        <f t="shared" si="14"/>
        <v>20</v>
      </c>
      <c r="Z47" s="1">
        <f t="shared" si="14"/>
        <v>21</v>
      </c>
      <c r="AA47" s="1">
        <f t="shared" si="14"/>
        <v>25</v>
      </c>
      <c r="AB47" s="1">
        <f t="shared" si="14"/>
        <v>16</v>
      </c>
      <c r="AC47" s="1">
        <f t="shared" si="14"/>
        <v>20</v>
      </c>
      <c r="AD47" s="1">
        <f t="shared" si="14"/>
        <v>36</v>
      </c>
      <c r="AE47" s="1">
        <f t="shared" si="14"/>
        <v>36</v>
      </c>
      <c r="AF47" s="1">
        <f t="shared" si="11"/>
        <v>827</v>
      </c>
    </row>
    <row r="48" spans="1:32" x14ac:dyDescent="0.25">
      <c r="A48" s="56" t="s">
        <v>73</v>
      </c>
      <c r="B48" s="1">
        <f t="shared" ref="B48:AE48" si="15">SUM(B31+B13)</f>
        <v>6</v>
      </c>
      <c r="C48" s="1">
        <f t="shared" si="15"/>
        <v>3</v>
      </c>
      <c r="D48" s="1">
        <f t="shared" si="15"/>
        <v>11</v>
      </c>
      <c r="E48" s="1">
        <f t="shared" si="15"/>
        <v>11</v>
      </c>
      <c r="F48" s="1">
        <f t="shared" si="15"/>
        <v>10</v>
      </c>
      <c r="G48" s="1">
        <f t="shared" si="15"/>
        <v>6</v>
      </c>
      <c r="H48" s="1">
        <f t="shared" si="15"/>
        <v>12</v>
      </c>
      <c r="I48" s="84">
        <f t="shared" si="15"/>
        <v>13</v>
      </c>
      <c r="J48" s="1">
        <f t="shared" si="15"/>
        <v>12</v>
      </c>
      <c r="K48" s="1">
        <f t="shared" si="15"/>
        <v>2</v>
      </c>
      <c r="L48" s="1">
        <f t="shared" si="15"/>
        <v>10</v>
      </c>
      <c r="M48" s="1">
        <f t="shared" si="15"/>
        <v>18</v>
      </c>
      <c r="N48" s="1">
        <f t="shared" si="15"/>
        <v>6</v>
      </c>
      <c r="O48" s="1">
        <f t="shared" si="15"/>
        <v>13</v>
      </c>
      <c r="P48" s="1">
        <f t="shared" si="15"/>
        <v>8</v>
      </c>
      <c r="Q48" s="1">
        <f t="shared" si="15"/>
        <v>7</v>
      </c>
      <c r="R48" s="1">
        <f t="shared" si="15"/>
        <v>13</v>
      </c>
      <c r="S48" s="1">
        <f t="shared" si="15"/>
        <v>17</v>
      </c>
      <c r="T48" s="1">
        <f t="shared" si="15"/>
        <v>10</v>
      </c>
      <c r="U48" s="1">
        <f t="shared" si="15"/>
        <v>7</v>
      </c>
      <c r="V48" s="1">
        <f t="shared" si="15"/>
        <v>1</v>
      </c>
      <c r="W48" s="1">
        <f t="shared" si="15"/>
        <v>10</v>
      </c>
      <c r="X48" s="1">
        <f t="shared" si="15"/>
        <v>10</v>
      </c>
      <c r="Y48" s="1">
        <f t="shared" si="15"/>
        <v>9</v>
      </c>
      <c r="Z48" s="1">
        <f t="shared" si="15"/>
        <v>4</v>
      </c>
      <c r="AA48" s="1">
        <f t="shared" si="15"/>
        <v>11</v>
      </c>
      <c r="AB48" s="1">
        <f t="shared" si="15"/>
        <v>7</v>
      </c>
      <c r="AC48" s="1">
        <f t="shared" si="15"/>
        <v>10</v>
      </c>
      <c r="AD48" s="1">
        <f t="shared" si="15"/>
        <v>22</v>
      </c>
      <c r="AE48" s="1">
        <f t="shared" si="15"/>
        <v>12</v>
      </c>
      <c r="AF48" s="1">
        <f t="shared" si="11"/>
        <v>291</v>
      </c>
    </row>
    <row r="49" spans="1:33" x14ac:dyDescent="0.25">
      <c r="A49" s="56" t="s">
        <v>65</v>
      </c>
      <c r="B49" s="1">
        <f t="shared" ref="B49:AE49" si="16">SUM(B32+B14)</f>
        <v>25</v>
      </c>
      <c r="C49" s="1">
        <f t="shared" si="16"/>
        <v>9</v>
      </c>
      <c r="D49" s="1">
        <f t="shared" si="16"/>
        <v>25</v>
      </c>
      <c r="E49" s="1">
        <f t="shared" si="16"/>
        <v>59</v>
      </c>
      <c r="F49" s="1">
        <f t="shared" si="16"/>
        <v>34</v>
      </c>
      <c r="G49" s="1">
        <f t="shared" si="16"/>
        <v>30</v>
      </c>
      <c r="H49" s="1">
        <f t="shared" si="16"/>
        <v>25</v>
      </c>
      <c r="I49" s="84">
        <f t="shared" si="16"/>
        <v>18</v>
      </c>
      <c r="J49" s="1">
        <f t="shared" si="16"/>
        <v>34</v>
      </c>
      <c r="K49" s="1">
        <f t="shared" si="16"/>
        <v>16</v>
      </c>
      <c r="L49" s="1">
        <f t="shared" si="16"/>
        <v>24</v>
      </c>
      <c r="M49" s="1">
        <f t="shared" si="16"/>
        <v>32</v>
      </c>
      <c r="N49" s="1">
        <f t="shared" si="16"/>
        <v>26</v>
      </c>
      <c r="O49" s="1">
        <f t="shared" si="16"/>
        <v>15</v>
      </c>
      <c r="P49" s="1">
        <f t="shared" si="16"/>
        <v>17</v>
      </c>
      <c r="Q49" s="1">
        <f t="shared" si="16"/>
        <v>17</v>
      </c>
      <c r="R49" s="1">
        <f t="shared" si="16"/>
        <v>33</v>
      </c>
      <c r="S49" s="1">
        <f t="shared" si="16"/>
        <v>24</v>
      </c>
      <c r="T49" s="1">
        <f t="shared" si="16"/>
        <v>7</v>
      </c>
      <c r="U49" s="1">
        <f t="shared" si="16"/>
        <v>29</v>
      </c>
      <c r="V49" s="1">
        <f t="shared" si="16"/>
        <v>16</v>
      </c>
      <c r="W49" s="1">
        <f t="shared" si="16"/>
        <v>24</v>
      </c>
      <c r="X49" s="1">
        <f t="shared" si="16"/>
        <v>16</v>
      </c>
      <c r="Y49" s="1">
        <f t="shared" si="16"/>
        <v>21</v>
      </c>
      <c r="Z49" s="1">
        <f t="shared" si="16"/>
        <v>9</v>
      </c>
      <c r="AA49" s="1">
        <f t="shared" si="16"/>
        <v>56</v>
      </c>
      <c r="AB49" s="1">
        <f t="shared" si="16"/>
        <v>34</v>
      </c>
      <c r="AC49" s="1">
        <f t="shared" si="16"/>
        <v>28</v>
      </c>
      <c r="AD49" s="1">
        <f t="shared" si="16"/>
        <v>71</v>
      </c>
      <c r="AE49" s="1">
        <f t="shared" si="16"/>
        <v>32</v>
      </c>
      <c r="AF49" s="1">
        <f t="shared" si="11"/>
        <v>806</v>
      </c>
      <c r="AG49">
        <f>SUM(B49:AF49)</f>
        <v>1612</v>
      </c>
    </row>
    <row r="50" spans="1:33" x14ac:dyDescent="0.25">
      <c r="A50" s="58" t="s">
        <v>50</v>
      </c>
      <c r="B50" s="61">
        <v>7.407407407407407E-4</v>
      </c>
      <c r="C50" s="61">
        <v>5.9027777777777778E-4</v>
      </c>
      <c r="D50" s="61">
        <v>1.5972222222222221E-3</v>
      </c>
      <c r="E50" s="61">
        <v>1.9560185185185184E-3</v>
      </c>
      <c r="F50" s="61">
        <v>1.2384259259259258E-3</v>
      </c>
      <c r="G50" s="61">
        <v>1.4930555555555556E-3</v>
      </c>
      <c r="H50" s="61">
        <v>9.8379629629629642E-4</v>
      </c>
      <c r="I50" s="61">
        <v>6.2500000000000001E-4</v>
      </c>
      <c r="J50" s="61">
        <v>1.1574074074074073E-3</v>
      </c>
      <c r="K50" s="61">
        <v>1.2962962962962963E-3</v>
      </c>
      <c r="L50" s="61">
        <v>1.2731481481481483E-3</v>
      </c>
      <c r="M50" s="61">
        <v>1.9907407407407408E-3</v>
      </c>
      <c r="N50" s="61">
        <f>AVERAGE(N7,N25)</f>
        <v>1.5277777777777776E-3</v>
      </c>
      <c r="O50" s="61">
        <f t="shared" ref="O50:AE50" si="17">AVERAGE(O7,O25)</f>
        <v>1.1111111111111111E-3</v>
      </c>
      <c r="P50" s="61">
        <f t="shared" si="17"/>
        <v>1.1631944444444446E-3</v>
      </c>
      <c r="Q50" s="61">
        <f t="shared" si="17"/>
        <v>5.2662037037037044E-4</v>
      </c>
      <c r="R50" s="61">
        <f t="shared" si="17"/>
        <v>7.6967592592592582E-4</v>
      </c>
      <c r="S50" s="61">
        <f t="shared" si="17"/>
        <v>1.3020833333333335E-3</v>
      </c>
      <c r="T50" s="61">
        <f t="shared" si="17"/>
        <v>3.8773148148148152E-4</v>
      </c>
      <c r="U50" s="61">
        <f t="shared" si="17"/>
        <v>1.2037037037037038E-3</v>
      </c>
      <c r="V50" s="61">
        <f t="shared" si="17"/>
        <v>6.1342592592592601E-4</v>
      </c>
      <c r="W50" s="61">
        <f>AVERAGE(W8,W25)</f>
        <v>1.8749999999999999E-3</v>
      </c>
      <c r="X50" s="61">
        <f t="shared" si="17"/>
        <v>4.9768518518518521E-4</v>
      </c>
      <c r="Y50" s="61">
        <f t="shared" si="17"/>
        <v>1.0821759259259259E-3</v>
      </c>
      <c r="Z50" s="61">
        <f t="shared" si="17"/>
        <v>8.9120370370370362E-4</v>
      </c>
      <c r="AA50" s="61">
        <f t="shared" si="17"/>
        <v>1.7708333333333335E-3</v>
      </c>
      <c r="AB50" s="61">
        <f t="shared" si="17"/>
        <v>1.4872685185185186E-3</v>
      </c>
      <c r="AC50" s="61">
        <f t="shared" si="17"/>
        <v>1.3946759259259259E-3</v>
      </c>
      <c r="AD50" s="61">
        <f t="shared" si="17"/>
        <v>2.6157407407407405E-3</v>
      </c>
      <c r="AE50" s="61">
        <f t="shared" si="17"/>
        <v>1.1053240740740739E-3</v>
      </c>
      <c r="AF50" s="61">
        <f>MAX(B50:AE50)</f>
        <v>2.6157407407407405E-3</v>
      </c>
      <c r="AG50" s="121"/>
    </row>
    <row r="51" spans="1:33" x14ac:dyDescent="0.25">
      <c r="A51" s="62" t="s">
        <v>66</v>
      </c>
      <c r="B51" s="63">
        <f t="shared" ref="B51:L51" si="18">AVERAGE(B24,B6)</f>
        <v>4.4710648148148152E-2</v>
      </c>
      <c r="C51" s="63">
        <f t="shared" si="18"/>
        <v>1.728587962962963E-2</v>
      </c>
      <c r="D51" s="63">
        <f t="shared" si="18"/>
        <v>1.8287037037037036E-2</v>
      </c>
      <c r="E51" s="63">
        <f t="shared" si="18"/>
        <v>2.9508101851851855E-2</v>
      </c>
      <c r="F51" s="63">
        <f t="shared" si="18"/>
        <v>2.886574074074074E-2</v>
      </c>
      <c r="G51" s="63">
        <f t="shared" si="18"/>
        <v>2.6417824074074076E-2</v>
      </c>
      <c r="H51" s="79">
        <f t="shared" si="18"/>
        <v>2.2193287037037039E-2</v>
      </c>
      <c r="I51" s="79">
        <f t="shared" si="18"/>
        <v>2.5966435185185183E-2</v>
      </c>
      <c r="J51" s="79">
        <f t="shared" si="18"/>
        <v>2.3831018518518519E-2</v>
      </c>
      <c r="K51" s="79">
        <f t="shared" si="18"/>
        <v>2.0810185185185182E-2</v>
      </c>
      <c r="L51" s="79">
        <f t="shared" si="18"/>
        <v>3.0202546296296297E-2</v>
      </c>
      <c r="M51" s="63">
        <f t="shared" ref="M51:AE51" si="19">AVERAGE(M24,M6)</f>
        <v>2.720486111111111E-2</v>
      </c>
      <c r="N51" s="63">
        <f t="shared" si="19"/>
        <v>2.1261574074074072E-2</v>
      </c>
      <c r="O51" s="63">
        <f t="shared" si="19"/>
        <v>2.6608796296296297E-2</v>
      </c>
      <c r="P51" s="63">
        <f t="shared" si="19"/>
        <v>2.1516203703703704E-2</v>
      </c>
      <c r="Q51" s="63">
        <f t="shared" si="19"/>
        <v>2.8634259259259259E-2</v>
      </c>
      <c r="R51" s="63">
        <f t="shared" si="19"/>
        <v>2.2337962962962962E-2</v>
      </c>
      <c r="S51" s="63">
        <f t="shared" si="19"/>
        <v>1.8119212962962962E-2</v>
      </c>
      <c r="T51" s="63">
        <f t="shared" si="19"/>
        <v>3.5723379629629633E-2</v>
      </c>
      <c r="U51" s="63">
        <f t="shared" si="19"/>
        <v>2.0920138888888891E-2</v>
      </c>
      <c r="V51" s="63">
        <f t="shared" si="19"/>
        <v>3.5850694444444442E-2</v>
      </c>
      <c r="W51" s="63">
        <f t="shared" si="19"/>
        <v>2.4207175925925927E-2</v>
      </c>
      <c r="X51" s="63">
        <f t="shared" si="19"/>
        <v>3.1105324074074073E-2</v>
      </c>
      <c r="Y51" s="63">
        <f t="shared" si="19"/>
        <v>1.7239583333333332E-2</v>
      </c>
      <c r="Z51" s="63">
        <f t="shared" si="19"/>
        <v>4.0983796296296296E-2</v>
      </c>
      <c r="AA51" s="63">
        <f t="shared" si="19"/>
        <v>2.4282407407407409E-2</v>
      </c>
      <c r="AB51" s="63">
        <f t="shared" si="19"/>
        <v>2.3489583333333335E-2</v>
      </c>
      <c r="AC51" s="63">
        <f t="shared" si="19"/>
        <v>2.208912037037037E-2</v>
      </c>
      <c r="AD51" s="63">
        <f t="shared" si="19"/>
        <v>2.6452546296296297E-2</v>
      </c>
      <c r="AE51" s="63">
        <f t="shared" si="19"/>
        <v>2.2274305555555554E-2</v>
      </c>
      <c r="AF51" s="63">
        <f>AVERAGE(B51:AE51)</f>
        <v>2.594598765432099E-2</v>
      </c>
    </row>
    <row r="52" spans="1:33" x14ac:dyDescent="0.25">
      <c r="A52" s="62" t="s">
        <v>124</v>
      </c>
      <c r="B52" s="63">
        <f t="shared" ref="B52:AE52" si="20">MAX(B26,B8)</f>
        <v>3.0208333333333333E-3</v>
      </c>
      <c r="C52" s="63">
        <f t="shared" si="20"/>
        <v>1.736111111111111E-3</v>
      </c>
      <c r="D52" s="63">
        <f t="shared" si="20"/>
        <v>7.1296296296296307E-3</v>
      </c>
      <c r="E52" s="63">
        <f t="shared" si="20"/>
        <v>5.7060185185185191E-3</v>
      </c>
      <c r="F52" s="63">
        <f t="shared" si="20"/>
        <v>3.9120370370370368E-3</v>
      </c>
      <c r="G52" s="63">
        <f t="shared" si="20"/>
        <v>5.4398148148148149E-3</v>
      </c>
      <c r="H52" s="63">
        <f t="shared" si="20"/>
        <v>2.2800925925925927E-3</v>
      </c>
      <c r="I52" s="63">
        <f t="shared" si="20"/>
        <v>1.9560185185185184E-3</v>
      </c>
      <c r="J52" s="63">
        <f t="shared" si="20"/>
        <v>2.6620370370370374E-3</v>
      </c>
      <c r="K52" s="63">
        <f t="shared" si="20"/>
        <v>5.6597222222222222E-3</v>
      </c>
      <c r="L52" s="63">
        <f t="shared" si="20"/>
        <v>5.4398148148148149E-3</v>
      </c>
      <c r="M52" s="63">
        <f t="shared" si="20"/>
        <v>7.2916666666666659E-3</v>
      </c>
      <c r="N52" s="63">
        <f t="shared" si="20"/>
        <v>3.5763888888888894E-3</v>
      </c>
      <c r="O52" s="63">
        <f t="shared" si="20"/>
        <v>4.4212962962962956E-3</v>
      </c>
      <c r="P52" s="63">
        <f t="shared" si="20"/>
        <v>3.8425925925925923E-3</v>
      </c>
      <c r="Q52" s="63">
        <f t="shared" si="20"/>
        <v>1.2962962962962963E-3</v>
      </c>
      <c r="R52" s="63">
        <f t="shared" si="20"/>
        <v>2.1874999999999998E-3</v>
      </c>
      <c r="S52" s="63">
        <f t="shared" si="20"/>
        <v>4.3518518518518515E-3</v>
      </c>
      <c r="T52" s="63">
        <f t="shared" si="20"/>
        <v>2.0717592592592593E-3</v>
      </c>
      <c r="U52" s="63">
        <f t="shared" si="20"/>
        <v>6.076388888888889E-3</v>
      </c>
      <c r="V52" s="63">
        <f t="shared" si="20"/>
        <v>1.6666666666666668E-3</v>
      </c>
      <c r="W52" s="63">
        <f>MAX(W26,W8)</f>
        <v>3.6111111111111114E-3</v>
      </c>
      <c r="X52" s="63">
        <f t="shared" si="20"/>
        <v>1.5393518518518519E-3</v>
      </c>
      <c r="Y52" s="63">
        <f t="shared" si="20"/>
        <v>3.9814814814814817E-3</v>
      </c>
      <c r="Z52" s="63">
        <f t="shared" si="20"/>
        <v>4.7916666666666672E-3</v>
      </c>
      <c r="AA52" s="63">
        <f t="shared" si="20"/>
        <v>4.363425925925926E-3</v>
      </c>
      <c r="AB52" s="63">
        <f t="shared" si="20"/>
        <v>4.2129629629629626E-3</v>
      </c>
      <c r="AC52" s="63">
        <f t="shared" si="20"/>
        <v>4.7337962962962958E-3</v>
      </c>
      <c r="AD52" s="63">
        <f t="shared" si="20"/>
        <v>7.083333333333333E-3</v>
      </c>
      <c r="AE52" s="63">
        <f t="shared" si="20"/>
        <v>2.6388888888888885E-3</v>
      </c>
      <c r="AF52" s="63">
        <f>MAX(B52:AE52)</f>
        <v>7.2916666666666659E-3</v>
      </c>
      <c r="AG52" s="121">
        <f>MAX(B52:AF52)</f>
        <v>7.2916666666666659E-3</v>
      </c>
    </row>
    <row r="53" spans="1:33" s="1" customFormat="1" x14ac:dyDescent="0.25">
      <c r="A53" s="56" t="s">
        <v>57</v>
      </c>
      <c r="B53" s="1">
        <f t="shared" ref="B53:AE53" si="21">SUM(B38)</f>
        <v>19</v>
      </c>
      <c r="C53" s="1">
        <f t="shared" si="21"/>
        <v>10</v>
      </c>
      <c r="D53" s="1">
        <f t="shared" si="21"/>
        <v>24</v>
      </c>
      <c r="E53" s="1">
        <f t="shared" si="21"/>
        <v>22</v>
      </c>
      <c r="F53" s="1">
        <f t="shared" si="21"/>
        <v>26</v>
      </c>
      <c r="G53" s="1">
        <f t="shared" si="21"/>
        <v>19</v>
      </c>
      <c r="H53" s="1">
        <f t="shared" si="21"/>
        <v>7</v>
      </c>
      <c r="I53" s="84">
        <f t="shared" si="21"/>
        <v>31</v>
      </c>
      <c r="J53" s="1">
        <f t="shared" si="21"/>
        <v>15</v>
      </c>
      <c r="K53" s="1">
        <f t="shared" si="21"/>
        <v>20</v>
      </c>
      <c r="L53" s="1">
        <f t="shared" si="21"/>
        <v>17</v>
      </c>
      <c r="M53" s="1">
        <f t="shared" si="21"/>
        <v>22</v>
      </c>
      <c r="N53" s="1">
        <f t="shared" si="21"/>
        <v>12</v>
      </c>
      <c r="O53" s="1">
        <f t="shared" si="21"/>
        <v>9</v>
      </c>
      <c r="P53" s="1">
        <f t="shared" si="21"/>
        <v>21</v>
      </c>
      <c r="Q53" s="1">
        <f t="shared" si="21"/>
        <v>32</v>
      </c>
      <c r="R53" s="1">
        <f t="shared" si="21"/>
        <v>16</v>
      </c>
      <c r="S53" s="1">
        <f t="shared" si="21"/>
        <v>33</v>
      </c>
      <c r="T53" s="1">
        <f t="shared" si="21"/>
        <v>26</v>
      </c>
      <c r="U53" s="1">
        <f t="shared" si="21"/>
        <v>20</v>
      </c>
      <c r="V53" s="1">
        <f t="shared" si="21"/>
        <v>5</v>
      </c>
      <c r="W53" s="1">
        <f t="shared" si="21"/>
        <v>36</v>
      </c>
      <c r="X53" s="1">
        <f t="shared" si="21"/>
        <v>31</v>
      </c>
      <c r="Y53" s="1">
        <f t="shared" si="21"/>
        <v>26</v>
      </c>
      <c r="Z53" s="1">
        <f t="shared" si="21"/>
        <v>28</v>
      </c>
      <c r="AA53" s="1">
        <f t="shared" si="21"/>
        <v>36</v>
      </c>
      <c r="AB53" s="1">
        <f t="shared" si="21"/>
        <v>11</v>
      </c>
      <c r="AC53" s="1">
        <f t="shared" si="21"/>
        <v>11</v>
      </c>
      <c r="AD53" s="1">
        <f t="shared" si="21"/>
        <v>46</v>
      </c>
      <c r="AE53" s="1">
        <f t="shared" si="21"/>
        <v>26</v>
      </c>
      <c r="AF53" s="1">
        <f>SUM(B53:AE53)</f>
        <v>657</v>
      </c>
    </row>
    <row r="54" spans="1:33" x14ac:dyDescent="0.25">
      <c r="A54" s="57" t="s">
        <v>58</v>
      </c>
      <c r="B54" s="19">
        <f t="shared" ref="B54:AE54" si="22">SUM(B45/B44)</f>
        <v>0.71794871794871795</v>
      </c>
      <c r="C54" s="19">
        <f t="shared" si="22"/>
        <v>0.79220779220779225</v>
      </c>
      <c r="D54" s="19">
        <f t="shared" si="22"/>
        <v>0.65644171779141103</v>
      </c>
      <c r="E54" s="19">
        <f t="shared" si="22"/>
        <v>0.51690821256038644</v>
      </c>
      <c r="F54" s="19">
        <f t="shared" si="22"/>
        <v>0.6171428571428571</v>
      </c>
      <c r="G54" s="19">
        <f t="shared" si="22"/>
        <v>0.67741935483870963</v>
      </c>
      <c r="H54" s="19">
        <f t="shared" si="22"/>
        <v>0.61538461538461542</v>
      </c>
      <c r="I54" s="19">
        <f t="shared" si="22"/>
        <v>0.64021164021164023</v>
      </c>
      <c r="J54" s="19">
        <f t="shared" si="22"/>
        <v>0.41638225255972694</v>
      </c>
      <c r="K54" s="19">
        <f t="shared" si="22"/>
        <v>0.64179104477611937</v>
      </c>
      <c r="L54" s="19">
        <f t="shared" si="22"/>
        <v>0.64743589743589747</v>
      </c>
      <c r="M54" s="19">
        <f t="shared" si="22"/>
        <v>0.6</v>
      </c>
      <c r="N54" s="19">
        <f t="shared" si="22"/>
        <v>0.68354430379746833</v>
      </c>
      <c r="O54" s="19">
        <f t="shared" si="22"/>
        <v>0.77922077922077926</v>
      </c>
      <c r="P54" s="19">
        <f t="shared" si="22"/>
        <v>0.7584269662921348</v>
      </c>
      <c r="Q54" s="19">
        <f t="shared" si="22"/>
        <v>0.72375690607734811</v>
      </c>
      <c r="R54" s="19">
        <f t="shared" si="22"/>
        <v>0.62254901960784315</v>
      </c>
      <c r="S54" s="19">
        <f t="shared" si="22"/>
        <v>0.67357512953367871</v>
      </c>
      <c r="T54" s="19">
        <f t="shared" si="22"/>
        <v>0.70186335403726707</v>
      </c>
      <c r="U54" s="19">
        <f t="shared" si="22"/>
        <v>0.64227642276422769</v>
      </c>
      <c r="V54" s="19">
        <f t="shared" si="22"/>
        <v>0.79850746268656714</v>
      </c>
      <c r="W54" s="19">
        <f t="shared" si="22"/>
        <v>0.6645161290322581</v>
      </c>
      <c r="X54" s="19">
        <f t="shared" si="22"/>
        <v>0.68711656441717794</v>
      </c>
      <c r="Y54" s="19">
        <f t="shared" si="22"/>
        <v>0.66666666666666663</v>
      </c>
      <c r="Z54" s="19">
        <f t="shared" si="22"/>
        <v>0.7142857142857143</v>
      </c>
      <c r="AA54" s="19">
        <f t="shared" si="22"/>
        <v>0.51063829787234039</v>
      </c>
      <c r="AB54" s="19">
        <f t="shared" si="22"/>
        <v>0.64375000000000004</v>
      </c>
      <c r="AC54" s="19">
        <f t="shared" si="22"/>
        <v>0.64634146341463417</v>
      </c>
      <c r="AD54" s="19">
        <f t="shared" si="22"/>
        <v>0.43171806167400884</v>
      </c>
      <c r="AE54" s="19">
        <f t="shared" si="22"/>
        <v>0.58883248730964466</v>
      </c>
      <c r="AF54" s="19">
        <f>SUM(AF45/AF44)</f>
        <v>0.63691148775894535</v>
      </c>
    </row>
    <row r="55" spans="1:33" x14ac:dyDescent="0.25">
      <c r="A55" s="57" t="s">
        <v>60</v>
      </c>
      <c r="B55" s="19">
        <f t="shared" ref="B55:AE55" si="23">SUM(B46/B44)</f>
        <v>0.28205128205128205</v>
      </c>
      <c r="C55" s="19">
        <f t="shared" si="23"/>
        <v>0.20129870129870131</v>
      </c>
      <c r="D55" s="19">
        <f t="shared" si="23"/>
        <v>0.34355828220858897</v>
      </c>
      <c r="E55" s="19">
        <f t="shared" si="23"/>
        <v>0.48309178743961351</v>
      </c>
      <c r="F55" s="19">
        <f t="shared" si="23"/>
        <v>0.37142857142857144</v>
      </c>
      <c r="G55" s="19">
        <f t="shared" si="23"/>
        <v>0.32258064516129031</v>
      </c>
      <c r="H55" s="19">
        <f t="shared" si="23"/>
        <v>0.38461538461538464</v>
      </c>
      <c r="I55" s="19">
        <f t="shared" si="23"/>
        <v>0.35978835978835977</v>
      </c>
      <c r="J55" s="19">
        <f t="shared" si="23"/>
        <v>0.58361774744027306</v>
      </c>
      <c r="K55" s="19">
        <f t="shared" si="23"/>
        <v>0.35820895522388058</v>
      </c>
      <c r="L55" s="19">
        <f t="shared" si="23"/>
        <v>0.35256410256410259</v>
      </c>
      <c r="M55" s="19">
        <f t="shared" si="23"/>
        <v>0.4</v>
      </c>
      <c r="N55" s="19">
        <f t="shared" si="23"/>
        <v>0.31645569620253167</v>
      </c>
      <c r="O55" s="19">
        <f t="shared" si="23"/>
        <v>0.22077922077922077</v>
      </c>
      <c r="P55" s="19">
        <f t="shared" si="23"/>
        <v>0.24157303370786518</v>
      </c>
      <c r="Q55" s="19">
        <f t="shared" si="23"/>
        <v>0.27624309392265195</v>
      </c>
      <c r="R55" s="19">
        <f t="shared" si="23"/>
        <v>0.37745098039215685</v>
      </c>
      <c r="S55" s="19">
        <f t="shared" si="23"/>
        <v>0.32642487046632124</v>
      </c>
      <c r="T55" s="19">
        <f t="shared" si="23"/>
        <v>0.29813664596273293</v>
      </c>
      <c r="U55" s="19">
        <f t="shared" si="23"/>
        <v>0.35772357723577236</v>
      </c>
      <c r="V55" s="19">
        <f t="shared" si="23"/>
        <v>0.20149253731343283</v>
      </c>
      <c r="W55" s="19">
        <f t="shared" si="23"/>
        <v>0.33548387096774196</v>
      </c>
      <c r="X55" s="19">
        <f t="shared" si="23"/>
        <v>0.31288343558282211</v>
      </c>
      <c r="Y55" s="19">
        <f t="shared" si="23"/>
        <v>0.33333333333333331</v>
      </c>
      <c r="Z55" s="19">
        <f t="shared" si="23"/>
        <v>0.2857142857142857</v>
      </c>
      <c r="AA55" s="19">
        <f t="shared" si="23"/>
        <v>0.48936170212765956</v>
      </c>
      <c r="AB55" s="19">
        <f t="shared" si="23"/>
        <v>0.35625000000000001</v>
      </c>
      <c r="AC55" s="19">
        <f t="shared" si="23"/>
        <v>0.35365853658536583</v>
      </c>
      <c r="AD55" s="19">
        <f t="shared" si="23"/>
        <v>0.56828193832599116</v>
      </c>
      <c r="AE55" s="19">
        <f t="shared" si="23"/>
        <v>0.40609137055837563</v>
      </c>
      <c r="AF55" s="19">
        <f>SUM(AF46/AF44)</f>
        <v>0.36233521657250473</v>
      </c>
    </row>
    <row r="56" spans="1:33" x14ac:dyDescent="0.25">
      <c r="A56" s="57" t="s">
        <v>72</v>
      </c>
      <c r="B56" s="19">
        <f t="shared" ref="B56:AF56" si="24">SUM(B47/B46)</f>
        <v>0.43636363636363634</v>
      </c>
      <c r="C56" s="19">
        <f t="shared" si="24"/>
        <v>0.61290322580645162</v>
      </c>
      <c r="D56" s="19">
        <f t="shared" si="24"/>
        <v>0.35714285714285715</v>
      </c>
      <c r="E56" s="19">
        <f t="shared" si="24"/>
        <v>0.3</v>
      </c>
      <c r="F56" s="19">
        <f t="shared" si="24"/>
        <v>0.32307692307692309</v>
      </c>
      <c r="G56" s="19">
        <f t="shared" si="24"/>
        <v>0.28000000000000003</v>
      </c>
      <c r="H56" s="19">
        <f t="shared" si="24"/>
        <v>0.53749999999999998</v>
      </c>
      <c r="I56" s="19">
        <f t="shared" si="24"/>
        <v>0.54411764705882348</v>
      </c>
      <c r="J56" s="19">
        <f t="shared" si="24"/>
        <v>0.73099415204678364</v>
      </c>
      <c r="K56" s="19">
        <f t="shared" si="24"/>
        <v>0.75</v>
      </c>
      <c r="L56" s="19">
        <f t="shared" si="24"/>
        <v>0.38181818181818183</v>
      </c>
      <c r="M56" s="19">
        <f t="shared" si="24"/>
        <v>0.3902439024390244</v>
      </c>
      <c r="N56" s="19">
        <f t="shared" si="24"/>
        <v>0.36</v>
      </c>
      <c r="O56" s="19">
        <f t="shared" si="24"/>
        <v>0.17647058823529413</v>
      </c>
      <c r="P56" s="19">
        <f t="shared" si="24"/>
        <v>0.41860465116279072</v>
      </c>
      <c r="Q56" s="19">
        <f t="shared" si="24"/>
        <v>0.52</v>
      </c>
      <c r="R56" s="19">
        <f t="shared" si="24"/>
        <v>0.40259740259740262</v>
      </c>
      <c r="S56" s="19">
        <f t="shared" si="24"/>
        <v>0.34920634920634919</v>
      </c>
      <c r="T56" s="19">
        <f t="shared" si="24"/>
        <v>0.64583333333333337</v>
      </c>
      <c r="U56" s="19">
        <f t="shared" si="24"/>
        <v>0.18181818181818182</v>
      </c>
      <c r="V56" s="19">
        <f t="shared" si="24"/>
        <v>0.37037037037037035</v>
      </c>
      <c r="W56" s="19">
        <f t="shared" si="24"/>
        <v>0.34615384615384615</v>
      </c>
      <c r="X56" s="19">
        <f t="shared" si="24"/>
        <v>0.49019607843137253</v>
      </c>
      <c r="Y56" s="19">
        <f t="shared" si="24"/>
        <v>0.4</v>
      </c>
      <c r="Z56" s="19">
        <f t="shared" si="24"/>
        <v>0.61764705882352944</v>
      </c>
      <c r="AA56" s="19">
        <f t="shared" si="24"/>
        <v>0.27173913043478259</v>
      </c>
      <c r="AB56" s="19">
        <f t="shared" si="24"/>
        <v>0.2807017543859649</v>
      </c>
      <c r="AC56" s="19">
        <f t="shared" si="24"/>
        <v>0.34482758620689657</v>
      </c>
      <c r="AD56" s="19">
        <f t="shared" si="24"/>
        <v>0.27906976744186046</v>
      </c>
      <c r="AE56" s="19">
        <f t="shared" si="24"/>
        <v>0.45</v>
      </c>
      <c r="AF56" s="19">
        <f t="shared" si="24"/>
        <v>0.42983367983367982</v>
      </c>
    </row>
    <row r="57" spans="1:33" x14ac:dyDescent="0.25">
      <c r="A57" s="57" t="s">
        <v>64</v>
      </c>
      <c r="B57" s="19">
        <f t="shared" ref="B57:AF57" si="25">SUM(B48/B46)</f>
        <v>0.10909090909090909</v>
      </c>
      <c r="C57" s="19">
        <f t="shared" si="25"/>
        <v>9.6774193548387094E-2</v>
      </c>
      <c r="D57" s="19">
        <f t="shared" si="25"/>
        <v>0.19642857142857142</v>
      </c>
      <c r="E57" s="19">
        <f t="shared" si="25"/>
        <v>0.11</v>
      </c>
      <c r="F57" s="19">
        <f t="shared" si="25"/>
        <v>0.15384615384615385</v>
      </c>
      <c r="G57" s="19">
        <f t="shared" si="25"/>
        <v>0.12</v>
      </c>
      <c r="H57" s="19">
        <f t="shared" si="25"/>
        <v>0.15</v>
      </c>
      <c r="I57" s="19">
        <f t="shared" si="25"/>
        <v>0.19117647058823528</v>
      </c>
      <c r="J57" s="19">
        <f t="shared" si="25"/>
        <v>7.0175438596491224E-2</v>
      </c>
      <c r="K57" s="19">
        <f t="shared" si="25"/>
        <v>2.7777777777777776E-2</v>
      </c>
      <c r="L57" s="19">
        <f t="shared" si="25"/>
        <v>0.18181818181818182</v>
      </c>
      <c r="M57" s="19">
        <f t="shared" si="25"/>
        <v>0.21951219512195122</v>
      </c>
      <c r="N57" s="19">
        <f t="shared" si="25"/>
        <v>0.12</v>
      </c>
      <c r="O57" s="19">
        <f t="shared" si="25"/>
        <v>0.38235294117647056</v>
      </c>
      <c r="P57" s="19">
        <f t="shared" si="25"/>
        <v>0.18604651162790697</v>
      </c>
      <c r="Q57" s="19">
        <f t="shared" si="25"/>
        <v>0.14000000000000001</v>
      </c>
      <c r="R57" s="19">
        <f t="shared" si="25"/>
        <v>0.16883116883116883</v>
      </c>
      <c r="S57" s="19">
        <f t="shared" si="25"/>
        <v>0.26984126984126983</v>
      </c>
      <c r="T57" s="19">
        <f t="shared" si="25"/>
        <v>0.20833333333333334</v>
      </c>
      <c r="U57" s="19">
        <f t="shared" si="25"/>
        <v>0.15909090909090909</v>
      </c>
      <c r="V57" s="19">
        <f t="shared" si="25"/>
        <v>3.7037037037037035E-2</v>
      </c>
      <c r="W57" s="19">
        <f t="shared" si="25"/>
        <v>0.19230769230769232</v>
      </c>
      <c r="X57" s="19">
        <f t="shared" si="25"/>
        <v>0.19607843137254902</v>
      </c>
      <c r="Y57" s="19">
        <f t="shared" si="25"/>
        <v>0.18</v>
      </c>
      <c r="Z57" s="19">
        <f t="shared" si="25"/>
        <v>0.11764705882352941</v>
      </c>
      <c r="AA57" s="19">
        <f t="shared" si="25"/>
        <v>0.11956521739130435</v>
      </c>
      <c r="AB57" s="19">
        <f t="shared" si="25"/>
        <v>0.12280701754385964</v>
      </c>
      <c r="AC57" s="19">
        <f t="shared" si="25"/>
        <v>0.17241379310344829</v>
      </c>
      <c r="AD57" s="19">
        <f t="shared" si="25"/>
        <v>0.17054263565891473</v>
      </c>
      <c r="AE57" s="19">
        <f t="shared" si="25"/>
        <v>0.15</v>
      </c>
      <c r="AF57" s="19">
        <f t="shared" si="25"/>
        <v>0.15124740124740124</v>
      </c>
    </row>
    <row r="58" spans="1:33" x14ac:dyDescent="0.25">
      <c r="A58" s="57" t="s">
        <v>71</v>
      </c>
      <c r="B58" s="19">
        <f t="shared" ref="B58:AF58" si="26">SUM(B49/B46)</f>
        <v>0.45454545454545453</v>
      </c>
      <c r="C58" s="19">
        <f t="shared" si="26"/>
        <v>0.29032258064516131</v>
      </c>
      <c r="D58" s="19">
        <f t="shared" si="26"/>
        <v>0.44642857142857145</v>
      </c>
      <c r="E58" s="19">
        <f t="shared" si="26"/>
        <v>0.59</v>
      </c>
      <c r="F58" s="19">
        <f t="shared" si="26"/>
        <v>0.52307692307692311</v>
      </c>
      <c r="G58" s="19">
        <f t="shared" si="26"/>
        <v>0.6</v>
      </c>
      <c r="H58" s="19">
        <f t="shared" si="26"/>
        <v>0.3125</v>
      </c>
      <c r="I58" s="19">
        <f t="shared" si="26"/>
        <v>0.26470588235294118</v>
      </c>
      <c r="J58" s="19">
        <f t="shared" si="26"/>
        <v>0.19883040935672514</v>
      </c>
      <c r="K58" s="19">
        <f t="shared" si="26"/>
        <v>0.22222222222222221</v>
      </c>
      <c r="L58" s="19">
        <f t="shared" si="26"/>
        <v>0.43636363636363634</v>
      </c>
      <c r="M58" s="19">
        <f t="shared" si="26"/>
        <v>0.3902439024390244</v>
      </c>
      <c r="N58" s="19">
        <f t="shared" si="26"/>
        <v>0.52</v>
      </c>
      <c r="O58" s="19">
        <f t="shared" si="26"/>
        <v>0.44117647058823528</v>
      </c>
      <c r="P58" s="19">
        <f t="shared" si="26"/>
        <v>0.39534883720930231</v>
      </c>
      <c r="Q58" s="19">
        <f t="shared" si="26"/>
        <v>0.34</v>
      </c>
      <c r="R58" s="19">
        <f t="shared" si="26"/>
        <v>0.42857142857142855</v>
      </c>
      <c r="S58" s="19">
        <f t="shared" si="26"/>
        <v>0.38095238095238093</v>
      </c>
      <c r="T58" s="19">
        <f t="shared" si="26"/>
        <v>0.14583333333333334</v>
      </c>
      <c r="U58" s="19">
        <f t="shared" si="26"/>
        <v>0.65909090909090906</v>
      </c>
      <c r="V58" s="19">
        <f t="shared" si="26"/>
        <v>0.59259259259259256</v>
      </c>
      <c r="W58" s="19">
        <f t="shared" si="26"/>
        <v>0.46153846153846156</v>
      </c>
      <c r="X58" s="19">
        <f t="shared" si="26"/>
        <v>0.31372549019607843</v>
      </c>
      <c r="Y58" s="19">
        <f t="shared" si="26"/>
        <v>0.42</v>
      </c>
      <c r="Z58" s="19">
        <f t="shared" si="26"/>
        <v>0.26470588235294118</v>
      </c>
      <c r="AA58" s="19">
        <f t="shared" si="26"/>
        <v>0.60869565217391308</v>
      </c>
      <c r="AB58" s="19">
        <f t="shared" si="26"/>
        <v>0.59649122807017541</v>
      </c>
      <c r="AC58" s="19">
        <f t="shared" si="26"/>
        <v>0.48275862068965519</v>
      </c>
      <c r="AD58" s="19">
        <f t="shared" si="26"/>
        <v>0.55038759689922478</v>
      </c>
      <c r="AE58" s="19">
        <f t="shared" si="26"/>
        <v>0.4</v>
      </c>
      <c r="AF58" s="19">
        <f t="shared" si="26"/>
        <v>0.41891891891891891</v>
      </c>
    </row>
    <row r="59" spans="1:33" x14ac:dyDescent="0.25">
      <c r="A59" s="75" t="s">
        <v>123</v>
      </c>
      <c r="B59" s="19">
        <f>SUM(B49/B44)</f>
        <v>0.12820512820512819</v>
      </c>
      <c r="C59" s="19">
        <f t="shared" ref="C59:AE59" si="27">SUM(C49/C44)</f>
        <v>5.844155844155844E-2</v>
      </c>
      <c r="D59" s="19">
        <f t="shared" si="27"/>
        <v>0.15337423312883436</v>
      </c>
      <c r="E59" s="19">
        <f t="shared" si="27"/>
        <v>0.28502415458937197</v>
      </c>
      <c r="F59" s="19">
        <f t="shared" si="27"/>
        <v>0.19428571428571428</v>
      </c>
      <c r="G59" s="19">
        <f t="shared" si="27"/>
        <v>0.19354838709677419</v>
      </c>
      <c r="H59" s="19">
        <f t="shared" si="27"/>
        <v>0.1201923076923077</v>
      </c>
      <c r="I59" s="19">
        <f t="shared" si="27"/>
        <v>9.5238095238095233E-2</v>
      </c>
      <c r="J59" s="19">
        <f t="shared" si="27"/>
        <v>0.11604095563139932</v>
      </c>
      <c r="K59" s="19">
        <f t="shared" si="27"/>
        <v>7.9601990049751242E-2</v>
      </c>
      <c r="L59" s="19">
        <f t="shared" si="27"/>
        <v>0.15384615384615385</v>
      </c>
      <c r="M59" s="19">
        <f t="shared" si="27"/>
        <v>0.15609756097560976</v>
      </c>
      <c r="N59" s="19">
        <f t="shared" si="27"/>
        <v>0.16455696202531644</v>
      </c>
      <c r="O59" s="19">
        <f t="shared" si="27"/>
        <v>9.7402597402597407E-2</v>
      </c>
      <c r="P59" s="19">
        <f t="shared" si="27"/>
        <v>9.5505617977528087E-2</v>
      </c>
      <c r="Q59" s="19">
        <f t="shared" si="27"/>
        <v>9.3922651933701654E-2</v>
      </c>
      <c r="R59" s="19">
        <f t="shared" si="27"/>
        <v>0.16176470588235295</v>
      </c>
      <c r="S59" s="19">
        <f t="shared" si="27"/>
        <v>0.12435233160621761</v>
      </c>
      <c r="T59" s="19">
        <f t="shared" si="27"/>
        <v>4.3478260869565216E-2</v>
      </c>
      <c r="U59" s="19">
        <f t="shared" si="27"/>
        <v>0.23577235772357724</v>
      </c>
      <c r="V59" s="19">
        <f t="shared" si="27"/>
        <v>0.11940298507462686</v>
      </c>
      <c r="W59" s="19">
        <f t="shared" si="27"/>
        <v>0.15483870967741936</v>
      </c>
      <c r="X59" s="19">
        <f t="shared" si="27"/>
        <v>9.815950920245399E-2</v>
      </c>
      <c r="Y59" s="19">
        <f t="shared" si="27"/>
        <v>0.14000000000000001</v>
      </c>
      <c r="Z59" s="19">
        <f t="shared" si="27"/>
        <v>7.5630252100840331E-2</v>
      </c>
      <c r="AA59" s="19">
        <f t="shared" si="27"/>
        <v>0.2978723404255319</v>
      </c>
      <c r="AB59" s="19">
        <f t="shared" si="27"/>
        <v>0.21249999999999999</v>
      </c>
      <c r="AC59" s="19">
        <f t="shared" si="27"/>
        <v>0.17073170731707318</v>
      </c>
      <c r="AD59" s="19">
        <f t="shared" si="27"/>
        <v>0.31277533039647576</v>
      </c>
      <c r="AE59" s="19">
        <f t="shared" si="27"/>
        <v>0.16243654822335024</v>
      </c>
      <c r="AF59" s="19">
        <f>SUM(AF49/AF44)</f>
        <v>0.15178907721280602</v>
      </c>
      <c r="AG59" s="19">
        <f>SUM(AG49/AF44)</f>
        <v>0.30357815442561203</v>
      </c>
    </row>
    <row r="60" spans="1:33" x14ac:dyDescent="0.25">
      <c r="I60"/>
    </row>
    <row r="61" spans="1:33" ht="15.75" thickBot="1" x14ac:dyDescent="0.3">
      <c r="I61"/>
    </row>
    <row r="62" spans="1:33" s="18" customFormat="1" x14ac:dyDescent="0.25">
      <c r="A62" s="107" t="s">
        <v>139</v>
      </c>
      <c r="B62" s="97">
        <v>43983</v>
      </c>
      <c r="C62" s="97">
        <v>43984</v>
      </c>
      <c r="D62" s="97">
        <v>43985</v>
      </c>
      <c r="E62" s="97">
        <v>43986</v>
      </c>
      <c r="F62" s="97">
        <v>43987</v>
      </c>
      <c r="G62" s="97">
        <v>43988</v>
      </c>
      <c r="H62" s="97">
        <v>43989</v>
      </c>
      <c r="I62" s="97">
        <v>43990</v>
      </c>
      <c r="J62" s="97">
        <v>43991</v>
      </c>
      <c r="K62" s="97">
        <v>43992</v>
      </c>
      <c r="L62" s="97">
        <v>43993</v>
      </c>
      <c r="M62" s="97">
        <v>43994</v>
      </c>
      <c r="N62" s="97">
        <v>43995</v>
      </c>
      <c r="O62" s="97">
        <v>43996</v>
      </c>
      <c r="P62" s="97">
        <v>43997</v>
      </c>
      <c r="Q62" s="97">
        <v>43998</v>
      </c>
      <c r="R62" s="97">
        <v>43999</v>
      </c>
      <c r="S62" s="97">
        <v>44000</v>
      </c>
      <c r="T62" s="97">
        <v>44001</v>
      </c>
      <c r="U62" s="97">
        <v>44002</v>
      </c>
      <c r="V62" s="97">
        <v>44003</v>
      </c>
      <c r="W62" s="97">
        <v>44004</v>
      </c>
      <c r="X62" s="97">
        <v>44005</v>
      </c>
      <c r="Y62" s="97">
        <v>44006</v>
      </c>
      <c r="Z62" s="97">
        <v>44007</v>
      </c>
      <c r="AA62" s="97">
        <v>44008</v>
      </c>
      <c r="AB62" s="97">
        <v>44009</v>
      </c>
      <c r="AC62" s="97">
        <v>44010</v>
      </c>
      <c r="AD62" s="97">
        <v>44011</v>
      </c>
      <c r="AE62" s="97">
        <v>44012</v>
      </c>
      <c r="AF62" s="97" t="s">
        <v>126</v>
      </c>
    </row>
    <row r="63" spans="1:33" x14ac:dyDescent="0.25">
      <c r="A63" s="98" t="s">
        <v>142</v>
      </c>
      <c r="B63" s="1">
        <v>23</v>
      </c>
      <c r="C63" s="1">
        <v>30</v>
      </c>
      <c r="D63" s="1">
        <v>31</v>
      </c>
      <c r="E63" s="1">
        <v>26</v>
      </c>
      <c r="F63" s="1">
        <v>21</v>
      </c>
      <c r="G63" s="1">
        <v>3</v>
      </c>
      <c r="H63" s="1">
        <v>1</v>
      </c>
      <c r="I63" s="1">
        <v>43</v>
      </c>
      <c r="J63" s="1">
        <v>31</v>
      </c>
      <c r="K63" s="1">
        <v>23</v>
      </c>
      <c r="L63" s="1">
        <v>31</v>
      </c>
      <c r="M63" s="1">
        <v>31</v>
      </c>
      <c r="N63" s="1">
        <v>8</v>
      </c>
      <c r="O63" s="1">
        <v>5</v>
      </c>
      <c r="P63" s="1">
        <v>51</v>
      </c>
      <c r="Q63" s="1">
        <v>31</v>
      </c>
      <c r="R63" s="1">
        <v>45</v>
      </c>
      <c r="S63" s="1">
        <v>38</v>
      </c>
      <c r="T63" s="1">
        <v>33</v>
      </c>
      <c r="U63" s="1">
        <v>6</v>
      </c>
      <c r="V63" s="1">
        <v>2</v>
      </c>
      <c r="W63" s="1">
        <v>56</v>
      </c>
      <c r="X63" s="1">
        <v>40</v>
      </c>
      <c r="Y63" s="1">
        <v>39</v>
      </c>
      <c r="Z63" s="1">
        <v>41</v>
      </c>
      <c r="AA63" s="1">
        <v>25</v>
      </c>
      <c r="AB63" s="1">
        <v>3</v>
      </c>
      <c r="AC63" s="1">
        <v>4</v>
      </c>
      <c r="AD63" s="1">
        <v>74</v>
      </c>
      <c r="AE63" s="1">
        <v>52</v>
      </c>
      <c r="AF63" s="1">
        <f t="shared" ref="AF63:AF69" si="28">SUM(B63:AE63)</f>
        <v>847</v>
      </c>
    </row>
    <row r="64" spans="1:33" x14ac:dyDescent="0.25">
      <c r="A64" s="98" t="s">
        <v>140</v>
      </c>
      <c r="B64" s="1">
        <v>0</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f t="shared" si="28"/>
        <v>0</v>
      </c>
    </row>
    <row r="65" spans="1:32" x14ac:dyDescent="0.25">
      <c r="A65" s="98" t="s">
        <v>141</v>
      </c>
      <c r="B65" s="1">
        <v>6</v>
      </c>
      <c r="C65" s="1">
        <v>17</v>
      </c>
      <c r="D65" s="1">
        <v>15</v>
      </c>
      <c r="E65" s="1">
        <v>11</v>
      </c>
      <c r="F65" s="1">
        <v>8</v>
      </c>
      <c r="G65" s="1">
        <v>0</v>
      </c>
      <c r="H65" s="1">
        <v>1</v>
      </c>
      <c r="I65" s="1">
        <v>16</v>
      </c>
      <c r="J65" s="1">
        <v>17</v>
      </c>
      <c r="K65" s="1">
        <v>13</v>
      </c>
      <c r="L65" s="1">
        <v>11</v>
      </c>
      <c r="M65" s="1">
        <v>11</v>
      </c>
      <c r="N65" s="1">
        <v>4</v>
      </c>
      <c r="O65" s="1">
        <v>1</v>
      </c>
      <c r="P65" s="1">
        <v>21</v>
      </c>
      <c r="Q65" s="1">
        <v>11</v>
      </c>
      <c r="R65" s="1">
        <v>19</v>
      </c>
      <c r="S65" s="1">
        <v>17</v>
      </c>
      <c r="T65" s="1">
        <v>13</v>
      </c>
      <c r="U65" s="1">
        <v>1</v>
      </c>
      <c r="V65" s="1">
        <v>0</v>
      </c>
      <c r="W65" s="1">
        <v>10</v>
      </c>
      <c r="X65" s="1">
        <v>20</v>
      </c>
      <c r="Y65" s="1">
        <v>22</v>
      </c>
      <c r="Z65" s="1">
        <v>20</v>
      </c>
      <c r="AA65" s="1">
        <v>9</v>
      </c>
      <c r="AB65" s="1">
        <v>0</v>
      </c>
      <c r="AC65" s="1">
        <v>0</v>
      </c>
      <c r="AD65" s="1">
        <v>21</v>
      </c>
      <c r="AE65" s="1">
        <v>19</v>
      </c>
      <c r="AF65" s="1">
        <f t="shared" si="28"/>
        <v>334</v>
      </c>
    </row>
    <row r="66" spans="1:32" s="100" customFormat="1" x14ac:dyDescent="0.25">
      <c r="A66" s="99" t="s">
        <v>143</v>
      </c>
      <c r="B66" s="87">
        <v>12</v>
      </c>
      <c r="C66" s="87">
        <v>5</v>
      </c>
      <c r="D66" s="87">
        <v>9</v>
      </c>
      <c r="E66" s="87">
        <v>10</v>
      </c>
      <c r="F66" s="87">
        <v>10</v>
      </c>
      <c r="G66" s="87">
        <v>2</v>
      </c>
      <c r="H66" s="87">
        <v>0</v>
      </c>
      <c r="I66" s="87">
        <v>15</v>
      </c>
      <c r="J66" s="87">
        <v>8</v>
      </c>
      <c r="K66" s="87">
        <v>7</v>
      </c>
      <c r="L66" s="87">
        <v>9</v>
      </c>
      <c r="M66" s="87">
        <v>14</v>
      </c>
      <c r="N66" s="87">
        <v>2</v>
      </c>
      <c r="O66" s="87">
        <v>3</v>
      </c>
      <c r="P66" s="87">
        <v>16</v>
      </c>
      <c r="Q66" s="87">
        <v>15</v>
      </c>
      <c r="R66" s="87">
        <v>10</v>
      </c>
      <c r="S66" s="87">
        <v>9</v>
      </c>
      <c r="T66" s="87">
        <v>10</v>
      </c>
      <c r="U66" s="87">
        <v>5</v>
      </c>
      <c r="V66" s="87">
        <v>1</v>
      </c>
      <c r="W66" s="87">
        <v>29</v>
      </c>
      <c r="X66" s="87">
        <v>17</v>
      </c>
      <c r="Y66" s="87">
        <v>11</v>
      </c>
      <c r="Z66" s="87">
        <v>10</v>
      </c>
      <c r="AA66" s="87">
        <v>10</v>
      </c>
      <c r="AB66" s="87">
        <v>3</v>
      </c>
      <c r="AC66" s="87">
        <v>4</v>
      </c>
      <c r="AD66" s="87">
        <v>28</v>
      </c>
      <c r="AE66" s="87">
        <v>16</v>
      </c>
      <c r="AF66" s="87">
        <f t="shared" si="28"/>
        <v>300</v>
      </c>
    </row>
    <row r="67" spans="1:32" x14ac:dyDescent="0.25">
      <c r="A67" s="99" t="s">
        <v>144</v>
      </c>
      <c r="B67" s="1">
        <v>2</v>
      </c>
      <c r="C67" s="1">
        <v>7</v>
      </c>
      <c r="D67" s="1">
        <v>4</v>
      </c>
      <c r="E67" s="1">
        <v>2</v>
      </c>
      <c r="F67" s="1">
        <v>2</v>
      </c>
      <c r="G67" s="1">
        <v>2</v>
      </c>
      <c r="H67" s="1">
        <v>0</v>
      </c>
      <c r="I67" s="1">
        <v>3</v>
      </c>
      <c r="J67" s="1">
        <v>3</v>
      </c>
      <c r="K67" s="1">
        <v>1</v>
      </c>
      <c r="L67" s="1">
        <v>3</v>
      </c>
      <c r="M67" s="1">
        <v>3</v>
      </c>
      <c r="N67" s="1">
        <v>1</v>
      </c>
      <c r="O67" s="1">
        <v>0</v>
      </c>
      <c r="P67" s="1">
        <v>7</v>
      </c>
      <c r="Q67" s="1">
        <v>2</v>
      </c>
      <c r="R67" s="1">
        <v>11</v>
      </c>
      <c r="S67" s="1">
        <v>8</v>
      </c>
      <c r="T67" s="1">
        <v>6</v>
      </c>
      <c r="U67" s="1">
        <v>0</v>
      </c>
      <c r="V67" s="1">
        <v>0</v>
      </c>
      <c r="W67" s="1">
        <v>11</v>
      </c>
      <c r="X67" s="1">
        <v>0</v>
      </c>
      <c r="Y67" s="1">
        <v>4</v>
      </c>
      <c r="Z67" s="1">
        <v>4</v>
      </c>
      <c r="AA67" s="1">
        <v>2</v>
      </c>
      <c r="AB67" s="1">
        <v>0</v>
      </c>
      <c r="AC67" s="1">
        <v>0</v>
      </c>
      <c r="AD67" s="1">
        <v>9</v>
      </c>
      <c r="AE67" s="1">
        <v>9</v>
      </c>
      <c r="AF67" s="1">
        <f t="shared" si="28"/>
        <v>106</v>
      </c>
    </row>
    <row r="68" spans="1:32" x14ac:dyDescent="0.25">
      <c r="A68" s="105" t="s">
        <v>146</v>
      </c>
      <c r="B68" s="106">
        <v>2</v>
      </c>
      <c r="C68" s="106">
        <v>0</v>
      </c>
      <c r="D68" s="106">
        <v>0</v>
      </c>
      <c r="E68" s="106">
        <v>1</v>
      </c>
      <c r="F68" s="106">
        <v>0</v>
      </c>
      <c r="G68" s="106">
        <v>0</v>
      </c>
      <c r="H68" s="106">
        <v>0</v>
      </c>
      <c r="I68" s="106">
        <v>1</v>
      </c>
      <c r="J68" s="106">
        <v>1</v>
      </c>
      <c r="K68" s="106">
        <v>1</v>
      </c>
      <c r="L68" s="106">
        <v>5</v>
      </c>
      <c r="M68" s="106">
        <v>0</v>
      </c>
      <c r="N68" s="106">
        <v>0</v>
      </c>
      <c r="O68" s="106">
        <v>0</v>
      </c>
      <c r="P68" s="106">
        <v>0</v>
      </c>
      <c r="Q68" s="106">
        <v>0</v>
      </c>
      <c r="R68" s="106">
        <v>0</v>
      </c>
      <c r="S68" s="106">
        <v>2</v>
      </c>
      <c r="T68" s="106">
        <v>1</v>
      </c>
      <c r="U68" s="106">
        <v>0</v>
      </c>
      <c r="V68" s="106">
        <v>0</v>
      </c>
      <c r="W68" s="106">
        <v>0</v>
      </c>
      <c r="X68" s="106">
        <v>0</v>
      </c>
      <c r="Y68" s="106">
        <v>0</v>
      </c>
      <c r="Z68" s="106">
        <v>0</v>
      </c>
      <c r="AA68" s="106">
        <v>2</v>
      </c>
      <c r="AB68" s="106">
        <v>0</v>
      </c>
      <c r="AC68" s="106">
        <v>0</v>
      </c>
      <c r="AD68" s="106">
        <v>0</v>
      </c>
      <c r="AE68" s="106">
        <v>1</v>
      </c>
      <c r="AF68" s="106">
        <f t="shared" si="28"/>
        <v>17</v>
      </c>
    </row>
    <row r="69" spans="1:32" s="1" customFormat="1" x14ac:dyDescent="0.25">
      <c r="A69" s="99" t="s">
        <v>147</v>
      </c>
      <c r="B69" s="1">
        <v>1</v>
      </c>
      <c r="C69" s="1">
        <v>1</v>
      </c>
      <c r="D69" s="1">
        <v>3</v>
      </c>
      <c r="E69" s="1">
        <v>2</v>
      </c>
      <c r="F69" s="1">
        <v>1</v>
      </c>
      <c r="G69" s="1">
        <v>1</v>
      </c>
      <c r="H69" s="1">
        <v>0</v>
      </c>
      <c r="I69" s="1">
        <v>8</v>
      </c>
      <c r="J69" s="1">
        <v>2</v>
      </c>
      <c r="K69" s="1">
        <v>1</v>
      </c>
      <c r="L69" s="1">
        <v>3</v>
      </c>
      <c r="M69" s="1">
        <v>3</v>
      </c>
      <c r="N69" s="1">
        <v>1</v>
      </c>
      <c r="O69" s="1">
        <v>0</v>
      </c>
      <c r="P69" s="1">
        <v>7</v>
      </c>
      <c r="Q69" s="1">
        <v>3</v>
      </c>
      <c r="R69" s="1">
        <v>5</v>
      </c>
      <c r="S69" s="1">
        <v>2</v>
      </c>
      <c r="T69" s="1">
        <v>3</v>
      </c>
      <c r="U69" s="1">
        <v>0</v>
      </c>
      <c r="V69" s="1">
        <v>1</v>
      </c>
      <c r="W69" s="1">
        <v>6</v>
      </c>
      <c r="X69" s="1">
        <v>3</v>
      </c>
      <c r="Y69" s="1">
        <v>2</v>
      </c>
      <c r="Z69" s="1">
        <v>7</v>
      </c>
      <c r="AA69" s="1">
        <v>2</v>
      </c>
      <c r="AB69" s="1">
        <v>0</v>
      </c>
      <c r="AC69" s="1">
        <v>0</v>
      </c>
      <c r="AD69" s="1">
        <v>16</v>
      </c>
      <c r="AE69" s="1">
        <v>8</v>
      </c>
      <c r="AF69" s="1">
        <f t="shared" si="28"/>
        <v>92</v>
      </c>
    </row>
    <row r="70" spans="1:32" s="110" customFormat="1" x14ac:dyDescent="0.25">
      <c r="A70" s="111" t="s">
        <v>148</v>
      </c>
      <c r="B70" s="110">
        <v>2.0833333333333335E-4</v>
      </c>
      <c r="C70" s="110">
        <v>6.4814814814814813E-4</v>
      </c>
      <c r="D70" s="110">
        <v>3.1250000000000001E-4</v>
      </c>
      <c r="E70" s="110">
        <v>8.1018518518518516E-5</v>
      </c>
      <c r="F70" s="110">
        <v>0</v>
      </c>
      <c r="G70" s="110">
        <v>0</v>
      </c>
      <c r="H70" s="110">
        <v>0</v>
      </c>
      <c r="I70" s="110">
        <v>1.3888888888888889E-4</v>
      </c>
      <c r="J70" s="110">
        <v>3.7037037037037035E-4</v>
      </c>
      <c r="K70" s="110">
        <v>1.5046296296296297E-4</v>
      </c>
      <c r="L70" s="110">
        <v>2.0833333333333335E-4</v>
      </c>
      <c r="M70" s="110">
        <v>1.273148148148148E-4</v>
      </c>
      <c r="N70" s="110">
        <v>0</v>
      </c>
      <c r="O70" s="110">
        <v>1.3888888888888889E-4</v>
      </c>
      <c r="P70" s="110">
        <v>5.0925925925925921E-4</v>
      </c>
      <c r="Q70" s="110">
        <v>7.407407407407407E-4</v>
      </c>
      <c r="R70" s="110">
        <v>3.9351851851851852E-4</v>
      </c>
      <c r="S70" s="110">
        <v>8.449074074074075E-4</v>
      </c>
      <c r="T70" s="110">
        <v>4.6296296296296293E-4</v>
      </c>
      <c r="U70" s="110">
        <v>0</v>
      </c>
      <c r="V70" s="110">
        <v>0</v>
      </c>
      <c r="W70" s="110">
        <v>1.1226851851851851E-3</v>
      </c>
      <c r="X70" s="110">
        <v>1.5046296296296297E-4</v>
      </c>
      <c r="Y70" s="110">
        <v>1.6203703703703703E-4</v>
      </c>
      <c r="Z70" s="110">
        <v>6.018518518518519E-4</v>
      </c>
      <c r="AA70" s="110">
        <v>0</v>
      </c>
      <c r="AB70" s="110">
        <v>0</v>
      </c>
      <c r="AC70" s="110">
        <v>0</v>
      </c>
      <c r="AD70" s="110">
        <v>7.0601851851851847E-4</v>
      </c>
      <c r="AE70" s="110">
        <v>4.2824074074074075E-4</v>
      </c>
    </row>
    <row r="71" spans="1:32" s="1" customFormat="1" x14ac:dyDescent="0.25">
      <c r="A71" s="98" t="s">
        <v>145</v>
      </c>
      <c r="B71" s="1">
        <v>36</v>
      </c>
      <c r="C71" s="1">
        <v>21</v>
      </c>
      <c r="D71" s="1">
        <v>33</v>
      </c>
      <c r="E71" s="1">
        <v>46</v>
      </c>
      <c r="F71" s="1">
        <v>43</v>
      </c>
      <c r="G71" s="1">
        <v>9</v>
      </c>
      <c r="H71" s="1">
        <v>4</v>
      </c>
      <c r="I71" s="1">
        <v>26</v>
      </c>
      <c r="J71" s="1">
        <v>45</v>
      </c>
      <c r="K71" s="1">
        <v>58</v>
      </c>
      <c r="L71" s="1">
        <v>40</v>
      </c>
      <c r="M71" s="1">
        <v>39</v>
      </c>
      <c r="N71" s="1">
        <v>8</v>
      </c>
      <c r="O71" s="1">
        <v>10</v>
      </c>
      <c r="P71" s="1">
        <v>46</v>
      </c>
      <c r="Q71" s="1">
        <v>29</v>
      </c>
      <c r="R71" s="1">
        <v>45</v>
      </c>
      <c r="S71" s="1">
        <v>36</v>
      </c>
      <c r="T71" s="1">
        <v>46</v>
      </c>
      <c r="U71" s="1">
        <v>6</v>
      </c>
      <c r="V71" s="1">
        <v>0</v>
      </c>
      <c r="W71" s="1">
        <v>43</v>
      </c>
      <c r="X71" s="1">
        <v>61</v>
      </c>
      <c r="Y71" s="1">
        <v>40</v>
      </c>
      <c r="Z71" s="1">
        <v>66</v>
      </c>
      <c r="AA71" s="1">
        <v>46</v>
      </c>
      <c r="AB71" s="1">
        <v>3</v>
      </c>
      <c r="AC71" s="1">
        <v>6</v>
      </c>
      <c r="AD71" s="1">
        <v>50</v>
      </c>
      <c r="AE71" s="1">
        <v>56</v>
      </c>
      <c r="AF71" s="1">
        <f>SUM(B71:AE71)</f>
        <v>997</v>
      </c>
    </row>
    <row r="72" spans="1:32" x14ac:dyDescent="0.25">
      <c r="I72"/>
    </row>
    <row r="73" spans="1:32" x14ac:dyDescent="0.25">
      <c r="G73" s="113">
        <v>4.4849537037037042E-4</v>
      </c>
      <c r="I73"/>
      <c r="N73" s="119">
        <v>1.1053240740740739E-3</v>
      </c>
      <c r="Q73" s="118">
        <v>3.9737654320987651E-4</v>
      </c>
      <c r="X73" s="129">
        <v>2.0254629629629629E-5</v>
      </c>
      <c r="AB73" s="136">
        <v>3.0169753086419751E-3</v>
      </c>
    </row>
    <row r="74" spans="1:32" x14ac:dyDescent="0.25">
      <c r="M74" s="119">
        <v>9.765625E-4</v>
      </c>
      <c r="N74" s="119">
        <v>1.0995370370370371E-3</v>
      </c>
      <c r="Q74" s="119">
        <v>1.4384920634920634E-4</v>
      </c>
      <c r="R74" s="120">
        <v>1.8055555555555557E-3</v>
      </c>
      <c r="S74" s="122">
        <v>2.0717592592592593E-3</v>
      </c>
      <c r="W74" s="129">
        <v>1.3020833333333333E-4</v>
      </c>
      <c r="X74" s="129">
        <v>8.2671957671957661E-6</v>
      </c>
      <c r="Y74" s="130">
        <v>2.3974867724867725E-4</v>
      </c>
      <c r="Z74" s="132">
        <v>4.947916666666666E-4</v>
      </c>
      <c r="AA74" s="134">
        <v>9.788359788359788E-4</v>
      </c>
      <c r="AB74" s="136">
        <v>4.2158564814814819E-3</v>
      </c>
      <c r="AD74" s="138">
        <v>2.5439814814814813E-3</v>
      </c>
    </row>
    <row r="75" spans="1:32" x14ac:dyDescent="0.25">
      <c r="S75" s="123">
        <v>2.2280092592592591E-4</v>
      </c>
      <c r="V75" s="129">
        <v>2.3148148148148147E-5</v>
      </c>
      <c r="W75" s="129">
        <v>1.1028439153439155E-3</v>
      </c>
      <c r="X75" s="129">
        <v>3.491512345679012E-4</v>
      </c>
      <c r="Y75" s="130">
        <v>3.9737654320987651E-4</v>
      </c>
      <c r="Z75" s="132">
        <v>6.203703703703703E-4</v>
      </c>
      <c r="AA75" s="134">
        <v>3.9207175925925927E-4</v>
      </c>
      <c r="AB75" s="136">
        <v>3.9728009259259265E-3</v>
      </c>
      <c r="AD75" s="138">
        <v>2.3958333333333331E-3</v>
      </c>
    </row>
    <row r="76" spans="1:32" x14ac:dyDescent="0.25">
      <c r="Y76" s="131">
        <v>1.2962962962962963E-4</v>
      </c>
      <c r="AA76" s="134">
        <v>2.4120370370370368E-3</v>
      </c>
      <c r="AB76" s="136">
        <v>4.947916666666666E-4</v>
      </c>
      <c r="AC76" s="133">
        <v>3.5879629629629629E-4</v>
      </c>
      <c r="AD76" s="138">
        <v>3.1635802469135804E-4</v>
      </c>
    </row>
    <row r="77" spans="1:32" x14ac:dyDescent="0.25">
      <c r="AB77" s="136">
        <v>2.4305555555555552E-4</v>
      </c>
      <c r="AD77" s="138">
        <v>6.1053240740740738E-3</v>
      </c>
      <c r="AE77" s="139">
        <v>6.076388888888889E-4</v>
      </c>
    </row>
    <row r="78" spans="1:32" x14ac:dyDescent="0.25">
      <c r="AA78" s="135">
        <v>1.4467592592592594E-4</v>
      </c>
      <c r="AB78" s="137">
        <v>1.3734567901234568E-3</v>
      </c>
      <c r="AD78" s="138">
        <v>6.7997685185185186E-4</v>
      </c>
      <c r="AE78" s="139">
        <v>3.0324074074074075E-4</v>
      </c>
    </row>
    <row r="79" spans="1:32" x14ac:dyDescent="0.25">
      <c r="AB79" s="137">
        <v>1.1689814814814816E-3</v>
      </c>
      <c r="AD79" s="138">
        <v>1.3213734567901236E-3</v>
      </c>
      <c r="AE79" s="139">
        <v>1.1574074074074073E-5</v>
      </c>
    </row>
    <row r="80" spans="1:32" x14ac:dyDescent="0.25">
      <c r="AB80" s="137">
        <v>5.4108796296296305E-4</v>
      </c>
      <c r="AD80" s="138">
        <v>6.134259259259259E-4</v>
      </c>
      <c r="AE80" s="139">
        <v>3.4143518518518518E-4</v>
      </c>
    </row>
    <row r="81" spans="28:31" x14ac:dyDescent="0.25">
      <c r="AB81" s="137">
        <v>7.9475308641975301E-4</v>
      </c>
      <c r="AE81" s="139">
        <v>2.1797839506172839E-4</v>
      </c>
    </row>
    <row r="82" spans="28:31" x14ac:dyDescent="0.25">
      <c r="AE82" s="139">
        <v>8.7818287037037042E-4</v>
      </c>
    </row>
    <row r="83" spans="28:31" x14ac:dyDescent="0.25">
      <c r="AD83" s="139">
        <v>7.083333333333333E-3</v>
      </c>
      <c r="AE83" s="139">
        <v>6.2500000000000001E-4</v>
      </c>
    </row>
    <row r="84" spans="28:31" x14ac:dyDescent="0.25">
      <c r="AD84" s="139">
        <v>3.1134259259259257E-3</v>
      </c>
    </row>
    <row r="85" spans="28:31" x14ac:dyDescent="0.25">
      <c r="AD85" s="139">
        <v>8.2754629629629628E-4</v>
      </c>
    </row>
    <row r="86" spans="28:31" x14ac:dyDescent="0.25">
      <c r="AD86" s="139">
        <v>5.2331349206349203E-3</v>
      </c>
      <c r="AE86" s="141">
        <v>1.6637731481481482E-3</v>
      </c>
    </row>
    <row r="87" spans="28:31" x14ac:dyDescent="0.25">
      <c r="AD87" s="139">
        <v>1.1243386243386243E-3</v>
      </c>
      <c r="AE87" s="141">
        <v>2.6331018518518517E-3</v>
      </c>
    </row>
    <row r="88" spans="28:31" x14ac:dyDescent="0.25">
      <c r="AD88" s="139">
        <v>2.4652777777777776E-3</v>
      </c>
      <c r="AE88" s="141">
        <v>1.5190972222222222E-3</v>
      </c>
    </row>
    <row r="89" spans="28:31" x14ac:dyDescent="0.25">
      <c r="AD89" s="139">
        <v>2.2839506172839504E-3</v>
      </c>
      <c r="AE89" s="141">
        <v>1.4429012345679015E-3</v>
      </c>
    </row>
    <row r="90" spans="28:31" x14ac:dyDescent="0.25">
      <c r="AD90" s="139">
        <v>6.3888888888888893E-3</v>
      </c>
      <c r="AE90" s="141">
        <v>1.0092592592592592E-3</v>
      </c>
    </row>
    <row r="91" spans="28:31" x14ac:dyDescent="0.25">
      <c r="AD91" s="139">
        <v>1.6712962962962964E-3</v>
      </c>
      <c r="AE91" s="141">
        <v>3.1250000000000001E-4</v>
      </c>
    </row>
    <row r="92" spans="28:31" x14ac:dyDescent="0.25">
      <c r="AE92" s="141">
        <v>5.2083333333333337E-5</v>
      </c>
    </row>
  </sheetData>
  <customSheetViews>
    <customSheetView guid="{A65EC11C-63CB-490A-910D-DD88AD3A7259}" state="hidden">
      <pane ySplit="1" topLeftCell="A2" activePane="bottomLeft" state="frozen"/>
      <selection pane="bottomLeft" activeCell="B52" sqref="B52"/>
      <pageMargins left="0.7" right="0.7" top="0.75" bottom="0.75" header="0.3" footer="0.3"/>
    </customSheetView>
    <customSheetView guid="{A6420D54-14D0-4DC1-980F-CF6A6409585B}">
      <pane xSplit="1" ySplit="1" topLeftCell="B11" activePane="bottomRight" state="frozen"/>
      <selection pane="bottomRight" activeCell="A43" sqref="A43"/>
      <pageMargins left="0.7" right="0.7" top="0.75" bottom="0.75" header="0.3" footer="0.3"/>
    </customSheetView>
  </customSheetViews>
  <mergeCells count="3">
    <mergeCell ref="A11:XFD11"/>
    <mergeCell ref="A18:XFD19"/>
    <mergeCell ref="A29:XFD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4"/>
  <sheetViews>
    <sheetView workbookViewId="0">
      <selection activeCell="S28" sqref="S28"/>
    </sheetView>
  </sheetViews>
  <sheetFormatPr defaultRowHeight="15" x14ac:dyDescent="0.25"/>
  <cols>
    <col min="1" max="1" width="29.42578125" bestFit="1" customWidth="1"/>
    <col min="2" max="2" width="9.42578125" customWidth="1"/>
    <col min="4" max="4" width="12.5703125" customWidth="1"/>
  </cols>
  <sheetData>
    <row r="1" spans="1:4" x14ac:dyDescent="0.25">
      <c r="A1" s="125" t="s">
        <v>153</v>
      </c>
      <c r="B1" s="1" t="s">
        <v>129</v>
      </c>
      <c r="C1" s="1" t="s">
        <v>130</v>
      </c>
      <c r="D1" s="1" t="s">
        <v>152</v>
      </c>
    </row>
    <row r="2" spans="1:4" x14ac:dyDescent="0.25">
      <c r="A2" s="126" t="s">
        <v>150</v>
      </c>
      <c r="B2" s="1"/>
      <c r="C2" s="64">
        <v>1.2384259259259258E-3</v>
      </c>
      <c r="D2" s="64">
        <v>1.9907407407407408E-3</v>
      </c>
    </row>
    <row r="3" spans="1:4" x14ac:dyDescent="0.25">
      <c r="A3" s="124" t="s">
        <v>151</v>
      </c>
      <c r="B3" s="1"/>
      <c r="C3" s="64">
        <v>7.8240740740740753E-3</v>
      </c>
      <c r="D3" s="64">
        <v>7.2916666666666659E-3</v>
      </c>
    </row>
    <row r="4" spans="1:4" x14ac:dyDescent="0.25">
      <c r="A4" s="124" t="s">
        <v>154</v>
      </c>
      <c r="B4" s="127">
        <v>0.1263</v>
      </c>
      <c r="C4" s="128">
        <v>0.1283</v>
      </c>
      <c r="D4" s="128">
        <v>0.13739999999999999</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AG94"/>
  <sheetViews>
    <sheetView workbookViewId="0">
      <pane xSplit="1" ySplit="1" topLeftCell="M38" activePane="bottomRight" state="frozen"/>
      <selection pane="topRight" activeCell="B1" sqref="B1"/>
      <selection pane="bottomLeft" activeCell="A2" sqref="A2"/>
      <selection pane="bottomRight" activeCell="AG50" sqref="AG50"/>
    </sheetView>
  </sheetViews>
  <sheetFormatPr defaultRowHeight="15" x14ac:dyDescent="0.25"/>
  <cols>
    <col min="1" max="1" width="38.85546875" bestFit="1" customWidth="1"/>
    <col min="2" max="31" width="10.7109375" bestFit="1" customWidth="1"/>
    <col min="32" max="32" width="12.28515625" bestFit="1" customWidth="1"/>
    <col min="33" max="33" width="12.7109375" customWidth="1"/>
  </cols>
  <sheetData>
    <row r="1" spans="1:33" s="82" customFormat="1" ht="15.75" thickBot="1" x14ac:dyDescent="0.3">
      <c r="A1" s="80"/>
      <c r="B1" s="81">
        <v>44013</v>
      </c>
      <c r="C1" s="81">
        <v>44014</v>
      </c>
      <c r="D1" s="81">
        <v>44015</v>
      </c>
      <c r="E1" s="81">
        <v>44016</v>
      </c>
      <c r="F1" s="81">
        <v>44017</v>
      </c>
      <c r="G1" s="81">
        <v>44018</v>
      </c>
      <c r="H1" s="81">
        <v>44019</v>
      </c>
      <c r="I1" s="81">
        <v>44020</v>
      </c>
      <c r="J1" s="81">
        <v>44021</v>
      </c>
      <c r="K1" s="81">
        <v>44022</v>
      </c>
      <c r="L1" s="81">
        <v>44023</v>
      </c>
      <c r="M1" s="81">
        <v>44024</v>
      </c>
      <c r="N1" s="81">
        <v>44025</v>
      </c>
      <c r="O1" s="81">
        <v>44026</v>
      </c>
      <c r="P1" s="81">
        <v>44027</v>
      </c>
      <c r="Q1" s="81">
        <v>44028</v>
      </c>
      <c r="R1" s="81">
        <v>44029</v>
      </c>
      <c r="S1" s="81">
        <v>44030</v>
      </c>
      <c r="T1" s="81">
        <v>44031</v>
      </c>
      <c r="U1" s="81">
        <v>44032</v>
      </c>
      <c r="V1" s="81">
        <v>44033</v>
      </c>
      <c r="W1" s="81">
        <v>44034</v>
      </c>
      <c r="X1" s="81">
        <v>44035</v>
      </c>
      <c r="Y1" s="81">
        <v>44036</v>
      </c>
      <c r="Z1" s="81">
        <v>44037</v>
      </c>
      <c r="AA1" s="81">
        <v>44038</v>
      </c>
      <c r="AB1" s="81">
        <v>44039</v>
      </c>
      <c r="AC1" s="81">
        <v>44040</v>
      </c>
      <c r="AD1" s="81">
        <v>44041</v>
      </c>
      <c r="AE1" s="81">
        <v>44042</v>
      </c>
      <c r="AF1" s="81">
        <v>44043</v>
      </c>
      <c r="AG1" s="82" t="s">
        <v>126</v>
      </c>
    </row>
    <row r="2" spans="1:33" s="49" customFormat="1" ht="15.75" thickBot="1" x14ac:dyDescent="0.3">
      <c r="A2" s="114" t="s">
        <v>137</v>
      </c>
      <c r="B2" s="48">
        <v>44013</v>
      </c>
      <c r="C2" s="48">
        <v>44014</v>
      </c>
      <c r="D2" s="48">
        <v>44015</v>
      </c>
      <c r="E2" s="48">
        <v>44016</v>
      </c>
      <c r="F2" s="48">
        <v>44017</v>
      </c>
      <c r="G2" s="48">
        <v>44018</v>
      </c>
      <c r="H2" s="48">
        <v>44019</v>
      </c>
      <c r="I2" s="48">
        <v>44020</v>
      </c>
      <c r="J2" s="48">
        <v>44021</v>
      </c>
      <c r="K2" s="48">
        <v>44022</v>
      </c>
      <c r="L2" s="48">
        <v>44023</v>
      </c>
      <c r="M2" s="48">
        <v>44024</v>
      </c>
      <c r="N2" s="48">
        <v>44025</v>
      </c>
      <c r="O2" s="48">
        <v>44026</v>
      </c>
      <c r="P2" s="48">
        <v>44027</v>
      </c>
      <c r="Q2" s="48">
        <v>44028</v>
      </c>
      <c r="R2" s="48">
        <v>44029</v>
      </c>
      <c r="S2" s="48">
        <v>44030</v>
      </c>
      <c r="T2" s="48">
        <v>44031</v>
      </c>
      <c r="U2" s="48">
        <v>44032</v>
      </c>
      <c r="V2" s="48">
        <v>44033</v>
      </c>
      <c r="W2" s="48">
        <v>44034</v>
      </c>
      <c r="X2" s="48">
        <v>44035</v>
      </c>
      <c r="Y2" s="48">
        <v>44036</v>
      </c>
      <c r="Z2" s="48">
        <v>44037</v>
      </c>
      <c r="AA2" s="48">
        <v>44038</v>
      </c>
      <c r="AB2" s="48">
        <v>44039</v>
      </c>
      <c r="AC2" s="48">
        <v>44040</v>
      </c>
      <c r="AD2" s="48">
        <v>44041</v>
      </c>
      <c r="AE2" s="48">
        <v>44042</v>
      </c>
      <c r="AF2" s="48">
        <v>44043</v>
      </c>
    </row>
    <row r="3" spans="1:33" s="24" customFormat="1" x14ac:dyDescent="0.25">
      <c r="A3" s="26" t="s">
        <v>0</v>
      </c>
      <c r="B3" s="23">
        <v>52</v>
      </c>
      <c r="C3" s="24">
        <v>41</v>
      </c>
      <c r="D3" s="24">
        <v>33</v>
      </c>
      <c r="E3" s="24">
        <v>44</v>
      </c>
      <c r="F3" s="24">
        <v>36</v>
      </c>
      <c r="G3" s="24">
        <v>52</v>
      </c>
      <c r="H3" s="1">
        <v>30</v>
      </c>
      <c r="I3" s="1">
        <v>34</v>
      </c>
      <c r="J3" s="1">
        <v>44</v>
      </c>
      <c r="K3" s="24">
        <v>53</v>
      </c>
      <c r="L3" s="24">
        <v>43</v>
      </c>
      <c r="M3" s="24">
        <v>45</v>
      </c>
      <c r="N3" s="24">
        <v>33</v>
      </c>
      <c r="O3" s="24">
        <v>38</v>
      </c>
      <c r="P3" s="24">
        <v>39</v>
      </c>
      <c r="Q3" s="24">
        <v>35</v>
      </c>
      <c r="R3" s="24">
        <v>30</v>
      </c>
      <c r="S3" s="24">
        <v>71</v>
      </c>
      <c r="T3" s="24">
        <v>53</v>
      </c>
      <c r="U3" s="24">
        <v>47</v>
      </c>
      <c r="V3" s="24">
        <v>46</v>
      </c>
      <c r="W3" s="24">
        <v>57</v>
      </c>
      <c r="X3" s="25">
        <v>46</v>
      </c>
      <c r="Y3" s="24">
        <v>43</v>
      </c>
      <c r="Z3" s="24">
        <v>41</v>
      </c>
      <c r="AA3" s="25">
        <v>42</v>
      </c>
      <c r="AB3" s="25">
        <v>55</v>
      </c>
      <c r="AC3" s="25">
        <v>55</v>
      </c>
      <c r="AD3" s="24">
        <v>26</v>
      </c>
      <c r="AE3" s="24">
        <v>41</v>
      </c>
      <c r="AF3" s="24">
        <v>53</v>
      </c>
    </row>
    <row r="4" spans="1:33" s="1" customFormat="1" x14ac:dyDescent="0.25">
      <c r="A4" s="27" t="s">
        <v>1</v>
      </c>
      <c r="B4" s="22">
        <v>41</v>
      </c>
      <c r="C4" s="1">
        <v>30</v>
      </c>
      <c r="D4" s="1">
        <v>27</v>
      </c>
      <c r="E4" s="1">
        <v>28</v>
      </c>
      <c r="F4" s="1">
        <v>26</v>
      </c>
      <c r="G4" s="1">
        <v>46</v>
      </c>
      <c r="H4" s="1">
        <v>24</v>
      </c>
      <c r="I4" s="1">
        <v>21</v>
      </c>
      <c r="J4" s="1">
        <v>30</v>
      </c>
      <c r="K4" s="1">
        <v>32</v>
      </c>
      <c r="L4" s="1">
        <v>36</v>
      </c>
      <c r="M4" s="1">
        <v>36</v>
      </c>
      <c r="N4" s="1">
        <v>32</v>
      </c>
      <c r="O4" s="1">
        <v>31</v>
      </c>
      <c r="P4" s="1">
        <v>22</v>
      </c>
      <c r="Q4" s="1">
        <v>31</v>
      </c>
      <c r="R4" s="1">
        <v>29</v>
      </c>
      <c r="S4" s="1">
        <v>40</v>
      </c>
      <c r="T4" s="1">
        <v>42</v>
      </c>
      <c r="U4" s="1">
        <v>39</v>
      </c>
      <c r="V4" s="1">
        <v>29</v>
      </c>
      <c r="W4" s="1">
        <v>43</v>
      </c>
      <c r="X4" s="2">
        <v>41</v>
      </c>
      <c r="Y4" s="1">
        <v>29</v>
      </c>
      <c r="Z4" s="1">
        <v>27</v>
      </c>
      <c r="AA4" s="2">
        <v>33</v>
      </c>
      <c r="AB4" s="2">
        <v>31</v>
      </c>
      <c r="AC4" s="2">
        <v>37</v>
      </c>
      <c r="AD4" s="1">
        <v>20</v>
      </c>
      <c r="AE4" s="1">
        <v>31</v>
      </c>
      <c r="AF4" s="1">
        <v>24</v>
      </c>
    </row>
    <row r="5" spans="1:33" s="1" customFormat="1" x14ac:dyDescent="0.25">
      <c r="A5" s="27" t="s">
        <v>2</v>
      </c>
      <c r="B5" s="22">
        <v>11</v>
      </c>
      <c r="C5" s="1">
        <v>11</v>
      </c>
      <c r="D5" s="1">
        <v>6</v>
      </c>
      <c r="E5" s="1">
        <v>16</v>
      </c>
      <c r="F5" s="1">
        <v>10</v>
      </c>
      <c r="G5" s="1">
        <v>6</v>
      </c>
      <c r="H5" s="1">
        <v>6</v>
      </c>
      <c r="I5" s="1">
        <v>13</v>
      </c>
      <c r="J5" s="1">
        <v>14</v>
      </c>
      <c r="K5" s="1">
        <v>21</v>
      </c>
      <c r="L5" s="1">
        <v>7</v>
      </c>
      <c r="M5" s="1">
        <v>9</v>
      </c>
      <c r="N5" s="1">
        <v>1</v>
      </c>
      <c r="O5" s="1">
        <v>7</v>
      </c>
      <c r="P5" s="1">
        <v>17</v>
      </c>
      <c r="Q5" s="1">
        <v>4</v>
      </c>
      <c r="R5" s="1">
        <v>1</v>
      </c>
      <c r="S5" s="1">
        <v>31</v>
      </c>
      <c r="T5" s="1">
        <v>11</v>
      </c>
      <c r="U5" s="1">
        <v>8</v>
      </c>
      <c r="V5" s="1">
        <v>17</v>
      </c>
      <c r="W5" s="1">
        <v>14</v>
      </c>
      <c r="X5" s="2">
        <v>5</v>
      </c>
      <c r="Y5" s="1">
        <v>14</v>
      </c>
      <c r="Z5" s="1">
        <v>14</v>
      </c>
      <c r="AA5" s="2">
        <v>9</v>
      </c>
      <c r="AB5" s="2">
        <v>24</v>
      </c>
      <c r="AC5" s="2">
        <v>18</v>
      </c>
      <c r="AD5" s="1">
        <v>6</v>
      </c>
      <c r="AE5" s="1">
        <v>10</v>
      </c>
      <c r="AF5" s="1">
        <v>29</v>
      </c>
    </row>
    <row r="6" spans="1:33" s="1" customFormat="1" x14ac:dyDescent="0.25">
      <c r="A6" s="28" t="s">
        <v>3</v>
      </c>
      <c r="B6" s="70">
        <v>4.704861111111111E-2</v>
      </c>
      <c r="C6" s="68">
        <v>2.5266203703703704E-2</v>
      </c>
      <c r="D6" s="64">
        <v>3.0381944444444444E-2</v>
      </c>
      <c r="E6" s="64">
        <v>3.2152777777777773E-2</v>
      </c>
      <c r="F6" s="64">
        <v>7.407407407407407E-4</v>
      </c>
      <c r="G6" s="64">
        <v>2.9722222222222219E-2</v>
      </c>
      <c r="H6" s="64">
        <v>1.8159722222222219E-2</v>
      </c>
      <c r="I6" s="64">
        <v>2.2013888888888888E-2</v>
      </c>
      <c r="J6" s="64">
        <v>3.1296296296296301E-2</v>
      </c>
      <c r="K6" s="64">
        <v>2.0266203703703703E-2</v>
      </c>
      <c r="L6" s="64">
        <v>2.4884259259259259E-2</v>
      </c>
      <c r="M6" s="64">
        <v>3.2222222222222222E-2</v>
      </c>
      <c r="N6" s="64">
        <v>3.4351851851851849E-2</v>
      </c>
      <c r="O6" s="64">
        <v>2.4895833333333336E-2</v>
      </c>
      <c r="P6" s="64">
        <v>3.0763888888888886E-2</v>
      </c>
      <c r="Q6" s="64">
        <v>3.9629629629629633E-2</v>
      </c>
      <c r="R6" s="64">
        <v>3.4618055555555555E-2</v>
      </c>
      <c r="S6" s="64">
        <v>2.5914351851851855E-2</v>
      </c>
      <c r="T6" s="64">
        <v>3.2586805555555556E-2</v>
      </c>
      <c r="U6" s="64">
        <v>4.3460648148148151E-2</v>
      </c>
      <c r="V6" s="64">
        <v>2.0277777777777777E-2</v>
      </c>
      <c r="W6" s="64">
        <v>5.424768518518519E-2</v>
      </c>
      <c r="X6" s="4">
        <v>9.8912037037037034E-2</v>
      </c>
      <c r="Y6" s="64">
        <v>2.6817129629629632E-2</v>
      </c>
      <c r="Z6" s="64">
        <v>3.5312500000000004E-2</v>
      </c>
      <c r="AA6" s="4">
        <v>4.3796296296296298E-2</v>
      </c>
      <c r="AB6" s="4">
        <v>2.5648148148148146E-2</v>
      </c>
      <c r="AC6" s="5">
        <v>2.5891203703703704E-2</v>
      </c>
      <c r="AD6" s="64">
        <v>3.2060185185185185E-2</v>
      </c>
      <c r="AE6" s="64">
        <v>4.3831018518518512E-2</v>
      </c>
      <c r="AF6" s="64">
        <v>3.4791666666666672E-2</v>
      </c>
    </row>
    <row r="7" spans="1:33" s="1" customFormat="1" x14ac:dyDescent="0.25">
      <c r="A7" s="28" t="s">
        <v>50</v>
      </c>
      <c r="B7" s="70">
        <v>6.3657407407407402E-4</v>
      </c>
      <c r="C7" s="68">
        <v>2.0023148148148148E-3</v>
      </c>
      <c r="D7" s="64">
        <v>1.5972222222222221E-3</v>
      </c>
      <c r="E7" s="64">
        <v>2.5694444444444445E-3</v>
      </c>
      <c r="F7" s="64">
        <v>1.3888888888888889E-3</v>
      </c>
      <c r="G7" s="64">
        <v>3.1250000000000001E-4</v>
      </c>
      <c r="H7" s="64">
        <v>4.1666666666666669E-4</v>
      </c>
      <c r="I7" s="64">
        <v>3.8078703703703707E-3</v>
      </c>
      <c r="J7" s="64">
        <v>1.1458333333333333E-3</v>
      </c>
      <c r="K7" s="64">
        <v>2.2916666666666667E-3</v>
      </c>
      <c r="L7" s="64">
        <v>1.8171296296296297E-3</v>
      </c>
      <c r="M7" s="64">
        <v>3.2407407407407406E-4</v>
      </c>
      <c r="N7" s="64">
        <v>1.5393518518518519E-3</v>
      </c>
      <c r="O7" s="64">
        <v>3.7037037037037035E-4</v>
      </c>
      <c r="P7" s="64">
        <v>4.1319444444444442E-3</v>
      </c>
      <c r="Q7" s="64">
        <v>3.1944444444444442E-3</v>
      </c>
      <c r="R7" s="64">
        <v>2.4305555555555552E-4</v>
      </c>
      <c r="S7" s="64">
        <v>2.3032407407407407E-3</v>
      </c>
      <c r="T7" s="64">
        <v>1.8518518518518517E-3</v>
      </c>
      <c r="U7" s="64">
        <v>1.3194444444444443E-3</v>
      </c>
      <c r="V7" s="64">
        <v>1.4814814814814814E-3</v>
      </c>
      <c r="W7" s="64">
        <v>2.3958333333333336E-3</v>
      </c>
      <c r="X7" s="4">
        <v>2.0833333333333333E-3</v>
      </c>
      <c r="Y7" s="64">
        <v>1.9212962962962962E-3</v>
      </c>
      <c r="Z7" s="64">
        <v>2.2569444444444447E-3</v>
      </c>
      <c r="AA7" s="5">
        <v>2.2916666666666667E-3</v>
      </c>
      <c r="AB7" s="5">
        <v>2.0023148148148148E-3</v>
      </c>
      <c r="AC7" s="4">
        <v>2.7083333333333334E-3</v>
      </c>
      <c r="AD7" s="64">
        <v>4.6296296296296293E-4</v>
      </c>
      <c r="AE7" s="64">
        <v>1.5624999999999999E-3</v>
      </c>
      <c r="AF7" s="64">
        <v>2.9282407407407412E-3</v>
      </c>
    </row>
    <row r="8" spans="1:33" s="1" customFormat="1" x14ac:dyDescent="0.25">
      <c r="A8" s="28" t="s">
        <v>125</v>
      </c>
      <c r="B8" s="70">
        <v>2.4074074074074076E-3</v>
      </c>
      <c r="C8" s="68">
        <v>2.3032407407407407E-3</v>
      </c>
      <c r="D8" s="64">
        <v>1.5972222222222221E-3</v>
      </c>
      <c r="E8" s="64">
        <v>4.8611111111111112E-3</v>
      </c>
      <c r="F8" s="64">
        <v>3.1018518518518522E-3</v>
      </c>
      <c r="G8" s="64">
        <v>5.9027777777777778E-4</v>
      </c>
      <c r="H8" s="64">
        <v>4.1666666666666669E-4</v>
      </c>
      <c r="I8" s="64">
        <v>1.0081018518518519E-2</v>
      </c>
      <c r="J8" s="64">
        <v>3.2060185185185191E-3</v>
      </c>
      <c r="K8" s="64">
        <v>5.9606481481481489E-3</v>
      </c>
      <c r="L8" s="64">
        <v>6.2037037037037043E-3</v>
      </c>
      <c r="M8" s="64">
        <v>7.6388888888888893E-4</v>
      </c>
      <c r="N8" s="64">
        <v>3.414351851851852E-3</v>
      </c>
      <c r="O8" s="64">
        <v>6.3657407407407402E-4</v>
      </c>
      <c r="P8" s="64">
        <v>5.0578703703703706E-3</v>
      </c>
      <c r="Q8" s="64">
        <v>1.0034722222222221E-2</v>
      </c>
      <c r="R8" s="64">
        <v>5.2083333333333333E-4</v>
      </c>
      <c r="S8" s="64">
        <v>5.1504629629629635E-3</v>
      </c>
      <c r="T8" s="64">
        <v>9.2939814814814812E-3</v>
      </c>
      <c r="U8" s="64">
        <v>3.4490740740740745E-3</v>
      </c>
      <c r="V8" s="64">
        <v>2.5810185185185185E-3</v>
      </c>
      <c r="W8" s="64">
        <v>9.9768518518518531E-3</v>
      </c>
      <c r="X8" s="4">
        <v>9.0856481481481483E-3</v>
      </c>
      <c r="Y8" s="64">
        <v>6.4930555555555549E-3</v>
      </c>
      <c r="Z8" s="64">
        <v>4.6643518518518518E-3</v>
      </c>
      <c r="AA8" s="5">
        <v>8.2523148148148148E-3</v>
      </c>
      <c r="AB8" s="5">
        <v>5.9490740740740745E-3</v>
      </c>
      <c r="AC8" s="4">
        <v>9.4212962962962957E-3</v>
      </c>
      <c r="AD8" s="64">
        <v>9.2592592592592585E-4</v>
      </c>
      <c r="AE8" s="64">
        <v>6.238425925925925E-3</v>
      </c>
      <c r="AF8" s="64">
        <v>1.3229166666666667E-2</v>
      </c>
    </row>
    <row r="9" spans="1:33" s="17" customFormat="1" x14ac:dyDescent="0.25">
      <c r="A9" s="37" t="s">
        <v>51</v>
      </c>
      <c r="B9" s="3">
        <f t="shared" ref="B9:AG9" si="0">SUM(B4/B3)</f>
        <v>0.78846153846153844</v>
      </c>
      <c r="C9" s="3">
        <f t="shared" si="0"/>
        <v>0.73170731707317072</v>
      </c>
      <c r="D9" s="3">
        <f t="shared" si="0"/>
        <v>0.81818181818181823</v>
      </c>
      <c r="E9" s="3">
        <f t="shared" si="0"/>
        <v>0.63636363636363635</v>
      </c>
      <c r="F9" s="3">
        <f t="shared" si="0"/>
        <v>0.72222222222222221</v>
      </c>
      <c r="G9" s="3">
        <f t="shared" si="0"/>
        <v>0.88461538461538458</v>
      </c>
      <c r="H9" s="3">
        <f t="shared" si="0"/>
        <v>0.8</v>
      </c>
      <c r="I9" s="3">
        <f t="shared" si="0"/>
        <v>0.61764705882352944</v>
      </c>
      <c r="J9" s="3">
        <f t="shared" si="0"/>
        <v>0.68181818181818177</v>
      </c>
      <c r="K9" s="3">
        <f t="shared" si="0"/>
        <v>0.60377358490566035</v>
      </c>
      <c r="L9" s="3">
        <f t="shared" si="0"/>
        <v>0.83720930232558144</v>
      </c>
      <c r="M9" s="3">
        <f t="shared" si="0"/>
        <v>0.8</v>
      </c>
      <c r="N9" s="3">
        <f t="shared" si="0"/>
        <v>0.96969696969696972</v>
      </c>
      <c r="O9" s="3">
        <f t="shared" si="0"/>
        <v>0.81578947368421051</v>
      </c>
      <c r="P9" s="3">
        <f t="shared" si="0"/>
        <v>0.5641025641025641</v>
      </c>
      <c r="Q9" s="3">
        <f t="shared" si="0"/>
        <v>0.88571428571428568</v>
      </c>
      <c r="R9" s="3">
        <f t="shared" si="0"/>
        <v>0.96666666666666667</v>
      </c>
      <c r="S9" s="3">
        <f t="shared" si="0"/>
        <v>0.56338028169014087</v>
      </c>
      <c r="T9" s="3">
        <f t="shared" si="0"/>
        <v>0.79245283018867929</v>
      </c>
      <c r="U9" s="3">
        <f t="shared" si="0"/>
        <v>0.82978723404255317</v>
      </c>
      <c r="V9" s="3">
        <f t="shared" si="0"/>
        <v>0.63043478260869568</v>
      </c>
      <c r="W9" s="3">
        <f t="shared" si="0"/>
        <v>0.75438596491228072</v>
      </c>
      <c r="X9" s="3">
        <f t="shared" si="0"/>
        <v>0.89130434782608692</v>
      </c>
      <c r="Y9" s="3">
        <f t="shared" si="0"/>
        <v>0.67441860465116277</v>
      </c>
      <c r="Z9" s="3">
        <f t="shared" si="0"/>
        <v>0.65853658536585369</v>
      </c>
      <c r="AA9" s="3">
        <f t="shared" si="0"/>
        <v>0.7857142857142857</v>
      </c>
      <c r="AB9" s="3">
        <f t="shared" si="0"/>
        <v>0.5636363636363636</v>
      </c>
      <c r="AC9" s="3">
        <f t="shared" si="0"/>
        <v>0.67272727272727273</v>
      </c>
      <c r="AD9" s="3">
        <f t="shared" si="0"/>
        <v>0.76923076923076927</v>
      </c>
      <c r="AE9" s="3">
        <f>SUM(AE5/AE3)</f>
        <v>0.24390243902439024</v>
      </c>
      <c r="AF9" s="3">
        <f>SUM(AF4/AF3)</f>
        <v>0.45283018867924529</v>
      </c>
      <c r="AG9" s="3" t="e">
        <f t="shared" si="0"/>
        <v>#DIV/0!</v>
      </c>
    </row>
    <row r="10" spans="1:33" s="17" customFormat="1" ht="15.75" thickBot="1" x14ac:dyDescent="0.3">
      <c r="A10" s="36" t="s">
        <v>45</v>
      </c>
      <c r="B10" s="3">
        <f t="shared" ref="B10:AG10" si="1">SUM(B5/B3)</f>
        <v>0.21153846153846154</v>
      </c>
      <c r="C10" s="3">
        <f t="shared" si="1"/>
        <v>0.26829268292682928</v>
      </c>
      <c r="D10" s="3">
        <f t="shared" si="1"/>
        <v>0.18181818181818182</v>
      </c>
      <c r="E10" s="3">
        <f t="shared" si="1"/>
        <v>0.36363636363636365</v>
      </c>
      <c r="F10" s="3">
        <f t="shared" si="1"/>
        <v>0.27777777777777779</v>
      </c>
      <c r="G10" s="3">
        <f t="shared" si="1"/>
        <v>0.11538461538461539</v>
      </c>
      <c r="H10" s="3">
        <f t="shared" si="1"/>
        <v>0.2</v>
      </c>
      <c r="I10" s="3">
        <f t="shared" si="1"/>
        <v>0.38235294117647056</v>
      </c>
      <c r="J10" s="3">
        <f t="shared" si="1"/>
        <v>0.31818181818181818</v>
      </c>
      <c r="K10" s="3">
        <f t="shared" si="1"/>
        <v>0.39622641509433965</v>
      </c>
      <c r="L10" s="3">
        <f t="shared" si="1"/>
        <v>0.16279069767441862</v>
      </c>
      <c r="M10" s="3">
        <f t="shared" si="1"/>
        <v>0.2</v>
      </c>
      <c r="N10" s="3">
        <f t="shared" si="1"/>
        <v>3.0303030303030304E-2</v>
      </c>
      <c r="O10" s="3">
        <f t="shared" si="1"/>
        <v>0.18421052631578946</v>
      </c>
      <c r="P10" s="3">
        <f t="shared" si="1"/>
        <v>0.4358974358974359</v>
      </c>
      <c r="Q10" s="3">
        <f t="shared" si="1"/>
        <v>0.11428571428571428</v>
      </c>
      <c r="R10" s="3">
        <f t="shared" si="1"/>
        <v>3.3333333333333333E-2</v>
      </c>
      <c r="S10" s="3">
        <f t="shared" si="1"/>
        <v>0.43661971830985913</v>
      </c>
      <c r="T10" s="3">
        <f t="shared" si="1"/>
        <v>0.20754716981132076</v>
      </c>
      <c r="U10" s="3">
        <f t="shared" si="1"/>
        <v>0.1702127659574468</v>
      </c>
      <c r="V10" s="3">
        <f t="shared" si="1"/>
        <v>0.36956521739130432</v>
      </c>
      <c r="W10" s="3">
        <f t="shared" si="1"/>
        <v>0.24561403508771928</v>
      </c>
      <c r="X10" s="3">
        <f t="shared" si="1"/>
        <v>0.10869565217391304</v>
      </c>
      <c r="Y10" s="3">
        <f t="shared" si="1"/>
        <v>0.32558139534883723</v>
      </c>
      <c r="Z10" s="3">
        <f t="shared" si="1"/>
        <v>0.34146341463414637</v>
      </c>
      <c r="AA10" s="3">
        <f t="shared" si="1"/>
        <v>0.21428571428571427</v>
      </c>
      <c r="AB10" s="3">
        <f t="shared" si="1"/>
        <v>0.43636363636363634</v>
      </c>
      <c r="AC10" s="3">
        <f t="shared" si="1"/>
        <v>0.32727272727272727</v>
      </c>
      <c r="AD10" s="3">
        <f>SUM(AE5/AD3)</f>
        <v>0.38461538461538464</v>
      </c>
      <c r="AE10" s="3">
        <f>SUM(AE5/AE3)</f>
        <v>0.24390243902439024</v>
      </c>
      <c r="AF10" s="3">
        <f t="shared" si="1"/>
        <v>0.54716981132075471</v>
      </c>
      <c r="AG10" s="3" t="e">
        <f t="shared" si="1"/>
        <v>#DIV/0!</v>
      </c>
    </row>
    <row r="11" spans="1:33" s="430" customFormat="1" ht="15.75" thickBot="1" x14ac:dyDescent="0.3">
      <c r="A11" s="428" t="s">
        <v>54</v>
      </c>
      <c r="B11" s="429"/>
      <c r="C11" s="429"/>
      <c r="D11" s="429"/>
      <c r="E11" s="429"/>
      <c r="F11" s="429"/>
      <c r="G11" s="429"/>
      <c r="H11" s="429"/>
      <c r="I11" s="440"/>
      <c r="J11" s="429"/>
      <c r="K11" s="429"/>
      <c r="L11" s="429"/>
      <c r="M11" s="429"/>
      <c r="N11" s="429"/>
      <c r="O11" s="429"/>
      <c r="P11" s="429"/>
      <c r="Q11" s="429"/>
      <c r="R11" s="429"/>
      <c r="S11" s="429"/>
      <c r="T11" s="429"/>
      <c r="U11" s="429"/>
      <c r="V11" s="429"/>
      <c r="W11" s="429"/>
      <c r="X11" s="429"/>
      <c r="Y11" s="429"/>
      <c r="Z11" s="429"/>
      <c r="AA11" s="429"/>
      <c r="AB11" s="429"/>
      <c r="AC11" s="429"/>
      <c r="AD11" s="429"/>
      <c r="AE11" s="429"/>
    </row>
    <row r="12" spans="1:33" s="24" customFormat="1" x14ac:dyDescent="0.25">
      <c r="A12" s="26" t="s">
        <v>4</v>
      </c>
      <c r="B12" s="23">
        <v>4</v>
      </c>
      <c r="C12" s="24">
        <v>8</v>
      </c>
      <c r="D12" s="24">
        <v>3</v>
      </c>
      <c r="E12" s="24">
        <v>5</v>
      </c>
      <c r="F12" s="24">
        <v>3</v>
      </c>
      <c r="G12" s="24">
        <v>3</v>
      </c>
      <c r="H12" s="24">
        <v>2</v>
      </c>
      <c r="I12" s="1">
        <v>2</v>
      </c>
      <c r="J12" s="24">
        <v>3</v>
      </c>
      <c r="K12" s="24">
        <v>3</v>
      </c>
      <c r="L12" s="24">
        <v>1</v>
      </c>
      <c r="M12" s="24">
        <v>3</v>
      </c>
      <c r="N12" s="24">
        <v>1</v>
      </c>
      <c r="O12" s="24">
        <v>4</v>
      </c>
      <c r="P12" s="24">
        <v>8</v>
      </c>
      <c r="Q12" s="24">
        <v>2</v>
      </c>
      <c r="R12" s="24">
        <v>1</v>
      </c>
      <c r="S12" s="24">
        <v>1</v>
      </c>
      <c r="T12" s="24">
        <v>3</v>
      </c>
      <c r="U12" s="24">
        <v>7</v>
      </c>
      <c r="V12" s="24">
        <v>3</v>
      </c>
      <c r="W12" s="24">
        <v>1</v>
      </c>
      <c r="X12" s="25">
        <v>2</v>
      </c>
      <c r="Y12" s="24">
        <v>4</v>
      </c>
      <c r="Z12" s="24">
        <v>2</v>
      </c>
      <c r="AA12" s="25">
        <v>0</v>
      </c>
      <c r="AB12" s="2">
        <v>3</v>
      </c>
      <c r="AC12" s="2">
        <v>3</v>
      </c>
      <c r="AD12" s="24">
        <v>3</v>
      </c>
      <c r="AE12" s="24">
        <v>4</v>
      </c>
      <c r="AF12" s="24">
        <v>2</v>
      </c>
    </row>
    <row r="13" spans="1:33" s="1" customFormat="1" x14ac:dyDescent="0.25">
      <c r="A13" s="27" t="s">
        <v>5</v>
      </c>
      <c r="B13" s="22">
        <v>2</v>
      </c>
      <c r="C13" s="1">
        <v>3</v>
      </c>
      <c r="D13" s="1">
        <v>1</v>
      </c>
      <c r="E13" s="1">
        <v>3</v>
      </c>
      <c r="F13" s="1">
        <v>1</v>
      </c>
      <c r="G13" s="1">
        <v>0</v>
      </c>
      <c r="H13" s="1">
        <v>2</v>
      </c>
      <c r="I13" s="1">
        <v>0</v>
      </c>
      <c r="J13" s="1">
        <v>0</v>
      </c>
      <c r="K13" s="1">
        <v>3</v>
      </c>
      <c r="L13" s="1">
        <v>0</v>
      </c>
      <c r="M13" s="1">
        <v>1</v>
      </c>
      <c r="N13" s="1">
        <v>0</v>
      </c>
      <c r="O13" s="1">
        <v>0</v>
      </c>
      <c r="P13" s="1">
        <v>1</v>
      </c>
      <c r="Q13" s="1">
        <v>1</v>
      </c>
      <c r="R13" s="1">
        <v>0</v>
      </c>
      <c r="S13" s="1">
        <v>5</v>
      </c>
      <c r="T13" s="1">
        <v>2</v>
      </c>
      <c r="U13" s="1">
        <v>0</v>
      </c>
      <c r="V13" s="1">
        <v>0</v>
      </c>
      <c r="W13" s="1">
        <v>4</v>
      </c>
      <c r="X13" s="2">
        <v>0</v>
      </c>
      <c r="Y13" s="1">
        <v>0</v>
      </c>
      <c r="Z13" s="1">
        <v>1</v>
      </c>
      <c r="AA13" s="2">
        <v>3</v>
      </c>
      <c r="AB13" s="2">
        <v>1</v>
      </c>
      <c r="AC13" s="2">
        <v>7</v>
      </c>
      <c r="AD13" s="1">
        <v>0</v>
      </c>
      <c r="AE13" s="1">
        <v>2</v>
      </c>
      <c r="AF13" s="1">
        <v>4</v>
      </c>
    </row>
    <row r="14" spans="1:33" s="1" customFormat="1" x14ac:dyDescent="0.25">
      <c r="A14" s="27" t="s">
        <v>6</v>
      </c>
      <c r="B14" s="22">
        <v>5</v>
      </c>
      <c r="C14" s="1">
        <v>0</v>
      </c>
      <c r="D14" s="1">
        <v>2</v>
      </c>
      <c r="E14" s="1">
        <v>8</v>
      </c>
      <c r="F14" s="1">
        <v>6</v>
      </c>
      <c r="G14" s="1">
        <v>3</v>
      </c>
      <c r="H14" s="1">
        <v>2</v>
      </c>
      <c r="I14" s="1">
        <v>11</v>
      </c>
      <c r="J14" s="1">
        <v>11</v>
      </c>
      <c r="K14" s="1">
        <v>15</v>
      </c>
      <c r="L14" s="1">
        <v>6</v>
      </c>
      <c r="M14" s="1">
        <v>5</v>
      </c>
      <c r="N14" s="1">
        <v>0</v>
      </c>
      <c r="O14" s="1">
        <v>3</v>
      </c>
      <c r="P14" s="1">
        <v>8</v>
      </c>
      <c r="Q14" s="1">
        <v>1</v>
      </c>
      <c r="R14" s="1">
        <v>0</v>
      </c>
      <c r="S14" s="1">
        <v>25</v>
      </c>
      <c r="T14" s="1">
        <v>6</v>
      </c>
      <c r="U14" s="1">
        <v>1</v>
      </c>
      <c r="V14" s="1">
        <v>14</v>
      </c>
      <c r="W14" s="1">
        <v>9</v>
      </c>
      <c r="X14" s="2">
        <v>3</v>
      </c>
      <c r="Y14" s="1">
        <v>10</v>
      </c>
      <c r="Z14" s="1">
        <v>11</v>
      </c>
      <c r="AA14" s="2">
        <v>6</v>
      </c>
      <c r="AB14" s="2">
        <v>20</v>
      </c>
      <c r="AC14" s="2">
        <v>8</v>
      </c>
      <c r="AD14" s="1">
        <v>3</v>
      </c>
      <c r="AE14" s="1">
        <v>4</v>
      </c>
      <c r="AF14" s="1">
        <v>23</v>
      </c>
    </row>
    <row r="15" spans="1:33" s="33" customFormat="1" x14ac:dyDescent="0.25">
      <c r="A15" s="35" t="s">
        <v>48</v>
      </c>
      <c r="B15" s="3">
        <f t="shared" ref="B15:AG15" si="2">SUM(B12/B5)</f>
        <v>0.36363636363636365</v>
      </c>
      <c r="C15" s="3">
        <f t="shared" si="2"/>
        <v>0.72727272727272729</v>
      </c>
      <c r="D15" s="3">
        <f t="shared" si="2"/>
        <v>0.5</v>
      </c>
      <c r="E15" s="3">
        <f t="shared" si="2"/>
        <v>0.3125</v>
      </c>
      <c r="F15" s="3">
        <f t="shared" si="2"/>
        <v>0.3</v>
      </c>
      <c r="G15" s="3">
        <f t="shared" si="2"/>
        <v>0.5</v>
      </c>
      <c r="H15" s="3">
        <f t="shared" si="2"/>
        <v>0.33333333333333331</v>
      </c>
      <c r="I15" s="3">
        <f t="shared" si="2"/>
        <v>0.15384615384615385</v>
      </c>
      <c r="J15" s="3">
        <f t="shared" si="2"/>
        <v>0.21428571428571427</v>
      </c>
      <c r="K15" s="3">
        <f t="shared" si="2"/>
        <v>0.14285714285714285</v>
      </c>
      <c r="L15" s="3">
        <f t="shared" si="2"/>
        <v>0.14285714285714285</v>
      </c>
      <c r="M15" s="3">
        <f t="shared" si="2"/>
        <v>0.33333333333333331</v>
      </c>
      <c r="N15" s="3">
        <f t="shared" si="2"/>
        <v>1</v>
      </c>
      <c r="O15" s="3">
        <f t="shared" si="2"/>
        <v>0.5714285714285714</v>
      </c>
      <c r="P15" s="3">
        <f t="shared" si="2"/>
        <v>0.47058823529411764</v>
      </c>
      <c r="Q15" s="3">
        <f t="shared" si="2"/>
        <v>0.5</v>
      </c>
      <c r="R15" s="3">
        <f t="shared" si="2"/>
        <v>1</v>
      </c>
      <c r="S15" s="3">
        <f t="shared" si="2"/>
        <v>3.2258064516129031E-2</v>
      </c>
      <c r="T15" s="3">
        <f t="shared" si="2"/>
        <v>0.27272727272727271</v>
      </c>
      <c r="U15" s="3">
        <f t="shared" si="2"/>
        <v>0.875</v>
      </c>
      <c r="V15" s="3">
        <f t="shared" si="2"/>
        <v>0.17647058823529413</v>
      </c>
      <c r="W15" s="3">
        <f t="shared" si="2"/>
        <v>7.1428571428571425E-2</v>
      </c>
      <c r="X15" s="3">
        <f t="shared" si="2"/>
        <v>0.4</v>
      </c>
      <c r="Y15" s="3">
        <f t="shared" si="2"/>
        <v>0.2857142857142857</v>
      </c>
      <c r="Z15" s="3">
        <f t="shared" si="2"/>
        <v>0.14285714285714285</v>
      </c>
      <c r="AA15" s="3">
        <f t="shared" si="2"/>
        <v>0</v>
      </c>
      <c r="AB15" s="3">
        <f t="shared" si="2"/>
        <v>0.125</v>
      </c>
      <c r="AC15" s="3">
        <f t="shared" si="2"/>
        <v>0.16666666666666666</v>
      </c>
      <c r="AD15" s="3">
        <f t="shared" si="2"/>
        <v>0.5</v>
      </c>
      <c r="AE15" s="3">
        <f t="shared" si="2"/>
        <v>0.4</v>
      </c>
      <c r="AF15" s="3">
        <f t="shared" si="2"/>
        <v>6.8965517241379309E-2</v>
      </c>
      <c r="AG15" s="3" t="e">
        <f t="shared" si="2"/>
        <v>#DIV/0!</v>
      </c>
    </row>
    <row r="16" spans="1:33" s="33" customFormat="1" x14ac:dyDescent="0.25">
      <c r="A16" s="35" t="s">
        <v>46</v>
      </c>
      <c r="B16" s="3">
        <f t="shared" ref="B16:AG16" si="3">SUM(B13/B5)</f>
        <v>0.18181818181818182</v>
      </c>
      <c r="C16" s="3">
        <f t="shared" si="3"/>
        <v>0.27272727272727271</v>
      </c>
      <c r="D16" s="3">
        <f t="shared" si="3"/>
        <v>0.16666666666666666</v>
      </c>
      <c r="E16" s="3">
        <f t="shared" si="3"/>
        <v>0.1875</v>
      </c>
      <c r="F16" s="3">
        <f t="shared" si="3"/>
        <v>0.1</v>
      </c>
      <c r="G16" s="3">
        <f t="shared" si="3"/>
        <v>0</v>
      </c>
      <c r="H16" s="3">
        <f t="shared" si="3"/>
        <v>0.33333333333333331</v>
      </c>
      <c r="I16" s="3">
        <f t="shared" si="3"/>
        <v>0</v>
      </c>
      <c r="J16" s="3">
        <f t="shared" si="3"/>
        <v>0</v>
      </c>
      <c r="K16" s="3">
        <f t="shared" si="3"/>
        <v>0.14285714285714285</v>
      </c>
      <c r="L16" s="3">
        <f t="shared" si="3"/>
        <v>0</v>
      </c>
      <c r="M16" s="3">
        <f t="shared" si="3"/>
        <v>0.1111111111111111</v>
      </c>
      <c r="N16" s="3">
        <f t="shared" si="3"/>
        <v>0</v>
      </c>
      <c r="O16" s="3">
        <f t="shared" si="3"/>
        <v>0</v>
      </c>
      <c r="P16" s="3">
        <f t="shared" si="3"/>
        <v>5.8823529411764705E-2</v>
      </c>
      <c r="Q16" s="3">
        <f t="shared" si="3"/>
        <v>0.25</v>
      </c>
      <c r="R16" s="3">
        <f t="shared" si="3"/>
        <v>0</v>
      </c>
      <c r="S16" s="3">
        <f t="shared" si="3"/>
        <v>0.16129032258064516</v>
      </c>
      <c r="T16" s="3">
        <f t="shared" si="3"/>
        <v>0.18181818181818182</v>
      </c>
      <c r="U16" s="3">
        <f t="shared" si="3"/>
        <v>0</v>
      </c>
      <c r="V16" s="3">
        <f t="shared" si="3"/>
        <v>0</v>
      </c>
      <c r="W16" s="3">
        <f t="shared" si="3"/>
        <v>0.2857142857142857</v>
      </c>
      <c r="X16" s="3">
        <f t="shared" si="3"/>
        <v>0</v>
      </c>
      <c r="Y16" s="3">
        <f t="shared" si="3"/>
        <v>0</v>
      </c>
      <c r="Z16" s="3">
        <f t="shared" si="3"/>
        <v>7.1428571428571425E-2</v>
      </c>
      <c r="AA16" s="3">
        <f t="shared" si="3"/>
        <v>0.33333333333333331</v>
      </c>
      <c r="AB16" s="3">
        <f t="shared" si="3"/>
        <v>4.1666666666666664E-2</v>
      </c>
      <c r="AC16" s="3">
        <f t="shared" si="3"/>
        <v>0.3888888888888889</v>
      </c>
      <c r="AD16" s="3">
        <f t="shared" si="3"/>
        <v>0</v>
      </c>
      <c r="AE16" s="3">
        <f t="shared" si="3"/>
        <v>0.2</v>
      </c>
      <c r="AF16" s="3">
        <f t="shared" si="3"/>
        <v>0.13793103448275862</v>
      </c>
      <c r="AG16" s="3" t="e">
        <f t="shared" si="3"/>
        <v>#DIV/0!</v>
      </c>
    </row>
    <row r="17" spans="1:33" s="33" customFormat="1" ht="15.75" thickBot="1" x14ac:dyDescent="0.3">
      <c r="A17" s="34" t="s">
        <v>52</v>
      </c>
      <c r="B17" s="3">
        <f t="shared" ref="B17:AG17" si="4">SUM(B14/B5)</f>
        <v>0.45454545454545453</v>
      </c>
      <c r="C17" s="3">
        <f t="shared" si="4"/>
        <v>0</v>
      </c>
      <c r="D17" s="3">
        <f t="shared" si="4"/>
        <v>0.33333333333333331</v>
      </c>
      <c r="E17" s="3">
        <f t="shared" si="4"/>
        <v>0.5</v>
      </c>
      <c r="F17" s="3">
        <f t="shared" si="4"/>
        <v>0.6</v>
      </c>
      <c r="G17" s="3">
        <f t="shared" si="4"/>
        <v>0.5</v>
      </c>
      <c r="H17" s="3">
        <f t="shared" si="4"/>
        <v>0.33333333333333331</v>
      </c>
      <c r="I17" s="3">
        <f t="shared" si="4"/>
        <v>0.84615384615384615</v>
      </c>
      <c r="J17" s="3">
        <f t="shared" si="4"/>
        <v>0.7857142857142857</v>
      </c>
      <c r="K17" s="3">
        <f t="shared" si="4"/>
        <v>0.7142857142857143</v>
      </c>
      <c r="L17" s="3">
        <f t="shared" si="4"/>
        <v>0.8571428571428571</v>
      </c>
      <c r="M17" s="3">
        <f t="shared" si="4"/>
        <v>0.55555555555555558</v>
      </c>
      <c r="N17" s="3">
        <f t="shared" si="4"/>
        <v>0</v>
      </c>
      <c r="O17" s="3">
        <f t="shared" si="4"/>
        <v>0.42857142857142855</v>
      </c>
      <c r="P17" s="3">
        <f t="shared" si="4"/>
        <v>0.47058823529411764</v>
      </c>
      <c r="Q17" s="3">
        <f t="shared" si="4"/>
        <v>0.25</v>
      </c>
      <c r="R17" s="3">
        <f t="shared" si="4"/>
        <v>0</v>
      </c>
      <c r="S17" s="3">
        <f t="shared" si="4"/>
        <v>0.80645161290322576</v>
      </c>
      <c r="T17" s="3">
        <f t="shared" si="4"/>
        <v>0.54545454545454541</v>
      </c>
      <c r="U17" s="3">
        <f t="shared" si="4"/>
        <v>0.125</v>
      </c>
      <c r="V17" s="3">
        <f t="shared" si="4"/>
        <v>0.82352941176470584</v>
      </c>
      <c r="W17" s="3">
        <f t="shared" si="4"/>
        <v>0.6428571428571429</v>
      </c>
      <c r="X17" s="3">
        <f t="shared" si="4"/>
        <v>0.6</v>
      </c>
      <c r="Y17" s="3">
        <f t="shared" si="4"/>
        <v>0.7142857142857143</v>
      </c>
      <c r="Z17" s="3">
        <f t="shared" si="4"/>
        <v>0.7857142857142857</v>
      </c>
      <c r="AA17" s="3">
        <f t="shared" si="4"/>
        <v>0.66666666666666663</v>
      </c>
      <c r="AB17" s="3">
        <f t="shared" si="4"/>
        <v>0.83333333333333337</v>
      </c>
      <c r="AC17" s="3">
        <f t="shared" si="4"/>
        <v>0.44444444444444442</v>
      </c>
      <c r="AD17" s="3">
        <f t="shared" si="4"/>
        <v>0.5</v>
      </c>
      <c r="AE17" s="3">
        <f t="shared" si="4"/>
        <v>0.4</v>
      </c>
      <c r="AF17" s="3">
        <f t="shared" si="4"/>
        <v>0.7931034482758621</v>
      </c>
      <c r="AG17" s="3" t="e">
        <f t="shared" si="4"/>
        <v>#DIV/0!</v>
      </c>
    </row>
    <row r="18" spans="1:33" s="434" customFormat="1" x14ac:dyDescent="0.25"/>
    <row r="19" spans="1:33" s="434" customFormat="1" x14ac:dyDescent="0.25"/>
    <row r="20" spans="1:33" s="20" customFormat="1" x14ac:dyDescent="0.25">
      <c r="A20" s="115" t="s">
        <v>136</v>
      </c>
      <c r="B20" s="53">
        <v>44013</v>
      </c>
      <c r="C20" s="53">
        <v>44014</v>
      </c>
      <c r="D20" s="53">
        <v>44015</v>
      </c>
      <c r="E20" s="53">
        <v>44016</v>
      </c>
      <c r="F20" s="53">
        <v>44017</v>
      </c>
      <c r="G20" s="53">
        <v>44018</v>
      </c>
      <c r="H20" s="53">
        <v>44019</v>
      </c>
      <c r="I20" s="53">
        <v>44020</v>
      </c>
      <c r="J20" s="53">
        <v>44021</v>
      </c>
      <c r="K20" s="53">
        <v>44022</v>
      </c>
      <c r="L20" s="53">
        <v>44023</v>
      </c>
      <c r="M20" s="53">
        <v>44024</v>
      </c>
      <c r="N20" s="53">
        <v>44025</v>
      </c>
      <c r="O20" s="53">
        <v>44026</v>
      </c>
      <c r="P20" s="53">
        <v>44027</v>
      </c>
      <c r="Q20" s="53">
        <v>44028</v>
      </c>
      <c r="R20" s="53">
        <v>44029</v>
      </c>
      <c r="S20" s="53">
        <v>44030</v>
      </c>
      <c r="T20" s="53">
        <v>44031</v>
      </c>
      <c r="U20" s="53">
        <v>44032</v>
      </c>
      <c r="V20" s="53">
        <v>44033</v>
      </c>
      <c r="W20" s="53">
        <v>44034</v>
      </c>
      <c r="X20" s="53">
        <v>44035</v>
      </c>
      <c r="Y20" s="53">
        <v>44036</v>
      </c>
      <c r="Z20" s="53">
        <v>44037</v>
      </c>
      <c r="AA20" s="53">
        <v>44038</v>
      </c>
      <c r="AB20" s="53">
        <v>44039</v>
      </c>
      <c r="AC20" s="53">
        <v>44040</v>
      </c>
      <c r="AD20" s="53">
        <v>44041</v>
      </c>
      <c r="AE20" s="53">
        <v>44042</v>
      </c>
      <c r="AF20" s="53">
        <v>44043</v>
      </c>
      <c r="AG20" s="20" t="s">
        <v>126</v>
      </c>
    </row>
    <row r="21" spans="1:33" s="25" customFormat="1" x14ac:dyDescent="0.25">
      <c r="A21" s="50" t="s">
        <v>0</v>
      </c>
      <c r="B21" s="51">
        <v>70</v>
      </c>
      <c r="C21" s="25">
        <v>74</v>
      </c>
      <c r="D21" s="24">
        <v>115</v>
      </c>
      <c r="E21" s="25">
        <v>79</v>
      </c>
      <c r="F21" s="25">
        <v>66</v>
      </c>
      <c r="G21" s="25">
        <v>80</v>
      </c>
      <c r="H21" s="25">
        <v>61</v>
      </c>
      <c r="I21" s="25">
        <v>93</v>
      </c>
      <c r="J21" s="25">
        <v>62</v>
      </c>
      <c r="K21" s="25">
        <v>106</v>
      </c>
      <c r="L21" s="25">
        <v>72</v>
      </c>
      <c r="M21" s="25">
        <v>88</v>
      </c>
      <c r="N21" s="25">
        <v>58</v>
      </c>
      <c r="O21" s="25">
        <v>66</v>
      </c>
      <c r="P21" s="25">
        <v>91</v>
      </c>
      <c r="Q21" s="25">
        <v>90</v>
      </c>
      <c r="R21" s="25">
        <v>74</v>
      </c>
      <c r="S21" s="25">
        <v>56</v>
      </c>
      <c r="T21" s="25">
        <v>76</v>
      </c>
      <c r="U21" s="25">
        <v>79</v>
      </c>
      <c r="V21" s="25">
        <v>114</v>
      </c>
      <c r="W21" s="25">
        <v>102</v>
      </c>
      <c r="X21" s="25">
        <v>66</v>
      </c>
      <c r="Y21" s="25">
        <v>88</v>
      </c>
      <c r="Z21" s="25">
        <v>84</v>
      </c>
      <c r="AA21" s="25">
        <v>48</v>
      </c>
      <c r="AB21" s="52">
        <v>81</v>
      </c>
      <c r="AC21" s="52">
        <v>61</v>
      </c>
      <c r="AD21" s="25">
        <v>90</v>
      </c>
      <c r="AE21" s="25">
        <v>98</v>
      </c>
      <c r="AF21" s="25">
        <v>99</v>
      </c>
    </row>
    <row r="22" spans="1:33" s="2" customFormat="1" x14ac:dyDescent="0.25">
      <c r="A22" s="39" t="s">
        <v>1</v>
      </c>
      <c r="B22" s="38">
        <v>59</v>
      </c>
      <c r="C22" s="2">
        <v>50</v>
      </c>
      <c r="D22" s="1">
        <v>64</v>
      </c>
      <c r="E22" s="2">
        <v>50</v>
      </c>
      <c r="F22" s="2">
        <v>59</v>
      </c>
      <c r="G22" s="2">
        <v>44</v>
      </c>
      <c r="H22" s="2">
        <v>34</v>
      </c>
      <c r="I22" s="2">
        <v>42</v>
      </c>
      <c r="J22" s="2">
        <v>53</v>
      </c>
      <c r="K22" s="2">
        <v>68</v>
      </c>
      <c r="L22" s="2">
        <v>47</v>
      </c>
      <c r="M22" s="2">
        <v>64</v>
      </c>
      <c r="N22" s="2">
        <v>43</v>
      </c>
      <c r="O22" s="2">
        <v>45</v>
      </c>
      <c r="P22" s="2">
        <v>46</v>
      </c>
      <c r="Q22" s="2">
        <v>46</v>
      </c>
      <c r="R22" s="2">
        <v>47</v>
      </c>
      <c r="S22" s="2">
        <v>35</v>
      </c>
      <c r="T22" s="2">
        <v>64</v>
      </c>
      <c r="U22" s="2">
        <v>52</v>
      </c>
      <c r="V22" s="2">
        <v>50</v>
      </c>
      <c r="W22" s="2">
        <v>42</v>
      </c>
      <c r="X22" s="2">
        <v>42</v>
      </c>
      <c r="Y22" s="2">
        <v>49</v>
      </c>
      <c r="Z22" s="2">
        <v>44</v>
      </c>
      <c r="AA22" s="2">
        <v>41</v>
      </c>
      <c r="AB22" s="2">
        <v>50</v>
      </c>
      <c r="AC22" s="2">
        <v>45</v>
      </c>
      <c r="AD22" s="2">
        <v>51</v>
      </c>
      <c r="AE22" s="2">
        <v>69</v>
      </c>
      <c r="AF22" s="2">
        <v>58</v>
      </c>
    </row>
    <row r="23" spans="1:33" s="2" customFormat="1" x14ac:dyDescent="0.25">
      <c r="A23" s="39" t="s">
        <v>2</v>
      </c>
      <c r="B23" s="38">
        <v>11</v>
      </c>
      <c r="C23" s="2">
        <v>24</v>
      </c>
      <c r="D23" s="1">
        <v>51</v>
      </c>
      <c r="E23" s="2">
        <v>29</v>
      </c>
      <c r="F23" s="2">
        <v>7</v>
      </c>
      <c r="G23" s="2">
        <v>36</v>
      </c>
      <c r="H23" s="2">
        <v>27</v>
      </c>
      <c r="I23" s="2">
        <v>51</v>
      </c>
      <c r="J23" s="2">
        <v>9</v>
      </c>
      <c r="K23" s="2">
        <v>38</v>
      </c>
      <c r="L23" s="2">
        <v>25</v>
      </c>
      <c r="M23" s="2">
        <v>24</v>
      </c>
      <c r="N23" s="2">
        <v>15</v>
      </c>
      <c r="O23" s="2">
        <v>21</v>
      </c>
      <c r="P23" s="2">
        <v>45</v>
      </c>
      <c r="Q23" s="2">
        <v>44</v>
      </c>
      <c r="R23" s="2">
        <v>27</v>
      </c>
      <c r="S23" s="2">
        <v>21</v>
      </c>
      <c r="T23" s="2">
        <v>12</v>
      </c>
      <c r="U23" s="2">
        <v>27</v>
      </c>
      <c r="V23" s="2">
        <v>64</v>
      </c>
      <c r="W23" s="2">
        <v>60</v>
      </c>
      <c r="X23" s="2">
        <v>23</v>
      </c>
      <c r="Y23" s="2">
        <v>39</v>
      </c>
      <c r="Z23" s="2">
        <v>40</v>
      </c>
      <c r="AA23" s="2">
        <v>7</v>
      </c>
      <c r="AB23" s="2">
        <v>31</v>
      </c>
      <c r="AC23" s="2">
        <v>16</v>
      </c>
      <c r="AD23" s="2">
        <v>39</v>
      </c>
      <c r="AE23" s="2">
        <v>28</v>
      </c>
      <c r="AF23" s="2">
        <v>40</v>
      </c>
    </row>
    <row r="24" spans="1:33" s="2" customFormat="1" x14ac:dyDescent="0.25">
      <c r="A24" s="39" t="s">
        <v>3</v>
      </c>
      <c r="B24" s="69">
        <v>1.5925925925925927E-2</v>
      </c>
      <c r="C24" s="4">
        <v>2.5358796296296296E-2</v>
      </c>
      <c r="D24" s="64">
        <v>5.0532407407407408E-2</v>
      </c>
      <c r="E24" s="4">
        <v>2.4074074074074071E-2</v>
      </c>
      <c r="F24" s="4">
        <v>3.7638888888888895E-2</v>
      </c>
      <c r="G24" s="4">
        <v>2.4004629629629629E-2</v>
      </c>
      <c r="H24" s="4">
        <v>2.8506944444444442E-2</v>
      </c>
      <c r="I24" s="4">
        <v>2.1597222222222223E-2</v>
      </c>
      <c r="J24" s="4">
        <v>5.8877314814814813E-2</v>
      </c>
      <c r="K24" s="4">
        <v>2.4062500000000001E-2</v>
      </c>
      <c r="L24" s="4">
        <v>2.2002314814814818E-2</v>
      </c>
      <c r="M24" s="4">
        <v>3.7199074074074072E-2</v>
      </c>
      <c r="N24" s="4">
        <v>3.6898148148148145E-2</v>
      </c>
      <c r="O24" s="4">
        <v>3.349537037037037E-2</v>
      </c>
      <c r="P24" s="4">
        <v>2.4004629629629629E-2</v>
      </c>
      <c r="Q24" s="4">
        <v>3.498842592592593E-2</v>
      </c>
      <c r="R24" s="4">
        <v>3.184027777777778E-2</v>
      </c>
      <c r="S24" s="4">
        <v>3.079861111111111E-2</v>
      </c>
      <c r="T24" s="4">
        <v>2.1689814814814815E-2</v>
      </c>
      <c r="U24" s="4">
        <v>2.8854166666666667E-2</v>
      </c>
      <c r="V24" s="4">
        <v>4.3356481481481475E-2</v>
      </c>
      <c r="W24" s="4">
        <v>2.210648148148148E-2</v>
      </c>
      <c r="X24" s="4">
        <v>2.2129629629629628E-2</v>
      </c>
      <c r="Y24" s="4">
        <v>4.0462962962962964E-2</v>
      </c>
      <c r="Z24" s="4">
        <v>4.7939814814814817E-2</v>
      </c>
      <c r="AA24" s="4">
        <v>2.6284722222222223E-2</v>
      </c>
      <c r="AB24" s="4">
        <v>3.1400462962962963E-2</v>
      </c>
      <c r="AC24" s="4">
        <v>4.2152777777777782E-2</v>
      </c>
      <c r="AD24" s="4">
        <v>3.1168981481481482E-2</v>
      </c>
      <c r="AE24" s="4">
        <v>2.4814814814814817E-2</v>
      </c>
      <c r="AF24" s="4">
        <v>3.1319444444444448E-2</v>
      </c>
    </row>
    <row r="25" spans="1:33" s="2" customFormat="1" x14ac:dyDescent="0.25">
      <c r="A25" s="39" t="s">
        <v>50</v>
      </c>
      <c r="B25" s="69">
        <v>7.407407407407407E-4</v>
      </c>
      <c r="C25" s="4">
        <v>1.2152777777777778E-3</v>
      </c>
      <c r="D25" s="64">
        <v>2.673611111111111E-3</v>
      </c>
      <c r="E25" s="4">
        <v>2.5578703703703705E-3</v>
      </c>
      <c r="F25" s="4">
        <v>6.9444444444444447E-4</v>
      </c>
      <c r="G25" s="4">
        <v>1.4467592592592594E-3</v>
      </c>
      <c r="H25" s="4">
        <v>3.9120370370370368E-3</v>
      </c>
      <c r="I25" s="4">
        <v>2.5231481481481481E-3</v>
      </c>
      <c r="J25" s="4">
        <v>7.6388888888888893E-4</v>
      </c>
      <c r="K25" s="4">
        <v>2.6620370370370374E-3</v>
      </c>
      <c r="L25" s="4">
        <v>1.2962962962962963E-3</v>
      </c>
      <c r="M25" s="4">
        <v>1.4583333333333334E-3</v>
      </c>
      <c r="N25" s="4">
        <v>1.1342592592592591E-3</v>
      </c>
      <c r="O25" s="4">
        <v>9.6064814814814808E-4</v>
      </c>
      <c r="P25" s="4">
        <v>3.6921296296296298E-3</v>
      </c>
      <c r="Q25" s="4">
        <v>2.2916666666666667E-3</v>
      </c>
      <c r="R25" s="4">
        <v>1.7013888888888892E-3</v>
      </c>
      <c r="S25" s="4">
        <v>2.5925925925925925E-3</v>
      </c>
      <c r="T25" s="4">
        <v>1.1574074074074073E-3</v>
      </c>
      <c r="U25" s="4">
        <v>1.0300925925925926E-3</v>
      </c>
      <c r="V25" s="4">
        <v>2.3379629629629631E-3</v>
      </c>
      <c r="W25" s="4">
        <v>4.8148148148148152E-3</v>
      </c>
      <c r="X25" s="4">
        <v>2.1874999999999998E-3</v>
      </c>
      <c r="Y25" s="4">
        <v>3.7500000000000003E-3</v>
      </c>
      <c r="Z25" s="4">
        <v>2.9166666666666668E-3</v>
      </c>
      <c r="AA25" s="5">
        <v>1.2037037037037038E-3</v>
      </c>
      <c r="AB25" s="5">
        <v>3.3101851851851851E-3</v>
      </c>
      <c r="AC25" s="5">
        <v>6.018518518518519E-4</v>
      </c>
      <c r="AD25" s="4">
        <v>2.9282407407407412E-3</v>
      </c>
      <c r="AE25" s="4">
        <v>1.25E-3</v>
      </c>
      <c r="AF25" s="4">
        <v>3.0671296296296297E-3</v>
      </c>
    </row>
    <row r="26" spans="1:33" s="2" customFormat="1" x14ac:dyDescent="0.25">
      <c r="A26" s="39" t="s">
        <v>125</v>
      </c>
      <c r="B26" s="69">
        <v>1.5162037037037036E-3</v>
      </c>
      <c r="C26" s="4">
        <v>3.0208333333333333E-3</v>
      </c>
      <c r="D26" s="64">
        <v>5.5555555555555558E-3</v>
      </c>
      <c r="E26" s="4">
        <v>5.185185185185185E-3</v>
      </c>
      <c r="F26" s="4">
        <v>2.0023148148148148E-3</v>
      </c>
      <c r="G26" s="4">
        <v>2.8819444444444444E-3</v>
      </c>
      <c r="H26" s="4">
        <v>1.0995370370370371E-2</v>
      </c>
      <c r="I26" s="4">
        <v>1.1724537037037035E-2</v>
      </c>
      <c r="J26" s="4">
        <v>1.7245370370370372E-3</v>
      </c>
      <c r="K26" s="4">
        <v>7.5115740740740742E-3</v>
      </c>
      <c r="L26" s="4">
        <v>3.2754629629629631E-3</v>
      </c>
      <c r="M26" s="4">
        <v>3.3217592592592591E-3</v>
      </c>
      <c r="N26" s="4">
        <v>1.8518518518518517E-3</v>
      </c>
      <c r="O26" s="4">
        <v>2.2800925925925927E-3</v>
      </c>
      <c r="P26" s="4">
        <v>8.0324074074074065E-3</v>
      </c>
      <c r="Q26" s="4">
        <v>5.6481481481481478E-3</v>
      </c>
      <c r="R26" s="4">
        <v>5.7175925925925927E-3</v>
      </c>
      <c r="S26" s="4">
        <v>8.8310185185185176E-3</v>
      </c>
      <c r="T26" s="4">
        <v>1.3506944444444445E-2</v>
      </c>
      <c r="U26" s="4">
        <v>3.0324074074074073E-3</v>
      </c>
      <c r="V26" s="4">
        <v>6.8981481481481489E-3</v>
      </c>
      <c r="W26" s="4">
        <v>1.3043981481481483E-2</v>
      </c>
      <c r="X26" s="4">
        <v>1.0729166666666666E-2</v>
      </c>
      <c r="Y26" s="4">
        <v>7.4768518518518526E-3</v>
      </c>
      <c r="Z26" s="4">
        <v>7.2453703703703708E-3</v>
      </c>
      <c r="AA26" s="5">
        <v>3.2523148148148151E-3</v>
      </c>
      <c r="AB26" s="5">
        <v>2.0868055555555556E-2</v>
      </c>
      <c r="AC26" s="5">
        <v>2.1990740740740742E-3</v>
      </c>
      <c r="AD26" s="4">
        <v>8.1249999999999985E-3</v>
      </c>
      <c r="AE26" s="4">
        <v>9.8263888888888897E-3</v>
      </c>
      <c r="AF26" s="4">
        <v>1.2789351851851852E-2</v>
      </c>
    </row>
    <row r="27" spans="1:33" s="17" customFormat="1" x14ac:dyDescent="0.25">
      <c r="A27" s="37" t="s">
        <v>51</v>
      </c>
      <c r="B27" s="33">
        <f t="shared" ref="B27:AG27" si="5">SUM(B22/B21)</f>
        <v>0.84285714285714286</v>
      </c>
      <c r="C27" s="33">
        <f t="shared" si="5"/>
        <v>0.67567567567567566</v>
      </c>
      <c r="D27" s="3">
        <f t="shared" si="5"/>
        <v>0.55652173913043479</v>
      </c>
      <c r="E27" s="33">
        <f t="shared" si="5"/>
        <v>0.63291139240506333</v>
      </c>
      <c r="F27" s="33">
        <f t="shared" si="5"/>
        <v>0.89393939393939392</v>
      </c>
      <c r="G27" s="33">
        <f t="shared" si="5"/>
        <v>0.55000000000000004</v>
      </c>
      <c r="H27" s="33">
        <f t="shared" si="5"/>
        <v>0.55737704918032782</v>
      </c>
      <c r="I27" s="33">
        <f t="shared" si="5"/>
        <v>0.45161290322580644</v>
      </c>
      <c r="J27" s="33">
        <f t="shared" si="5"/>
        <v>0.85483870967741937</v>
      </c>
      <c r="K27" s="33">
        <f t="shared" si="5"/>
        <v>0.64150943396226412</v>
      </c>
      <c r="L27" s="33">
        <f t="shared" si="5"/>
        <v>0.65277777777777779</v>
      </c>
      <c r="M27" s="33">
        <f t="shared" si="5"/>
        <v>0.72727272727272729</v>
      </c>
      <c r="N27" s="33">
        <f t="shared" si="5"/>
        <v>0.74137931034482762</v>
      </c>
      <c r="O27" s="33">
        <f t="shared" si="5"/>
        <v>0.68181818181818177</v>
      </c>
      <c r="P27" s="33">
        <f t="shared" si="5"/>
        <v>0.50549450549450547</v>
      </c>
      <c r="Q27" s="33">
        <f t="shared" si="5"/>
        <v>0.51111111111111107</v>
      </c>
      <c r="R27" s="33">
        <f t="shared" si="5"/>
        <v>0.63513513513513509</v>
      </c>
      <c r="S27" s="33">
        <f t="shared" si="5"/>
        <v>0.625</v>
      </c>
      <c r="T27" s="33">
        <f t="shared" si="5"/>
        <v>0.84210526315789469</v>
      </c>
      <c r="U27" s="33">
        <f t="shared" si="5"/>
        <v>0.65822784810126578</v>
      </c>
      <c r="V27" s="33">
        <f t="shared" si="5"/>
        <v>0.43859649122807015</v>
      </c>
      <c r="W27" s="33">
        <f t="shared" si="5"/>
        <v>0.41176470588235292</v>
      </c>
      <c r="X27" s="33">
        <f t="shared" si="5"/>
        <v>0.63636363636363635</v>
      </c>
      <c r="Y27" s="33">
        <f t="shared" si="5"/>
        <v>0.55681818181818177</v>
      </c>
      <c r="Z27" s="33">
        <f t="shared" si="5"/>
        <v>0.52380952380952384</v>
      </c>
      <c r="AA27" s="33">
        <f t="shared" si="5"/>
        <v>0.85416666666666663</v>
      </c>
      <c r="AB27" s="33">
        <f t="shared" si="5"/>
        <v>0.61728395061728392</v>
      </c>
      <c r="AC27" s="33">
        <f t="shared" si="5"/>
        <v>0.73770491803278693</v>
      </c>
      <c r="AD27" s="33">
        <f t="shared" si="5"/>
        <v>0.56666666666666665</v>
      </c>
      <c r="AE27" s="33">
        <f t="shared" si="5"/>
        <v>0.70408163265306123</v>
      </c>
      <c r="AF27" s="33">
        <f t="shared" si="5"/>
        <v>0.58585858585858586</v>
      </c>
      <c r="AG27" s="33" t="e">
        <f t="shared" si="5"/>
        <v>#DIV/0!</v>
      </c>
    </row>
    <row r="28" spans="1:33" s="17" customFormat="1" ht="15.75" thickBot="1" x14ac:dyDescent="0.3">
      <c r="A28" s="36" t="s">
        <v>45</v>
      </c>
      <c r="B28" s="33">
        <f t="shared" ref="B28:AG28" si="6">SUM(B23/B21)</f>
        <v>0.15714285714285714</v>
      </c>
      <c r="C28" s="33">
        <f t="shared" si="6"/>
        <v>0.32432432432432434</v>
      </c>
      <c r="D28" s="3">
        <f t="shared" si="6"/>
        <v>0.44347826086956521</v>
      </c>
      <c r="E28" s="33">
        <f t="shared" si="6"/>
        <v>0.36708860759493672</v>
      </c>
      <c r="F28" s="33">
        <f t="shared" si="6"/>
        <v>0.10606060606060606</v>
      </c>
      <c r="G28" s="33">
        <f t="shared" si="6"/>
        <v>0.45</v>
      </c>
      <c r="H28" s="33">
        <f t="shared" si="6"/>
        <v>0.44262295081967212</v>
      </c>
      <c r="I28" s="33">
        <f t="shared" si="6"/>
        <v>0.54838709677419351</v>
      </c>
      <c r="J28" s="33">
        <f t="shared" si="6"/>
        <v>0.14516129032258066</v>
      </c>
      <c r="K28" s="33">
        <f t="shared" si="6"/>
        <v>0.35849056603773582</v>
      </c>
      <c r="L28" s="33">
        <f t="shared" si="6"/>
        <v>0.34722222222222221</v>
      </c>
      <c r="M28" s="33">
        <f t="shared" si="6"/>
        <v>0.27272727272727271</v>
      </c>
      <c r="N28" s="33">
        <f t="shared" si="6"/>
        <v>0.25862068965517243</v>
      </c>
      <c r="O28" s="33">
        <f t="shared" si="6"/>
        <v>0.31818181818181818</v>
      </c>
      <c r="P28" s="33">
        <f t="shared" si="6"/>
        <v>0.49450549450549453</v>
      </c>
      <c r="Q28" s="33">
        <f t="shared" si="6"/>
        <v>0.48888888888888887</v>
      </c>
      <c r="R28" s="33">
        <f t="shared" si="6"/>
        <v>0.36486486486486486</v>
      </c>
      <c r="S28" s="33">
        <f t="shared" si="6"/>
        <v>0.375</v>
      </c>
      <c r="T28" s="33">
        <f t="shared" si="6"/>
        <v>0.15789473684210525</v>
      </c>
      <c r="U28" s="33">
        <f t="shared" si="6"/>
        <v>0.34177215189873417</v>
      </c>
      <c r="V28" s="33">
        <f t="shared" si="6"/>
        <v>0.56140350877192979</v>
      </c>
      <c r="W28" s="33">
        <f t="shared" si="6"/>
        <v>0.58823529411764708</v>
      </c>
      <c r="X28" s="33">
        <f t="shared" si="6"/>
        <v>0.34848484848484851</v>
      </c>
      <c r="Y28" s="33">
        <f t="shared" si="6"/>
        <v>0.44318181818181818</v>
      </c>
      <c r="Z28" s="33">
        <f t="shared" si="6"/>
        <v>0.47619047619047616</v>
      </c>
      <c r="AA28" s="33">
        <f t="shared" si="6"/>
        <v>0.14583333333333334</v>
      </c>
      <c r="AB28" s="33">
        <f t="shared" si="6"/>
        <v>0.38271604938271603</v>
      </c>
      <c r="AC28" s="33">
        <f t="shared" si="6"/>
        <v>0.26229508196721313</v>
      </c>
      <c r="AD28" s="33">
        <f t="shared" si="6"/>
        <v>0.43333333333333335</v>
      </c>
      <c r="AE28" s="33">
        <f t="shared" si="6"/>
        <v>0.2857142857142857</v>
      </c>
      <c r="AF28" s="33">
        <f t="shared" si="6"/>
        <v>0.40404040404040403</v>
      </c>
      <c r="AG28" s="33" t="e">
        <f t="shared" si="6"/>
        <v>#DIV/0!</v>
      </c>
    </row>
    <row r="29" spans="1:33" s="438" customFormat="1" ht="15.75" thickBot="1" x14ac:dyDescent="0.3">
      <c r="A29" s="436" t="s">
        <v>53</v>
      </c>
      <c r="B29" s="437"/>
      <c r="C29" s="437"/>
      <c r="D29" s="437"/>
      <c r="E29" s="437"/>
      <c r="F29" s="437"/>
      <c r="G29" s="437"/>
      <c r="H29" s="437"/>
      <c r="I29" s="437"/>
      <c r="J29" s="437"/>
      <c r="K29" s="437"/>
      <c r="L29" s="437"/>
      <c r="M29" s="437"/>
      <c r="N29" s="437"/>
      <c r="O29" s="437"/>
      <c r="P29" s="437"/>
      <c r="Q29" s="437"/>
      <c r="R29" s="437"/>
      <c r="S29" s="437"/>
      <c r="T29" s="437"/>
      <c r="U29" s="437"/>
      <c r="V29" s="437"/>
      <c r="W29" s="437"/>
      <c r="X29" s="437"/>
      <c r="Y29" s="437"/>
      <c r="Z29" s="437"/>
      <c r="AA29" s="437"/>
      <c r="AB29" s="437"/>
      <c r="AC29" s="437"/>
      <c r="AD29" s="437"/>
      <c r="AE29" s="437"/>
      <c r="AF29" s="439"/>
    </row>
    <row r="30" spans="1:33" s="25" customFormat="1" x14ac:dyDescent="0.25">
      <c r="A30" s="32" t="s">
        <v>9</v>
      </c>
      <c r="B30" s="25">
        <v>0</v>
      </c>
      <c r="C30" s="25">
        <v>5</v>
      </c>
      <c r="D30" s="24">
        <v>16</v>
      </c>
      <c r="E30" s="25">
        <v>6</v>
      </c>
      <c r="F30" s="25">
        <v>1</v>
      </c>
      <c r="G30" s="25">
        <v>4</v>
      </c>
      <c r="H30" s="25">
        <v>5</v>
      </c>
      <c r="I30" s="25">
        <v>3</v>
      </c>
      <c r="J30" s="25">
        <v>4</v>
      </c>
      <c r="K30" s="25">
        <v>6</v>
      </c>
      <c r="L30" s="25">
        <v>3</v>
      </c>
      <c r="M30" s="25">
        <v>3</v>
      </c>
      <c r="N30" s="25">
        <v>8</v>
      </c>
      <c r="O30" s="25">
        <v>2</v>
      </c>
      <c r="P30" s="25">
        <v>3</v>
      </c>
      <c r="Q30" s="25">
        <v>4</v>
      </c>
      <c r="R30" s="25">
        <v>8</v>
      </c>
      <c r="S30" s="25">
        <v>6</v>
      </c>
      <c r="T30" s="25">
        <v>1</v>
      </c>
      <c r="U30" s="25">
        <v>5</v>
      </c>
      <c r="V30" s="25">
        <v>10</v>
      </c>
      <c r="W30" s="25">
        <v>8</v>
      </c>
      <c r="X30" s="25">
        <v>3</v>
      </c>
      <c r="Y30" s="25">
        <v>9</v>
      </c>
      <c r="Z30" s="25">
        <v>7</v>
      </c>
      <c r="AA30" s="25">
        <v>2</v>
      </c>
      <c r="AB30" s="25">
        <v>6</v>
      </c>
      <c r="AC30" s="25">
        <v>8</v>
      </c>
      <c r="AD30" s="25">
        <v>7</v>
      </c>
      <c r="AE30" s="25">
        <v>4</v>
      </c>
      <c r="AF30" s="25">
        <v>6</v>
      </c>
    </row>
    <row r="31" spans="1:33" s="2" customFormat="1" x14ac:dyDescent="0.25">
      <c r="A31" s="21" t="s">
        <v>5</v>
      </c>
      <c r="B31" s="2">
        <v>2</v>
      </c>
      <c r="C31" s="2">
        <v>7</v>
      </c>
      <c r="D31" s="1">
        <v>8</v>
      </c>
      <c r="E31" s="2">
        <v>5</v>
      </c>
      <c r="F31" s="2">
        <v>0</v>
      </c>
      <c r="G31" s="2">
        <v>5</v>
      </c>
      <c r="H31" s="2">
        <v>10</v>
      </c>
      <c r="I31" s="2">
        <v>5</v>
      </c>
      <c r="J31" s="2">
        <v>0</v>
      </c>
      <c r="K31" s="2">
        <v>5</v>
      </c>
      <c r="L31" s="2">
        <v>6</v>
      </c>
      <c r="M31" s="2">
        <v>6</v>
      </c>
      <c r="N31" s="2">
        <v>1</v>
      </c>
      <c r="O31" s="2">
        <v>5</v>
      </c>
      <c r="P31" s="2">
        <v>5</v>
      </c>
      <c r="Q31" s="2">
        <v>3</v>
      </c>
      <c r="R31" s="2">
        <v>5</v>
      </c>
      <c r="S31" s="2">
        <v>1</v>
      </c>
      <c r="T31" s="2">
        <v>4</v>
      </c>
      <c r="U31" s="2">
        <v>3</v>
      </c>
      <c r="V31" s="2">
        <v>4</v>
      </c>
      <c r="W31" s="2">
        <v>4</v>
      </c>
      <c r="X31" s="2">
        <v>4</v>
      </c>
      <c r="Y31" s="2">
        <v>5</v>
      </c>
      <c r="Z31" s="2">
        <v>6</v>
      </c>
      <c r="AA31" s="2">
        <v>1</v>
      </c>
      <c r="AB31" s="2">
        <v>4</v>
      </c>
      <c r="AC31" s="2">
        <v>4</v>
      </c>
      <c r="AD31" s="2">
        <v>4</v>
      </c>
      <c r="AE31" s="2">
        <v>3</v>
      </c>
      <c r="AF31" s="2">
        <v>5</v>
      </c>
    </row>
    <row r="32" spans="1:33" s="2" customFormat="1" x14ac:dyDescent="0.25">
      <c r="A32" s="21" t="s">
        <v>6</v>
      </c>
      <c r="B32" s="2">
        <v>9</v>
      </c>
      <c r="C32" s="2">
        <v>12</v>
      </c>
      <c r="D32" s="1">
        <v>27</v>
      </c>
      <c r="E32" s="2">
        <v>18</v>
      </c>
      <c r="F32" s="2">
        <v>6</v>
      </c>
      <c r="G32" s="2">
        <v>27</v>
      </c>
      <c r="H32" s="2">
        <v>12</v>
      </c>
      <c r="I32" s="2">
        <v>43</v>
      </c>
      <c r="J32" s="2">
        <v>5</v>
      </c>
      <c r="K32" s="2">
        <v>27</v>
      </c>
      <c r="L32" s="2">
        <v>16</v>
      </c>
      <c r="M32" s="2">
        <v>15</v>
      </c>
      <c r="N32" s="2">
        <v>6</v>
      </c>
      <c r="O32" s="2">
        <v>14</v>
      </c>
      <c r="P32" s="2">
        <v>37</v>
      </c>
      <c r="Q32" s="2">
        <v>37</v>
      </c>
      <c r="R32" s="2">
        <v>14</v>
      </c>
      <c r="S32" s="2">
        <v>14</v>
      </c>
      <c r="T32" s="2">
        <v>7</v>
      </c>
      <c r="U32" s="2">
        <v>19</v>
      </c>
      <c r="V32" s="2">
        <v>50</v>
      </c>
      <c r="W32" s="2">
        <v>48</v>
      </c>
      <c r="X32" s="2">
        <v>16</v>
      </c>
      <c r="Y32" s="2">
        <v>25</v>
      </c>
      <c r="Z32" s="2">
        <v>27</v>
      </c>
      <c r="AA32" s="2">
        <v>4</v>
      </c>
      <c r="AB32" s="2">
        <v>21</v>
      </c>
      <c r="AC32" s="2">
        <v>4</v>
      </c>
      <c r="AD32" s="2">
        <v>28</v>
      </c>
      <c r="AE32" s="2">
        <v>21</v>
      </c>
      <c r="AF32" s="2">
        <v>29</v>
      </c>
    </row>
    <row r="33" spans="1:33" s="33" customFormat="1" x14ac:dyDescent="0.25">
      <c r="A33" s="35" t="s">
        <v>48</v>
      </c>
      <c r="B33" s="3">
        <f t="shared" ref="B33:AG33" si="7">SUM(B30/B23)</f>
        <v>0</v>
      </c>
      <c r="C33" s="3">
        <f t="shared" si="7"/>
        <v>0.20833333333333334</v>
      </c>
      <c r="D33" s="3">
        <f t="shared" si="7"/>
        <v>0.31372549019607843</v>
      </c>
      <c r="E33" s="3">
        <f t="shared" si="7"/>
        <v>0.20689655172413793</v>
      </c>
      <c r="F33" s="3">
        <f t="shared" si="7"/>
        <v>0.14285714285714285</v>
      </c>
      <c r="G33" s="3">
        <f t="shared" si="7"/>
        <v>0.1111111111111111</v>
      </c>
      <c r="H33" s="3">
        <f t="shared" si="7"/>
        <v>0.18518518518518517</v>
      </c>
      <c r="I33" s="3">
        <f t="shared" si="7"/>
        <v>5.8823529411764705E-2</v>
      </c>
      <c r="J33" s="3">
        <f t="shared" si="7"/>
        <v>0.44444444444444442</v>
      </c>
      <c r="K33" s="3">
        <f t="shared" si="7"/>
        <v>0.15789473684210525</v>
      </c>
      <c r="L33" s="3">
        <f t="shared" si="7"/>
        <v>0.12</v>
      </c>
      <c r="M33" s="3">
        <f t="shared" si="7"/>
        <v>0.125</v>
      </c>
      <c r="N33" s="3">
        <f t="shared" si="7"/>
        <v>0.53333333333333333</v>
      </c>
      <c r="O33" s="3">
        <f t="shared" si="7"/>
        <v>9.5238095238095233E-2</v>
      </c>
      <c r="P33" s="3">
        <f t="shared" si="7"/>
        <v>6.6666666666666666E-2</v>
      </c>
      <c r="Q33" s="3">
        <f t="shared" si="7"/>
        <v>9.0909090909090912E-2</v>
      </c>
      <c r="R33" s="3">
        <f t="shared" si="7"/>
        <v>0.29629629629629628</v>
      </c>
      <c r="S33" s="3">
        <f t="shared" si="7"/>
        <v>0.2857142857142857</v>
      </c>
      <c r="T33" s="3">
        <f t="shared" si="7"/>
        <v>8.3333333333333329E-2</v>
      </c>
      <c r="U33" s="3">
        <f t="shared" si="7"/>
        <v>0.18518518518518517</v>
      </c>
      <c r="V33" s="3">
        <f t="shared" si="7"/>
        <v>0.15625</v>
      </c>
      <c r="W33" s="3">
        <f t="shared" si="7"/>
        <v>0.13333333333333333</v>
      </c>
      <c r="X33" s="3">
        <f t="shared" si="7"/>
        <v>0.13043478260869565</v>
      </c>
      <c r="Y33" s="3">
        <f t="shared" si="7"/>
        <v>0.23076923076923078</v>
      </c>
      <c r="Z33" s="3">
        <f t="shared" si="7"/>
        <v>0.17499999999999999</v>
      </c>
      <c r="AA33" s="3">
        <f t="shared" si="7"/>
        <v>0.2857142857142857</v>
      </c>
      <c r="AB33" s="3">
        <f t="shared" si="7"/>
        <v>0.19354838709677419</v>
      </c>
      <c r="AC33" s="3">
        <f t="shared" si="7"/>
        <v>0.5</v>
      </c>
      <c r="AD33" s="3">
        <f t="shared" si="7"/>
        <v>0.17948717948717949</v>
      </c>
      <c r="AE33" s="3">
        <f t="shared" si="7"/>
        <v>0.14285714285714285</v>
      </c>
      <c r="AF33" s="3">
        <f>SUM(AF30/AF23)</f>
        <v>0.15</v>
      </c>
      <c r="AG33" s="3" t="e">
        <f t="shared" si="7"/>
        <v>#DIV/0!</v>
      </c>
    </row>
    <row r="34" spans="1:33" s="33" customFormat="1" x14ac:dyDescent="0.25">
      <c r="A34" s="35" t="s">
        <v>46</v>
      </c>
      <c r="B34" s="3">
        <f t="shared" ref="B34:AG34" si="8">SUM(B31/B23)</f>
        <v>0.18181818181818182</v>
      </c>
      <c r="C34" s="3">
        <f t="shared" si="8"/>
        <v>0.29166666666666669</v>
      </c>
      <c r="D34" s="3">
        <f t="shared" si="8"/>
        <v>0.15686274509803921</v>
      </c>
      <c r="E34" s="3">
        <f t="shared" si="8"/>
        <v>0.17241379310344829</v>
      </c>
      <c r="F34" s="3">
        <f t="shared" si="8"/>
        <v>0</v>
      </c>
      <c r="G34" s="3">
        <f t="shared" si="8"/>
        <v>0.1388888888888889</v>
      </c>
      <c r="H34" s="3">
        <f t="shared" si="8"/>
        <v>0.37037037037037035</v>
      </c>
      <c r="I34" s="3">
        <f t="shared" si="8"/>
        <v>9.8039215686274508E-2</v>
      </c>
      <c r="J34" s="3">
        <f t="shared" si="8"/>
        <v>0</v>
      </c>
      <c r="K34" s="3">
        <f t="shared" si="8"/>
        <v>0.13157894736842105</v>
      </c>
      <c r="L34" s="3">
        <f t="shared" si="8"/>
        <v>0.24</v>
      </c>
      <c r="M34" s="3">
        <f t="shared" si="8"/>
        <v>0.25</v>
      </c>
      <c r="N34" s="3">
        <f t="shared" si="8"/>
        <v>6.6666666666666666E-2</v>
      </c>
      <c r="O34" s="3">
        <f t="shared" si="8"/>
        <v>0.23809523809523808</v>
      </c>
      <c r="P34" s="3">
        <f t="shared" si="8"/>
        <v>0.1111111111111111</v>
      </c>
      <c r="Q34" s="3">
        <f t="shared" si="8"/>
        <v>6.8181818181818177E-2</v>
      </c>
      <c r="R34" s="3">
        <f t="shared" si="8"/>
        <v>0.18518518518518517</v>
      </c>
      <c r="S34" s="3">
        <f t="shared" si="8"/>
        <v>4.7619047619047616E-2</v>
      </c>
      <c r="T34" s="3">
        <f t="shared" si="8"/>
        <v>0.33333333333333331</v>
      </c>
      <c r="U34" s="3">
        <f t="shared" si="8"/>
        <v>0.1111111111111111</v>
      </c>
      <c r="V34" s="3">
        <f t="shared" si="8"/>
        <v>6.25E-2</v>
      </c>
      <c r="W34" s="3">
        <f t="shared" si="8"/>
        <v>6.6666666666666666E-2</v>
      </c>
      <c r="X34" s="3">
        <f t="shared" si="8"/>
        <v>0.17391304347826086</v>
      </c>
      <c r="Y34" s="3">
        <f t="shared" si="8"/>
        <v>0.12820512820512819</v>
      </c>
      <c r="Z34" s="3">
        <f t="shared" si="8"/>
        <v>0.15</v>
      </c>
      <c r="AA34" s="3">
        <f t="shared" si="8"/>
        <v>0.14285714285714285</v>
      </c>
      <c r="AB34" s="3">
        <f t="shared" si="8"/>
        <v>0.12903225806451613</v>
      </c>
      <c r="AC34" s="3">
        <f t="shared" si="8"/>
        <v>0.25</v>
      </c>
      <c r="AD34" s="3">
        <f t="shared" si="8"/>
        <v>0.10256410256410256</v>
      </c>
      <c r="AE34" s="3">
        <f t="shared" si="8"/>
        <v>0.10714285714285714</v>
      </c>
      <c r="AF34" s="3">
        <f t="shared" si="8"/>
        <v>0.125</v>
      </c>
      <c r="AG34" s="3" t="e">
        <f t="shared" si="8"/>
        <v>#DIV/0!</v>
      </c>
    </row>
    <row r="35" spans="1:33" s="33" customFormat="1" ht="15.75" thickBot="1" x14ac:dyDescent="0.3">
      <c r="A35" s="34" t="s">
        <v>52</v>
      </c>
      <c r="B35" s="3">
        <f t="shared" ref="B35:AG35" si="9">SUM(B32/B23)</f>
        <v>0.81818181818181823</v>
      </c>
      <c r="C35" s="3">
        <f t="shared" si="9"/>
        <v>0.5</v>
      </c>
      <c r="D35" s="3">
        <f t="shared" si="9"/>
        <v>0.52941176470588236</v>
      </c>
      <c r="E35" s="3">
        <f t="shared" si="9"/>
        <v>0.62068965517241381</v>
      </c>
      <c r="F35" s="3">
        <f t="shared" si="9"/>
        <v>0.8571428571428571</v>
      </c>
      <c r="G35" s="3">
        <f t="shared" si="9"/>
        <v>0.75</v>
      </c>
      <c r="H35" s="3">
        <f t="shared" si="9"/>
        <v>0.44444444444444442</v>
      </c>
      <c r="I35" s="3">
        <f t="shared" si="9"/>
        <v>0.84313725490196079</v>
      </c>
      <c r="J35" s="3">
        <f t="shared" si="9"/>
        <v>0.55555555555555558</v>
      </c>
      <c r="K35" s="3">
        <f t="shared" si="9"/>
        <v>0.71052631578947367</v>
      </c>
      <c r="L35" s="3">
        <f t="shared" si="9"/>
        <v>0.64</v>
      </c>
      <c r="M35" s="3">
        <f t="shared" si="9"/>
        <v>0.625</v>
      </c>
      <c r="N35" s="3">
        <f t="shared" si="9"/>
        <v>0.4</v>
      </c>
      <c r="O35" s="3">
        <f t="shared" si="9"/>
        <v>0.66666666666666663</v>
      </c>
      <c r="P35" s="3">
        <f t="shared" si="9"/>
        <v>0.82222222222222219</v>
      </c>
      <c r="Q35" s="3">
        <f t="shared" si="9"/>
        <v>0.84090909090909094</v>
      </c>
      <c r="R35" s="3">
        <f t="shared" si="9"/>
        <v>0.51851851851851849</v>
      </c>
      <c r="S35" s="3">
        <f t="shared" si="9"/>
        <v>0.66666666666666663</v>
      </c>
      <c r="T35" s="3">
        <f t="shared" si="9"/>
        <v>0.58333333333333337</v>
      </c>
      <c r="U35" s="3">
        <f t="shared" si="9"/>
        <v>0.70370370370370372</v>
      </c>
      <c r="V35" s="3">
        <f t="shared" si="9"/>
        <v>0.78125</v>
      </c>
      <c r="W35" s="3">
        <f t="shared" si="9"/>
        <v>0.8</v>
      </c>
      <c r="X35" s="3">
        <f t="shared" si="9"/>
        <v>0.69565217391304346</v>
      </c>
      <c r="Y35" s="3">
        <f t="shared" si="9"/>
        <v>0.64102564102564108</v>
      </c>
      <c r="Z35" s="3">
        <f t="shared" si="9"/>
        <v>0.67500000000000004</v>
      </c>
      <c r="AA35" s="3">
        <f t="shared" si="9"/>
        <v>0.5714285714285714</v>
      </c>
      <c r="AB35" s="3">
        <f t="shared" si="9"/>
        <v>0.67741935483870963</v>
      </c>
      <c r="AC35" s="3">
        <f t="shared" si="9"/>
        <v>0.25</v>
      </c>
      <c r="AD35" s="3">
        <f t="shared" si="9"/>
        <v>0.71794871794871795</v>
      </c>
      <c r="AE35" s="3">
        <f t="shared" si="9"/>
        <v>0.75</v>
      </c>
      <c r="AF35" s="3">
        <f t="shared" si="9"/>
        <v>0.72499999999999998</v>
      </c>
      <c r="AG35" s="3" t="e">
        <f t="shared" si="9"/>
        <v>#DIV/0!</v>
      </c>
    </row>
    <row r="37" spans="1:33" s="46" customFormat="1" x14ac:dyDescent="0.25">
      <c r="A37" s="46" t="s">
        <v>135</v>
      </c>
      <c r="B37" s="47">
        <v>44013</v>
      </c>
      <c r="C37" s="47">
        <v>44014</v>
      </c>
      <c r="D37" s="47">
        <v>44015</v>
      </c>
      <c r="E37" s="47">
        <v>44016</v>
      </c>
      <c r="F37" s="47">
        <v>44017</v>
      </c>
      <c r="G37" s="47">
        <v>44018</v>
      </c>
      <c r="H37" s="47">
        <v>44019</v>
      </c>
      <c r="I37" s="47">
        <v>44020</v>
      </c>
      <c r="J37" s="47">
        <v>44021</v>
      </c>
      <c r="K37" s="47">
        <v>44022</v>
      </c>
      <c r="L37" s="47">
        <v>44023</v>
      </c>
      <c r="M37" s="47">
        <v>44024</v>
      </c>
      <c r="N37" s="47">
        <v>44025</v>
      </c>
      <c r="O37" s="47">
        <v>44026</v>
      </c>
      <c r="P37" s="47">
        <v>44027</v>
      </c>
      <c r="Q37" s="47">
        <v>44028</v>
      </c>
      <c r="R37" s="47">
        <v>44029</v>
      </c>
      <c r="S37" s="47">
        <v>44030</v>
      </c>
      <c r="T37" s="47">
        <v>44031</v>
      </c>
      <c r="U37" s="47">
        <v>44032</v>
      </c>
      <c r="V37" s="47">
        <v>44033</v>
      </c>
      <c r="W37" s="47">
        <v>44034</v>
      </c>
      <c r="X37" s="47">
        <v>44035</v>
      </c>
      <c r="Y37" s="47">
        <v>44036</v>
      </c>
      <c r="Z37" s="47">
        <v>44037</v>
      </c>
      <c r="AA37" s="47">
        <v>44038</v>
      </c>
      <c r="AB37" s="47">
        <v>44039</v>
      </c>
      <c r="AC37" s="47">
        <v>44040</v>
      </c>
      <c r="AD37" s="47">
        <v>44041</v>
      </c>
      <c r="AE37" s="47">
        <v>44042</v>
      </c>
      <c r="AF37" s="47">
        <v>44043</v>
      </c>
      <c r="AG37" s="46" t="s">
        <v>126</v>
      </c>
    </row>
    <row r="38" spans="1:33" s="25" customFormat="1" x14ac:dyDescent="0.25">
      <c r="A38" s="32" t="s">
        <v>0</v>
      </c>
      <c r="B38" s="25">
        <v>44</v>
      </c>
      <c r="C38" s="25">
        <v>62</v>
      </c>
      <c r="D38" s="25">
        <v>54</v>
      </c>
      <c r="E38" s="25">
        <v>26</v>
      </c>
      <c r="F38" s="25">
        <v>27</v>
      </c>
      <c r="G38" s="25">
        <v>46</v>
      </c>
      <c r="H38" s="25">
        <v>41</v>
      </c>
      <c r="I38" s="25">
        <v>61</v>
      </c>
      <c r="J38" s="25">
        <v>35</v>
      </c>
      <c r="K38" s="25">
        <v>48</v>
      </c>
      <c r="L38" s="25">
        <v>23</v>
      </c>
      <c r="M38" s="25">
        <v>31</v>
      </c>
      <c r="N38" s="25">
        <v>37</v>
      </c>
      <c r="O38" s="25">
        <v>27</v>
      </c>
      <c r="P38" s="25">
        <v>47</v>
      </c>
      <c r="Q38" s="25">
        <v>42</v>
      </c>
      <c r="R38" s="25">
        <v>33</v>
      </c>
      <c r="S38" s="25">
        <v>33</v>
      </c>
      <c r="T38" s="25">
        <v>17</v>
      </c>
      <c r="U38" s="25">
        <v>33</v>
      </c>
      <c r="V38" s="25">
        <v>53</v>
      </c>
      <c r="W38" s="25">
        <v>53</v>
      </c>
      <c r="X38" s="25">
        <v>50</v>
      </c>
      <c r="Y38" s="25">
        <v>39</v>
      </c>
      <c r="Z38" s="25">
        <v>26</v>
      </c>
      <c r="AA38" s="25">
        <v>16</v>
      </c>
      <c r="AB38" s="25">
        <v>54</v>
      </c>
      <c r="AC38" s="25">
        <v>46</v>
      </c>
      <c r="AD38" s="25">
        <v>46</v>
      </c>
      <c r="AE38" s="25">
        <v>48</v>
      </c>
      <c r="AF38" s="25">
        <v>59</v>
      </c>
    </row>
    <row r="39" spans="1:33" s="2" customFormat="1" x14ac:dyDescent="0.25">
      <c r="A39" s="21" t="s">
        <v>1</v>
      </c>
      <c r="B39" s="2">
        <v>35</v>
      </c>
      <c r="C39" s="2">
        <v>42</v>
      </c>
      <c r="D39" s="2">
        <v>43</v>
      </c>
      <c r="E39" s="2">
        <v>17</v>
      </c>
      <c r="F39" s="2">
        <v>25</v>
      </c>
      <c r="G39" s="2">
        <v>29</v>
      </c>
      <c r="H39" s="2">
        <v>34</v>
      </c>
      <c r="I39" s="2">
        <v>34</v>
      </c>
      <c r="J39" s="2">
        <v>31</v>
      </c>
      <c r="K39" s="2">
        <v>25</v>
      </c>
      <c r="L39" s="2">
        <v>16</v>
      </c>
      <c r="M39" s="2">
        <v>21</v>
      </c>
      <c r="N39" s="2">
        <v>37</v>
      </c>
      <c r="O39" s="2">
        <v>25</v>
      </c>
      <c r="P39" s="2">
        <v>29</v>
      </c>
      <c r="Q39" s="2">
        <v>31</v>
      </c>
      <c r="R39" s="2">
        <v>29</v>
      </c>
      <c r="S39" s="2">
        <v>16</v>
      </c>
      <c r="T39" s="2">
        <v>12</v>
      </c>
      <c r="U39" s="2">
        <v>25</v>
      </c>
      <c r="V39" s="2">
        <v>30</v>
      </c>
      <c r="W39" s="2">
        <v>21</v>
      </c>
      <c r="X39" s="2">
        <v>27</v>
      </c>
      <c r="Y39" s="2">
        <v>26</v>
      </c>
      <c r="Z39" s="2">
        <v>13</v>
      </c>
      <c r="AA39" s="2">
        <v>14</v>
      </c>
      <c r="AB39" s="2">
        <v>40</v>
      </c>
      <c r="AC39" s="2">
        <v>35</v>
      </c>
      <c r="AD39" s="2">
        <v>34</v>
      </c>
      <c r="AE39" s="2">
        <v>35</v>
      </c>
      <c r="AF39" s="2">
        <v>29</v>
      </c>
    </row>
    <row r="40" spans="1:33" s="2" customFormat="1" x14ac:dyDescent="0.25">
      <c r="A40" s="31" t="s">
        <v>8</v>
      </c>
      <c r="B40" s="2">
        <v>9</v>
      </c>
      <c r="C40" s="2">
        <v>19</v>
      </c>
      <c r="D40" s="2">
        <v>9</v>
      </c>
      <c r="E40" s="2">
        <v>7</v>
      </c>
      <c r="F40" s="2">
        <v>2</v>
      </c>
      <c r="G40" s="2">
        <v>16</v>
      </c>
      <c r="H40" s="2">
        <v>4</v>
      </c>
      <c r="I40" s="2">
        <v>26</v>
      </c>
      <c r="J40" s="2">
        <v>4</v>
      </c>
      <c r="K40" s="2">
        <v>23</v>
      </c>
      <c r="L40" s="2">
        <v>6</v>
      </c>
      <c r="M40" s="2">
        <v>5</v>
      </c>
      <c r="N40" s="2">
        <v>0</v>
      </c>
      <c r="O40" s="2">
        <v>2</v>
      </c>
      <c r="P40" s="2">
        <v>18</v>
      </c>
      <c r="Q40" s="2">
        <v>11</v>
      </c>
      <c r="R40" s="2">
        <v>4</v>
      </c>
      <c r="S40" s="2">
        <v>14</v>
      </c>
      <c r="T40" s="2">
        <v>5</v>
      </c>
      <c r="U40" s="2">
        <v>7</v>
      </c>
      <c r="V40" s="2">
        <v>21</v>
      </c>
      <c r="W40" s="2">
        <v>29</v>
      </c>
      <c r="X40" s="2">
        <v>22</v>
      </c>
      <c r="Y40" s="2">
        <v>12</v>
      </c>
      <c r="Z40" s="2">
        <v>12</v>
      </c>
      <c r="AA40" s="2">
        <v>1</v>
      </c>
      <c r="AB40" s="2">
        <v>13</v>
      </c>
      <c r="AC40" s="2">
        <v>9</v>
      </c>
      <c r="AD40" s="2">
        <v>12</v>
      </c>
      <c r="AE40" s="2">
        <v>11</v>
      </c>
      <c r="AF40" s="2">
        <v>29</v>
      </c>
    </row>
    <row r="41" spans="1:33" s="2" customFormat="1" x14ac:dyDescent="0.25">
      <c r="A41" s="21" t="s">
        <v>2</v>
      </c>
      <c r="B41" s="2">
        <v>0</v>
      </c>
      <c r="C41" s="2">
        <v>1</v>
      </c>
      <c r="D41" s="2">
        <v>2</v>
      </c>
      <c r="E41" s="2">
        <v>2</v>
      </c>
      <c r="F41" s="2">
        <v>0</v>
      </c>
      <c r="G41" s="2">
        <v>1</v>
      </c>
      <c r="H41" s="2">
        <v>3</v>
      </c>
      <c r="I41" s="2">
        <v>1</v>
      </c>
      <c r="J41" s="2">
        <v>0</v>
      </c>
      <c r="K41" s="2">
        <v>0</v>
      </c>
      <c r="L41" s="2">
        <v>1</v>
      </c>
      <c r="M41" s="2">
        <v>5</v>
      </c>
      <c r="N41" s="2">
        <v>0</v>
      </c>
      <c r="O41" s="2">
        <v>0</v>
      </c>
      <c r="P41" s="2">
        <v>0</v>
      </c>
      <c r="Q41" s="2">
        <v>0</v>
      </c>
      <c r="R41" s="2">
        <v>0</v>
      </c>
      <c r="S41" s="2">
        <v>3</v>
      </c>
      <c r="T41" s="2">
        <v>0</v>
      </c>
      <c r="U41" s="2">
        <v>1</v>
      </c>
      <c r="V41" s="2">
        <v>2</v>
      </c>
      <c r="W41" s="2">
        <v>3</v>
      </c>
      <c r="X41" s="2">
        <v>1</v>
      </c>
      <c r="Y41" s="2">
        <v>1</v>
      </c>
      <c r="Z41" s="2">
        <v>1</v>
      </c>
      <c r="AA41" s="2">
        <v>1</v>
      </c>
      <c r="AB41" s="2">
        <v>1</v>
      </c>
      <c r="AC41" s="2">
        <v>2</v>
      </c>
      <c r="AD41" s="2">
        <v>0</v>
      </c>
      <c r="AE41" s="2">
        <v>2</v>
      </c>
      <c r="AF41" s="2">
        <v>1</v>
      </c>
    </row>
    <row r="42" spans="1:33" ht="15.75" thickBot="1" x14ac:dyDescent="0.3"/>
    <row r="43" spans="1:33" ht="15.75" thickBot="1" x14ac:dyDescent="0.3">
      <c r="A43" s="116" t="s">
        <v>55</v>
      </c>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55"/>
      <c r="AG43" s="81" t="s">
        <v>127</v>
      </c>
    </row>
    <row r="44" spans="1:33" x14ac:dyDescent="0.25">
      <c r="A44" s="56" t="s">
        <v>56</v>
      </c>
      <c r="B44" s="1">
        <f t="shared" ref="B44:AF44" si="10">SUM(B3+B21)</f>
        <v>122</v>
      </c>
      <c r="C44" s="1">
        <f t="shared" si="10"/>
        <v>115</v>
      </c>
      <c r="D44" s="1">
        <f t="shared" si="10"/>
        <v>148</v>
      </c>
      <c r="E44" s="1">
        <f t="shared" si="10"/>
        <v>123</v>
      </c>
      <c r="F44" s="1">
        <f t="shared" si="10"/>
        <v>102</v>
      </c>
      <c r="G44" s="1">
        <f t="shared" si="10"/>
        <v>132</v>
      </c>
      <c r="H44" s="1">
        <f t="shared" si="10"/>
        <v>91</v>
      </c>
      <c r="I44" s="84">
        <f t="shared" si="10"/>
        <v>127</v>
      </c>
      <c r="J44" s="1">
        <f t="shared" si="10"/>
        <v>106</v>
      </c>
      <c r="K44" s="1">
        <f t="shared" si="10"/>
        <v>159</v>
      </c>
      <c r="L44" s="1">
        <f t="shared" si="10"/>
        <v>115</v>
      </c>
      <c r="M44" s="1">
        <f t="shared" si="10"/>
        <v>133</v>
      </c>
      <c r="N44" s="1">
        <f t="shared" si="10"/>
        <v>91</v>
      </c>
      <c r="O44" s="1">
        <f t="shared" si="10"/>
        <v>104</v>
      </c>
      <c r="P44" s="1">
        <f t="shared" si="10"/>
        <v>130</v>
      </c>
      <c r="Q44" s="1">
        <f t="shared" si="10"/>
        <v>125</v>
      </c>
      <c r="R44" s="1">
        <f t="shared" si="10"/>
        <v>104</v>
      </c>
      <c r="S44" s="1">
        <f t="shared" si="10"/>
        <v>127</v>
      </c>
      <c r="T44" s="1">
        <f t="shared" si="10"/>
        <v>129</v>
      </c>
      <c r="U44" s="1">
        <f t="shared" si="10"/>
        <v>126</v>
      </c>
      <c r="V44" s="1">
        <f t="shared" si="10"/>
        <v>160</v>
      </c>
      <c r="W44" s="1">
        <f t="shared" si="10"/>
        <v>159</v>
      </c>
      <c r="X44" s="1">
        <f t="shared" si="10"/>
        <v>112</v>
      </c>
      <c r="Y44" s="1">
        <f t="shared" si="10"/>
        <v>131</v>
      </c>
      <c r="Z44" s="1">
        <f t="shared" si="10"/>
        <v>125</v>
      </c>
      <c r="AA44" s="1">
        <f t="shared" si="10"/>
        <v>90</v>
      </c>
      <c r="AB44" s="1">
        <f t="shared" si="10"/>
        <v>136</v>
      </c>
      <c r="AC44" s="1">
        <f t="shared" si="10"/>
        <v>116</v>
      </c>
      <c r="AD44" s="1">
        <f t="shared" si="10"/>
        <v>116</v>
      </c>
      <c r="AE44" s="1">
        <f t="shared" si="10"/>
        <v>139</v>
      </c>
      <c r="AF44" s="1">
        <f t="shared" si="10"/>
        <v>152</v>
      </c>
      <c r="AG44">
        <f>SUM(B44:AF44)</f>
        <v>3845</v>
      </c>
    </row>
    <row r="45" spans="1:33" x14ac:dyDescent="0.25">
      <c r="A45" s="56" t="s">
        <v>59</v>
      </c>
      <c r="B45" s="1">
        <f t="shared" ref="B45:AF45" si="11">SUM(B4+B22)</f>
        <v>100</v>
      </c>
      <c r="C45" s="1">
        <f t="shared" si="11"/>
        <v>80</v>
      </c>
      <c r="D45" s="1">
        <f t="shared" si="11"/>
        <v>91</v>
      </c>
      <c r="E45" s="1">
        <f t="shared" si="11"/>
        <v>78</v>
      </c>
      <c r="F45" s="1">
        <f t="shared" si="11"/>
        <v>85</v>
      </c>
      <c r="G45" s="1">
        <f t="shared" si="11"/>
        <v>90</v>
      </c>
      <c r="H45" s="1">
        <f t="shared" si="11"/>
        <v>58</v>
      </c>
      <c r="I45" s="84">
        <f t="shared" si="11"/>
        <v>63</v>
      </c>
      <c r="J45" s="1">
        <f t="shared" si="11"/>
        <v>83</v>
      </c>
      <c r="K45" s="1">
        <f t="shared" si="11"/>
        <v>100</v>
      </c>
      <c r="L45" s="1">
        <f t="shared" si="11"/>
        <v>83</v>
      </c>
      <c r="M45" s="1">
        <f t="shared" si="11"/>
        <v>100</v>
      </c>
      <c r="N45" s="1">
        <f t="shared" si="11"/>
        <v>75</v>
      </c>
      <c r="O45" s="1">
        <f t="shared" si="11"/>
        <v>76</v>
      </c>
      <c r="P45" s="1">
        <f t="shared" si="11"/>
        <v>68</v>
      </c>
      <c r="Q45" s="1">
        <f t="shared" si="11"/>
        <v>77</v>
      </c>
      <c r="R45" s="1">
        <f t="shared" si="11"/>
        <v>76</v>
      </c>
      <c r="S45" s="1">
        <f t="shared" si="11"/>
        <v>75</v>
      </c>
      <c r="T45" s="1">
        <f t="shared" si="11"/>
        <v>106</v>
      </c>
      <c r="U45" s="1">
        <f t="shared" si="11"/>
        <v>91</v>
      </c>
      <c r="V45" s="1">
        <f t="shared" si="11"/>
        <v>79</v>
      </c>
      <c r="W45" s="1">
        <f t="shared" si="11"/>
        <v>85</v>
      </c>
      <c r="X45" s="1">
        <f t="shared" si="11"/>
        <v>83</v>
      </c>
      <c r="Y45" s="1">
        <f t="shared" si="11"/>
        <v>78</v>
      </c>
      <c r="Z45" s="1">
        <f t="shared" si="11"/>
        <v>71</v>
      </c>
      <c r="AA45" s="1">
        <f t="shared" si="11"/>
        <v>74</v>
      </c>
      <c r="AB45" s="1">
        <f t="shared" si="11"/>
        <v>81</v>
      </c>
      <c r="AC45" s="1">
        <f t="shared" si="11"/>
        <v>82</v>
      </c>
      <c r="AD45" s="1">
        <f t="shared" si="11"/>
        <v>71</v>
      </c>
      <c r="AE45" s="1">
        <f t="shared" si="11"/>
        <v>100</v>
      </c>
      <c r="AF45" s="1">
        <f t="shared" si="11"/>
        <v>82</v>
      </c>
      <c r="AG45">
        <f>SUM(B45:AF45)</f>
        <v>2541</v>
      </c>
    </row>
    <row r="46" spans="1:33" x14ac:dyDescent="0.25">
      <c r="A46" s="56" t="s">
        <v>61</v>
      </c>
      <c r="B46" s="1">
        <f t="shared" ref="B46:AF46" si="12">SUM(B5+B23)</f>
        <v>22</v>
      </c>
      <c r="C46" s="1">
        <f t="shared" si="12"/>
        <v>35</v>
      </c>
      <c r="D46" s="1">
        <f t="shared" si="12"/>
        <v>57</v>
      </c>
      <c r="E46" s="1">
        <f t="shared" si="12"/>
        <v>45</v>
      </c>
      <c r="F46" s="1">
        <f t="shared" si="12"/>
        <v>17</v>
      </c>
      <c r="G46" s="1">
        <f t="shared" si="12"/>
        <v>42</v>
      </c>
      <c r="H46" s="1">
        <f t="shared" si="12"/>
        <v>33</v>
      </c>
      <c r="I46" s="84">
        <f t="shared" si="12"/>
        <v>64</v>
      </c>
      <c r="J46" s="1">
        <f t="shared" si="12"/>
        <v>23</v>
      </c>
      <c r="K46" s="1">
        <f t="shared" si="12"/>
        <v>59</v>
      </c>
      <c r="L46" s="1">
        <f t="shared" si="12"/>
        <v>32</v>
      </c>
      <c r="M46" s="1">
        <f t="shared" si="12"/>
        <v>33</v>
      </c>
      <c r="N46" s="1">
        <f t="shared" si="12"/>
        <v>16</v>
      </c>
      <c r="O46" s="1">
        <f t="shared" si="12"/>
        <v>28</v>
      </c>
      <c r="P46" s="1">
        <f t="shared" si="12"/>
        <v>62</v>
      </c>
      <c r="Q46" s="1">
        <f t="shared" si="12"/>
        <v>48</v>
      </c>
      <c r="R46" s="1">
        <f t="shared" si="12"/>
        <v>28</v>
      </c>
      <c r="S46" s="1">
        <f t="shared" si="12"/>
        <v>52</v>
      </c>
      <c r="T46" s="1">
        <f t="shared" si="12"/>
        <v>23</v>
      </c>
      <c r="U46" s="1">
        <f t="shared" si="12"/>
        <v>35</v>
      </c>
      <c r="V46" s="1">
        <f t="shared" si="12"/>
        <v>81</v>
      </c>
      <c r="W46" s="1">
        <f t="shared" si="12"/>
        <v>74</v>
      </c>
      <c r="X46" s="1">
        <f t="shared" si="12"/>
        <v>28</v>
      </c>
      <c r="Y46" s="1">
        <f t="shared" si="12"/>
        <v>53</v>
      </c>
      <c r="Z46" s="1">
        <f t="shared" si="12"/>
        <v>54</v>
      </c>
      <c r="AA46" s="1">
        <f t="shared" si="12"/>
        <v>16</v>
      </c>
      <c r="AB46" s="1">
        <f t="shared" si="12"/>
        <v>55</v>
      </c>
      <c r="AC46" s="1">
        <f t="shared" si="12"/>
        <v>34</v>
      </c>
      <c r="AD46" s="1">
        <f t="shared" si="12"/>
        <v>45</v>
      </c>
      <c r="AE46" s="1">
        <f t="shared" si="12"/>
        <v>38</v>
      </c>
      <c r="AF46" s="1">
        <f t="shared" si="12"/>
        <v>69</v>
      </c>
      <c r="AG46">
        <f t="shared" ref="AG46:AG48" si="13">SUM(B46:AF46)</f>
        <v>1301</v>
      </c>
    </row>
    <row r="47" spans="1:33" x14ac:dyDescent="0.25">
      <c r="A47" s="56" t="s">
        <v>62</v>
      </c>
      <c r="B47" s="1">
        <f t="shared" ref="B47:AF47" si="14">SUM(B30+B12)</f>
        <v>4</v>
      </c>
      <c r="C47" s="1">
        <f t="shared" si="14"/>
        <v>13</v>
      </c>
      <c r="D47" s="1">
        <f t="shared" si="14"/>
        <v>19</v>
      </c>
      <c r="E47" s="1">
        <f t="shared" si="14"/>
        <v>11</v>
      </c>
      <c r="F47" s="1">
        <f t="shared" si="14"/>
        <v>4</v>
      </c>
      <c r="G47" s="1">
        <f t="shared" si="14"/>
        <v>7</v>
      </c>
      <c r="H47" s="1">
        <f t="shared" si="14"/>
        <v>7</v>
      </c>
      <c r="I47" s="84">
        <f t="shared" si="14"/>
        <v>5</v>
      </c>
      <c r="J47" s="1">
        <f t="shared" si="14"/>
        <v>7</v>
      </c>
      <c r="K47" s="1">
        <f t="shared" si="14"/>
        <v>9</v>
      </c>
      <c r="L47" s="1">
        <f t="shared" si="14"/>
        <v>4</v>
      </c>
      <c r="M47" s="1">
        <f t="shared" si="14"/>
        <v>6</v>
      </c>
      <c r="N47" s="1">
        <f t="shared" si="14"/>
        <v>9</v>
      </c>
      <c r="O47" s="1">
        <f t="shared" si="14"/>
        <v>6</v>
      </c>
      <c r="P47" s="1">
        <f t="shared" si="14"/>
        <v>11</v>
      </c>
      <c r="Q47" s="1">
        <f t="shared" si="14"/>
        <v>6</v>
      </c>
      <c r="R47" s="1">
        <f t="shared" si="14"/>
        <v>9</v>
      </c>
      <c r="S47" s="1">
        <f t="shared" si="14"/>
        <v>7</v>
      </c>
      <c r="T47" s="1">
        <f t="shared" si="14"/>
        <v>4</v>
      </c>
      <c r="U47" s="1">
        <f t="shared" si="14"/>
        <v>12</v>
      </c>
      <c r="V47" s="1">
        <f t="shared" si="14"/>
        <v>13</v>
      </c>
      <c r="W47" s="1">
        <f t="shared" si="14"/>
        <v>9</v>
      </c>
      <c r="X47" s="1">
        <f t="shared" si="14"/>
        <v>5</v>
      </c>
      <c r="Y47" s="1">
        <f t="shared" si="14"/>
        <v>13</v>
      </c>
      <c r="Z47" s="1">
        <f t="shared" si="14"/>
        <v>9</v>
      </c>
      <c r="AA47" s="1">
        <f t="shared" si="14"/>
        <v>2</v>
      </c>
      <c r="AB47" s="1">
        <f t="shared" si="14"/>
        <v>9</v>
      </c>
      <c r="AC47" s="1">
        <f t="shared" si="14"/>
        <v>11</v>
      </c>
      <c r="AD47" s="1">
        <f t="shared" si="14"/>
        <v>10</v>
      </c>
      <c r="AE47" s="1">
        <f t="shared" si="14"/>
        <v>8</v>
      </c>
      <c r="AF47" s="1">
        <f t="shared" si="14"/>
        <v>8</v>
      </c>
      <c r="AG47">
        <f t="shared" si="13"/>
        <v>257</v>
      </c>
    </row>
    <row r="48" spans="1:33" x14ac:dyDescent="0.25">
      <c r="A48" s="56" t="s">
        <v>73</v>
      </c>
      <c r="B48" s="1">
        <f t="shared" ref="B48:AF48" si="15">SUM(B31+B13)</f>
        <v>4</v>
      </c>
      <c r="C48" s="1">
        <f t="shared" si="15"/>
        <v>10</v>
      </c>
      <c r="D48" s="1">
        <f t="shared" si="15"/>
        <v>9</v>
      </c>
      <c r="E48" s="1">
        <f t="shared" si="15"/>
        <v>8</v>
      </c>
      <c r="F48" s="1">
        <f t="shared" si="15"/>
        <v>1</v>
      </c>
      <c r="G48" s="1">
        <f t="shared" si="15"/>
        <v>5</v>
      </c>
      <c r="H48" s="1">
        <f t="shared" si="15"/>
        <v>12</v>
      </c>
      <c r="I48" s="84">
        <f t="shared" si="15"/>
        <v>5</v>
      </c>
      <c r="J48" s="1">
        <f t="shared" si="15"/>
        <v>0</v>
      </c>
      <c r="K48" s="1">
        <f t="shared" si="15"/>
        <v>8</v>
      </c>
      <c r="L48" s="1">
        <f t="shared" si="15"/>
        <v>6</v>
      </c>
      <c r="M48" s="1">
        <f t="shared" si="15"/>
        <v>7</v>
      </c>
      <c r="N48" s="1">
        <f t="shared" si="15"/>
        <v>1</v>
      </c>
      <c r="O48" s="1">
        <f t="shared" si="15"/>
        <v>5</v>
      </c>
      <c r="P48" s="1">
        <f t="shared" si="15"/>
        <v>6</v>
      </c>
      <c r="Q48" s="1">
        <f t="shared" si="15"/>
        <v>4</v>
      </c>
      <c r="R48" s="1">
        <f t="shared" si="15"/>
        <v>5</v>
      </c>
      <c r="S48" s="1">
        <f t="shared" si="15"/>
        <v>6</v>
      </c>
      <c r="T48" s="1">
        <f t="shared" si="15"/>
        <v>6</v>
      </c>
      <c r="U48" s="1">
        <f t="shared" si="15"/>
        <v>3</v>
      </c>
      <c r="V48" s="1">
        <f t="shared" si="15"/>
        <v>4</v>
      </c>
      <c r="W48" s="1">
        <f t="shared" si="15"/>
        <v>8</v>
      </c>
      <c r="X48" s="1">
        <f t="shared" si="15"/>
        <v>4</v>
      </c>
      <c r="Y48" s="1">
        <f t="shared" si="15"/>
        <v>5</v>
      </c>
      <c r="Z48" s="1">
        <f t="shared" si="15"/>
        <v>7</v>
      </c>
      <c r="AA48" s="1">
        <f t="shared" si="15"/>
        <v>4</v>
      </c>
      <c r="AB48" s="1">
        <f t="shared" si="15"/>
        <v>5</v>
      </c>
      <c r="AC48" s="1">
        <f t="shared" si="15"/>
        <v>11</v>
      </c>
      <c r="AD48" s="1">
        <f t="shared" si="15"/>
        <v>4</v>
      </c>
      <c r="AE48" s="1">
        <f t="shared" si="15"/>
        <v>5</v>
      </c>
      <c r="AF48" s="1">
        <f t="shared" si="15"/>
        <v>9</v>
      </c>
      <c r="AG48">
        <f t="shared" si="13"/>
        <v>177</v>
      </c>
    </row>
    <row r="49" spans="1:33" x14ac:dyDescent="0.25">
      <c r="A49" s="56" t="s">
        <v>65</v>
      </c>
      <c r="B49" s="1">
        <f t="shared" ref="B49:AF49" si="16">SUM(B32+B14)</f>
        <v>14</v>
      </c>
      <c r="C49" s="1">
        <f>SUM(C32+C14)</f>
        <v>12</v>
      </c>
      <c r="D49" s="1">
        <f t="shared" si="16"/>
        <v>29</v>
      </c>
      <c r="E49" s="1">
        <f t="shared" si="16"/>
        <v>26</v>
      </c>
      <c r="F49" s="1">
        <f t="shared" si="16"/>
        <v>12</v>
      </c>
      <c r="G49" s="1">
        <f t="shared" si="16"/>
        <v>30</v>
      </c>
      <c r="H49" s="1">
        <f t="shared" si="16"/>
        <v>14</v>
      </c>
      <c r="I49" s="84">
        <f t="shared" si="16"/>
        <v>54</v>
      </c>
      <c r="J49" s="1">
        <f t="shared" si="16"/>
        <v>16</v>
      </c>
      <c r="K49" s="1">
        <f t="shared" si="16"/>
        <v>42</v>
      </c>
      <c r="L49" s="1">
        <f t="shared" si="16"/>
        <v>22</v>
      </c>
      <c r="M49" s="1">
        <f t="shared" si="16"/>
        <v>20</v>
      </c>
      <c r="N49" s="1">
        <f t="shared" si="16"/>
        <v>6</v>
      </c>
      <c r="O49" s="1">
        <f t="shared" si="16"/>
        <v>17</v>
      </c>
      <c r="P49" s="1">
        <f t="shared" si="16"/>
        <v>45</v>
      </c>
      <c r="Q49" s="1">
        <f t="shared" si="16"/>
        <v>38</v>
      </c>
      <c r="R49" s="1">
        <f t="shared" si="16"/>
        <v>14</v>
      </c>
      <c r="S49" s="1">
        <f t="shared" si="16"/>
        <v>39</v>
      </c>
      <c r="T49" s="1">
        <f t="shared" si="16"/>
        <v>13</v>
      </c>
      <c r="U49" s="1">
        <f t="shared" si="16"/>
        <v>20</v>
      </c>
      <c r="V49" s="1">
        <f t="shared" si="16"/>
        <v>64</v>
      </c>
      <c r="W49" s="1">
        <f t="shared" si="16"/>
        <v>57</v>
      </c>
      <c r="X49" s="1">
        <f t="shared" si="16"/>
        <v>19</v>
      </c>
      <c r="Y49" s="1">
        <f t="shared" si="16"/>
        <v>35</v>
      </c>
      <c r="Z49" s="1">
        <f t="shared" si="16"/>
        <v>38</v>
      </c>
      <c r="AA49" s="1">
        <f t="shared" si="16"/>
        <v>10</v>
      </c>
      <c r="AB49" s="1">
        <f t="shared" si="16"/>
        <v>41</v>
      </c>
      <c r="AC49" s="1">
        <f t="shared" si="16"/>
        <v>12</v>
      </c>
      <c r="AD49" s="1">
        <f t="shared" si="16"/>
        <v>31</v>
      </c>
      <c r="AE49" s="1">
        <f t="shared" si="16"/>
        <v>25</v>
      </c>
      <c r="AF49" s="1">
        <f t="shared" si="16"/>
        <v>52</v>
      </c>
      <c r="AG49">
        <f>SUM(B49:AF49)</f>
        <v>867</v>
      </c>
    </row>
    <row r="50" spans="1:33" x14ac:dyDescent="0.25">
      <c r="A50" s="58" t="s">
        <v>50</v>
      </c>
      <c r="B50" s="61">
        <f>AVERAGE(B25,B7)</f>
        <v>6.8865740740740736E-4</v>
      </c>
      <c r="C50" s="61">
        <f t="shared" ref="C50:AF50" si="17">AVERAGE(C25,C7)</f>
        <v>1.6087962962962963E-3</v>
      </c>
      <c r="D50" s="61">
        <f t="shared" si="17"/>
        <v>2.1354166666666665E-3</v>
      </c>
      <c r="E50" s="61">
        <f t="shared" si="17"/>
        <v>2.5636574074074077E-3</v>
      </c>
      <c r="F50" s="61">
        <f t="shared" si="17"/>
        <v>1.0416666666666667E-3</v>
      </c>
      <c r="G50" s="61">
        <f t="shared" si="17"/>
        <v>8.7962962962962973E-4</v>
      </c>
      <c r="H50" s="61">
        <f t="shared" si="17"/>
        <v>2.1643518518518518E-3</v>
      </c>
      <c r="I50" s="61">
        <f t="shared" si="17"/>
        <v>3.1655092592592594E-3</v>
      </c>
      <c r="J50" s="61">
        <f t="shared" si="17"/>
        <v>9.5486111111111119E-4</v>
      </c>
      <c r="K50" s="61">
        <f t="shared" si="17"/>
        <v>2.476851851851852E-3</v>
      </c>
      <c r="L50" s="61">
        <f t="shared" si="17"/>
        <v>1.5567129629629629E-3</v>
      </c>
      <c r="M50" s="61">
        <f t="shared" si="17"/>
        <v>8.9120370370370373E-4</v>
      </c>
      <c r="N50" s="61">
        <f t="shared" si="17"/>
        <v>1.3368055555555555E-3</v>
      </c>
      <c r="O50" s="61">
        <f t="shared" si="17"/>
        <v>6.6550925925925924E-4</v>
      </c>
      <c r="P50" s="61">
        <f t="shared" si="17"/>
        <v>3.9120370370370368E-3</v>
      </c>
      <c r="Q50" s="61">
        <f t="shared" si="17"/>
        <v>2.7430555555555554E-3</v>
      </c>
      <c r="R50" s="61">
        <f t="shared" si="17"/>
        <v>9.7222222222222241E-4</v>
      </c>
      <c r="S50" s="61">
        <f t="shared" si="17"/>
        <v>2.4479166666666668E-3</v>
      </c>
      <c r="T50" s="61">
        <f t="shared" si="17"/>
        <v>1.5046296296296296E-3</v>
      </c>
      <c r="U50" s="61">
        <f t="shared" si="17"/>
        <v>1.1747685185185186E-3</v>
      </c>
      <c r="V50" s="61">
        <f t="shared" si="17"/>
        <v>1.9097222222222224E-3</v>
      </c>
      <c r="W50" s="61">
        <f t="shared" si="17"/>
        <v>3.6053240740740742E-3</v>
      </c>
      <c r="X50" s="61">
        <f t="shared" si="17"/>
        <v>2.1354166666666665E-3</v>
      </c>
      <c r="Y50" s="61">
        <f t="shared" si="17"/>
        <v>2.8356481481481483E-3</v>
      </c>
      <c r="Z50" s="61">
        <f t="shared" si="17"/>
        <v>2.5868055555555557E-3</v>
      </c>
      <c r="AA50" s="61">
        <f t="shared" si="17"/>
        <v>1.7476851851851852E-3</v>
      </c>
      <c r="AB50" s="61">
        <f t="shared" si="17"/>
        <v>2.6562499999999998E-3</v>
      </c>
      <c r="AC50" s="61">
        <f t="shared" si="17"/>
        <v>1.6550925925925926E-3</v>
      </c>
      <c r="AD50" s="61">
        <f t="shared" si="17"/>
        <v>1.695601851851852E-3</v>
      </c>
      <c r="AE50" s="61">
        <f t="shared" si="17"/>
        <v>1.4062499999999999E-3</v>
      </c>
      <c r="AF50" s="61">
        <f t="shared" si="17"/>
        <v>2.9976851851851857E-3</v>
      </c>
      <c r="AG50" s="61">
        <f>AVERAGE(B50:AF50)</f>
        <v>1.9392174432497011E-3</v>
      </c>
    </row>
    <row r="51" spans="1:33" x14ac:dyDescent="0.25">
      <c r="A51" s="62" t="s">
        <v>66</v>
      </c>
      <c r="B51" s="63">
        <f t="shared" ref="B51:AE51" si="18">AVERAGE(B24,B6)</f>
        <v>3.1487268518518519E-2</v>
      </c>
      <c r="C51" s="63">
        <f t="shared" si="18"/>
        <v>2.5312500000000002E-2</v>
      </c>
      <c r="D51" s="63">
        <f t="shared" si="18"/>
        <v>4.0457175925925924E-2</v>
      </c>
      <c r="E51" s="63">
        <f t="shared" si="18"/>
        <v>2.8113425925925924E-2</v>
      </c>
      <c r="F51" s="63">
        <f t="shared" si="18"/>
        <v>1.9189814814814819E-2</v>
      </c>
      <c r="G51" s="63">
        <f t="shared" si="18"/>
        <v>2.6863425925925923E-2</v>
      </c>
      <c r="H51" s="79">
        <f t="shared" si="18"/>
        <v>2.3333333333333331E-2</v>
      </c>
      <c r="I51" s="79">
        <f t="shared" si="18"/>
        <v>2.1805555555555557E-2</v>
      </c>
      <c r="J51" s="79">
        <f t="shared" si="18"/>
        <v>4.5086805555555554E-2</v>
      </c>
      <c r="K51" s="79">
        <f t="shared" si="18"/>
        <v>2.2164351851851852E-2</v>
      </c>
      <c r="L51" s="79">
        <f t="shared" si="18"/>
        <v>2.344328703703704E-2</v>
      </c>
      <c r="M51" s="63">
        <f t="shared" si="18"/>
        <v>3.4710648148148143E-2</v>
      </c>
      <c r="N51" s="63">
        <f t="shared" si="18"/>
        <v>3.5624999999999997E-2</v>
      </c>
      <c r="O51" s="63">
        <f t="shared" si="18"/>
        <v>2.9195601851851855E-2</v>
      </c>
      <c r="P51" s="63">
        <f t="shared" si="18"/>
        <v>2.7384259259259257E-2</v>
      </c>
      <c r="Q51" s="63">
        <f t="shared" si="18"/>
        <v>3.7309027777777781E-2</v>
      </c>
      <c r="R51" s="63">
        <f t="shared" si="18"/>
        <v>3.3229166666666671E-2</v>
      </c>
      <c r="S51" s="63">
        <f t="shared" si="18"/>
        <v>2.8356481481481483E-2</v>
      </c>
      <c r="T51" s="63">
        <f t="shared" si="18"/>
        <v>2.7138310185185185E-2</v>
      </c>
      <c r="U51" s="63">
        <f t="shared" si="18"/>
        <v>3.6157407407407409E-2</v>
      </c>
      <c r="V51" s="63">
        <f t="shared" si="18"/>
        <v>3.1817129629629626E-2</v>
      </c>
      <c r="W51" s="63">
        <f t="shared" si="18"/>
        <v>3.8177083333333334E-2</v>
      </c>
      <c r="X51" s="63">
        <f t="shared" si="18"/>
        <v>6.0520833333333329E-2</v>
      </c>
      <c r="Y51" s="63">
        <f t="shared" si="18"/>
        <v>3.36400462962963E-2</v>
      </c>
      <c r="Z51" s="63">
        <f t="shared" si="18"/>
        <v>4.162615740740741E-2</v>
      </c>
      <c r="AA51" s="63">
        <f t="shared" si="18"/>
        <v>3.5040509259259264E-2</v>
      </c>
      <c r="AB51" s="63">
        <f t="shared" si="18"/>
        <v>2.8524305555555553E-2</v>
      </c>
      <c r="AC51" s="63">
        <f t="shared" si="18"/>
        <v>3.4021990740740742E-2</v>
      </c>
      <c r="AD51" s="63">
        <f t="shared" si="18"/>
        <v>3.1614583333333335E-2</v>
      </c>
      <c r="AE51" s="63">
        <f t="shared" si="18"/>
        <v>3.4322916666666661E-2</v>
      </c>
      <c r="AF51" s="63">
        <f t="shared" ref="AF51" si="19">AVERAGE(AF24,AF6)</f>
        <v>3.305555555555556E-2</v>
      </c>
      <c r="AG51" s="121">
        <f>AVERAGE(B51:AF51)</f>
        <v>3.2216901881720432E-2</v>
      </c>
    </row>
    <row r="52" spans="1:33" x14ac:dyDescent="0.25">
      <c r="A52" s="62" t="s">
        <v>124</v>
      </c>
      <c r="B52" s="63">
        <f t="shared" ref="B52:AE52" si="20">MAX(B26,B8)</f>
        <v>2.4074074074074076E-3</v>
      </c>
      <c r="C52" s="63">
        <f t="shared" si="20"/>
        <v>3.0208333333333333E-3</v>
      </c>
      <c r="D52" s="63">
        <f t="shared" si="20"/>
        <v>5.5555555555555558E-3</v>
      </c>
      <c r="E52" s="63">
        <f t="shared" si="20"/>
        <v>5.185185185185185E-3</v>
      </c>
      <c r="F52" s="63">
        <f t="shared" si="20"/>
        <v>3.1018518518518522E-3</v>
      </c>
      <c r="G52" s="63">
        <f t="shared" si="20"/>
        <v>2.8819444444444444E-3</v>
      </c>
      <c r="H52" s="63">
        <f t="shared" si="20"/>
        <v>1.0995370370370371E-2</v>
      </c>
      <c r="I52" s="63">
        <f t="shared" si="20"/>
        <v>1.1724537037037035E-2</v>
      </c>
      <c r="J52" s="63">
        <f t="shared" si="20"/>
        <v>3.2060185185185191E-3</v>
      </c>
      <c r="K52" s="63">
        <f t="shared" si="20"/>
        <v>7.5115740740740742E-3</v>
      </c>
      <c r="L52" s="63">
        <f t="shared" si="20"/>
        <v>6.2037037037037043E-3</v>
      </c>
      <c r="M52" s="63">
        <f t="shared" si="20"/>
        <v>3.3217592592592591E-3</v>
      </c>
      <c r="N52" s="63">
        <f t="shared" si="20"/>
        <v>3.414351851851852E-3</v>
      </c>
      <c r="O52" s="63">
        <f t="shared" si="20"/>
        <v>2.2800925925925927E-3</v>
      </c>
      <c r="P52" s="63">
        <f t="shared" si="20"/>
        <v>8.0324074074074065E-3</v>
      </c>
      <c r="Q52" s="63">
        <f t="shared" si="20"/>
        <v>1.0034722222222221E-2</v>
      </c>
      <c r="R52" s="63">
        <f t="shared" si="20"/>
        <v>5.7175925925925927E-3</v>
      </c>
      <c r="S52" s="63">
        <f t="shared" si="20"/>
        <v>8.8310185185185176E-3</v>
      </c>
      <c r="T52" s="63">
        <f t="shared" si="20"/>
        <v>1.3506944444444445E-2</v>
      </c>
      <c r="U52" s="63">
        <f t="shared" si="20"/>
        <v>3.4490740740740745E-3</v>
      </c>
      <c r="V52" s="63">
        <f t="shared" si="20"/>
        <v>6.8981481481481489E-3</v>
      </c>
      <c r="W52" s="63">
        <f t="shared" si="20"/>
        <v>1.3043981481481483E-2</v>
      </c>
      <c r="X52" s="63">
        <f t="shared" si="20"/>
        <v>1.0729166666666666E-2</v>
      </c>
      <c r="Y52" s="63">
        <f t="shared" si="20"/>
        <v>7.4768518518518526E-3</v>
      </c>
      <c r="Z52" s="63">
        <f t="shared" si="20"/>
        <v>7.2453703703703708E-3</v>
      </c>
      <c r="AA52" s="63">
        <f t="shared" si="20"/>
        <v>8.2523148148148148E-3</v>
      </c>
      <c r="AB52" s="63">
        <f t="shared" si="20"/>
        <v>2.0868055555555556E-2</v>
      </c>
      <c r="AC52" s="63">
        <f t="shared" si="20"/>
        <v>9.4212962962962957E-3</v>
      </c>
      <c r="AD52" s="63">
        <f t="shared" si="20"/>
        <v>8.1249999999999985E-3</v>
      </c>
      <c r="AE52" s="63">
        <f t="shared" si="20"/>
        <v>9.8263888888888897E-3</v>
      </c>
      <c r="AF52" s="63">
        <f t="shared" ref="AF52" si="21">MAX(AF26,AF8)</f>
        <v>1.3229166666666667E-2</v>
      </c>
      <c r="AG52" s="121">
        <f>MAX(B52:AF52)</f>
        <v>2.0868055555555556E-2</v>
      </c>
    </row>
    <row r="53" spans="1:33" s="1" customFormat="1" x14ac:dyDescent="0.25">
      <c r="A53" s="56" t="s">
        <v>57</v>
      </c>
      <c r="B53" s="1">
        <f t="shared" ref="B53:AE53" si="22">SUM(B38)</f>
        <v>44</v>
      </c>
      <c r="C53" s="1">
        <f t="shared" si="22"/>
        <v>62</v>
      </c>
      <c r="D53" s="1">
        <f t="shared" si="22"/>
        <v>54</v>
      </c>
      <c r="E53" s="1">
        <f t="shared" si="22"/>
        <v>26</v>
      </c>
      <c r="F53" s="1">
        <f t="shared" si="22"/>
        <v>27</v>
      </c>
      <c r="G53" s="1">
        <f t="shared" si="22"/>
        <v>46</v>
      </c>
      <c r="H53" s="1">
        <f t="shared" si="22"/>
        <v>41</v>
      </c>
      <c r="I53" s="84">
        <f t="shared" si="22"/>
        <v>61</v>
      </c>
      <c r="J53" s="1">
        <f t="shared" si="22"/>
        <v>35</v>
      </c>
      <c r="K53" s="1">
        <f t="shared" si="22"/>
        <v>48</v>
      </c>
      <c r="L53" s="1">
        <f t="shared" si="22"/>
        <v>23</v>
      </c>
      <c r="M53" s="1">
        <f t="shared" si="22"/>
        <v>31</v>
      </c>
      <c r="N53" s="1">
        <f t="shared" si="22"/>
        <v>37</v>
      </c>
      <c r="O53" s="1">
        <f t="shared" si="22"/>
        <v>27</v>
      </c>
      <c r="P53" s="1">
        <f t="shared" si="22"/>
        <v>47</v>
      </c>
      <c r="Q53" s="1">
        <f t="shared" si="22"/>
        <v>42</v>
      </c>
      <c r="R53" s="1">
        <f t="shared" si="22"/>
        <v>33</v>
      </c>
      <c r="S53" s="1">
        <f t="shared" si="22"/>
        <v>33</v>
      </c>
      <c r="T53" s="1">
        <f t="shared" si="22"/>
        <v>17</v>
      </c>
      <c r="U53" s="1">
        <f t="shared" si="22"/>
        <v>33</v>
      </c>
      <c r="V53" s="1">
        <f t="shared" si="22"/>
        <v>53</v>
      </c>
      <c r="W53" s="1">
        <f t="shared" si="22"/>
        <v>53</v>
      </c>
      <c r="X53" s="1">
        <f t="shared" si="22"/>
        <v>50</v>
      </c>
      <c r="Y53" s="1">
        <f t="shared" si="22"/>
        <v>39</v>
      </c>
      <c r="Z53" s="1">
        <f t="shared" si="22"/>
        <v>26</v>
      </c>
      <c r="AA53" s="1">
        <f t="shared" si="22"/>
        <v>16</v>
      </c>
      <c r="AB53" s="1">
        <f t="shared" si="22"/>
        <v>54</v>
      </c>
      <c r="AC53" s="1">
        <f t="shared" si="22"/>
        <v>46</v>
      </c>
      <c r="AD53" s="1">
        <f t="shared" si="22"/>
        <v>46</v>
      </c>
      <c r="AE53" s="1">
        <f t="shared" si="22"/>
        <v>48</v>
      </c>
      <c r="AF53" s="1">
        <f t="shared" ref="AF53" si="23">SUM(AF38)</f>
        <v>59</v>
      </c>
      <c r="AG53" s="1">
        <f>SUM(B53:AF53)</f>
        <v>1257</v>
      </c>
    </row>
    <row r="54" spans="1:33" x14ac:dyDescent="0.25">
      <c r="A54" s="57" t="s">
        <v>58</v>
      </c>
      <c r="B54" s="19">
        <f t="shared" ref="B54:AF54" si="24">SUM(B45/B44)</f>
        <v>0.81967213114754101</v>
      </c>
      <c r="C54" s="19">
        <f t="shared" si="24"/>
        <v>0.69565217391304346</v>
      </c>
      <c r="D54" s="19">
        <f t="shared" si="24"/>
        <v>0.61486486486486491</v>
      </c>
      <c r="E54" s="19">
        <f t="shared" si="24"/>
        <v>0.63414634146341464</v>
      </c>
      <c r="F54" s="19">
        <f t="shared" si="24"/>
        <v>0.83333333333333337</v>
      </c>
      <c r="G54" s="19">
        <f t="shared" si="24"/>
        <v>0.68181818181818177</v>
      </c>
      <c r="H54" s="19">
        <f t="shared" si="24"/>
        <v>0.63736263736263732</v>
      </c>
      <c r="I54" s="19">
        <f t="shared" si="24"/>
        <v>0.49606299212598426</v>
      </c>
      <c r="J54" s="19">
        <f t="shared" si="24"/>
        <v>0.78301886792452835</v>
      </c>
      <c r="K54" s="19">
        <f t="shared" si="24"/>
        <v>0.62893081761006286</v>
      </c>
      <c r="L54" s="19">
        <f t="shared" si="24"/>
        <v>0.72173913043478266</v>
      </c>
      <c r="M54" s="19">
        <f t="shared" si="24"/>
        <v>0.75187969924812026</v>
      </c>
      <c r="N54" s="19">
        <f t="shared" si="24"/>
        <v>0.82417582417582413</v>
      </c>
      <c r="O54" s="19">
        <f t="shared" si="24"/>
        <v>0.73076923076923073</v>
      </c>
      <c r="P54" s="19">
        <f t="shared" si="24"/>
        <v>0.52307692307692311</v>
      </c>
      <c r="Q54" s="19">
        <f t="shared" si="24"/>
        <v>0.61599999999999999</v>
      </c>
      <c r="R54" s="19">
        <f t="shared" si="24"/>
        <v>0.73076923076923073</v>
      </c>
      <c r="S54" s="19">
        <f t="shared" si="24"/>
        <v>0.59055118110236215</v>
      </c>
      <c r="T54" s="19">
        <f t="shared" si="24"/>
        <v>0.82170542635658916</v>
      </c>
      <c r="U54" s="19">
        <f t="shared" si="24"/>
        <v>0.72222222222222221</v>
      </c>
      <c r="V54" s="19">
        <f t="shared" si="24"/>
        <v>0.49375000000000002</v>
      </c>
      <c r="W54" s="19">
        <f t="shared" si="24"/>
        <v>0.53459119496855345</v>
      </c>
      <c r="X54" s="19">
        <f t="shared" si="24"/>
        <v>0.7410714285714286</v>
      </c>
      <c r="Y54" s="19">
        <f t="shared" si="24"/>
        <v>0.59541984732824427</v>
      </c>
      <c r="Z54" s="19">
        <f t="shared" si="24"/>
        <v>0.56799999999999995</v>
      </c>
      <c r="AA54" s="19">
        <f t="shared" si="24"/>
        <v>0.82222222222222219</v>
      </c>
      <c r="AB54" s="19">
        <f t="shared" si="24"/>
        <v>0.59558823529411764</v>
      </c>
      <c r="AC54" s="19">
        <f t="shared" si="24"/>
        <v>0.7068965517241379</v>
      </c>
      <c r="AD54" s="19">
        <f t="shared" si="24"/>
        <v>0.61206896551724133</v>
      </c>
      <c r="AE54" s="19">
        <f t="shared" si="24"/>
        <v>0.71942446043165464</v>
      </c>
      <c r="AF54" s="19">
        <f t="shared" si="24"/>
        <v>0.53947368421052633</v>
      </c>
      <c r="AG54" s="19">
        <f t="shared" ref="AG54" si="25">SUM(AG45/AG44)</f>
        <v>0.66085825747724314</v>
      </c>
    </row>
    <row r="55" spans="1:33" x14ac:dyDescent="0.25">
      <c r="A55" s="57" t="s">
        <v>60</v>
      </c>
      <c r="B55" s="19">
        <f t="shared" ref="B55:AF55" si="26">SUM(B46/B44)</f>
        <v>0.18032786885245902</v>
      </c>
      <c r="C55" s="19">
        <f t="shared" si="26"/>
        <v>0.30434782608695654</v>
      </c>
      <c r="D55" s="19">
        <f t="shared" si="26"/>
        <v>0.38513513513513514</v>
      </c>
      <c r="E55" s="19">
        <f t="shared" si="26"/>
        <v>0.36585365853658536</v>
      </c>
      <c r="F55" s="19">
        <f t="shared" si="26"/>
        <v>0.16666666666666666</v>
      </c>
      <c r="G55" s="19">
        <f t="shared" si="26"/>
        <v>0.31818181818181818</v>
      </c>
      <c r="H55" s="19">
        <f t="shared" si="26"/>
        <v>0.36263736263736263</v>
      </c>
      <c r="I55" s="19">
        <f t="shared" si="26"/>
        <v>0.50393700787401574</v>
      </c>
      <c r="J55" s="19">
        <f t="shared" si="26"/>
        <v>0.21698113207547171</v>
      </c>
      <c r="K55" s="19">
        <f t="shared" si="26"/>
        <v>0.37106918238993708</v>
      </c>
      <c r="L55" s="19">
        <f t="shared" si="26"/>
        <v>0.27826086956521739</v>
      </c>
      <c r="M55" s="19">
        <f t="shared" si="26"/>
        <v>0.24812030075187969</v>
      </c>
      <c r="N55" s="19">
        <f t="shared" si="26"/>
        <v>0.17582417582417584</v>
      </c>
      <c r="O55" s="19">
        <f t="shared" si="26"/>
        <v>0.26923076923076922</v>
      </c>
      <c r="P55" s="19">
        <f t="shared" si="26"/>
        <v>0.47692307692307695</v>
      </c>
      <c r="Q55" s="19">
        <f t="shared" si="26"/>
        <v>0.38400000000000001</v>
      </c>
      <c r="R55" s="19">
        <f t="shared" si="26"/>
        <v>0.26923076923076922</v>
      </c>
      <c r="S55" s="19">
        <f t="shared" si="26"/>
        <v>0.40944881889763779</v>
      </c>
      <c r="T55" s="19">
        <f t="shared" si="26"/>
        <v>0.17829457364341086</v>
      </c>
      <c r="U55" s="19">
        <f t="shared" si="26"/>
        <v>0.27777777777777779</v>
      </c>
      <c r="V55" s="19">
        <f t="shared" si="26"/>
        <v>0.50624999999999998</v>
      </c>
      <c r="W55" s="19">
        <f t="shared" si="26"/>
        <v>0.46540880503144655</v>
      </c>
      <c r="X55" s="19">
        <f t="shared" si="26"/>
        <v>0.25</v>
      </c>
      <c r="Y55" s="19">
        <f t="shared" si="26"/>
        <v>0.40458015267175573</v>
      </c>
      <c r="Z55" s="19">
        <f t="shared" si="26"/>
        <v>0.432</v>
      </c>
      <c r="AA55" s="19">
        <f t="shared" si="26"/>
        <v>0.17777777777777778</v>
      </c>
      <c r="AB55" s="19">
        <f t="shared" si="26"/>
        <v>0.40441176470588236</v>
      </c>
      <c r="AC55" s="19">
        <f t="shared" si="26"/>
        <v>0.29310344827586204</v>
      </c>
      <c r="AD55" s="19">
        <f t="shared" si="26"/>
        <v>0.38793103448275862</v>
      </c>
      <c r="AE55" s="19">
        <f t="shared" si="26"/>
        <v>0.2733812949640288</v>
      </c>
      <c r="AF55" s="19">
        <f t="shared" si="26"/>
        <v>0.45394736842105265</v>
      </c>
      <c r="AG55" s="19">
        <f t="shared" ref="AG55" si="27">SUM(AG46/AG44)</f>
        <v>0.33836150845253576</v>
      </c>
    </row>
    <row r="56" spans="1:33" x14ac:dyDescent="0.25">
      <c r="A56" s="57" t="s">
        <v>72</v>
      </c>
      <c r="B56" s="19">
        <f t="shared" ref="B56:AF56" si="28">SUM(B47/B46)</f>
        <v>0.18181818181818182</v>
      </c>
      <c r="C56" s="19">
        <f t="shared" si="28"/>
        <v>0.37142857142857144</v>
      </c>
      <c r="D56" s="19">
        <f t="shared" si="28"/>
        <v>0.33333333333333331</v>
      </c>
      <c r="E56" s="19">
        <f t="shared" si="28"/>
        <v>0.24444444444444444</v>
      </c>
      <c r="F56" s="19">
        <f t="shared" si="28"/>
        <v>0.23529411764705882</v>
      </c>
      <c r="G56" s="19">
        <f t="shared" si="28"/>
        <v>0.16666666666666666</v>
      </c>
      <c r="H56" s="19">
        <f t="shared" si="28"/>
        <v>0.21212121212121213</v>
      </c>
      <c r="I56" s="19">
        <f t="shared" si="28"/>
        <v>7.8125E-2</v>
      </c>
      <c r="J56" s="19">
        <f t="shared" si="28"/>
        <v>0.30434782608695654</v>
      </c>
      <c r="K56" s="19">
        <f t="shared" si="28"/>
        <v>0.15254237288135594</v>
      </c>
      <c r="L56" s="19">
        <f t="shared" si="28"/>
        <v>0.125</v>
      </c>
      <c r="M56" s="19">
        <f t="shared" si="28"/>
        <v>0.18181818181818182</v>
      </c>
      <c r="N56" s="19">
        <f t="shared" si="28"/>
        <v>0.5625</v>
      </c>
      <c r="O56" s="19">
        <f t="shared" si="28"/>
        <v>0.21428571428571427</v>
      </c>
      <c r="P56" s="19">
        <f t="shared" si="28"/>
        <v>0.17741935483870969</v>
      </c>
      <c r="Q56" s="19">
        <f t="shared" si="28"/>
        <v>0.125</v>
      </c>
      <c r="R56" s="19">
        <f t="shared" si="28"/>
        <v>0.32142857142857145</v>
      </c>
      <c r="S56" s="19">
        <f t="shared" si="28"/>
        <v>0.13461538461538461</v>
      </c>
      <c r="T56" s="19">
        <f t="shared" si="28"/>
        <v>0.17391304347826086</v>
      </c>
      <c r="U56" s="19">
        <f t="shared" si="28"/>
        <v>0.34285714285714286</v>
      </c>
      <c r="V56" s="19">
        <f t="shared" si="28"/>
        <v>0.16049382716049382</v>
      </c>
      <c r="W56" s="19">
        <f t="shared" si="28"/>
        <v>0.12162162162162163</v>
      </c>
      <c r="X56" s="19">
        <f t="shared" si="28"/>
        <v>0.17857142857142858</v>
      </c>
      <c r="Y56" s="19">
        <f t="shared" si="28"/>
        <v>0.24528301886792453</v>
      </c>
      <c r="Z56" s="19">
        <f t="shared" si="28"/>
        <v>0.16666666666666666</v>
      </c>
      <c r="AA56" s="19">
        <f t="shared" si="28"/>
        <v>0.125</v>
      </c>
      <c r="AB56" s="19">
        <f t="shared" si="28"/>
        <v>0.16363636363636364</v>
      </c>
      <c r="AC56" s="19">
        <f t="shared" si="28"/>
        <v>0.3235294117647059</v>
      </c>
      <c r="AD56" s="19">
        <f t="shared" si="28"/>
        <v>0.22222222222222221</v>
      </c>
      <c r="AE56" s="19">
        <f t="shared" si="28"/>
        <v>0.21052631578947367</v>
      </c>
      <c r="AF56" s="19">
        <f t="shared" si="28"/>
        <v>0.11594202898550725</v>
      </c>
      <c r="AG56" s="19">
        <f t="shared" ref="AG56" si="29">SUM(AG47/AG46)</f>
        <v>0.19754035357417371</v>
      </c>
    </row>
    <row r="57" spans="1:33" x14ac:dyDescent="0.25">
      <c r="A57" s="57" t="s">
        <v>64</v>
      </c>
      <c r="B57" s="19">
        <f t="shared" ref="B57:AF57" si="30">SUM(B48/B46)</f>
        <v>0.18181818181818182</v>
      </c>
      <c r="C57" s="19">
        <f t="shared" si="30"/>
        <v>0.2857142857142857</v>
      </c>
      <c r="D57" s="19">
        <f t="shared" si="30"/>
        <v>0.15789473684210525</v>
      </c>
      <c r="E57" s="19">
        <f t="shared" si="30"/>
        <v>0.17777777777777778</v>
      </c>
      <c r="F57" s="19">
        <f t="shared" si="30"/>
        <v>5.8823529411764705E-2</v>
      </c>
      <c r="G57" s="19">
        <f t="shared" si="30"/>
        <v>0.11904761904761904</v>
      </c>
      <c r="H57" s="19">
        <f t="shared" si="30"/>
        <v>0.36363636363636365</v>
      </c>
      <c r="I57" s="19">
        <f t="shared" si="30"/>
        <v>7.8125E-2</v>
      </c>
      <c r="J57" s="19">
        <f t="shared" si="30"/>
        <v>0</v>
      </c>
      <c r="K57" s="19">
        <f t="shared" si="30"/>
        <v>0.13559322033898305</v>
      </c>
      <c r="L57" s="19">
        <f t="shared" si="30"/>
        <v>0.1875</v>
      </c>
      <c r="M57" s="19">
        <f t="shared" si="30"/>
        <v>0.21212121212121213</v>
      </c>
      <c r="N57" s="19">
        <f t="shared" si="30"/>
        <v>6.25E-2</v>
      </c>
      <c r="O57" s="19">
        <f t="shared" si="30"/>
        <v>0.17857142857142858</v>
      </c>
      <c r="P57" s="19">
        <f t="shared" si="30"/>
        <v>9.6774193548387094E-2</v>
      </c>
      <c r="Q57" s="19">
        <f t="shared" si="30"/>
        <v>8.3333333333333329E-2</v>
      </c>
      <c r="R57" s="19">
        <f t="shared" si="30"/>
        <v>0.17857142857142858</v>
      </c>
      <c r="S57" s="19">
        <f t="shared" si="30"/>
        <v>0.11538461538461539</v>
      </c>
      <c r="T57" s="19">
        <f t="shared" si="30"/>
        <v>0.2608695652173913</v>
      </c>
      <c r="U57" s="19">
        <f t="shared" si="30"/>
        <v>8.5714285714285715E-2</v>
      </c>
      <c r="V57" s="19">
        <f t="shared" si="30"/>
        <v>4.9382716049382713E-2</v>
      </c>
      <c r="W57" s="19">
        <f t="shared" si="30"/>
        <v>0.10810810810810811</v>
      </c>
      <c r="X57" s="19">
        <f t="shared" si="30"/>
        <v>0.14285714285714285</v>
      </c>
      <c r="Y57" s="19">
        <f t="shared" si="30"/>
        <v>9.4339622641509441E-2</v>
      </c>
      <c r="Z57" s="19">
        <f t="shared" si="30"/>
        <v>0.12962962962962962</v>
      </c>
      <c r="AA57" s="19">
        <f t="shared" si="30"/>
        <v>0.25</v>
      </c>
      <c r="AB57" s="19">
        <f t="shared" si="30"/>
        <v>9.0909090909090912E-2</v>
      </c>
      <c r="AC57" s="19">
        <f t="shared" si="30"/>
        <v>0.3235294117647059</v>
      </c>
      <c r="AD57" s="19">
        <f t="shared" si="30"/>
        <v>8.8888888888888892E-2</v>
      </c>
      <c r="AE57" s="19">
        <f t="shared" si="30"/>
        <v>0.13157894736842105</v>
      </c>
      <c r="AF57" s="19">
        <f t="shared" si="30"/>
        <v>0.13043478260869565</v>
      </c>
      <c r="AG57" s="19">
        <f t="shared" ref="AG57" si="31">SUM(AG48/AG46)</f>
        <v>0.13604919292851653</v>
      </c>
    </row>
    <row r="58" spans="1:33" x14ac:dyDescent="0.25">
      <c r="A58" s="57" t="s">
        <v>71</v>
      </c>
      <c r="B58" s="19">
        <f t="shared" ref="B58:AF58" si="32">SUM(B49/B46)</f>
        <v>0.63636363636363635</v>
      </c>
      <c r="C58" s="19">
        <f t="shared" si="32"/>
        <v>0.34285714285714286</v>
      </c>
      <c r="D58" s="19">
        <f t="shared" si="32"/>
        <v>0.50877192982456143</v>
      </c>
      <c r="E58" s="19">
        <f t="shared" si="32"/>
        <v>0.57777777777777772</v>
      </c>
      <c r="F58" s="19">
        <f t="shared" si="32"/>
        <v>0.70588235294117652</v>
      </c>
      <c r="G58" s="19">
        <f t="shared" si="32"/>
        <v>0.7142857142857143</v>
      </c>
      <c r="H58" s="19">
        <f t="shared" si="32"/>
        <v>0.42424242424242425</v>
      </c>
      <c r="I58" s="19">
        <f t="shared" si="32"/>
        <v>0.84375</v>
      </c>
      <c r="J58" s="19">
        <f t="shared" si="32"/>
        <v>0.69565217391304346</v>
      </c>
      <c r="K58" s="19">
        <f t="shared" si="32"/>
        <v>0.71186440677966101</v>
      </c>
      <c r="L58" s="19">
        <f t="shared" si="32"/>
        <v>0.6875</v>
      </c>
      <c r="M58" s="19">
        <f t="shared" si="32"/>
        <v>0.60606060606060608</v>
      </c>
      <c r="N58" s="19">
        <f t="shared" si="32"/>
        <v>0.375</v>
      </c>
      <c r="O58" s="19">
        <f t="shared" si="32"/>
        <v>0.6071428571428571</v>
      </c>
      <c r="P58" s="19">
        <f t="shared" si="32"/>
        <v>0.72580645161290325</v>
      </c>
      <c r="Q58" s="19">
        <f t="shared" si="32"/>
        <v>0.79166666666666663</v>
      </c>
      <c r="R58" s="19">
        <f t="shared" si="32"/>
        <v>0.5</v>
      </c>
      <c r="S58" s="19">
        <f t="shared" si="32"/>
        <v>0.75</v>
      </c>
      <c r="T58" s="19">
        <f t="shared" si="32"/>
        <v>0.56521739130434778</v>
      </c>
      <c r="U58" s="19">
        <f t="shared" si="32"/>
        <v>0.5714285714285714</v>
      </c>
      <c r="V58" s="19">
        <f t="shared" si="32"/>
        <v>0.79012345679012341</v>
      </c>
      <c r="W58" s="19">
        <f t="shared" si="32"/>
        <v>0.77027027027027029</v>
      </c>
      <c r="X58" s="19">
        <f t="shared" si="32"/>
        <v>0.6785714285714286</v>
      </c>
      <c r="Y58" s="19">
        <f t="shared" si="32"/>
        <v>0.660377358490566</v>
      </c>
      <c r="Z58" s="19">
        <f t="shared" si="32"/>
        <v>0.70370370370370372</v>
      </c>
      <c r="AA58" s="19">
        <f t="shared" si="32"/>
        <v>0.625</v>
      </c>
      <c r="AB58" s="19">
        <f t="shared" si="32"/>
        <v>0.74545454545454548</v>
      </c>
      <c r="AC58" s="19">
        <f t="shared" si="32"/>
        <v>0.35294117647058826</v>
      </c>
      <c r="AD58" s="19">
        <f t="shared" si="32"/>
        <v>0.68888888888888888</v>
      </c>
      <c r="AE58" s="19">
        <f t="shared" si="32"/>
        <v>0.65789473684210531</v>
      </c>
      <c r="AF58" s="19">
        <f t="shared" si="32"/>
        <v>0.75362318840579712</v>
      </c>
      <c r="AG58" s="19">
        <f t="shared" ref="AG58" si="33">SUM(AG49/AG46)</f>
        <v>0.66641045349730976</v>
      </c>
    </row>
    <row r="59" spans="1:33" x14ac:dyDescent="0.25">
      <c r="A59" s="75" t="s">
        <v>123</v>
      </c>
      <c r="B59" s="19">
        <f t="shared" ref="B59:AF59" si="34">SUM(B49/B44)</f>
        <v>0.11475409836065574</v>
      </c>
      <c r="C59" s="19">
        <f t="shared" si="34"/>
        <v>0.10434782608695652</v>
      </c>
      <c r="D59" s="19">
        <f t="shared" si="34"/>
        <v>0.19594594594594594</v>
      </c>
      <c r="E59" s="19">
        <f t="shared" si="34"/>
        <v>0.21138211382113822</v>
      </c>
      <c r="F59" s="19">
        <f t="shared" si="34"/>
        <v>0.11764705882352941</v>
      </c>
      <c r="G59" s="19">
        <f t="shared" si="34"/>
        <v>0.22727272727272727</v>
      </c>
      <c r="H59" s="19">
        <f t="shared" si="34"/>
        <v>0.15384615384615385</v>
      </c>
      <c r="I59" s="19">
        <f t="shared" si="34"/>
        <v>0.42519685039370081</v>
      </c>
      <c r="J59" s="19">
        <f t="shared" si="34"/>
        <v>0.15094339622641509</v>
      </c>
      <c r="K59" s="19">
        <f t="shared" si="34"/>
        <v>0.26415094339622641</v>
      </c>
      <c r="L59" s="19">
        <f t="shared" si="34"/>
        <v>0.19130434782608696</v>
      </c>
      <c r="M59" s="19">
        <f t="shared" si="34"/>
        <v>0.15037593984962405</v>
      </c>
      <c r="N59" s="19">
        <f t="shared" si="34"/>
        <v>6.5934065934065936E-2</v>
      </c>
      <c r="O59" s="19">
        <f t="shared" si="34"/>
        <v>0.16346153846153846</v>
      </c>
      <c r="P59" s="19">
        <f t="shared" si="34"/>
        <v>0.34615384615384615</v>
      </c>
      <c r="Q59" s="19">
        <f t="shared" si="34"/>
        <v>0.30399999999999999</v>
      </c>
      <c r="R59" s="19">
        <f t="shared" si="34"/>
        <v>0.13461538461538461</v>
      </c>
      <c r="S59" s="19">
        <f t="shared" si="34"/>
        <v>0.30708661417322836</v>
      </c>
      <c r="T59" s="19">
        <f t="shared" si="34"/>
        <v>0.10077519379844961</v>
      </c>
      <c r="U59" s="19">
        <f t="shared" si="34"/>
        <v>0.15873015873015872</v>
      </c>
      <c r="V59" s="19">
        <f t="shared" si="34"/>
        <v>0.4</v>
      </c>
      <c r="W59" s="19">
        <f t="shared" si="34"/>
        <v>0.35849056603773582</v>
      </c>
      <c r="X59" s="19">
        <f t="shared" si="34"/>
        <v>0.16964285714285715</v>
      </c>
      <c r="Y59" s="19">
        <f t="shared" si="34"/>
        <v>0.26717557251908397</v>
      </c>
      <c r="Z59" s="19">
        <f t="shared" si="34"/>
        <v>0.30399999999999999</v>
      </c>
      <c r="AA59" s="19">
        <f t="shared" si="34"/>
        <v>0.1111111111111111</v>
      </c>
      <c r="AB59" s="19">
        <f t="shared" si="34"/>
        <v>0.3014705882352941</v>
      </c>
      <c r="AC59" s="19">
        <f t="shared" si="34"/>
        <v>0.10344827586206896</v>
      </c>
      <c r="AD59" s="19">
        <f t="shared" si="34"/>
        <v>0.26724137931034481</v>
      </c>
      <c r="AE59" s="19">
        <f t="shared" si="34"/>
        <v>0.17985611510791366</v>
      </c>
      <c r="AF59" s="19">
        <f t="shared" si="34"/>
        <v>0.34210526315789475</v>
      </c>
      <c r="AG59" s="19">
        <f t="shared" ref="AG59" si="35">SUM(AG49/AG44)</f>
        <v>0.22548764629388818</v>
      </c>
    </row>
    <row r="61" spans="1:33" ht="15.75" thickBot="1" x14ac:dyDescent="0.3"/>
    <row r="62" spans="1:33" s="18" customFormat="1" x14ac:dyDescent="0.25">
      <c r="A62" s="107" t="s">
        <v>139</v>
      </c>
      <c r="B62" s="97">
        <v>44013</v>
      </c>
      <c r="C62" s="97">
        <v>44014</v>
      </c>
      <c r="D62" s="97">
        <v>44015</v>
      </c>
      <c r="E62" s="142">
        <v>44016</v>
      </c>
      <c r="F62" s="142">
        <v>44017</v>
      </c>
      <c r="G62" s="97">
        <v>44018</v>
      </c>
      <c r="H62" s="97">
        <v>44019</v>
      </c>
      <c r="I62" s="97">
        <v>44020</v>
      </c>
      <c r="J62" s="97">
        <v>44021</v>
      </c>
      <c r="K62" s="97">
        <v>44022</v>
      </c>
      <c r="L62" s="142">
        <v>44023</v>
      </c>
      <c r="M62" s="142">
        <v>44024</v>
      </c>
      <c r="N62" s="97">
        <v>44025</v>
      </c>
      <c r="O62" s="97">
        <v>44026</v>
      </c>
      <c r="P62" s="97">
        <v>44027</v>
      </c>
      <c r="Q62" s="97">
        <v>44028</v>
      </c>
      <c r="R62" s="97">
        <v>44029</v>
      </c>
      <c r="S62" s="142">
        <v>44030</v>
      </c>
      <c r="T62" s="142">
        <v>44031</v>
      </c>
      <c r="U62" s="97">
        <v>44032</v>
      </c>
      <c r="V62" s="97">
        <v>44033</v>
      </c>
      <c r="W62" s="97">
        <v>44034</v>
      </c>
      <c r="X62" s="97">
        <v>44035</v>
      </c>
      <c r="Y62" s="97">
        <v>44036</v>
      </c>
      <c r="Z62" s="142">
        <v>44037</v>
      </c>
      <c r="AA62" s="142">
        <v>44038</v>
      </c>
      <c r="AB62" s="97">
        <v>44039</v>
      </c>
      <c r="AC62" s="97">
        <v>44040</v>
      </c>
      <c r="AD62" s="97">
        <v>44041</v>
      </c>
      <c r="AE62" s="97">
        <v>44042</v>
      </c>
      <c r="AF62" s="97">
        <v>44043</v>
      </c>
      <c r="AG62" s="97" t="s">
        <v>126</v>
      </c>
    </row>
    <row r="63" spans="1:33" x14ac:dyDescent="0.25">
      <c r="A63" s="98" t="s">
        <v>142</v>
      </c>
      <c r="B63" s="1">
        <v>42</v>
      </c>
      <c r="C63" s="1">
        <v>50</v>
      </c>
      <c r="D63" s="1">
        <v>35</v>
      </c>
      <c r="E63" s="143"/>
      <c r="F63" s="143"/>
      <c r="G63" s="1">
        <v>55</v>
      </c>
      <c r="H63" s="1">
        <v>40</v>
      </c>
      <c r="I63" s="1">
        <v>45</v>
      </c>
      <c r="J63" s="1">
        <v>42</v>
      </c>
      <c r="K63" s="1">
        <v>49</v>
      </c>
      <c r="L63" s="143"/>
      <c r="M63" s="143"/>
      <c r="N63" s="1">
        <v>45</v>
      </c>
      <c r="O63" s="1">
        <v>56</v>
      </c>
      <c r="P63" s="1">
        <v>74</v>
      </c>
      <c r="Q63" s="1">
        <v>44</v>
      </c>
      <c r="R63" s="1">
        <v>30</v>
      </c>
      <c r="S63" s="143"/>
      <c r="T63" s="143"/>
      <c r="U63" s="1">
        <v>45</v>
      </c>
      <c r="V63" s="1">
        <v>42</v>
      </c>
      <c r="W63" s="1">
        <v>54</v>
      </c>
      <c r="X63" s="1">
        <v>49</v>
      </c>
      <c r="Y63" s="1">
        <v>43</v>
      </c>
      <c r="Z63" s="143"/>
      <c r="AA63" s="143"/>
      <c r="AB63" s="1">
        <v>65</v>
      </c>
      <c r="AC63" s="1">
        <v>57</v>
      </c>
      <c r="AD63" s="1">
        <v>49</v>
      </c>
      <c r="AE63" s="1">
        <v>50</v>
      </c>
      <c r="AF63" s="1">
        <v>48</v>
      </c>
      <c r="AG63" s="1">
        <f t="shared" ref="AG63:AG68" si="36">SUM(B63:AF63)</f>
        <v>1109</v>
      </c>
    </row>
    <row r="64" spans="1:33" x14ac:dyDescent="0.25">
      <c r="A64" s="98" t="s">
        <v>140</v>
      </c>
      <c r="B64" s="1">
        <v>0</v>
      </c>
      <c r="C64" s="1">
        <v>0</v>
      </c>
      <c r="D64" s="1">
        <v>0</v>
      </c>
      <c r="E64" s="143"/>
      <c r="F64" s="143"/>
      <c r="G64" s="1">
        <v>0</v>
      </c>
      <c r="H64" s="1">
        <v>0</v>
      </c>
      <c r="I64" s="1">
        <v>0</v>
      </c>
      <c r="J64" s="1">
        <v>0</v>
      </c>
      <c r="K64" s="1">
        <v>0</v>
      </c>
      <c r="L64" s="143"/>
      <c r="M64" s="143"/>
      <c r="N64" s="1">
        <v>0</v>
      </c>
      <c r="O64" s="1">
        <v>0</v>
      </c>
      <c r="P64" s="1">
        <v>0</v>
      </c>
      <c r="Q64" s="1">
        <v>0</v>
      </c>
      <c r="R64" s="1">
        <v>0</v>
      </c>
      <c r="S64" s="143"/>
      <c r="T64" s="143"/>
      <c r="U64" s="1">
        <v>0</v>
      </c>
      <c r="V64" s="1">
        <v>0</v>
      </c>
      <c r="W64" s="1">
        <v>0</v>
      </c>
      <c r="X64" s="1">
        <v>0</v>
      </c>
      <c r="Y64" s="1">
        <v>0</v>
      </c>
      <c r="Z64" s="143"/>
      <c r="AA64" s="143"/>
      <c r="AB64" s="1">
        <v>0</v>
      </c>
      <c r="AC64" s="1">
        <v>0</v>
      </c>
      <c r="AD64" s="1">
        <v>0</v>
      </c>
      <c r="AE64" s="1">
        <v>0</v>
      </c>
      <c r="AF64" s="1">
        <v>0</v>
      </c>
      <c r="AG64" s="1">
        <f t="shared" si="36"/>
        <v>0</v>
      </c>
    </row>
    <row r="65" spans="1:33" x14ac:dyDescent="0.25">
      <c r="A65" s="98" t="s">
        <v>157</v>
      </c>
      <c r="B65" s="1">
        <v>14</v>
      </c>
      <c r="C65" s="1">
        <v>19</v>
      </c>
      <c r="D65" s="1">
        <v>3</v>
      </c>
      <c r="E65" s="143"/>
      <c r="F65" s="143"/>
      <c r="G65" s="1">
        <v>23</v>
      </c>
      <c r="H65" s="1">
        <v>15</v>
      </c>
      <c r="I65" s="1">
        <v>23</v>
      </c>
      <c r="J65" s="1">
        <v>20</v>
      </c>
      <c r="K65" s="1">
        <v>20</v>
      </c>
      <c r="L65" s="143"/>
      <c r="M65" s="143"/>
      <c r="N65" s="1">
        <v>19</v>
      </c>
      <c r="O65" s="1">
        <v>31</v>
      </c>
      <c r="P65" s="1">
        <v>34</v>
      </c>
      <c r="Q65" s="1">
        <v>22</v>
      </c>
      <c r="R65" s="1">
        <v>12</v>
      </c>
      <c r="S65" s="143"/>
      <c r="T65" s="143"/>
      <c r="U65" s="1">
        <v>24</v>
      </c>
      <c r="V65" s="1">
        <v>12</v>
      </c>
      <c r="W65" s="1">
        <v>22</v>
      </c>
      <c r="X65" s="1">
        <v>18</v>
      </c>
      <c r="Y65" s="1">
        <v>17</v>
      </c>
      <c r="Z65" s="143"/>
      <c r="AA65" s="143"/>
      <c r="AB65" s="1">
        <v>35</v>
      </c>
      <c r="AC65" s="1">
        <v>32</v>
      </c>
      <c r="AD65" s="1">
        <v>32</v>
      </c>
      <c r="AE65" s="1">
        <v>25</v>
      </c>
      <c r="AF65" s="1">
        <v>29</v>
      </c>
      <c r="AG65" s="1">
        <f t="shared" si="36"/>
        <v>501</v>
      </c>
    </row>
    <row r="66" spans="1:33" s="100" customFormat="1" x14ac:dyDescent="0.25">
      <c r="A66" s="99" t="s">
        <v>143</v>
      </c>
      <c r="B66" s="87">
        <v>15</v>
      </c>
      <c r="C66" s="87">
        <v>23</v>
      </c>
      <c r="D66" s="87">
        <v>15</v>
      </c>
      <c r="E66" s="143"/>
      <c r="F66" s="143"/>
      <c r="G66" s="87">
        <v>24</v>
      </c>
      <c r="H66" s="87">
        <v>12</v>
      </c>
      <c r="I66" s="87">
        <v>13</v>
      </c>
      <c r="J66" s="87">
        <v>15</v>
      </c>
      <c r="K66" s="87">
        <v>21</v>
      </c>
      <c r="L66" s="143"/>
      <c r="M66" s="143"/>
      <c r="N66" s="87">
        <v>15</v>
      </c>
      <c r="O66" s="87">
        <v>15</v>
      </c>
      <c r="P66" s="87">
        <v>25</v>
      </c>
      <c r="Q66" s="87">
        <v>15</v>
      </c>
      <c r="R66" s="87">
        <v>10</v>
      </c>
      <c r="S66" s="143"/>
      <c r="T66" s="143"/>
      <c r="U66" s="87">
        <v>10</v>
      </c>
      <c r="V66" s="87">
        <v>19</v>
      </c>
      <c r="W66" s="87">
        <v>14</v>
      </c>
      <c r="X66" s="87">
        <v>17</v>
      </c>
      <c r="Y66" s="87">
        <v>13</v>
      </c>
      <c r="Z66" s="143"/>
      <c r="AA66" s="143"/>
      <c r="AB66" s="87">
        <v>18</v>
      </c>
      <c r="AC66" s="87">
        <v>14</v>
      </c>
      <c r="AD66" s="87">
        <v>6</v>
      </c>
      <c r="AE66" s="87">
        <v>14</v>
      </c>
      <c r="AF66" s="87">
        <v>11</v>
      </c>
      <c r="AG66" s="87">
        <f t="shared" si="36"/>
        <v>354</v>
      </c>
    </row>
    <row r="67" spans="1:33" x14ac:dyDescent="0.25">
      <c r="A67" s="99" t="s">
        <v>144</v>
      </c>
      <c r="B67" s="1">
        <v>4</v>
      </c>
      <c r="C67" s="1">
        <v>2</v>
      </c>
      <c r="D67" s="1">
        <v>2</v>
      </c>
      <c r="E67" s="143"/>
      <c r="F67" s="143"/>
      <c r="G67" s="1">
        <v>5</v>
      </c>
      <c r="H67" s="1">
        <v>7</v>
      </c>
      <c r="I67" s="1">
        <v>5</v>
      </c>
      <c r="J67" s="1">
        <v>5</v>
      </c>
      <c r="K67" s="1">
        <v>7</v>
      </c>
      <c r="L67" s="143"/>
      <c r="M67" s="143"/>
      <c r="N67" s="1">
        <v>11</v>
      </c>
      <c r="O67" s="1">
        <v>8</v>
      </c>
      <c r="P67" s="1">
        <v>9</v>
      </c>
      <c r="Q67" s="1">
        <v>5</v>
      </c>
      <c r="R67" s="1">
        <v>8</v>
      </c>
      <c r="S67" s="143"/>
      <c r="T67" s="143"/>
      <c r="U67" s="1">
        <v>6</v>
      </c>
      <c r="V67" s="1">
        <v>9</v>
      </c>
      <c r="W67" s="1">
        <v>5</v>
      </c>
      <c r="X67" s="1">
        <v>6</v>
      </c>
      <c r="Y67" s="1">
        <v>9</v>
      </c>
      <c r="Z67" s="143"/>
      <c r="AA67" s="143"/>
      <c r="AB67" s="1">
        <v>10</v>
      </c>
      <c r="AC67" s="1">
        <v>6</v>
      </c>
      <c r="AD67" s="1">
        <v>4</v>
      </c>
      <c r="AE67" s="1">
        <v>8</v>
      </c>
      <c r="AF67" s="1">
        <v>5</v>
      </c>
      <c r="AG67" s="1">
        <f t="shared" si="36"/>
        <v>146</v>
      </c>
    </row>
    <row r="68" spans="1:33" x14ac:dyDescent="0.25">
      <c r="A68" s="105" t="s">
        <v>146</v>
      </c>
      <c r="B68" s="106">
        <v>0</v>
      </c>
      <c r="C68" s="106">
        <v>2</v>
      </c>
      <c r="D68" s="106">
        <v>1</v>
      </c>
      <c r="E68" s="144"/>
      <c r="F68" s="144"/>
      <c r="G68" s="106">
        <v>0</v>
      </c>
      <c r="H68" s="1">
        <v>1</v>
      </c>
      <c r="I68" s="106">
        <v>1</v>
      </c>
      <c r="J68" s="106">
        <v>1</v>
      </c>
      <c r="K68" s="106">
        <v>0</v>
      </c>
      <c r="L68" s="144"/>
      <c r="M68" s="144"/>
      <c r="N68" s="106">
        <v>0</v>
      </c>
      <c r="O68" s="106">
        <v>0</v>
      </c>
      <c r="P68" s="106">
        <v>0</v>
      </c>
      <c r="Q68" s="106">
        <v>1</v>
      </c>
      <c r="R68" s="106">
        <v>0</v>
      </c>
      <c r="S68" s="144"/>
      <c r="T68" s="144"/>
      <c r="U68" s="106">
        <v>0</v>
      </c>
      <c r="V68" s="106">
        <v>0</v>
      </c>
      <c r="W68" s="106">
        <v>0</v>
      </c>
      <c r="X68" s="106">
        <v>0</v>
      </c>
      <c r="Y68" s="106">
        <v>1</v>
      </c>
      <c r="Z68" s="144"/>
      <c r="AA68" s="144"/>
      <c r="AB68" s="106">
        <v>1</v>
      </c>
      <c r="AC68" s="106">
        <v>1</v>
      </c>
      <c r="AD68" s="106">
        <v>1</v>
      </c>
      <c r="AE68" s="106">
        <v>0</v>
      </c>
      <c r="AF68" s="106">
        <v>0</v>
      </c>
      <c r="AG68" s="1">
        <f t="shared" si="36"/>
        <v>11</v>
      </c>
    </row>
    <row r="69" spans="1:33" s="1" customFormat="1" x14ac:dyDescent="0.25">
      <c r="A69" s="99" t="s">
        <v>156</v>
      </c>
      <c r="B69" s="1">
        <v>9</v>
      </c>
      <c r="C69" s="1">
        <v>4</v>
      </c>
      <c r="D69" s="1">
        <v>13</v>
      </c>
      <c r="E69" s="143"/>
      <c r="F69" s="143"/>
      <c r="G69" s="1">
        <v>3</v>
      </c>
      <c r="H69" s="1">
        <v>4</v>
      </c>
      <c r="I69" s="1">
        <v>2</v>
      </c>
      <c r="J69" s="1">
        <v>1</v>
      </c>
      <c r="K69" s="1">
        <v>0</v>
      </c>
      <c r="L69" s="143"/>
      <c r="M69" s="143"/>
      <c r="N69" s="1">
        <v>0</v>
      </c>
      <c r="O69" s="1">
        <v>1</v>
      </c>
      <c r="P69" s="1">
        <v>5</v>
      </c>
      <c r="Q69" s="1">
        <v>1</v>
      </c>
      <c r="R69" s="1">
        <v>0</v>
      </c>
      <c r="S69" s="143"/>
      <c r="T69" s="143"/>
      <c r="U69" s="1">
        <v>5</v>
      </c>
      <c r="V69" s="1">
        <v>2</v>
      </c>
      <c r="W69" s="1">
        <v>6</v>
      </c>
      <c r="X69" s="1">
        <v>2</v>
      </c>
      <c r="Y69" s="1">
        <v>3</v>
      </c>
      <c r="Z69" s="143"/>
      <c r="AA69" s="143"/>
      <c r="AB69" s="1">
        <v>1</v>
      </c>
      <c r="AC69" s="1">
        <v>4</v>
      </c>
      <c r="AD69" s="1">
        <v>6</v>
      </c>
      <c r="AE69" s="1">
        <v>3</v>
      </c>
      <c r="AF69" s="1">
        <v>3</v>
      </c>
    </row>
    <row r="70" spans="1:33" s="1" customFormat="1" x14ac:dyDescent="0.25">
      <c r="A70" s="99" t="s">
        <v>155</v>
      </c>
      <c r="B70" s="1">
        <v>0</v>
      </c>
      <c r="C70" s="1">
        <v>0</v>
      </c>
      <c r="D70" s="1">
        <v>1</v>
      </c>
      <c r="E70" s="143"/>
      <c r="F70" s="143"/>
      <c r="G70" s="1">
        <v>0</v>
      </c>
      <c r="H70" s="1">
        <v>1</v>
      </c>
      <c r="I70" s="1">
        <v>1</v>
      </c>
      <c r="J70" s="1">
        <v>0</v>
      </c>
      <c r="K70" s="1">
        <v>1</v>
      </c>
      <c r="L70" s="143"/>
      <c r="M70" s="143"/>
      <c r="N70" s="1">
        <v>0</v>
      </c>
      <c r="O70" s="1">
        <v>1</v>
      </c>
      <c r="P70" s="1">
        <v>1</v>
      </c>
      <c r="Q70" s="1">
        <v>0</v>
      </c>
      <c r="R70" s="1">
        <v>0</v>
      </c>
      <c r="S70" s="143"/>
      <c r="T70" s="143"/>
      <c r="U70" s="1">
        <v>0</v>
      </c>
      <c r="V70" s="1">
        <v>0</v>
      </c>
      <c r="W70" s="1">
        <v>0</v>
      </c>
      <c r="X70" s="1">
        <v>2</v>
      </c>
      <c r="Y70" s="1">
        <v>0</v>
      </c>
      <c r="Z70" s="143"/>
      <c r="AA70" s="143"/>
      <c r="AB70" s="1">
        <v>0</v>
      </c>
      <c r="AC70" s="1">
        <v>0</v>
      </c>
      <c r="AD70" s="1">
        <v>0</v>
      </c>
      <c r="AE70" s="1">
        <v>0</v>
      </c>
      <c r="AF70" s="1">
        <v>0</v>
      </c>
    </row>
    <row r="71" spans="1:33" s="110" customFormat="1" x14ac:dyDescent="0.25">
      <c r="A71" s="111" t="s">
        <v>148</v>
      </c>
      <c r="B71" s="110">
        <v>7.8703703703703705E-4</v>
      </c>
      <c r="C71" s="110">
        <v>3.4722222222222224E-4</v>
      </c>
      <c r="D71" s="110">
        <v>5.2083333333333333E-4</v>
      </c>
      <c r="E71" s="145"/>
      <c r="F71" s="145"/>
      <c r="G71" s="110">
        <v>3.1250000000000001E-4</v>
      </c>
      <c r="H71" s="110">
        <v>7.9861111111111105E-4</v>
      </c>
      <c r="I71" s="110">
        <v>1.5046296296296297E-4</v>
      </c>
      <c r="J71" s="110">
        <v>5.3240740740740744E-4</v>
      </c>
      <c r="K71" s="110">
        <v>1.1574074074074073E-4</v>
      </c>
      <c r="L71" s="145"/>
      <c r="M71" s="145"/>
      <c r="N71" s="110">
        <v>3.1250000000000001E-4</v>
      </c>
      <c r="O71" s="110">
        <v>7.5231481481481471E-4</v>
      </c>
      <c r="P71" s="110">
        <v>3.9351851851851852E-4</v>
      </c>
      <c r="Q71" s="110">
        <v>3.3564814814814812E-4</v>
      </c>
      <c r="R71" s="110">
        <v>0</v>
      </c>
      <c r="S71" s="145"/>
      <c r="T71" s="145"/>
      <c r="U71" s="110">
        <v>5.7870370370370366E-5</v>
      </c>
      <c r="V71" s="110">
        <v>7.0601851851851847E-4</v>
      </c>
      <c r="W71" s="110">
        <v>3.1250000000000001E-4</v>
      </c>
      <c r="X71" s="110">
        <v>6.018518518518519E-4</v>
      </c>
      <c r="Y71" s="110">
        <v>8.2175925925925917E-4</v>
      </c>
      <c r="Z71" s="145"/>
      <c r="AA71" s="145"/>
      <c r="AB71" s="110">
        <v>2.6620370370370372E-4</v>
      </c>
      <c r="AC71" s="110">
        <v>2.5462962962962961E-4</v>
      </c>
      <c r="AD71" s="110">
        <v>1.1342592592592591E-3</v>
      </c>
      <c r="AE71" s="110">
        <v>1.0069444444444444E-3</v>
      </c>
      <c r="AF71" s="110">
        <v>5.0925925925925921E-4</v>
      </c>
    </row>
    <row r="72" spans="1:33" s="1" customFormat="1" x14ac:dyDescent="0.25">
      <c r="A72" s="98" t="s">
        <v>145</v>
      </c>
      <c r="B72" s="1">
        <v>49</v>
      </c>
      <c r="C72" s="1">
        <v>60</v>
      </c>
      <c r="D72" s="1">
        <v>63</v>
      </c>
      <c r="E72" s="143"/>
      <c r="F72" s="143"/>
      <c r="G72" s="1">
        <v>25</v>
      </c>
      <c r="H72" s="1">
        <v>54</v>
      </c>
      <c r="I72" s="1">
        <v>63</v>
      </c>
      <c r="J72" s="1">
        <v>32</v>
      </c>
      <c r="K72" s="1">
        <v>58</v>
      </c>
      <c r="L72" s="143"/>
      <c r="M72" s="143"/>
      <c r="N72" s="1">
        <v>57</v>
      </c>
      <c r="O72" s="1">
        <v>54</v>
      </c>
      <c r="P72" s="1">
        <v>67</v>
      </c>
      <c r="Q72" s="1">
        <v>63</v>
      </c>
      <c r="R72" s="1">
        <v>48</v>
      </c>
      <c r="S72" s="143"/>
      <c r="T72" s="143"/>
      <c r="U72" s="1">
        <v>58</v>
      </c>
      <c r="V72" s="1">
        <v>55</v>
      </c>
      <c r="W72" s="1">
        <v>51</v>
      </c>
      <c r="X72" s="1">
        <v>61</v>
      </c>
      <c r="Y72" s="1">
        <v>62</v>
      </c>
      <c r="Z72" s="143"/>
      <c r="AA72" s="143"/>
      <c r="AB72" s="1">
        <v>43</v>
      </c>
      <c r="AC72" s="1">
        <v>57</v>
      </c>
      <c r="AD72" s="1">
        <v>59</v>
      </c>
      <c r="AE72" s="1">
        <v>64</v>
      </c>
      <c r="AF72" s="1">
        <v>56</v>
      </c>
      <c r="AG72" s="1">
        <f>SUM(B72:AF72)</f>
        <v>1259</v>
      </c>
    </row>
    <row r="73" spans="1:33" x14ac:dyDescent="0.25">
      <c r="L73" s="153">
        <v>3.2638888888888887E-4</v>
      </c>
    </row>
    <row r="74" spans="1:33" x14ac:dyDescent="0.25">
      <c r="D74" s="149">
        <v>3.3063271604938274E-3</v>
      </c>
      <c r="E74" s="150">
        <v>4.8657407407407408E-3</v>
      </c>
      <c r="H74" s="146">
        <v>7.4490740740740732E-3</v>
      </c>
      <c r="I74" s="147">
        <v>1.6666666666666668E-3</v>
      </c>
      <c r="J74" s="148">
        <v>4.5138888888888892E-4</v>
      </c>
      <c r="K74" s="152">
        <v>5.9606481481481481E-3</v>
      </c>
      <c r="L74" s="153">
        <v>1.9097222222222221E-4</v>
      </c>
      <c r="R74" s="156">
        <v>5.1620370370370372E-4</v>
      </c>
      <c r="AB74" s="160">
        <v>8.9120370370370384E-4</v>
      </c>
    </row>
    <row r="75" spans="1:33" x14ac:dyDescent="0.25">
      <c r="L75" s="153">
        <v>5.5041152263374487E-4</v>
      </c>
      <c r="M75" s="151">
        <v>3.3179012345679014E-3</v>
      </c>
      <c r="N75" s="154">
        <v>3.4110449735449732E-3</v>
      </c>
      <c r="Q75" s="155">
        <v>7.5520833333333332E-4</v>
      </c>
      <c r="R75" s="156">
        <v>1.273148148148148E-4</v>
      </c>
      <c r="S75" s="158">
        <v>8.7632275132275134E-5</v>
      </c>
      <c r="Z75" s="159">
        <v>2.8518518518518515E-3</v>
      </c>
      <c r="AB75" s="160">
        <v>1.3271604938271606E-3</v>
      </c>
      <c r="AC75" s="161">
        <v>1.0532407407407407E-3</v>
      </c>
    </row>
    <row r="76" spans="1:33" x14ac:dyDescent="0.25">
      <c r="R76" s="157">
        <v>2.5848765432098767E-3</v>
      </c>
      <c r="S76" s="158">
        <v>5.1504629629629635E-3</v>
      </c>
      <c r="X76" s="159">
        <v>7.6851851851851853E-4</v>
      </c>
      <c r="Y76" s="159">
        <v>6.3657407407407402E-4</v>
      </c>
      <c r="Z76" s="159">
        <v>4.0547839506172838E-3</v>
      </c>
      <c r="AB76" s="160">
        <v>4.0393518518518521E-3</v>
      </c>
      <c r="AC76" s="161">
        <v>5.0077160493827164E-3</v>
      </c>
    </row>
    <row r="77" spans="1:33" x14ac:dyDescent="0.25">
      <c r="X77" s="159">
        <v>5.2083333333333333E-4</v>
      </c>
      <c r="Y77" s="159">
        <v>8.7962962962962962E-4</v>
      </c>
      <c r="Z77" s="159">
        <v>5.8526234567901235E-3</v>
      </c>
      <c r="AA77" s="159">
        <v>3.2465277777777779E-3</v>
      </c>
      <c r="AB77" s="160">
        <v>7.1593915343915338E-4</v>
      </c>
      <c r="AC77" s="161">
        <v>9.4155092592592606E-3</v>
      </c>
    </row>
    <row r="78" spans="1:33" x14ac:dyDescent="0.25">
      <c r="Z78" s="159">
        <v>1.385030864197531E-3</v>
      </c>
      <c r="AC78" s="161">
        <v>2.4016203703703705E-4</v>
      </c>
      <c r="AD78" s="162">
        <v>8.1018518518518516E-5</v>
      </c>
    </row>
    <row r="79" spans="1:33" x14ac:dyDescent="0.25">
      <c r="AC79" s="162">
        <v>9.6726190476190479E-4</v>
      </c>
      <c r="AD79" s="162">
        <v>7.0312500000000008E-4</v>
      </c>
    </row>
    <row r="80" spans="1:33" x14ac:dyDescent="0.25">
      <c r="AC80" s="162">
        <v>3.2407407407407406E-4</v>
      </c>
      <c r="AD80" s="162">
        <v>1.3310185185185183E-4</v>
      </c>
    </row>
    <row r="81" spans="29:30" x14ac:dyDescent="0.25">
      <c r="AC81" s="162">
        <v>2.1064814814814812E-4</v>
      </c>
      <c r="AD81" s="162">
        <v>9.2592592592592585E-4</v>
      </c>
    </row>
    <row r="82" spans="29:30" x14ac:dyDescent="0.25">
      <c r="AC82" s="162">
        <v>2.9596560846560849E-4</v>
      </c>
    </row>
    <row r="83" spans="29:30" x14ac:dyDescent="0.25">
      <c r="AC83" s="162">
        <v>1.9675925925925926E-4</v>
      </c>
    </row>
    <row r="84" spans="29:30" x14ac:dyDescent="0.25">
      <c r="AC84" s="162">
        <v>5.8564814814814807E-4</v>
      </c>
      <c r="AD84" s="162">
        <v>4.43287037037037E-3</v>
      </c>
    </row>
    <row r="85" spans="29:30" x14ac:dyDescent="0.25">
      <c r="AC85" s="162">
        <v>3.7037037037037043E-5</v>
      </c>
      <c r="AD85" s="162">
        <v>1.0069444444444444E-3</v>
      </c>
    </row>
    <row r="86" spans="29:30" x14ac:dyDescent="0.25">
      <c r="AD86" s="162">
        <v>8.1288580246913576E-3</v>
      </c>
    </row>
    <row r="87" spans="29:30" x14ac:dyDescent="0.25">
      <c r="AD87" s="162">
        <v>1.7939814814814815E-3</v>
      </c>
    </row>
    <row r="88" spans="29:30" x14ac:dyDescent="0.25">
      <c r="AD88" s="162">
        <v>4.4126157407407404E-3</v>
      </c>
    </row>
    <row r="89" spans="29:30" x14ac:dyDescent="0.25">
      <c r="AD89" s="162">
        <v>1.5509259259259259E-3</v>
      </c>
    </row>
    <row r="90" spans="29:30" x14ac:dyDescent="0.25">
      <c r="AD90" s="162">
        <v>1.7407407407407411E-3</v>
      </c>
    </row>
    <row r="91" spans="29:30" x14ac:dyDescent="0.25">
      <c r="AD91" s="162">
        <v>1.183449074074074E-3</v>
      </c>
    </row>
    <row r="92" spans="29:30" x14ac:dyDescent="0.25">
      <c r="AD92" s="162">
        <v>4.133597883597884E-5</v>
      </c>
    </row>
    <row r="93" spans="29:30" x14ac:dyDescent="0.25">
      <c r="AD93" s="162">
        <v>3.2685185185185187E-3</v>
      </c>
    </row>
    <row r="94" spans="29:30" x14ac:dyDescent="0.25">
      <c r="AD94" s="162">
        <v>4.7129629629629631E-3</v>
      </c>
    </row>
  </sheetData>
  <mergeCells count="3">
    <mergeCell ref="A11:XFD11"/>
    <mergeCell ref="A18:XFD19"/>
    <mergeCell ref="A29:XFD29"/>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84"/>
  <sheetViews>
    <sheetView zoomScale="85" zoomScaleNormal="85" workbookViewId="0">
      <pane xSplit="1" ySplit="1" topLeftCell="J2" activePane="bottomRight" state="frozen"/>
      <selection pane="topRight" activeCell="B1" sqref="B1"/>
      <selection pane="bottomLeft" activeCell="A2" sqref="A2"/>
      <selection pane="bottomRight" activeCell="X64" sqref="X64"/>
    </sheetView>
  </sheetViews>
  <sheetFormatPr defaultRowHeight="15" x14ac:dyDescent="0.25"/>
  <cols>
    <col min="1" max="1" width="42.7109375" bestFit="1" customWidth="1"/>
    <col min="2" max="16" width="10.7109375" bestFit="1" customWidth="1"/>
    <col min="17" max="31" width="10.85546875" customWidth="1"/>
    <col min="32" max="32" width="10.7109375" bestFit="1" customWidth="1"/>
    <col min="33" max="33" width="12.28515625" bestFit="1" customWidth="1"/>
  </cols>
  <sheetData>
    <row r="1" spans="1:33" s="82" customFormat="1" ht="15.75" thickBot="1" x14ac:dyDescent="0.3">
      <c r="A1" s="80"/>
      <c r="B1" s="81">
        <v>44044</v>
      </c>
      <c r="C1" s="81">
        <v>44045</v>
      </c>
      <c r="D1" s="81">
        <v>44046</v>
      </c>
      <c r="E1" s="81">
        <v>44047</v>
      </c>
      <c r="F1" s="81">
        <v>44048</v>
      </c>
      <c r="G1" s="81">
        <v>44049</v>
      </c>
      <c r="H1" s="81">
        <v>44050</v>
      </c>
      <c r="I1" s="81">
        <v>44051</v>
      </c>
      <c r="J1" s="81">
        <v>44052</v>
      </c>
      <c r="K1" s="81">
        <v>44053</v>
      </c>
      <c r="L1" s="81">
        <v>44054</v>
      </c>
      <c r="M1" s="81">
        <v>44055</v>
      </c>
      <c r="N1" s="81">
        <v>44056</v>
      </c>
      <c r="O1" s="81">
        <v>44057</v>
      </c>
      <c r="P1" s="81">
        <v>44058</v>
      </c>
      <c r="Q1" s="81">
        <v>44059</v>
      </c>
      <c r="R1" s="81">
        <v>44060</v>
      </c>
      <c r="S1" s="81">
        <v>44061</v>
      </c>
      <c r="T1" s="81">
        <v>44062</v>
      </c>
      <c r="U1" s="81">
        <v>44063</v>
      </c>
      <c r="V1" s="81">
        <v>44064</v>
      </c>
      <c r="W1" s="81">
        <v>44065</v>
      </c>
      <c r="X1" s="81">
        <v>44066</v>
      </c>
      <c r="Y1" s="81">
        <v>44067</v>
      </c>
      <c r="Z1" s="81">
        <v>44068</v>
      </c>
      <c r="AA1" s="81">
        <v>44069</v>
      </c>
      <c r="AB1" s="81">
        <v>44070</v>
      </c>
      <c r="AC1" s="81">
        <v>44071</v>
      </c>
      <c r="AD1" s="81">
        <v>44072</v>
      </c>
      <c r="AE1" s="81">
        <v>44073</v>
      </c>
      <c r="AF1" s="81">
        <v>44074</v>
      </c>
      <c r="AG1" s="82" t="s">
        <v>126</v>
      </c>
    </row>
    <row r="2" spans="1:33" s="49" customFormat="1" ht="15.75" hidden="1" thickBot="1" x14ac:dyDescent="0.3">
      <c r="A2" s="114" t="s">
        <v>137</v>
      </c>
      <c r="B2" s="48">
        <v>44044</v>
      </c>
      <c r="C2" s="48">
        <v>44045</v>
      </c>
      <c r="D2" s="48">
        <v>44046</v>
      </c>
      <c r="E2" s="48">
        <v>44047</v>
      </c>
      <c r="F2" s="48">
        <v>44048</v>
      </c>
      <c r="G2" s="48">
        <v>44049</v>
      </c>
      <c r="H2" s="48">
        <v>44050</v>
      </c>
      <c r="I2" s="48">
        <v>44051</v>
      </c>
      <c r="J2" s="48">
        <v>44052</v>
      </c>
      <c r="K2" s="48">
        <v>44053</v>
      </c>
      <c r="L2" s="48">
        <v>44054</v>
      </c>
      <c r="M2" s="48">
        <v>44055</v>
      </c>
      <c r="N2" s="48">
        <v>44056</v>
      </c>
      <c r="O2" s="48">
        <v>44057</v>
      </c>
      <c r="P2" s="48">
        <v>44058</v>
      </c>
      <c r="Q2" s="48">
        <v>44059</v>
      </c>
      <c r="R2" s="48">
        <v>44060</v>
      </c>
      <c r="S2" s="48">
        <v>44061</v>
      </c>
      <c r="T2" s="48">
        <v>44062</v>
      </c>
      <c r="U2" s="48">
        <v>44063</v>
      </c>
      <c r="V2" s="48">
        <v>44064</v>
      </c>
      <c r="W2" s="48">
        <v>44065</v>
      </c>
      <c r="X2" s="48">
        <v>44066</v>
      </c>
      <c r="Y2" s="48">
        <v>44067</v>
      </c>
      <c r="Z2" s="48">
        <v>44068</v>
      </c>
      <c r="AA2" s="48">
        <v>44069</v>
      </c>
      <c r="AB2" s="48">
        <v>44070</v>
      </c>
      <c r="AC2" s="48">
        <v>44071</v>
      </c>
      <c r="AD2" s="48">
        <v>44072</v>
      </c>
      <c r="AE2" s="48">
        <v>44073</v>
      </c>
      <c r="AF2" s="48">
        <v>44074</v>
      </c>
    </row>
    <row r="3" spans="1:33" s="24" customFormat="1" hidden="1" x14ac:dyDescent="0.25">
      <c r="A3" s="26" t="s">
        <v>0</v>
      </c>
      <c r="B3" s="23">
        <v>52</v>
      </c>
      <c r="C3" s="23">
        <v>53</v>
      </c>
      <c r="D3" s="24">
        <v>46</v>
      </c>
      <c r="E3" s="24">
        <v>46</v>
      </c>
      <c r="F3" s="24">
        <v>46</v>
      </c>
      <c r="G3" s="24">
        <v>28</v>
      </c>
      <c r="H3" s="1">
        <v>57</v>
      </c>
      <c r="I3" s="1">
        <v>39</v>
      </c>
      <c r="J3" s="1">
        <v>70</v>
      </c>
      <c r="K3" s="24">
        <v>39</v>
      </c>
      <c r="L3" s="24">
        <v>51</v>
      </c>
      <c r="M3" s="24">
        <v>67</v>
      </c>
      <c r="N3" s="24">
        <v>56</v>
      </c>
      <c r="O3" s="24">
        <v>56</v>
      </c>
      <c r="P3" s="24">
        <v>70</v>
      </c>
      <c r="Q3" s="24">
        <v>42</v>
      </c>
      <c r="R3" s="24">
        <v>88</v>
      </c>
      <c r="S3" s="24">
        <v>87</v>
      </c>
      <c r="T3" s="24">
        <v>60</v>
      </c>
      <c r="U3" s="24">
        <v>44</v>
      </c>
      <c r="X3" s="25">
        <v>34</v>
      </c>
      <c r="Y3" s="24">
        <v>43</v>
      </c>
      <c r="Z3" s="24">
        <v>61</v>
      </c>
      <c r="AA3" s="25">
        <v>62</v>
      </c>
      <c r="AB3" s="25">
        <v>45</v>
      </c>
      <c r="AC3" s="25"/>
      <c r="AF3" s="24">
        <v>36</v>
      </c>
    </row>
    <row r="4" spans="1:33" s="1" customFormat="1" hidden="1" x14ac:dyDescent="0.25">
      <c r="A4" s="27" t="s">
        <v>1</v>
      </c>
      <c r="B4" s="22">
        <v>35</v>
      </c>
      <c r="C4" s="22">
        <v>40</v>
      </c>
      <c r="D4" s="1">
        <v>33</v>
      </c>
      <c r="E4" s="1">
        <v>24</v>
      </c>
      <c r="F4" s="1">
        <v>33</v>
      </c>
      <c r="G4" s="1">
        <v>26</v>
      </c>
      <c r="H4" s="1">
        <v>44</v>
      </c>
      <c r="I4" s="1">
        <v>35</v>
      </c>
      <c r="J4" s="1">
        <v>48</v>
      </c>
      <c r="K4" s="1">
        <v>33</v>
      </c>
      <c r="L4" s="1">
        <v>31</v>
      </c>
      <c r="M4" s="1">
        <v>51</v>
      </c>
      <c r="N4" s="1">
        <v>31</v>
      </c>
      <c r="O4" s="1">
        <v>40</v>
      </c>
      <c r="P4" s="1">
        <v>45</v>
      </c>
      <c r="Q4" s="1">
        <v>29</v>
      </c>
      <c r="R4" s="1">
        <v>44</v>
      </c>
      <c r="S4" s="1">
        <v>48</v>
      </c>
      <c r="T4" s="1">
        <v>40</v>
      </c>
      <c r="U4" s="1">
        <v>34</v>
      </c>
      <c r="X4" s="2">
        <v>23</v>
      </c>
      <c r="Y4" s="1">
        <v>34</v>
      </c>
      <c r="Z4" s="1">
        <v>28</v>
      </c>
      <c r="AA4" s="2">
        <v>42</v>
      </c>
      <c r="AB4" s="2">
        <v>30</v>
      </c>
      <c r="AC4" s="2"/>
      <c r="AF4" s="1">
        <v>29</v>
      </c>
    </row>
    <row r="5" spans="1:33" s="1" customFormat="1" hidden="1" x14ac:dyDescent="0.25">
      <c r="A5" s="27" t="s">
        <v>2</v>
      </c>
      <c r="B5" s="22">
        <v>17</v>
      </c>
      <c r="C5" s="22">
        <v>13</v>
      </c>
      <c r="D5" s="1">
        <v>13</v>
      </c>
      <c r="E5" s="1">
        <v>22</v>
      </c>
      <c r="F5" s="1">
        <v>13</v>
      </c>
      <c r="G5" s="1">
        <v>2</v>
      </c>
      <c r="H5" s="1">
        <v>13</v>
      </c>
      <c r="I5" s="1">
        <v>4</v>
      </c>
      <c r="J5" s="1">
        <v>22</v>
      </c>
      <c r="K5" s="1">
        <v>6</v>
      </c>
      <c r="L5" s="1">
        <v>20</v>
      </c>
      <c r="M5" s="1">
        <v>16</v>
      </c>
      <c r="N5" s="1">
        <v>25</v>
      </c>
      <c r="O5" s="1">
        <v>15</v>
      </c>
      <c r="P5" s="1">
        <v>25</v>
      </c>
      <c r="Q5" s="1">
        <v>13</v>
      </c>
      <c r="R5" s="1">
        <v>44</v>
      </c>
      <c r="S5" s="1">
        <v>39</v>
      </c>
      <c r="T5" s="1">
        <v>20</v>
      </c>
      <c r="U5" s="1">
        <v>10</v>
      </c>
      <c r="X5" s="2">
        <v>11</v>
      </c>
      <c r="Y5" s="1">
        <v>9</v>
      </c>
      <c r="Z5" s="1">
        <v>33</v>
      </c>
      <c r="AA5" s="2">
        <v>20</v>
      </c>
      <c r="AB5" s="2">
        <v>15</v>
      </c>
      <c r="AC5" s="2"/>
      <c r="AF5" s="1">
        <v>7</v>
      </c>
    </row>
    <row r="6" spans="1:33" s="1" customFormat="1" hidden="1" x14ac:dyDescent="0.25">
      <c r="A6" s="28" t="s">
        <v>3</v>
      </c>
      <c r="B6" s="70">
        <v>2.3773148148148151E-2</v>
      </c>
      <c r="C6" s="70">
        <v>2.4027777777777776E-2</v>
      </c>
      <c r="D6" s="64">
        <v>2.4849537037037035E-2</v>
      </c>
      <c r="E6" s="64">
        <v>3.107638888888889E-2</v>
      </c>
      <c r="F6" s="64">
        <v>3.2847222222222222E-2</v>
      </c>
      <c r="G6" s="64">
        <v>3.5231481481481482E-2</v>
      </c>
      <c r="H6" s="64">
        <v>2.6412037037037036E-2</v>
      </c>
      <c r="I6" s="64">
        <v>9.2592592592592585E-4</v>
      </c>
      <c r="J6" s="64">
        <v>2.642361111111111E-2</v>
      </c>
      <c r="K6" s="64">
        <v>6.5092592592592591E-2</v>
      </c>
      <c r="L6" s="64">
        <v>3.1782407407407405E-2</v>
      </c>
      <c r="M6" s="64">
        <v>2.4560185185185185E-2</v>
      </c>
      <c r="N6" s="64">
        <v>3.1099537037037037E-2</v>
      </c>
      <c r="O6" s="64">
        <v>2.4560185185185185E-2</v>
      </c>
      <c r="P6" s="64">
        <v>3.7974537037037036E-2</v>
      </c>
      <c r="Q6" s="64">
        <v>3.5532407407407408E-2</v>
      </c>
      <c r="R6" s="64">
        <v>2.8923611111111108E-2</v>
      </c>
      <c r="S6" s="64">
        <v>4.1354166666666664E-2</v>
      </c>
      <c r="T6" s="64">
        <v>2.3333333333333334E-2</v>
      </c>
      <c r="U6" s="64">
        <v>2.3518518518518518E-2</v>
      </c>
      <c r="V6" s="64"/>
      <c r="W6" s="64"/>
      <c r="X6" s="4">
        <v>2.6493055555555558E-2</v>
      </c>
      <c r="Y6" s="64">
        <v>2.9814814814814811E-2</v>
      </c>
      <c r="Z6" s="64">
        <v>4.1863425925925929E-2</v>
      </c>
      <c r="AA6" s="4">
        <v>2.0995370370370373E-2</v>
      </c>
      <c r="AB6" s="4">
        <v>2.9062500000000002E-2</v>
      </c>
      <c r="AC6" s="5"/>
      <c r="AD6" s="64"/>
      <c r="AF6" s="64">
        <v>7.2719907407407414E-2</v>
      </c>
    </row>
    <row r="7" spans="1:33" s="1" customFormat="1" hidden="1" x14ac:dyDescent="0.25">
      <c r="A7" s="28" t="s">
        <v>50</v>
      </c>
      <c r="B7" s="70">
        <v>4.8842592592592592E-3</v>
      </c>
      <c r="C7" s="70">
        <v>1.8750000000000001E-3</v>
      </c>
      <c r="D7" s="64">
        <v>3.1134259259259257E-3</v>
      </c>
      <c r="E7" s="64">
        <v>1.7361111111111112E-4</v>
      </c>
      <c r="F7" s="64">
        <v>1.5393518518518519E-3</v>
      </c>
      <c r="G7" s="64">
        <v>5.3240740740740744E-4</v>
      </c>
      <c r="H7" s="64">
        <v>2.1296296296296298E-3</v>
      </c>
      <c r="I7" s="64">
        <v>1.8865740740740742E-3</v>
      </c>
      <c r="J7" s="64">
        <v>2.8240740740740739E-3</v>
      </c>
      <c r="K7" s="64">
        <v>9.8379629629629642E-4</v>
      </c>
      <c r="L7" s="64">
        <v>2.5000000000000001E-3</v>
      </c>
      <c r="M7" s="64">
        <v>1.0844907407407407E-2</v>
      </c>
      <c r="N7" s="64">
        <v>1.5393518518518519E-3</v>
      </c>
      <c r="O7" s="64">
        <v>7.0601851851851847E-4</v>
      </c>
      <c r="P7" s="64">
        <v>5.2546296296296299E-3</v>
      </c>
      <c r="Q7" s="64">
        <v>1.4687499999999999E-2</v>
      </c>
      <c r="R7" s="64">
        <v>3.414351851851852E-3</v>
      </c>
      <c r="S7" s="64">
        <v>3.5532407407407405E-3</v>
      </c>
      <c r="T7" s="64">
        <v>1.8287037037037037E-3</v>
      </c>
      <c r="U7" s="64">
        <v>2.2453703703703702E-3</v>
      </c>
      <c r="V7" s="64"/>
      <c r="W7" s="64"/>
      <c r="X7" s="4">
        <v>5.0694444444444441E-3</v>
      </c>
      <c r="Y7" s="64">
        <v>3.1481481481481482E-3</v>
      </c>
      <c r="Z7" s="64">
        <v>2.8472222222222219E-3</v>
      </c>
      <c r="AA7" s="5">
        <v>4.9768518518518521E-4</v>
      </c>
      <c r="AB7" s="5">
        <v>1.1111111111111111E-3</v>
      </c>
      <c r="AC7" s="4"/>
      <c r="AD7" s="64"/>
      <c r="AF7" s="64">
        <v>5.9027777777777778E-4</v>
      </c>
    </row>
    <row r="8" spans="1:33" s="1" customFormat="1" hidden="1" x14ac:dyDescent="0.25">
      <c r="A8" s="28" t="s">
        <v>125</v>
      </c>
      <c r="B8" s="70">
        <v>1.8969907407407408E-2</v>
      </c>
      <c r="C8" s="70">
        <v>5.8217592592592592E-3</v>
      </c>
      <c r="D8" s="64">
        <v>1.6064814814814813E-2</v>
      </c>
      <c r="E8" s="64">
        <v>1.0185185185185186E-3</v>
      </c>
      <c r="F8" s="64">
        <v>6.0069444444444441E-3</v>
      </c>
      <c r="G8" s="64">
        <v>2.6967592592592594E-3</v>
      </c>
      <c r="H8" s="64">
        <v>1.4351851851851852E-2</v>
      </c>
      <c r="I8" s="64">
        <v>1.3518518518518518E-2</v>
      </c>
      <c r="J8" s="64">
        <v>1.4652777777777778E-2</v>
      </c>
      <c r="K8" s="64">
        <v>4.9189814814814816E-3</v>
      </c>
      <c r="L8" s="64">
        <v>2.2048611111111113E-2</v>
      </c>
      <c r="M8" s="64">
        <v>1.7523148148148149E-2</v>
      </c>
      <c r="N8" s="64">
        <v>1.4641203703703703E-2</v>
      </c>
      <c r="O8" s="64">
        <v>2.9050925925925928E-3</v>
      </c>
      <c r="P8" s="64">
        <v>1.3206018518518518E-2</v>
      </c>
      <c r="Q8" s="64">
        <v>2.2118055555555557E-2</v>
      </c>
      <c r="R8" s="64">
        <v>1.3483796296296298E-2</v>
      </c>
      <c r="S8" s="64">
        <v>7.2685185185185188E-3</v>
      </c>
      <c r="T8" s="64">
        <v>5.2430555555555555E-3</v>
      </c>
      <c r="U8" s="64">
        <v>9.0509259259259258E-3</v>
      </c>
      <c r="V8" s="64"/>
      <c r="W8" s="64"/>
      <c r="X8" s="4">
        <v>9.9421296296296289E-3</v>
      </c>
      <c r="Y8" s="64">
        <v>2.3101851851851849E-2</v>
      </c>
      <c r="Z8" s="64">
        <v>1.2789351851851852E-2</v>
      </c>
      <c r="AA8" s="5">
        <v>9.9189814814814817E-3</v>
      </c>
      <c r="AB8" s="5">
        <v>1.2164351851851852E-2</v>
      </c>
      <c r="AC8" s="5"/>
      <c r="AF8" s="64">
        <v>2.7662037037037034E-3</v>
      </c>
    </row>
    <row r="9" spans="1:33" s="17" customFormat="1" hidden="1" x14ac:dyDescent="0.25">
      <c r="A9" s="37" t="s">
        <v>51</v>
      </c>
      <c r="B9" s="3">
        <f>SUM(B4/B3)</f>
        <v>0.67307692307692313</v>
      </c>
      <c r="C9" s="3">
        <f>SUM(C4/C3)</f>
        <v>0.75471698113207553</v>
      </c>
      <c r="D9" s="3">
        <f>SUM(D4/D3)</f>
        <v>0.71739130434782605</v>
      </c>
      <c r="E9" s="3">
        <f t="shared" ref="E9:AF9" si="0">SUM(E4/E3)</f>
        <v>0.52173913043478259</v>
      </c>
      <c r="F9" s="3">
        <f t="shared" si="0"/>
        <v>0.71739130434782605</v>
      </c>
      <c r="G9" s="3">
        <f t="shared" si="0"/>
        <v>0.9285714285714286</v>
      </c>
      <c r="H9" s="3">
        <f t="shared" si="0"/>
        <v>0.77192982456140347</v>
      </c>
      <c r="I9" s="3">
        <f t="shared" si="0"/>
        <v>0.89743589743589747</v>
      </c>
      <c r="J9" s="3">
        <f t="shared" si="0"/>
        <v>0.68571428571428572</v>
      </c>
      <c r="K9" s="3">
        <f t="shared" si="0"/>
        <v>0.84615384615384615</v>
      </c>
      <c r="L9" s="3">
        <f t="shared" si="0"/>
        <v>0.60784313725490191</v>
      </c>
      <c r="M9" s="3">
        <f t="shared" si="0"/>
        <v>0.76119402985074625</v>
      </c>
      <c r="N9" s="3">
        <f t="shared" si="0"/>
        <v>0.5535714285714286</v>
      </c>
      <c r="O9" s="3">
        <f t="shared" si="0"/>
        <v>0.7142857142857143</v>
      </c>
      <c r="P9" s="3">
        <f t="shared" si="0"/>
        <v>0.6428571428571429</v>
      </c>
      <c r="Q9" s="3">
        <f t="shared" si="0"/>
        <v>0.69047619047619047</v>
      </c>
      <c r="R9" s="3">
        <f t="shared" si="0"/>
        <v>0.5</v>
      </c>
      <c r="S9" s="3">
        <f t="shared" si="0"/>
        <v>0.55172413793103448</v>
      </c>
      <c r="T9" s="3">
        <f t="shared" si="0"/>
        <v>0.66666666666666663</v>
      </c>
      <c r="U9" s="3">
        <f t="shared" si="0"/>
        <v>0.77272727272727271</v>
      </c>
      <c r="V9" s="3" t="e">
        <f t="shared" si="0"/>
        <v>#DIV/0!</v>
      </c>
      <c r="W9" s="3" t="e">
        <f t="shared" si="0"/>
        <v>#DIV/0!</v>
      </c>
      <c r="X9" s="3">
        <f t="shared" si="0"/>
        <v>0.67647058823529416</v>
      </c>
      <c r="Y9" s="3">
        <f t="shared" si="0"/>
        <v>0.79069767441860461</v>
      </c>
      <c r="Z9" s="3">
        <f t="shared" si="0"/>
        <v>0.45901639344262296</v>
      </c>
      <c r="AA9" s="3">
        <f t="shared" si="0"/>
        <v>0.67741935483870963</v>
      </c>
      <c r="AB9" s="3">
        <f t="shared" si="0"/>
        <v>0.66666666666666663</v>
      </c>
      <c r="AC9" s="3" t="e">
        <f t="shared" si="0"/>
        <v>#DIV/0!</v>
      </c>
      <c r="AD9" s="3" t="e">
        <f t="shared" si="0"/>
        <v>#DIV/0!</v>
      </c>
      <c r="AE9" s="3" t="e">
        <f t="shared" si="0"/>
        <v>#DIV/0!</v>
      </c>
      <c r="AF9" s="3">
        <f t="shared" si="0"/>
        <v>0.80555555555555558</v>
      </c>
      <c r="AG9" s="3" t="e">
        <f t="shared" ref="AG9" si="1">SUM(AG4/AG3)</f>
        <v>#DIV/0!</v>
      </c>
    </row>
    <row r="10" spans="1:33" s="17" customFormat="1" ht="15.75" hidden="1" thickBot="1" x14ac:dyDescent="0.3">
      <c r="A10" s="36" t="s">
        <v>45</v>
      </c>
      <c r="B10" s="3">
        <f>SUM(B5/B3)</f>
        <v>0.32692307692307693</v>
      </c>
      <c r="C10" s="3">
        <f>SUM(C5/C3)</f>
        <v>0.24528301886792453</v>
      </c>
      <c r="D10" s="3">
        <f>SUM(D5/D3)</f>
        <v>0.28260869565217389</v>
      </c>
      <c r="E10" s="3">
        <f t="shared" ref="E10:AF10" si="2">SUM(E5/E3)</f>
        <v>0.47826086956521741</v>
      </c>
      <c r="F10" s="3">
        <f t="shared" si="2"/>
        <v>0.28260869565217389</v>
      </c>
      <c r="G10" s="3">
        <f t="shared" si="2"/>
        <v>7.1428571428571425E-2</v>
      </c>
      <c r="H10" s="3">
        <f t="shared" si="2"/>
        <v>0.22807017543859648</v>
      </c>
      <c r="I10" s="3">
        <f t="shared" si="2"/>
        <v>0.10256410256410256</v>
      </c>
      <c r="J10" s="3">
        <f t="shared" si="2"/>
        <v>0.31428571428571428</v>
      </c>
      <c r="K10" s="3">
        <f t="shared" si="2"/>
        <v>0.15384615384615385</v>
      </c>
      <c r="L10" s="3">
        <f t="shared" si="2"/>
        <v>0.39215686274509803</v>
      </c>
      <c r="M10" s="3">
        <f t="shared" si="2"/>
        <v>0.23880597014925373</v>
      </c>
      <c r="N10" s="3">
        <f t="shared" si="2"/>
        <v>0.44642857142857145</v>
      </c>
      <c r="O10" s="3">
        <f t="shared" si="2"/>
        <v>0.26785714285714285</v>
      </c>
      <c r="P10" s="3">
        <f t="shared" si="2"/>
        <v>0.35714285714285715</v>
      </c>
      <c r="Q10" s="3">
        <f t="shared" si="2"/>
        <v>0.30952380952380953</v>
      </c>
      <c r="R10" s="3">
        <f t="shared" si="2"/>
        <v>0.5</v>
      </c>
      <c r="S10" s="3">
        <f t="shared" si="2"/>
        <v>0.44827586206896552</v>
      </c>
      <c r="T10" s="3">
        <f t="shared" si="2"/>
        <v>0.33333333333333331</v>
      </c>
      <c r="U10" s="3">
        <f t="shared" si="2"/>
        <v>0.22727272727272727</v>
      </c>
      <c r="V10" s="3" t="e">
        <f t="shared" si="2"/>
        <v>#DIV/0!</v>
      </c>
      <c r="W10" s="3" t="e">
        <f t="shared" si="2"/>
        <v>#DIV/0!</v>
      </c>
      <c r="X10" s="3">
        <f t="shared" si="2"/>
        <v>0.3235294117647059</v>
      </c>
      <c r="Y10" s="3">
        <f t="shared" si="2"/>
        <v>0.20930232558139536</v>
      </c>
      <c r="Z10" s="3">
        <f t="shared" si="2"/>
        <v>0.54098360655737709</v>
      </c>
      <c r="AA10" s="3">
        <f t="shared" si="2"/>
        <v>0.32258064516129031</v>
      </c>
      <c r="AB10" s="3">
        <f t="shared" si="2"/>
        <v>0.33333333333333331</v>
      </c>
      <c r="AC10" s="3" t="e">
        <f t="shared" si="2"/>
        <v>#DIV/0!</v>
      </c>
      <c r="AD10" s="3" t="e">
        <f t="shared" si="2"/>
        <v>#DIV/0!</v>
      </c>
      <c r="AE10" s="3" t="e">
        <f t="shared" si="2"/>
        <v>#DIV/0!</v>
      </c>
      <c r="AF10" s="3">
        <f t="shared" si="2"/>
        <v>0.19444444444444445</v>
      </c>
      <c r="AG10" s="3" t="e">
        <f t="shared" ref="AG10" si="3">SUM(AG5/AG3)</f>
        <v>#DIV/0!</v>
      </c>
    </row>
    <row r="11" spans="1:33" s="430" customFormat="1" ht="15.75" hidden="1" thickBot="1" x14ac:dyDescent="0.3">
      <c r="A11" s="428" t="s">
        <v>54</v>
      </c>
      <c r="B11" s="429"/>
      <c r="C11" s="429"/>
      <c r="D11" s="429"/>
      <c r="E11" s="429"/>
      <c r="F11" s="429"/>
      <c r="G11" s="429"/>
      <c r="H11" s="429"/>
      <c r="I11" s="440"/>
      <c r="J11" s="429"/>
      <c r="K11" s="429"/>
      <c r="L11" s="429"/>
      <c r="M11" s="429"/>
      <c r="N11" s="429"/>
      <c r="O11" s="429"/>
      <c r="P11" s="429"/>
      <c r="Q11" s="429"/>
      <c r="R11" s="429"/>
      <c r="S11" s="429"/>
      <c r="T11" s="429"/>
      <c r="U11" s="429"/>
      <c r="V11" s="429"/>
      <c r="W11" s="429"/>
      <c r="X11" s="429"/>
      <c r="Y11" s="429"/>
      <c r="Z11" s="429"/>
      <c r="AA11" s="429"/>
      <c r="AB11" s="429"/>
      <c r="AC11" s="429"/>
      <c r="AD11" s="429"/>
      <c r="AE11" s="429"/>
    </row>
    <row r="12" spans="1:33" s="24" customFormat="1" hidden="1" x14ac:dyDescent="0.25">
      <c r="A12" s="26" t="s">
        <v>4</v>
      </c>
      <c r="B12" s="23">
        <v>8</v>
      </c>
      <c r="C12" s="23">
        <v>2</v>
      </c>
      <c r="D12" s="24">
        <v>5</v>
      </c>
      <c r="E12" s="24">
        <v>1</v>
      </c>
      <c r="F12" s="24">
        <v>1</v>
      </c>
      <c r="G12" s="24">
        <v>2</v>
      </c>
      <c r="H12" s="24">
        <v>3</v>
      </c>
      <c r="I12" s="1">
        <v>0</v>
      </c>
      <c r="J12" s="24">
        <v>4</v>
      </c>
      <c r="K12" s="24">
        <v>1</v>
      </c>
      <c r="L12" s="24">
        <v>4</v>
      </c>
      <c r="M12" s="24">
        <v>3</v>
      </c>
      <c r="N12" s="24">
        <v>2</v>
      </c>
      <c r="O12" s="24">
        <v>9</v>
      </c>
      <c r="P12" s="24">
        <v>1</v>
      </c>
      <c r="Q12" s="24">
        <v>6</v>
      </c>
      <c r="R12" s="24">
        <v>13</v>
      </c>
      <c r="S12" s="24">
        <v>4</v>
      </c>
      <c r="T12" s="24">
        <v>1</v>
      </c>
      <c r="U12" s="24">
        <v>2</v>
      </c>
      <c r="X12" s="25">
        <v>2</v>
      </c>
      <c r="Y12" s="24">
        <v>2</v>
      </c>
      <c r="Z12" s="24">
        <v>10</v>
      </c>
      <c r="AA12" s="25">
        <v>15</v>
      </c>
      <c r="AB12" s="2">
        <v>4</v>
      </c>
      <c r="AC12" s="2"/>
      <c r="AF12" s="24">
        <v>3</v>
      </c>
    </row>
    <row r="13" spans="1:33" s="1" customFormat="1" hidden="1" x14ac:dyDescent="0.25">
      <c r="A13" s="27" t="s">
        <v>5</v>
      </c>
      <c r="B13" s="22">
        <v>3</v>
      </c>
      <c r="C13" s="22">
        <v>2</v>
      </c>
      <c r="D13" s="1">
        <v>1</v>
      </c>
      <c r="E13" s="1">
        <v>0</v>
      </c>
      <c r="F13" s="1">
        <v>3</v>
      </c>
      <c r="G13" s="1">
        <v>0</v>
      </c>
      <c r="H13" s="1">
        <v>1</v>
      </c>
      <c r="I13" s="1">
        <v>1</v>
      </c>
      <c r="J13" s="1">
        <v>2</v>
      </c>
      <c r="K13" s="1">
        <v>1</v>
      </c>
      <c r="L13" s="1">
        <v>0</v>
      </c>
      <c r="M13" s="1">
        <v>5</v>
      </c>
      <c r="N13" s="1">
        <v>0</v>
      </c>
      <c r="O13" s="1">
        <v>2</v>
      </c>
      <c r="P13" s="1">
        <v>3</v>
      </c>
      <c r="Q13" s="1">
        <v>0</v>
      </c>
      <c r="R13" s="1">
        <v>6</v>
      </c>
      <c r="S13" s="1">
        <v>7</v>
      </c>
      <c r="T13" s="1">
        <v>3</v>
      </c>
      <c r="U13" s="1">
        <v>0</v>
      </c>
      <c r="X13" s="2">
        <v>2</v>
      </c>
      <c r="Y13" s="1">
        <v>1</v>
      </c>
      <c r="Z13" s="1">
        <v>4</v>
      </c>
      <c r="AA13" s="2">
        <v>3</v>
      </c>
      <c r="AB13" s="2">
        <v>1</v>
      </c>
      <c r="AC13" s="2"/>
      <c r="AF13" s="1">
        <v>1</v>
      </c>
    </row>
    <row r="14" spans="1:33" s="1" customFormat="1" hidden="1" x14ac:dyDescent="0.25">
      <c r="A14" s="27" t="s">
        <v>6</v>
      </c>
      <c r="B14" s="22">
        <v>6</v>
      </c>
      <c r="C14" s="22">
        <v>9</v>
      </c>
      <c r="D14" s="1">
        <v>7</v>
      </c>
      <c r="E14" s="1">
        <v>21</v>
      </c>
      <c r="F14" s="1">
        <v>9</v>
      </c>
      <c r="G14" s="1">
        <v>0</v>
      </c>
      <c r="H14" s="1">
        <v>9</v>
      </c>
      <c r="I14" s="1">
        <v>3</v>
      </c>
      <c r="J14" s="1">
        <v>16</v>
      </c>
      <c r="K14" s="1">
        <v>4</v>
      </c>
      <c r="L14" s="1">
        <v>16</v>
      </c>
      <c r="M14" s="1">
        <v>8</v>
      </c>
      <c r="N14" s="1">
        <v>23</v>
      </c>
      <c r="O14" s="1">
        <v>4</v>
      </c>
      <c r="P14" s="1">
        <v>21</v>
      </c>
      <c r="Q14" s="1">
        <v>7</v>
      </c>
      <c r="R14" s="1">
        <v>25</v>
      </c>
      <c r="S14" s="1">
        <v>28</v>
      </c>
      <c r="T14" s="1">
        <v>16</v>
      </c>
      <c r="U14" s="1">
        <v>8</v>
      </c>
      <c r="X14" s="2">
        <v>7</v>
      </c>
      <c r="Y14" s="1">
        <v>6</v>
      </c>
      <c r="Z14" s="1">
        <v>19</v>
      </c>
      <c r="AA14" s="2">
        <v>2</v>
      </c>
      <c r="AB14" s="2">
        <v>10</v>
      </c>
      <c r="AC14" s="2"/>
      <c r="AF14" s="1">
        <v>3</v>
      </c>
    </row>
    <row r="15" spans="1:33" s="33" customFormat="1" hidden="1" x14ac:dyDescent="0.25">
      <c r="A15" s="35" t="s">
        <v>48</v>
      </c>
      <c r="B15" s="3">
        <f t="shared" ref="B15:AG15" si="4">SUM(B12/B5)</f>
        <v>0.47058823529411764</v>
      </c>
      <c r="C15" s="3">
        <f t="shared" si="4"/>
        <v>0.15384615384615385</v>
      </c>
      <c r="D15" s="3">
        <f t="shared" si="4"/>
        <v>0.38461538461538464</v>
      </c>
      <c r="E15" s="3">
        <f t="shared" si="4"/>
        <v>4.5454545454545456E-2</v>
      </c>
      <c r="F15" s="3">
        <f t="shared" si="4"/>
        <v>7.6923076923076927E-2</v>
      </c>
      <c r="G15" s="3">
        <f t="shared" si="4"/>
        <v>1</v>
      </c>
      <c r="H15" s="3">
        <f t="shared" si="4"/>
        <v>0.23076923076923078</v>
      </c>
      <c r="I15" s="3">
        <f t="shared" si="4"/>
        <v>0</v>
      </c>
      <c r="J15" s="3">
        <f t="shared" si="4"/>
        <v>0.18181818181818182</v>
      </c>
      <c r="K15" s="3">
        <f t="shared" si="4"/>
        <v>0.16666666666666666</v>
      </c>
      <c r="L15" s="3">
        <f t="shared" si="4"/>
        <v>0.2</v>
      </c>
      <c r="M15" s="3">
        <f t="shared" si="4"/>
        <v>0.1875</v>
      </c>
      <c r="N15" s="3">
        <f t="shared" si="4"/>
        <v>0.08</v>
      </c>
      <c r="O15" s="3">
        <f t="shared" si="4"/>
        <v>0.6</v>
      </c>
      <c r="P15" s="3">
        <f t="shared" si="4"/>
        <v>0.04</v>
      </c>
      <c r="Q15" s="3">
        <f t="shared" si="4"/>
        <v>0.46153846153846156</v>
      </c>
      <c r="R15" s="3">
        <f t="shared" si="4"/>
        <v>0.29545454545454547</v>
      </c>
      <c r="S15" s="3">
        <f t="shared" si="4"/>
        <v>0.10256410256410256</v>
      </c>
      <c r="T15" s="3">
        <f t="shared" si="4"/>
        <v>0.05</v>
      </c>
      <c r="U15" s="3">
        <f t="shared" si="4"/>
        <v>0.2</v>
      </c>
      <c r="V15" s="3" t="e">
        <f t="shared" si="4"/>
        <v>#DIV/0!</v>
      </c>
      <c r="W15" s="3" t="e">
        <f t="shared" si="4"/>
        <v>#DIV/0!</v>
      </c>
      <c r="X15" s="3">
        <f t="shared" si="4"/>
        <v>0.18181818181818182</v>
      </c>
      <c r="Y15" s="3">
        <f t="shared" si="4"/>
        <v>0.22222222222222221</v>
      </c>
      <c r="Z15" s="3">
        <f t="shared" si="4"/>
        <v>0.30303030303030304</v>
      </c>
      <c r="AA15" s="3">
        <f t="shared" si="4"/>
        <v>0.75</v>
      </c>
      <c r="AB15" s="3">
        <f t="shared" si="4"/>
        <v>0.26666666666666666</v>
      </c>
      <c r="AC15" s="3" t="e">
        <f t="shared" si="4"/>
        <v>#DIV/0!</v>
      </c>
      <c r="AD15" s="3" t="e">
        <f t="shared" si="4"/>
        <v>#DIV/0!</v>
      </c>
      <c r="AE15" s="3" t="e">
        <f t="shared" si="4"/>
        <v>#DIV/0!</v>
      </c>
      <c r="AF15" s="3">
        <f t="shared" si="4"/>
        <v>0.42857142857142855</v>
      </c>
      <c r="AG15" s="3" t="e">
        <f t="shared" si="4"/>
        <v>#DIV/0!</v>
      </c>
    </row>
    <row r="16" spans="1:33" s="33" customFormat="1" hidden="1" x14ac:dyDescent="0.25">
      <c r="A16" s="35" t="s">
        <v>46</v>
      </c>
      <c r="B16" s="3">
        <f t="shared" ref="B16:AG16" si="5">SUM(B13/B5)</f>
        <v>0.17647058823529413</v>
      </c>
      <c r="C16" s="3">
        <f t="shared" si="5"/>
        <v>0.15384615384615385</v>
      </c>
      <c r="D16" s="3">
        <f t="shared" si="5"/>
        <v>7.6923076923076927E-2</v>
      </c>
      <c r="E16" s="3">
        <f t="shared" si="5"/>
        <v>0</v>
      </c>
      <c r="F16" s="3">
        <f t="shared" si="5"/>
        <v>0.23076923076923078</v>
      </c>
      <c r="G16" s="3">
        <f t="shared" si="5"/>
        <v>0</v>
      </c>
      <c r="H16" s="3">
        <f t="shared" si="5"/>
        <v>7.6923076923076927E-2</v>
      </c>
      <c r="I16" s="3">
        <f t="shared" si="5"/>
        <v>0.25</v>
      </c>
      <c r="J16" s="3">
        <f t="shared" si="5"/>
        <v>9.0909090909090912E-2</v>
      </c>
      <c r="K16" s="3">
        <f t="shared" si="5"/>
        <v>0.16666666666666666</v>
      </c>
      <c r="L16" s="3">
        <f t="shared" si="5"/>
        <v>0</v>
      </c>
      <c r="M16" s="3">
        <f t="shared" si="5"/>
        <v>0.3125</v>
      </c>
      <c r="N16" s="3">
        <f t="shared" si="5"/>
        <v>0</v>
      </c>
      <c r="O16" s="3">
        <f t="shared" si="5"/>
        <v>0.13333333333333333</v>
      </c>
      <c r="P16" s="3">
        <f t="shared" si="5"/>
        <v>0.12</v>
      </c>
      <c r="Q16" s="3">
        <f t="shared" si="5"/>
        <v>0</v>
      </c>
      <c r="R16" s="3">
        <f t="shared" si="5"/>
        <v>0.13636363636363635</v>
      </c>
      <c r="S16" s="3">
        <f t="shared" si="5"/>
        <v>0.17948717948717949</v>
      </c>
      <c r="T16" s="3">
        <f t="shared" si="5"/>
        <v>0.15</v>
      </c>
      <c r="U16" s="3">
        <f t="shared" si="5"/>
        <v>0</v>
      </c>
      <c r="V16" s="3" t="e">
        <f t="shared" si="5"/>
        <v>#DIV/0!</v>
      </c>
      <c r="W16" s="3" t="e">
        <f t="shared" si="5"/>
        <v>#DIV/0!</v>
      </c>
      <c r="X16" s="3">
        <f t="shared" si="5"/>
        <v>0.18181818181818182</v>
      </c>
      <c r="Y16" s="3">
        <f t="shared" si="5"/>
        <v>0.1111111111111111</v>
      </c>
      <c r="Z16" s="3">
        <f t="shared" si="5"/>
        <v>0.12121212121212122</v>
      </c>
      <c r="AA16" s="3">
        <f t="shared" si="5"/>
        <v>0.15</v>
      </c>
      <c r="AB16" s="3">
        <f t="shared" si="5"/>
        <v>6.6666666666666666E-2</v>
      </c>
      <c r="AC16" s="3" t="e">
        <f t="shared" si="5"/>
        <v>#DIV/0!</v>
      </c>
      <c r="AD16" s="3" t="e">
        <f t="shared" si="5"/>
        <v>#DIV/0!</v>
      </c>
      <c r="AE16" s="3" t="e">
        <f t="shared" si="5"/>
        <v>#DIV/0!</v>
      </c>
      <c r="AF16" s="3">
        <f t="shared" si="5"/>
        <v>0.14285714285714285</v>
      </c>
      <c r="AG16" s="3" t="e">
        <f t="shared" si="5"/>
        <v>#DIV/0!</v>
      </c>
    </row>
    <row r="17" spans="1:33" s="33" customFormat="1" ht="15.75" hidden="1" thickBot="1" x14ac:dyDescent="0.3">
      <c r="A17" s="34" t="s">
        <v>52</v>
      </c>
      <c r="B17" s="3">
        <f t="shared" ref="B17:AG17" si="6">SUM(B14/B5)</f>
        <v>0.35294117647058826</v>
      </c>
      <c r="C17" s="3">
        <f t="shared" si="6"/>
        <v>0.69230769230769229</v>
      </c>
      <c r="D17" s="3">
        <f t="shared" si="6"/>
        <v>0.53846153846153844</v>
      </c>
      <c r="E17" s="3">
        <f t="shared" si="6"/>
        <v>0.95454545454545459</v>
      </c>
      <c r="F17" s="3">
        <f t="shared" si="6"/>
        <v>0.69230769230769229</v>
      </c>
      <c r="G17" s="3">
        <f t="shared" si="6"/>
        <v>0</v>
      </c>
      <c r="H17" s="3">
        <f t="shared" si="6"/>
        <v>0.69230769230769229</v>
      </c>
      <c r="I17" s="3">
        <f t="shared" si="6"/>
        <v>0.75</v>
      </c>
      <c r="J17" s="3">
        <f t="shared" si="6"/>
        <v>0.72727272727272729</v>
      </c>
      <c r="K17" s="3">
        <f t="shared" si="6"/>
        <v>0.66666666666666663</v>
      </c>
      <c r="L17" s="3">
        <f t="shared" si="6"/>
        <v>0.8</v>
      </c>
      <c r="M17" s="3">
        <f t="shared" si="6"/>
        <v>0.5</v>
      </c>
      <c r="N17" s="3">
        <f t="shared" si="6"/>
        <v>0.92</v>
      </c>
      <c r="O17" s="3">
        <f t="shared" si="6"/>
        <v>0.26666666666666666</v>
      </c>
      <c r="P17" s="3">
        <f t="shared" si="6"/>
        <v>0.84</v>
      </c>
      <c r="Q17" s="3">
        <f t="shared" si="6"/>
        <v>0.53846153846153844</v>
      </c>
      <c r="R17" s="3">
        <f t="shared" si="6"/>
        <v>0.56818181818181823</v>
      </c>
      <c r="S17" s="3">
        <f t="shared" si="6"/>
        <v>0.71794871794871795</v>
      </c>
      <c r="T17" s="3">
        <f t="shared" si="6"/>
        <v>0.8</v>
      </c>
      <c r="U17" s="3">
        <f t="shared" si="6"/>
        <v>0.8</v>
      </c>
      <c r="V17" s="3" t="e">
        <f t="shared" si="6"/>
        <v>#DIV/0!</v>
      </c>
      <c r="W17" s="3" t="e">
        <f t="shared" si="6"/>
        <v>#DIV/0!</v>
      </c>
      <c r="X17" s="3">
        <f t="shared" si="6"/>
        <v>0.63636363636363635</v>
      </c>
      <c r="Y17" s="3">
        <f t="shared" si="6"/>
        <v>0.66666666666666663</v>
      </c>
      <c r="Z17" s="3">
        <f t="shared" si="6"/>
        <v>0.5757575757575758</v>
      </c>
      <c r="AA17" s="3">
        <f t="shared" si="6"/>
        <v>0.1</v>
      </c>
      <c r="AB17" s="3">
        <f t="shared" si="6"/>
        <v>0.66666666666666663</v>
      </c>
      <c r="AC17" s="3" t="e">
        <f t="shared" si="6"/>
        <v>#DIV/0!</v>
      </c>
      <c r="AD17" s="3" t="e">
        <f t="shared" si="6"/>
        <v>#DIV/0!</v>
      </c>
      <c r="AE17" s="3" t="e">
        <f t="shared" si="6"/>
        <v>#DIV/0!</v>
      </c>
      <c r="AF17" s="3">
        <f t="shared" si="6"/>
        <v>0.42857142857142855</v>
      </c>
      <c r="AG17" s="3" t="e">
        <f t="shared" si="6"/>
        <v>#DIV/0!</v>
      </c>
    </row>
    <row r="18" spans="1:33" s="434" customFormat="1" hidden="1" x14ac:dyDescent="0.25"/>
    <row r="19" spans="1:33" s="434" customFormat="1" hidden="1" x14ac:dyDescent="0.25"/>
    <row r="20" spans="1:33" s="20" customFormat="1" hidden="1" x14ac:dyDescent="0.25">
      <c r="A20" s="115" t="s">
        <v>136</v>
      </c>
      <c r="B20" s="53">
        <v>44044</v>
      </c>
      <c r="C20" s="53">
        <v>44045</v>
      </c>
      <c r="D20" s="53">
        <v>44046</v>
      </c>
      <c r="E20" s="53">
        <v>44047</v>
      </c>
      <c r="F20" s="53">
        <v>44048</v>
      </c>
      <c r="G20" s="53">
        <v>44049</v>
      </c>
      <c r="H20" s="53">
        <v>44050</v>
      </c>
      <c r="I20" s="53">
        <v>44051</v>
      </c>
      <c r="J20" s="53">
        <v>44052</v>
      </c>
      <c r="K20" s="53">
        <v>44053</v>
      </c>
      <c r="L20" s="53">
        <v>44054</v>
      </c>
      <c r="M20" s="53">
        <v>44055</v>
      </c>
      <c r="N20" s="53">
        <v>44056</v>
      </c>
      <c r="O20" s="53">
        <v>44057</v>
      </c>
      <c r="P20" s="53">
        <v>44058</v>
      </c>
      <c r="Q20" s="53">
        <v>44059</v>
      </c>
      <c r="R20" s="53">
        <v>44060</v>
      </c>
      <c r="S20" s="53">
        <v>44061</v>
      </c>
      <c r="T20" s="53">
        <v>44062</v>
      </c>
      <c r="U20" s="53">
        <v>44063</v>
      </c>
      <c r="V20" s="53">
        <v>44064</v>
      </c>
      <c r="W20" s="53">
        <v>44065</v>
      </c>
      <c r="X20" s="53">
        <v>44066</v>
      </c>
      <c r="Y20" s="53">
        <v>44067</v>
      </c>
      <c r="Z20" s="53">
        <v>44068</v>
      </c>
      <c r="AA20" s="53">
        <v>44069</v>
      </c>
      <c r="AB20" s="53">
        <v>44070</v>
      </c>
      <c r="AC20" s="53">
        <v>44071</v>
      </c>
      <c r="AD20" s="53">
        <v>44072</v>
      </c>
      <c r="AE20" s="53">
        <v>44073</v>
      </c>
      <c r="AF20" s="53">
        <v>44074</v>
      </c>
      <c r="AG20" s="20" t="s">
        <v>126</v>
      </c>
    </row>
    <row r="21" spans="1:33" s="25" customFormat="1" hidden="1" x14ac:dyDescent="0.25">
      <c r="A21" s="50" t="s">
        <v>0</v>
      </c>
      <c r="B21" s="51">
        <v>70</v>
      </c>
      <c r="C21" s="25">
        <v>74</v>
      </c>
      <c r="D21" s="24">
        <v>69</v>
      </c>
      <c r="E21" s="25">
        <v>68</v>
      </c>
      <c r="F21" s="25">
        <v>74</v>
      </c>
      <c r="G21" s="25">
        <v>53</v>
      </c>
      <c r="H21" s="25">
        <v>76</v>
      </c>
      <c r="I21" s="25">
        <v>50</v>
      </c>
      <c r="J21" s="25">
        <v>68</v>
      </c>
      <c r="K21" s="25">
        <v>131</v>
      </c>
      <c r="L21" s="25">
        <v>118</v>
      </c>
      <c r="M21" s="25">
        <v>101</v>
      </c>
      <c r="N21" s="25">
        <v>120</v>
      </c>
      <c r="O21" s="25">
        <v>120</v>
      </c>
      <c r="P21" s="25">
        <v>75</v>
      </c>
      <c r="Q21" s="25">
        <v>82</v>
      </c>
      <c r="R21" s="25">
        <v>116</v>
      </c>
      <c r="S21" s="25">
        <v>99</v>
      </c>
      <c r="T21" s="25">
        <v>129</v>
      </c>
      <c r="U21" s="25">
        <v>89</v>
      </c>
      <c r="X21" s="25">
        <v>113</v>
      </c>
      <c r="Y21" s="25">
        <v>75</v>
      </c>
      <c r="Z21" s="25">
        <v>77</v>
      </c>
      <c r="AA21" s="25">
        <v>68</v>
      </c>
      <c r="AB21" s="52">
        <v>73</v>
      </c>
      <c r="AC21" s="52"/>
      <c r="AF21" s="25">
        <v>76</v>
      </c>
    </row>
    <row r="22" spans="1:33" s="2" customFormat="1" hidden="1" x14ac:dyDescent="0.25">
      <c r="A22" s="39" t="s">
        <v>1</v>
      </c>
      <c r="B22" s="38">
        <v>48</v>
      </c>
      <c r="C22" s="2">
        <v>48</v>
      </c>
      <c r="D22" s="1">
        <v>56</v>
      </c>
      <c r="E22" s="2">
        <v>49</v>
      </c>
      <c r="F22" s="2">
        <v>35</v>
      </c>
      <c r="G22" s="2">
        <v>41</v>
      </c>
      <c r="H22" s="2">
        <v>45</v>
      </c>
      <c r="I22" s="2">
        <v>42</v>
      </c>
      <c r="J22" s="2">
        <v>47</v>
      </c>
      <c r="K22" s="2">
        <v>60</v>
      </c>
      <c r="L22" s="2">
        <v>63</v>
      </c>
      <c r="M22" s="2">
        <v>58</v>
      </c>
      <c r="N22" s="2">
        <v>52</v>
      </c>
      <c r="O22" s="2">
        <v>64</v>
      </c>
      <c r="P22" s="2">
        <v>42</v>
      </c>
      <c r="Q22" s="2">
        <v>61</v>
      </c>
      <c r="R22" s="2">
        <v>66</v>
      </c>
      <c r="S22" s="2">
        <v>62</v>
      </c>
      <c r="T22" s="2">
        <v>54</v>
      </c>
      <c r="U22" s="2">
        <v>61</v>
      </c>
      <c r="X22" s="2">
        <v>48</v>
      </c>
      <c r="Y22" s="2">
        <v>44</v>
      </c>
      <c r="Z22" s="2">
        <v>44</v>
      </c>
      <c r="AA22" s="2">
        <v>44</v>
      </c>
      <c r="AB22" s="2">
        <v>43</v>
      </c>
      <c r="AF22" s="2">
        <v>56</v>
      </c>
    </row>
    <row r="23" spans="1:33" s="2" customFormat="1" hidden="1" x14ac:dyDescent="0.25">
      <c r="A23" s="39" t="s">
        <v>2</v>
      </c>
      <c r="B23" s="38">
        <v>22</v>
      </c>
      <c r="C23" s="2">
        <v>26</v>
      </c>
      <c r="D23" s="1">
        <v>13</v>
      </c>
      <c r="E23" s="2">
        <v>19</v>
      </c>
      <c r="F23" s="2">
        <v>39</v>
      </c>
      <c r="G23" s="2">
        <v>12</v>
      </c>
      <c r="H23" s="2">
        <v>31</v>
      </c>
      <c r="I23" s="2">
        <v>8</v>
      </c>
      <c r="J23" s="2">
        <v>21</v>
      </c>
      <c r="K23" s="2">
        <v>71</v>
      </c>
      <c r="L23" s="2">
        <v>55</v>
      </c>
      <c r="M23" s="2">
        <v>42</v>
      </c>
      <c r="N23" s="2">
        <v>68</v>
      </c>
      <c r="O23" s="2">
        <v>56</v>
      </c>
      <c r="P23" s="2">
        <v>33</v>
      </c>
      <c r="Q23" s="2">
        <v>21</v>
      </c>
      <c r="R23" s="2">
        <v>50</v>
      </c>
      <c r="S23" s="2">
        <v>37</v>
      </c>
      <c r="T23" s="2">
        <v>75</v>
      </c>
      <c r="U23" s="2">
        <v>28</v>
      </c>
      <c r="X23" s="2">
        <v>61</v>
      </c>
      <c r="Y23" s="2">
        <v>28</v>
      </c>
      <c r="Z23" s="2">
        <v>33</v>
      </c>
      <c r="AA23" s="2">
        <v>24</v>
      </c>
      <c r="AB23" s="2">
        <v>30</v>
      </c>
      <c r="AF23" s="2">
        <v>20</v>
      </c>
    </row>
    <row r="24" spans="1:33" s="2" customFormat="1" hidden="1" x14ac:dyDescent="0.25">
      <c r="A24" s="39" t="s">
        <v>3</v>
      </c>
      <c r="B24" s="69">
        <v>3.2349537037037038E-2</v>
      </c>
      <c r="C24" s="4">
        <v>2.1064814814814814E-2</v>
      </c>
      <c r="D24" s="64">
        <v>3.5486111111111114E-2</v>
      </c>
      <c r="E24" s="4">
        <v>2.2928240740740739E-2</v>
      </c>
      <c r="F24" s="4">
        <v>6.7314814814814813E-2</v>
      </c>
      <c r="G24" s="4">
        <v>4.3287037037037041E-2</v>
      </c>
      <c r="H24" s="4">
        <v>3.0335648148148143E-2</v>
      </c>
      <c r="I24" s="4">
        <v>3.0011574074074076E-2</v>
      </c>
      <c r="J24" s="4">
        <v>2.0208333333333335E-2</v>
      </c>
      <c r="K24" s="4">
        <v>3.5960648148148151E-2</v>
      </c>
      <c r="L24" s="4">
        <v>2.0949074074074075E-2</v>
      </c>
      <c r="M24" s="4">
        <v>3.0277777777777778E-2</v>
      </c>
      <c r="N24" s="4">
        <v>3.7152777777777778E-2</v>
      </c>
      <c r="O24" s="4">
        <v>2.7152777777777779E-2</v>
      </c>
      <c r="P24" s="4">
        <v>5.3009259259259256E-2</v>
      </c>
      <c r="Q24" s="4">
        <v>1.8136574074074072E-2</v>
      </c>
      <c r="R24" s="4">
        <v>2.0486111111111111E-2</v>
      </c>
      <c r="S24" s="4">
        <v>2.7407407407407408E-2</v>
      </c>
      <c r="T24" s="4">
        <v>2.8333333333333332E-2</v>
      </c>
      <c r="U24" s="4">
        <v>2.4988425925925928E-2</v>
      </c>
      <c r="V24" s="4"/>
      <c r="W24" s="4"/>
      <c r="X24" s="4">
        <v>6.0949074074074072E-2</v>
      </c>
      <c r="Y24" s="4">
        <v>2.7858796296296298E-2</v>
      </c>
      <c r="Z24" s="4">
        <v>2.4305555555555556E-2</v>
      </c>
      <c r="AA24" s="4">
        <v>2.836805555555556E-2</v>
      </c>
      <c r="AB24" s="4">
        <v>2.7719907407407405E-2</v>
      </c>
      <c r="AC24" s="4"/>
      <c r="AD24" s="4"/>
      <c r="AF24" s="4">
        <v>2.8530092592592593E-2</v>
      </c>
    </row>
    <row r="25" spans="1:33" s="2" customFormat="1" hidden="1" x14ac:dyDescent="0.25">
      <c r="A25" s="39" t="s">
        <v>50</v>
      </c>
      <c r="B25" s="69">
        <v>2.1527777777777778E-3</v>
      </c>
      <c r="C25" s="4">
        <v>9.4907407407407408E-4</v>
      </c>
      <c r="D25" s="64">
        <v>3.0787037037037037E-3</v>
      </c>
      <c r="E25" s="4">
        <v>4.1203703703703706E-3</v>
      </c>
      <c r="F25" s="4">
        <v>3.5185185185185185E-3</v>
      </c>
      <c r="G25" s="4">
        <v>1.9907407407407408E-3</v>
      </c>
      <c r="H25" s="4">
        <v>5.3009259259259251E-3</v>
      </c>
      <c r="I25" s="4">
        <v>3.425925925925926E-3</v>
      </c>
      <c r="J25" s="4">
        <v>3.0902777777777782E-3</v>
      </c>
      <c r="K25" s="4">
        <v>5.8564814814814825E-3</v>
      </c>
      <c r="L25" s="4">
        <v>4.5949074074074078E-3</v>
      </c>
      <c r="M25" s="4">
        <v>3.1481481481481482E-3</v>
      </c>
      <c r="N25" s="4">
        <v>4.0856481481481481E-3</v>
      </c>
      <c r="O25" s="4">
        <v>6.875E-3</v>
      </c>
      <c r="P25" s="4">
        <v>2.9745370370370373E-3</v>
      </c>
      <c r="Q25" s="4">
        <v>2.0254629629629629E-3</v>
      </c>
      <c r="R25" s="4">
        <v>6.782407407407408E-3</v>
      </c>
      <c r="S25" s="4">
        <v>5.0694444444444441E-3</v>
      </c>
      <c r="T25" s="4">
        <v>7.3148148148148148E-3</v>
      </c>
      <c r="U25" s="4">
        <v>2.9050925925925928E-3</v>
      </c>
      <c r="V25" s="4"/>
      <c r="W25" s="4"/>
      <c r="X25" s="4">
        <v>3.2407407407407406E-3</v>
      </c>
      <c r="Y25" s="4">
        <v>3.0555555555555557E-3</v>
      </c>
      <c r="Z25" s="4">
        <v>1.8750000000000001E-3</v>
      </c>
      <c r="AA25" s="5">
        <v>4.0277777777777777E-3</v>
      </c>
      <c r="AB25" s="5">
        <v>2.685185185185185E-3</v>
      </c>
      <c r="AC25" s="5"/>
      <c r="AD25" s="4"/>
      <c r="AF25" s="4">
        <v>7.9861111111111105E-4</v>
      </c>
    </row>
    <row r="26" spans="1:33" s="2" customFormat="1" hidden="1" x14ac:dyDescent="0.25">
      <c r="A26" s="39" t="s">
        <v>125</v>
      </c>
      <c r="B26" s="69">
        <v>7.4652777777777781E-3</v>
      </c>
      <c r="C26" s="4">
        <v>5.2314814814814819E-3</v>
      </c>
      <c r="D26" s="64">
        <v>1.2488425925925925E-2</v>
      </c>
      <c r="E26" s="4">
        <v>1.8391203703703705E-2</v>
      </c>
      <c r="F26" s="4">
        <v>1.0289351851851852E-2</v>
      </c>
      <c r="G26" s="4">
        <v>1.5266203703703705E-2</v>
      </c>
      <c r="H26" s="4">
        <v>2.1539351851851851E-2</v>
      </c>
      <c r="I26" s="4">
        <v>1.5983796296296295E-2</v>
      </c>
      <c r="J26" s="4">
        <v>8.5995370370370357E-3</v>
      </c>
      <c r="K26" s="4">
        <v>1.6076388888888887E-2</v>
      </c>
      <c r="L26" s="4">
        <v>1.4131944444444445E-2</v>
      </c>
      <c r="M26" s="4">
        <v>1.7905092592592594E-2</v>
      </c>
      <c r="N26" s="4">
        <v>1.9004629629629632E-2</v>
      </c>
      <c r="O26" s="4">
        <v>1.5266203703703705E-2</v>
      </c>
      <c r="P26" s="4">
        <v>1.2581018518518519E-2</v>
      </c>
      <c r="Q26" s="4">
        <v>1.2743055555555556E-2</v>
      </c>
      <c r="R26" s="4">
        <v>1.4976851851851852E-2</v>
      </c>
      <c r="S26" s="4">
        <v>1.2499999999999999E-2</v>
      </c>
      <c r="T26" s="4">
        <v>1.9467592592592595E-2</v>
      </c>
      <c r="U26" s="4">
        <v>6.168981481481481E-3</v>
      </c>
      <c r="V26" s="4"/>
      <c r="W26" s="4"/>
      <c r="X26" s="4">
        <v>2.3703703703703703E-2</v>
      </c>
      <c r="Y26" s="4">
        <v>1.5763888888888886E-2</v>
      </c>
      <c r="Z26" s="4">
        <v>1.6087962962962964E-2</v>
      </c>
      <c r="AA26" s="5">
        <v>2.1261574074074075E-2</v>
      </c>
      <c r="AB26" s="5">
        <v>1.5879629629629629E-2</v>
      </c>
      <c r="AC26" s="5"/>
      <c r="AD26" s="4"/>
      <c r="AF26" s="4">
        <v>1.8865740740740742E-3</v>
      </c>
    </row>
    <row r="27" spans="1:33" s="17" customFormat="1" hidden="1" x14ac:dyDescent="0.25">
      <c r="A27" s="37" t="s">
        <v>51</v>
      </c>
      <c r="B27" s="33">
        <f t="shared" ref="B27:AG27" si="7">SUM(B22/B21)</f>
        <v>0.68571428571428572</v>
      </c>
      <c r="C27" s="33">
        <f t="shared" si="7"/>
        <v>0.64864864864864868</v>
      </c>
      <c r="D27" s="3">
        <f t="shared" si="7"/>
        <v>0.81159420289855078</v>
      </c>
      <c r="E27" s="33">
        <f t="shared" si="7"/>
        <v>0.72058823529411764</v>
      </c>
      <c r="F27" s="33">
        <f t="shared" si="7"/>
        <v>0.47297297297297297</v>
      </c>
      <c r="G27" s="33">
        <f t="shared" si="7"/>
        <v>0.77358490566037741</v>
      </c>
      <c r="H27" s="33">
        <f t="shared" si="7"/>
        <v>0.59210526315789469</v>
      </c>
      <c r="I27" s="33">
        <f t="shared" si="7"/>
        <v>0.84</v>
      </c>
      <c r="J27" s="33">
        <f t="shared" si="7"/>
        <v>0.69117647058823528</v>
      </c>
      <c r="K27" s="33">
        <f t="shared" si="7"/>
        <v>0.4580152671755725</v>
      </c>
      <c r="L27" s="33">
        <f t="shared" si="7"/>
        <v>0.53389830508474578</v>
      </c>
      <c r="M27" s="33">
        <f t="shared" si="7"/>
        <v>0.57425742574257421</v>
      </c>
      <c r="N27" s="33">
        <f t="shared" si="7"/>
        <v>0.43333333333333335</v>
      </c>
      <c r="O27" s="33">
        <f t="shared" si="7"/>
        <v>0.53333333333333333</v>
      </c>
      <c r="P27" s="33">
        <f t="shared" si="7"/>
        <v>0.56000000000000005</v>
      </c>
      <c r="Q27" s="33">
        <f t="shared" si="7"/>
        <v>0.74390243902439024</v>
      </c>
      <c r="R27" s="33">
        <f t="shared" si="7"/>
        <v>0.56896551724137934</v>
      </c>
      <c r="S27" s="33">
        <f t="shared" si="7"/>
        <v>0.6262626262626263</v>
      </c>
      <c r="T27" s="33">
        <f t="shared" si="7"/>
        <v>0.41860465116279072</v>
      </c>
      <c r="U27" s="33">
        <f t="shared" si="7"/>
        <v>0.6853932584269663</v>
      </c>
      <c r="V27" s="33" t="e">
        <f t="shared" si="7"/>
        <v>#DIV/0!</v>
      </c>
      <c r="W27" s="33" t="e">
        <f t="shared" si="7"/>
        <v>#DIV/0!</v>
      </c>
      <c r="X27" s="33">
        <f t="shared" si="7"/>
        <v>0.4247787610619469</v>
      </c>
      <c r="Y27" s="33">
        <f t="shared" si="7"/>
        <v>0.58666666666666667</v>
      </c>
      <c r="Z27" s="33">
        <f t="shared" si="7"/>
        <v>0.5714285714285714</v>
      </c>
      <c r="AA27" s="33">
        <f t="shared" si="7"/>
        <v>0.6470588235294118</v>
      </c>
      <c r="AB27" s="33">
        <f t="shared" si="7"/>
        <v>0.58904109589041098</v>
      </c>
      <c r="AC27" s="33" t="e">
        <f t="shared" si="7"/>
        <v>#DIV/0!</v>
      </c>
      <c r="AD27" s="33" t="e">
        <f t="shared" si="7"/>
        <v>#DIV/0!</v>
      </c>
      <c r="AE27" s="33" t="e">
        <f t="shared" si="7"/>
        <v>#DIV/0!</v>
      </c>
      <c r="AF27" s="33">
        <f t="shared" si="7"/>
        <v>0.73684210526315785</v>
      </c>
      <c r="AG27" s="33" t="e">
        <f t="shared" si="7"/>
        <v>#DIV/0!</v>
      </c>
    </row>
    <row r="28" spans="1:33" s="17" customFormat="1" ht="15.75" hidden="1" thickBot="1" x14ac:dyDescent="0.3">
      <c r="A28" s="36" t="s">
        <v>45</v>
      </c>
      <c r="B28" s="33">
        <f t="shared" ref="B28:AG28" si="8">SUM(B23/B21)</f>
        <v>0.31428571428571428</v>
      </c>
      <c r="C28" s="33">
        <f t="shared" si="8"/>
        <v>0.35135135135135137</v>
      </c>
      <c r="D28" s="3">
        <f t="shared" si="8"/>
        <v>0.18840579710144928</v>
      </c>
      <c r="E28" s="33">
        <f t="shared" si="8"/>
        <v>0.27941176470588236</v>
      </c>
      <c r="F28" s="33">
        <f t="shared" si="8"/>
        <v>0.52702702702702697</v>
      </c>
      <c r="G28" s="33">
        <f t="shared" si="8"/>
        <v>0.22641509433962265</v>
      </c>
      <c r="H28" s="33">
        <f t="shared" si="8"/>
        <v>0.40789473684210525</v>
      </c>
      <c r="I28" s="33">
        <f t="shared" si="8"/>
        <v>0.16</v>
      </c>
      <c r="J28" s="33">
        <f t="shared" si="8"/>
        <v>0.30882352941176472</v>
      </c>
      <c r="K28" s="33">
        <f t="shared" si="8"/>
        <v>0.5419847328244275</v>
      </c>
      <c r="L28" s="33">
        <f t="shared" si="8"/>
        <v>0.46610169491525422</v>
      </c>
      <c r="M28" s="33">
        <f t="shared" si="8"/>
        <v>0.41584158415841582</v>
      </c>
      <c r="N28" s="33">
        <f t="shared" si="8"/>
        <v>0.56666666666666665</v>
      </c>
      <c r="O28" s="33">
        <f t="shared" si="8"/>
        <v>0.46666666666666667</v>
      </c>
      <c r="P28" s="33">
        <f t="shared" si="8"/>
        <v>0.44</v>
      </c>
      <c r="Q28" s="33">
        <f t="shared" si="8"/>
        <v>0.25609756097560976</v>
      </c>
      <c r="R28" s="33">
        <f t="shared" si="8"/>
        <v>0.43103448275862066</v>
      </c>
      <c r="S28" s="33">
        <f t="shared" si="8"/>
        <v>0.37373737373737376</v>
      </c>
      <c r="T28" s="33">
        <f t="shared" si="8"/>
        <v>0.58139534883720934</v>
      </c>
      <c r="U28" s="33">
        <f t="shared" si="8"/>
        <v>0.3146067415730337</v>
      </c>
      <c r="V28" s="33" t="e">
        <f t="shared" si="8"/>
        <v>#DIV/0!</v>
      </c>
      <c r="W28" s="33" t="e">
        <f t="shared" si="8"/>
        <v>#DIV/0!</v>
      </c>
      <c r="X28" s="33">
        <f t="shared" si="8"/>
        <v>0.53982300884955747</v>
      </c>
      <c r="Y28" s="33">
        <f t="shared" si="8"/>
        <v>0.37333333333333335</v>
      </c>
      <c r="Z28" s="33">
        <f t="shared" si="8"/>
        <v>0.42857142857142855</v>
      </c>
      <c r="AA28" s="33">
        <f t="shared" si="8"/>
        <v>0.35294117647058826</v>
      </c>
      <c r="AB28" s="33">
        <f t="shared" si="8"/>
        <v>0.41095890410958902</v>
      </c>
      <c r="AC28" s="33" t="e">
        <f t="shared" si="8"/>
        <v>#DIV/0!</v>
      </c>
      <c r="AD28" s="33" t="e">
        <f t="shared" si="8"/>
        <v>#DIV/0!</v>
      </c>
      <c r="AE28" s="33" t="e">
        <f t="shared" si="8"/>
        <v>#DIV/0!</v>
      </c>
      <c r="AF28" s="33">
        <f t="shared" si="8"/>
        <v>0.26315789473684209</v>
      </c>
      <c r="AG28" s="33" t="e">
        <f t="shared" si="8"/>
        <v>#DIV/0!</v>
      </c>
    </row>
    <row r="29" spans="1:33" s="438" customFormat="1" ht="15.75" hidden="1" thickBot="1" x14ac:dyDescent="0.3">
      <c r="A29" s="436" t="s">
        <v>53</v>
      </c>
      <c r="B29" s="437"/>
      <c r="C29" s="437"/>
      <c r="D29" s="437"/>
      <c r="E29" s="437"/>
      <c r="F29" s="437"/>
      <c r="G29" s="437"/>
      <c r="H29" s="437"/>
      <c r="I29" s="437"/>
      <c r="J29" s="437"/>
      <c r="K29" s="437"/>
      <c r="L29" s="437"/>
      <c r="M29" s="437"/>
      <c r="N29" s="437"/>
      <c r="O29" s="437"/>
      <c r="P29" s="437"/>
      <c r="Q29" s="437"/>
      <c r="R29" s="437"/>
      <c r="S29" s="437"/>
      <c r="T29" s="437"/>
      <c r="U29" s="437"/>
      <c r="V29" s="437"/>
      <c r="W29" s="437"/>
      <c r="X29" s="437"/>
      <c r="Y29" s="437"/>
      <c r="Z29" s="437"/>
      <c r="AA29" s="437"/>
      <c r="AB29" s="437"/>
      <c r="AC29" s="437"/>
      <c r="AD29" s="437"/>
      <c r="AE29" s="437"/>
      <c r="AF29" s="439"/>
    </row>
    <row r="30" spans="1:33" s="25" customFormat="1" hidden="1" x14ac:dyDescent="0.25">
      <c r="A30" s="32" t="s">
        <v>9</v>
      </c>
      <c r="B30" s="25">
        <v>6</v>
      </c>
      <c r="C30" s="25">
        <v>9</v>
      </c>
      <c r="D30" s="24">
        <v>0</v>
      </c>
      <c r="E30" s="25">
        <v>5</v>
      </c>
      <c r="F30" s="25">
        <v>1</v>
      </c>
      <c r="G30" s="25">
        <v>4</v>
      </c>
      <c r="H30" s="25">
        <v>6</v>
      </c>
      <c r="I30" s="25">
        <v>5</v>
      </c>
      <c r="J30" s="25">
        <v>8</v>
      </c>
      <c r="K30" s="25">
        <v>13</v>
      </c>
      <c r="L30" s="25">
        <v>10</v>
      </c>
      <c r="M30" s="25">
        <v>1</v>
      </c>
      <c r="N30" s="25">
        <v>3</v>
      </c>
      <c r="O30" s="25">
        <v>13</v>
      </c>
      <c r="P30" s="25">
        <v>8</v>
      </c>
      <c r="Q30" s="25">
        <v>3</v>
      </c>
      <c r="R30" s="25">
        <v>8</v>
      </c>
      <c r="S30" s="25">
        <v>5</v>
      </c>
      <c r="T30" s="25">
        <v>7</v>
      </c>
      <c r="U30" s="25">
        <v>11</v>
      </c>
      <c r="X30" s="25">
        <v>8</v>
      </c>
      <c r="Y30" s="25">
        <v>3</v>
      </c>
      <c r="Z30" s="25">
        <v>14</v>
      </c>
      <c r="AA30" s="25">
        <v>8</v>
      </c>
      <c r="AB30" s="25">
        <v>8</v>
      </c>
      <c r="AF30" s="25">
        <v>9</v>
      </c>
    </row>
    <row r="31" spans="1:33" s="2" customFormat="1" hidden="1" x14ac:dyDescent="0.25">
      <c r="A31" s="21" t="s">
        <v>5</v>
      </c>
      <c r="B31" s="2">
        <v>2</v>
      </c>
      <c r="C31" s="2">
        <v>4</v>
      </c>
      <c r="D31" s="1">
        <v>3</v>
      </c>
      <c r="E31" s="2">
        <v>3</v>
      </c>
      <c r="F31" s="2">
        <v>5</v>
      </c>
      <c r="G31" s="2">
        <v>2</v>
      </c>
      <c r="H31" s="2">
        <v>6</v>
      </c>
      <c r="I31" s="2">
        <v>0</v>
      </c>
      <c r="J31" s="2">
        <v>4</v>
      </c>
      <c r="K31" s="2">
        <v>8</v>
      </c>
      <c r="L31" s="2">
        <v>8</v>
      </c>
      <c r="M31" s="2">
        <v>29</v>
      </c>
      <c r="N31" s="2">
        <v>8</v>
      </c>
      <c r="O31" s="2">
        <v>7</v>
      </c>
      <c r="P31" s="2">
        <v>8</v>
      </c>
      <c r="Q31" s="2">
        <v>3</v>
      </c>
      <c r="R31" s="2">
        <v>2</v>
      </c>
      <c r="S31" s="2">
        <v>9</v>
      </c>
      <c r="T31" s="2">
        <v>8</v>
      </c>
      <c r="U31" s="2">
        <v>0</v>
      </c>
      <c r="X31" s="2">
        <v>8</v>
      </c>
      <c r="Y31" s="2">
        <v>3</v>
      </c>
      <c r="Z31" s="2">
        <v>2</v>
      </c>
      <c r="AA31" s="2">
        <v>1</v>
      </c>
      <c r="AB31" s="2">
        <v>3</v>
      </c>
      <c r="AF31" s="2">
        <v>3</v>
      </c>
    </row>
    <row r="32" spans="1:33" s="2" customFormat="1" hidden="1" x14ac:dyDescent="0.25">
      <c r="A32" s="21" t="s">
        <v>6</v>
      </c>
      <c r="B32" s="2">
        <v>14</v>
      </c>
      <c r="C32" s="2">
        <v>13</v>
      </c>
      <c r="D32" s="1">
        <v>10</v>
      </c>
      <c r="E32" s="2">
        <v>11</v>
      </c>
      <c r="F32" s="2">
        <v>33</v>
      </c>
      <c r="G32" s="2">
        <v>6</v>
      </c>
      <c r="H32" s="2">
        <v>19</v>
      </c>
      <c r="I32" s="2">
        <v>3</v>
      </c>
      <c r="J32" s="2">
        <v>9</v>
      </c>
      <c r="K32" s="2">
        <v>50</v>
      </c>
      <c r="L32" s="2">
        <v>37</v>
      </c>
      <c r="M32" s="2">
        <v>28</v>
      </c>
      <c r="N32" s="2">
        <v>57</v>
      </c>
      <c r="O32" s="2">
        <v>36</v>
      </c>
      <c r="P32" s="2">
        <v>17</v>
      </c>
      <c r="Q32" s="2">
        <v>15</v>
      </c>
      <c r="R32" s="2">
        <v>40</v>
      </c>
      <c r="S32" s="2">
        <v>23</v>
      </c>
      <c r="T32" s="2">
        <v>60</v>
      </c>
      <c r="U32" s="2">
        <v>17</v>
      </c>
      <c r="X32" s="2">
        <v>45</v>
      </c>
      <c r="Y32" s="2">
        <v>22</v>
      </c>
      <c r="Z32" s="2">
        <v>16</v>
      </c>
      <c r="AA32" s="2">
        <v>15</v>
      </c>
      <c r="AB32" s="2">
        <v>19</v>
      </c>
      <c r="AF32" s="2">
        <v>8</v>
      </c>
    </row>
    <row r="33" spans="1:33" s="33" customFormat="1" hidden="1" x14ac:dyDescent="0.25">
      <c r="A33" s="35" t="s">
        <v>48</v>
      </c>
      <c r="B33" s="3">
        <f t="shared" ref="B33:AG33" si="9">SUM(B30/B23)</f>
        <v>0.27272727272727271</v>
      </c>
      <c r="C33" s="3">
        <f t="shared" si="9"/>
        <v>0.34615384615384615</v>
      </c>
      <c r="D33" s="3">
        <f t="shared" si="9"/>
        <v>0</v>
      </c>
      <c r="E33" s="3">
        <f t="shared" si="9"/>
        <v>0.26315789473684209</v>
      </c>
      <c r="F33" s="3">
        <f t="shared" si="9"/>
        <v>2.564102564102564E-2</v>
      </c>
      <c r="G33" s="3">
        <f t="shared" si="9"/>
        <v>0.33333333333333331</v>
      </c>
      <c r="H33" s="3">
        <f t="shared" si="9"/>
        <v>0.19354838709677419</v>
      </c>
      <c r="I33" s="3">
        <f t="shared" si="9"/>
        <v>0.625</v>
      </c>
      <c r="J33" s="3">
        <f t="shared" si="9"/>
        <v>0.38095238095238093</v>
      </c>
      <c r="K33" s="3">
        <f t="shared" si="9"/>
        <v>0.18309859154929578</v>
      </c>
      <c r="L33" s="3">
        <f t="shared" si="9"/>
        <v>0.18181818181818182</v>
      </c>
      <c r="M33" s="3">
        <f t="shared" si="9"/>
        <v>2.3809523809523808E-2</v>
      </c>
      <c r="N33" s="3">
        <f t="shared" si="9"/>
        <v>4.4117647058823532E-2</v>
      </c>
      <c r="O33" s="3">
        <f t="shared" si="9"/>
        <v>0.23214285714285715</v>
      </c>
      <c r="P33" s="3">
        <f t="shared" si="9"/>
        <v>0.24242424242424243</v>
      </c>
      <c r="Q33" s="3">
        <f t="shared" si="9"/>
        <v>0.14285714285714285</v>
      </c>
      <c r="R33" s="3">
        <f t="shared" si="9"/>
        <v>0.16</v>
      </c>
      <c r="S33" s="3">
        <f t="shared" si="9"/>
        <v>0.13513513513513514</v>
      </c>
      <c r="T33" s="3">
        <f t="shared" si="9"/>
        <v>9.3333333333333338E-2</v>
      </c>
      <c r="U33" s="3">
        <f t="shared" si="9"/>
        <v>0.39285714285714285</v>
      </c>
      <c r="V33" s="3" t="e">
        <f t="shared" si="9"/>
        <v>#DIV/0!</v>
      </c>
      <c r="W33" s="3" t="e">
        <f t="shared" si="9"/>
        <v>#DIV/0!</v>
      </c>
      <c r="X33" s="3">
        <f t="shared" si="9"/>
        <v>0.13114754098360656</v>
      </c>
      <c r="Y33" s="3">
        <f t="shared" si="9"/>
        <v>0.10714285714285714</v>
      </c>
      <c r="Z33" s="3">
        <f t="shared" si="9"/>
        <v>0.42424242424242425</v>
      </c>
      <c r="AA33" s="3">
        <f t="shared" si="9"/>
        <v>0.33333333333333331</v>
      </c>
      <c r="AB33" s="3">
        <f t="shared" si="9"/>
        <v>0.26666666666666666</v>
      </c>
      <c r="AC33" s="3" t="e">
        <f t="shared" si="9"/>
        <v>#DIV/0!</v>
      </c>
      <c r="AD33" s="3" t="e">
        <f t="shared" si="9"/>
        <v>#DIV/0!</v>
      </c>
      <c r="AE33" s="3" t="e">
        <f t="shared" si="9"/>
        <v>#DIV/0!</v>
      </c>
      <c r="AF33" s="3">
        <f t="shared" si="9"/>
        <v>0.45</v>
      </c>
      <c r="AG33" s="3" t="e">
        <f t="shared" si="9"/>
        <v>#DIV/0!</v>
      </c>
    </row>
    <row r="34" spans="1:33" s="33" customFormat="1" hidden="1" x14ac:dyDescent="0.25">
      <c r="A34" s="35" t="s">
        <v>46</v>
      </c>
      <c r="B34" s="3">
        <f t="shared" ref="B34:AG34" si="10">SUM(B31/B23)</f>
        <v>9.0909090909090912E-2</v>
      </c>
      <c r="C34" s="3">
        <f t="shared" si="10"/>
        <v>0.15384615384615385</v>
      </c>
      <c r="D34" s="3">
        <f t="shared" si="10"/>
        <v>0.23076923076923078</v>
      </c>
      <c r="E34" s="3">
        <f t="shared" si="10"/>
        <v>0.15789473684210525</v>
      </c>
      <c r="F34" s="3">
        <f t="shared" si="10"/>
        <v>0.12820512820512819</v>
      </c>
      <c r="G34" s="3">
        <f t="shared" si="10"/>
        <v>0.16666666666666666</v>
      </c>
      <c r="H34" s="3">
        <f t="shared" si="10"/>
        <v>0.19354838709677419</v>
      </c>
      <c r="I34" s="3">
        <f t="shared" si="10"/>
        <v>0</v>
      </c>
      <c r="J34" s="3">
        <f t="shared" si="10"/>
        <v>0.19047619047619047</v>
      </c>
      <c r="K34" s="3">
        <f t="shared" si="10"/>
        <v>0.11267605633802817</v>
      </c>
      <c r="L34" s="3">
        <f t="shared" si="10"/>
        <v>0.14545454545454545</v>
      </c>
      <c r="M34" s="3">
        <f t="shared" si="10"/>
        <v>0.69047619047619047</v>
      </c>
      <c r="N34" s="3">
        <f t="shared" si="10"/>
        <v>0.11764705882352941</v>
      </c>
      <c r="O34" s="3">
        <f t="shared" si="10"/>
        <v>0.125</v>
      </c>
      <c r="P34" s="3">
        <f t="shared" si="10"/>
        <v>0.24242424242424243</v>
      </c>
      <c r="Q34" s="3">
        <f t="shared" si="10"/>
        <v>0.14285714285714285</v>
      </c>
      <c r="R34" s="3">
        <f t="shared" si="10"/>
        <v>0.04</v>
      </c>
      <c r="S34" s="3">
        <f t="shared" si="10"/>
        <v>0.24324324324324326</v>
      </c>
      <c r="T34" s="3">
        <f t="shared" si="10"/>
        <v>0.10666666666666667</v>
      </c>
      <c r="U34" s="3">
        <f t="shared" si="10"/>
        <v>0</v>
      </c>
      <c r="V34" s="3" t="e">
        <f t="shared" si="10"/>
        <v>#DIV/0!</v>
      </c>
      <c r="W34" s="3" t="e">
        <f t="shared" si="10"/>
        <v>#DIV/0!</v>
      </c>
      <c r="X34" s="3">
        <f t="shared" si="10"/>
        <v>0.13114754098360656</v>
      </c>
      <c r="Y34" s="3">
        <f t="shared" si="10"/>
        <v>0.10714285714285714</v>
      </c>
      <c r="Z34" s="3">
        <f t="shared" si="10"/>
        <v>6.0606060606060608E-2</v>
      </c>
      <c r="AA34" s="3">
        <f t="shared" si="10"/>
        <v>4.1666666666666664E-2</v>
      </c>
      <c r="AB34" s="3">
        <f t="shared" si="10"/>
        <v>0.1</v>
      </c>
      <c r="AC34" s="3" t="e">
        <f t="shared" si="10"/>
        <v>#DIV/0!</v>
      </c>
      <c r="AD34" s="3" t="e">
        <f t="shared" si="10"/>
        <v>#DIV/0!</v>
      </c>
      <c r="AE34" s="3" t="e">
        <f t="shared" si="10"/>
        <v>#DIV/0!</v>
      </c>
      <c r="AF34" s="3">
        <f t="shared" si="10"/>
        <v>0.15</v>
      </c>
      <c r="AG34" s="3" t="e">
        <f t="shared" si="10"/>
        <v>#DIV/0!</v>
      </c>
    </row>
    <row r="35" spans="1:33" s="33" customFormat="1" ht="15.75" hidden="1" thickBot="1" x14ac:dyDescent="0.3">
      <c r="A35" s="34" t="s">
        <v>52</v>
      </c>
      <c r="B35" s="3">
        <f t="shared" ref="B35:AG35" si="11">SUM(B32/B23)</f>
        <v>0.63636363636363635</v>
      </c>
      <c r="C35" s="3">
        <f t="shared" si="11"/>
        <v>0.5</v>
      </c>
      <c r="D35" s="3">
        <f t="shared" si="11"/>
        <v>0.76923076923076927</v>
      </c>
      <c r="E35" s="3">
        <f t="shared" si="11"/>
        <v>0.57894736842105265</v>
      </c>
      <c r="F35" s="3">
        <f t="shared" si="11"/>
        <v>0.84615384615384615</v>
      </c>
      <c r="G35" s="3">
        <f t="shared" si="11"/>
        <v>0.5</v>
      </c>
      <c r="H35" s="3">
        <f t="shared" si="11"/>
        <v>0.61290322580645162</v>
      </c>
      <c r="I35" s="3">
        <f t="shared" si="11"/>
        <v>0.375</v>
      </c>
      <c r="J35" s="3">
        <f t="shared" si="11"/>
        <v>0.42857142857142855</v>
      </c>
      <c r="K35" s="3">
        <f t="shared" si="11"/>
        <v>0.70422535211267601</v>
      </c>
      <c r="L35" s="3">
        <f t="shared" si="11"/>
        <v>0.67272727272727273</v>
      </c>
      <c r="M35" s="3">
        <f t="shared" si="11"/>
        <v>0.66666666666666663</v>
      </c>
      <c r="N35" s="3">
        <f t="shared" si="11"/>
        <v>0.83823529411764708</v>
      </c>
      <c r="O35" s="3">
        <f t="shared" si="11"/>
        <v>0.6428571428571429</v>
      </c>
      <c r="P35" s="3">
        <f t="shared" si="11"/>
        <v>0.51515151515151514</v>
      </c>
      <c r="Q35" s="3">
        <f t="shared" si="11"/>
        <v>0.7142857142857143</v>
      </c>
      <c r="R35" s="3">
        <f t="shared" si="11"/>
        <v>0.8</v>
      </c>
      <c r="S35" s="3">
        <f t="shared" si="11"/>
        <v>0.6216216216216216</v>
      </c>
      <c r="T35" s="3">
        <f t="shared" si="11"/>
        <v>0.8</v>
      </c>
      <c r="U35" s="3">
        <f t="shared" si="11"/>
        <v>0.6071428571428571</v>
      </c>
      <c r="V35" s="3" t="e">
        <f t="shared" si="11"/>
        <v>#DIV/0!</v>
      </c>
      <c r="W35" s="3" t="e">
        <f t="shared" si="11"/>
        <v>#DIV/0!</v>
      </c>
      <c r="X35" s="3">
        <f t="shared" si="11"/>
        <v>0.73770491803278693</v>
      </c>
      <c r="Y35" s="3">
        <f t="shared" si="11"/>
        <v>0.7857142857142857</v>
      </c>
      <c r="Z35" s="3">
        <f t="shared" si="11"/>
        <v>0.48484848484848486</v>
      </c>
      <c r="AA35" s="3">
        <f t="shared" si="11"/>
        <v>0.625</v>
      </c>
      <c r="AB35" s="3">
        <f t="shared" si="11"/>
        <v>0.6333333333333333</v>
      </c>
      <c r="AC35" s="3" t="e">
        <f t="shared" si="11"/>
        <v>#DIV/0!</v>
      </c>
      <c r="AD35" s="3" t="e">
        <f t="shared" si="11"/>
        <v>#DIV/0!</v>
      </c>
      <c r="AE35" s="3" t="e">
        <f t="shared" si="11"/>
        <v>#DIV/0!</v>
      </c>
      <c r="AF35" s="3">
        <f t="shared" si="11"/>
        <v>0.4</v>
      </c>
      <c r="AG35" s="3" t="e">
        <f t="shared" si="11"/>
        <v>#DIV/0!</v>
      </c>
    </row>
    <row r="36" spans="1:33" hidden="1" x14ac:dyDescent="0.25"/>
    <row r="37" spans="1:33" s="46" customFormat="1" x14ac:dyDescent="0.25">
      <c r="A37" s="46" t="s">
        <v>135</v>
      </c>
      <c r="B37" s="47">
        <v>44044</v>
      </c>
      <c r="C37" s="47">
        <v>44045</v>
      </c>
      <c r="D37" s="47">
        <v>44046</v>
      </c>
      <c r="E37" s="47">
        <v>44047</v>
      </c>
      <c r="F37" s="47">
        <v>44048</v>
      </c>
      <c r="G37" s="47">
        <v>44049</v>
      </c>
      <c r="H37" s="47">
        <v>44050</v>
      </c>
      <c r="I37" s="47">
        <v>44051</v>
      </c>
      <c r="J37" s="47">
        <v>44052</v>
      </c>
      <c r="K37" s="47">
        <v>44053</v>
      </c>
      <c r="L37" s="47">
        <v>44054</v>
      </c>
      <c r="M37" s="47">
        <v>44055</v>
      </c>
      <c r="N37" s="47">
        <v>44056</v>
      </c>
      <c r="O37" s="47">
        <v>44057</v>
      </c>
      <c r="P37" s="47">
        <v>44058</v>
      </c>
      <c r="Q37" s="47">
        <v>44059</v>
      </c>
      <c r="R37" s="47">
        <v>44060</v>
      </c>
      <c r="S37" s="47">
        <v>44061</v>
      </c>
      <c r="T37" s="47">
        <v>44062</v>
      </c>
      <c r="U37" s="47">
        <v>44063</v>
      </c>
      <c r="V37" s="47">
        <v>44064</v>
      </c>
      <c r="W37" s="47">
        <v>44065</v>
      </c>
      <c r="X37" s="47">
        <v>44066</v>
      </c>
      <c r="Y37" s="47">
        <v>44067</v>
      </c>
      <c r="Z37" s="47">
        <v>44068</v>
      </c>
      <c r="AA37" s="47">
        <v>44069</v>
      </c>
      <c r="AB37" s="47">
        <v>44070</v>
      </c>
      <c r="AC37" s="47">
        <v>44071</v>
      </c>
      <c r="AD37" s="47">
        <v>44072</v>
      </c>
      <c r="AE37" s="47">
        <v>44073</v>
      </c>
      <c r="AF37" s="47">
        <v>44074</v>
      </c>
      <c r="AG37" s="46" t="s">
        <v>126</v>
      </c>
    </row>
    <row r="38" spans="1:33" s="25" customFormat="1" x14ac:dyDescent="0.25">
      <c r="A38" s="32" t="s">
        <v>0</v>
      </c>
      <c r="B38" s="25">
        <v>21</v>
      </c>
      <c r="C38" s="25">
        <v>16</v>
      </c>
      <c r="D38" s="25">
        <v>33</v>
      </c>
      <c r="E38" s="25">
        <v>40</v>
      </c>
      <c r="F38" s="25">
        <v>41</v>
      </c>
      <c r="G38" s="25">
        <v>30</v>
      </c>
      <c r="H38" s="25">
        <v>45</v>
      </c>
      <c r="I38" s="25">
        <v>12</v>
      </c>
      <c r="J38" s="25">
        <v>20</v>
      </c>
      <c r="K38" s="25">
        <v>51</v>
      </c>
      <c r="L38" s="25">
        <v>57</v>
      </c>
      <c r="M38" s="25">
        <v>42</v>
      </c>
      <c r="N38" s="25">
        <v>68</v>
      </c>
      <c r="O38" s="25">
        <v>54</v>
      </c>
      <c r="P38" s="25">
        <v>23</v>
      </c>
      <c r="Q38" s="25">
        <v>27</v>
      </c>
      <c r="R38" s="25">
        <v>50</v>
      </c>
      <c r="S38" s="25">
        <v>62</v>
      </c>
      <c r="T38" s="25">
        <v>72</v>
      </c>
      <c r="U38" s="25">
        <v>37</v>
      </c>
      <c r="V38" s="25">
        <v>48</v>
      </c>
      <c r="W38" s="25">
        <v>25</v>
      </c>
      <c r="X38" s="25">
        <v>27</v>
      </c>
      <c r="Y38" s="25">
        <v>37</v>
      </c>
      <c r="Z38" s="25">
        <v>30</v>
      </c>
      <c r="AA38" s="25">
        <v>32</v>
      </c>
      <c r="AB38" s="25">
        <v>41</v>
      </c>
      <c r="AC38" s="25">
        <v>37</v>
      </c>
      <c r="AD38" s="25">
        <v>23</v>
      </c>
      <c r="AE38" s="25">
        <v>22</v>
      </c>
      <c r="AF38" s="25">
        <v>26</v>
      </c>
    </row>
    <row r="39" spans="1:33" s="2" customFormat="1" x14ac:dyDescent="0.25">
      <c r="A39" s="21" t="s">
        <v>1</v>
      </c>
      <c r="B39" s="2">
        <v>17</v>
      </c>
      <c r="C39" s="2">
        <v>12</v>
      </c>
      <c r="D39" s="2">
        <v>21</v>
      </c>
      <c r="E39" s="2">
        <v>31</v>
      </c>
      <c r="F39" s="2">
        <v>23</v>
      </c>
      <c r="G39" s="2">
        <v>27</v>
      </c>
      <c r="H39" s="2">
        <v>32</v>
      </c>
      <c r="I39" s="2">
        <v>12</v>
      </c>
      <c r="J39" s="2">
        <v>19</v>
      </c>
      <c r="K39" s="2">
        <v>39</v>
      </c>
      <c r="L39" s="2">
        <v>36</v>
      </c>
      <c r="M39" s="2">
        <v>20</v>
      </c>
      <c r="N39" s="2">
        <v>42</v>
      </c>
      <c r="O39" s="2">
        <v>33</v>
      </c>
      <c r="P39" s="2">
        <v>20</v>
      </c>
      <c r="Q39" s="2">
        <v>22</v>
      </c>
      <c r="R39" s="2">
        <v>38</v>
      </c>
      <c r="S39" s="2">
        <v>45</v>
      </c>
      <c r="T39" s="2">
        <v>42</v>
      </c>
      <c r="U39" s="2">
        <v>34</v>
      </c>
      <c r="V39" s="2">
        <v>30</v>
      </c>
      <c r="X39" s="2">
        <v>17</v>
      </c>
      <c r="Y39" s="2">
        <v>33</v>
      </c>
      <c r="Z39" s="2">
        <v>26</v>
      </c>
      <c r="AA39" s="2">
        <v>24</v>
      </c>
      <c r="AB39" s="2">
        <v>21</v>
      </c>
      <c r="AF39" s="2">
        <v>23</v>
      </c>
    </row>
    <row r="40" spans="1:33" s="2" customFormat="1" x14ac:dyDescent="0.25">
      <c r="A40" s="31" t="s">
        <v>8</v>
      </c>
      <c r="B40" s="2">
        <v>4</v>
      </c>
      <c r="C40" s="2">
        <v>4</v>
      </c>
      <c r="D40" s="2">
        <v>10</v>
      </c>
      <c r="E40" s="2">
        <v>9</v>
      </c>
      <c r="F40" s="2">
        <v>18</v>
      </c>
      <c r="G40" s="2">
        <v>2</v>
      </c>
      <c r="H40" s="2">
        <v>11</v>
      </c>
      <c r="I40" s="2">
        <v>0</v>
      </c>
      <c r="J40" s="2">
        <v>1</v>
      </c>
      <c r="K40" s="2">
        <v>12</v>
      </c>
      <c r="L40" s="2">
        <v>16</v>
      </c>
      <c r="M40" s="2">
        <v>20</v>
      </c>
      <c r="N40" s="2">
        <v>26</v>
      </c>
      <c r="O40" s="2">
        <v>18</v>
      </c>
      <c r="P40" s="2">
        <v>2</v>
      </c>
      <c r="Q40" s="2">
        <v>3</v>
      </c>
      <c r="R40" s="2">
        <v>11</v>
      </c>
      <c r="S40" s="2">
        <v>14</v>
      </c>
      <c r="T40" s="2">
        <v>28</v>
      </c>
      <c r="U40" s="2">
        <v>3</v>
      </c>
      <c r="V40" s="2">
        <v>16</v>
      </c>
      <c r="X40" s="2">
        <v>9</v>
      </c>
      <c r="Y40" s="2">
        <v>4</v>
      </c>
      <c r="Z40" s="2">
        <v>2</v>
      </c>
      <c r="AA40" s="2">
        <v>5</v>
      </c>
      <c r="AB40" s="2">
        <v>19</v>
      </c>
      <c r="AF40" s="2">
        <v>3</v>
      </c>
    </row>
    <row r="41" spans="1:33" s="2" customFormat="1" x14ac:dyDescent="0.25">
      <c r="A41" s="21" t="s">
        <v>2</v>
      </c>
      <c r="B41" s="2">
        <v>0</v>
      </c>
      <c r="C41" s="2">
        <v>0</v>
      </c>
      <c r="D41" s="2">
        <v>2</v>
      </c>
      <c r="E41" s="2">
        <v>0</v>
      </c>
      <c r="F41" s="2">
        <v>0</v>
      </c>
      <c r="G41" s="2">
        <v>1</v>
      </c>
      <c r="H41" s="2">
        <v>2</v>
      </c>
      <c r="I41" s="2">
        <v>0</v>
      </c>
      <c r="J41" s="2">
        <v>0</v>
      </c>
      <c r="K41" s="2">
        <v>0</v>
      </c>
      <c r="L41" s="2">
        <v>5</v>
      </c>
      <c r="M41" s="2">
        <v>2</v>
      </c>
      <c r="N41" s="2">
        <v>0</v>
      </c>
      <c r="O41" s="2">
        <v>3</v>
      </c>
      <c r="P41" s="2">
        <v>1</v>
      </c>
      <c r="Q41" s="2">
        <v>2</v>
      </c>
      <c r="R41" s="2">
        <v>1</v>
      </c>
      <c r="S41" s="2">
        <v>3</v>
      </c>
      <c r="T41" s="2">
        <v>2</v>
      </c>
      <c r="U41" s="2">
        <v>0</v>
      </c>
      <c r="V41" s="2">
        <v>2</v>
      </c>
      <c r="X41" s="2">
        <v>1</v>
      </c>
      <c r="Y41" s="2">
        <v>0</v>
      </c>
      <c r="Z41" s="2">
        <v>2</v>
      </c>
      <c r="AA41" s="2">
        <v>3</v>
      </c>
      <c r="AB41" s="2">
        <v>1</v>
      </c>
      <c r="AF41" s="2">
        <v>0</v>
      </c>
    </row>
    <row r="42" spans="1:33" ht="15.75" thickBot="1" x14ac:dyDescent="0.3"/>
    <row r="43" spans="1:33" x14ac:dyDescent="0.25">
      <c r="A43" s="116" t="s">
        <v>55</v>
      </c>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c r="AB43" s="55"/>
      <c r="AC43" s="55"/>
      <c r="AD43" s="55"/>
      <c r="AE43" s="55"/>
      <c r="AF43" s="55"/>
      <c r="AG43" s="97" t="s">
        <v>127</v>
      </c>
    </row>
    <row r="44" spans="1:33" x14ac:dyDescent="0.25">
      <c r="A44" s="56" t="s">
        <v>56</v>
      </c>
      <c r="B44" s="1">
        <f t="shared" ref="B44:AF46" si="12">SUM(B3+B21)</f>
        <v>122</v>
      </c>
      <c r="C44" s="1">
        <f t="shared" si="12"/>
        <v>127</v>
      </c>
      <c r="D44" s="1">
        <f t="shared" si="12"/>
        <v>115</v>
      </c>
      <c r="E44" s="1">
        <f t="shared" si="12"/>
        <v>114</v>
      </c>
      <c r="F44" s="1">
        <f t="shared" si="12"/>
        <v>120</v>
      </c>
      <c r="G44" s="1">
        <f t="shared" si="12"/>
        <v>81</v>
      </c>
      <c r="H44" s="1">
        <f t="shared" si="12"/>
        <v>133</v>
      </c>
      <c r="I44" s="84">
        <f t="shared" si="12"/>
        <v>89</v>
      </c>
      <c r="J44" s="1">
        <f t="shared" si="12"/>
        <v>138</v>
      </c>
      <c r="K44" s="1">
        <f t="shared" si="12"/>
        <v>170</v>
      </c>
      <c r="L44" s="1">
        <f t="shared" si="12"/>
        <v>169</v>
      </c>
      <c r="M44" s="1">
        <f t="shared" si="12"/>
        <v>168</v>
      </c>
      <c r="N44" s="87">
        <f t="shared" si="12"/>
        <v>176</v>
      </c>
      <c r="O44" s="1">
        <f t="shared" si="12"/>
        <v>176</v>
      </c>
      <c r="P44" s="1">
        <f t="shared" si="12"/>
        <v>145</v>
      </c>
      <c r="Q44" s="1">
        <f t="shared" si="12"/>
        <v>124</v>
      </c>
      <c r="R44" s="1">
        <f t="shared" si="12"/>
        <v>204</v>
      </c>
      <c r="S44" s="1">
        <f t="shared" si="12"/>
        <v>186</v>
      </c>
      <c r="T44" s="1">
        <f t="shared" si="12"/>
        <v>189</v>
      </c>
      <c r="U44" s="1">
        <f t="shared" si="12"/>
        <v>133</v>
      </c>
      <c r="V44" s="1">
        <v>171</v>
      </c>
      <c r="W44" s="1">
        <v>130</v>
      </c>
      <c r="X44" s="1">
        <v>143</v>
      </c>
      <c r="Y44" s="1">
        <f t="shared" si="12"/>
        <v>118</v>
      </c>
      <c r="Z44" s="1">
        <f t="shared" si="12"/>
        <v>138</v>
      </c>
      <c r="AA44" s="1">
        <f t="shared" si="12"/>
        <v>130</v>
      </c>
      <c r="AB44" s="1">
        <f t="shared" si="12"/>
        <v>118</v>
      </c>
      <c r="AC44" s="84">
        <v>122</v>
      </c>
      <c r="AD44" s="84">
        <v>123</v>
      </c>
      <c r="AE44" s="84">
        <v>81</v>
      </c>
      <c r="AF44" s="1">
        <f t="shared" si="12"/>
        <v>112</v>
      </c>
      <c r="AG44" s="1">
        <f>SUM(B44:AF44)</f>
        <v>4265</v>
      </c>
    </row>
    <row r="45" spans="1:33" x14ac:dyDescent="0.25">
      <c r="A45" s="56" t="s">
        <v>59</v>
      </c>
      <c r="B45" s="1">
        <f t="shared" si="12"/>
        <v>83</v>
      </c>
      <c r="C45" s="1">
        <f t="shared" si="12"/>
        <v>88</v>
      </c>
      <c r="D45" s="1">
        <f t="shared" si="12"/>
        <v>89</v>
      </c>
      <c r="E45" s="1">
        <f t="shared" si="12"/>
        <v>73</v>
      </c>
      <c r="F45" s="1">
        <f t="shared" si="12"/>
        <v>68</v>
      </c>
      <c r="G45" s="1">
        <f t="shared" si="12"/>
        <v>67</v>
      </c>
      <c r="H45" s="1">
        <f t="shared" si="12"/>
        <v>89</v>
      </c>
      <c r="I45" s="84">
        <f t="shared" si="12"/>
        <v>77</v>
      </c>
      <c r="J45" s="1">
        <f t="shared" si="12"/>
        <v>95</v>
      </c>
      <c r="K45" s="1">
        <f t="shared" si="12"/>
        <v>93</v>
      </c>
      <c r="L45" s="1">
        <f t="shared" si="12"/>
        <v>94</v>
      </c>
      <c r="M45" s="1">
        <f t="shared" si="12"/>
        <v>109</v>
      </c>
      <c r="N45" s="87">
        <f t="shared" si="12"/>
        <v>83</v>
      </c>
      <c r="O45" s="1">
        <f t="shared" si="12"/>
        <v>104</v>
      </c>
      <c r="P45" s="1">
        <f t="shared" si="12"/>
        <v>87</v>
      </c>
      <c r="Q45" s="1">
        <f t="shared" si="12"/>
        <v>90</v>
      </c>
      <c r="R45" s="1">
        <f t="shared" si="12"/>
        <v>110</v>
      </c>
      <c r="S45" s="1">
        <f t="shared" si="12"/>
        <v>110</v>
      </c>
      <c r="T45" s="1">
        <f t="shared" si="12"/>
        <v>94</v>
      </c>
      <c r="U45" s="1">
        <f t="shared" si="12"/>
        <v>95</v>
      </c>
      <c r="V45" s="1">
        <v>70</v>
      </c>
      <c r="W45" s="1">
        <v>79</v>
      </c>
      <c r="X45" s="1">
        <f t="shared" si="12"/>
        <v>71</v>
      </c>
      <c r="Y45" s="1">
        <f t="shared" si="12"/>
        <v>78</v>
      </c>
      <c r="Z45" s="1">
        <f t="shared" si="12"/>
        <v>72</v>
      </c>
      <c r="AA45" s="1">
        <f t="shared" si="12"/>
        <v>86</v>
      </c>
      <c r="AB45" s="1">
        <f t="shared" si="12"/>
        <v>73</v>
      </c>
      <c r="AC45" s="84">
        <v>81</v>
      </c>
      <c r="AD45" s="84">
        <v>68</v>
      </c>
      <c r="AE45" s="84">
        <v>55</v>
      </c>
      <c r="AF45" s="1">
        <f t="shared" si="12"/>
        <v>85</v>
      </c>
      <c r="AG45" s="1">
        <f>SUM(B45:AF45)</f>
        <v>2616</v>
      </c>
    </row>
    <row r="46" spans="1:33" x14ac:dyDescent="0.25">
      <c r="A46" s="56" t="s">
        <v>61</v>
      </c>
      <c r="B46" s="1">
        <f t="shared" si="12"/>
        <v>39</v>
      </c>
      <c r="C46" s="1">
        <f t="shared" si="12"/>
        <v>39</v>
      </c>
      <c r="D46" s="1">
        <f t="shared" si="12"/>
        <v>26</v>
      </c>
      <c r="E46" s="1">
        <f t="shared" si="12"/>
        <v>41</v>
      </c>
      <c r="F46" s="1">
        <f t="shared" si="12"/>
        <v>52</v>
      </c>
      <c r="G46" s="1">
        <f t="shared" si="12"/>
        <v>14</v>
      </c>
      <c r="H46" s="1">
        <f t="shared" si="12"/>
        <v>44</v>
      </c>
      <c r="I46" s="84">
        <f t="shared" si="12"/>
        <v>12</v>
      </c>
      <c r="J46" s="1">
        <f t="shared" si="12"/>
        <v>43</v>
      </c>
      <c r="K46" s="1">
        <f t="shared" si="12"/>
        <v>77</v>
      </c>
      <c r="L46" s="1">
        <f t="shared" si="12"/>
        <v>75</v>
      </c>
      <c r="M46" s="1">
        <f t="shared" si="12"/>
        <v>58</v>
      </c>
      <c r="N46" s="87">
        <f t="shared" si="12"/>
        <v>93</v>
      </c>
      <c r="O46" s="1">
        <f t="shared" si="12"/>
        <v>71</v>
      </c>
      <c r="P46" s="1">
        <f t="shared" si="12"/>
        <v>58</v>
      </c>
      <c r="Q46" s="1">
        <f t="shared" si="12"/>
        <v>34</v>
      </c>
      <c r="R46" s="1">
        <f t="shared" si="12"/>
        <v>94</v>
      </c>
      <c r="S46" s="1">
        <f t="shared" si="12"/>
        <v>76</v>
      </c>
      <c r="T46" s="1">
        <f t="shared" si="12"/>
        <v>95</v>
      </c>
      <c r="U46" s="1">
        <f t="shared" si="12"/>
        <v>38</v>
      </c>
      <c r="V46" s="1">
        <v>101</v>
      </c>
      <c r="W46" s="1">
        <v>51</v>
      </c>
      <c r="X46" s="1">
        <f t="shared" si="12"/>
        <v>72</v>
      </c>
      <c r="Y46" s="1">
        <f t="shared" si="12"/>
        <v>37</v>
      </c>
      <c r="Z46" s="1">
        <f t="shared" si="12"/>
        <v>66</v>
      </c>
      <c r="AA46" s="1">
        <f t="shared" si="12"/>
        <v>44</v>
      </c>
      <c r="AB46" s="1">
        <f t="shared" si="12"/>
        <v>45</v>
      </c>
      <c r="AC46" s="84">
        <v>41</v>
      </c>
      <c r="AD46" s="84">
        <v>52</v>
      </c>
      <c r="AE46" s="84">
        <v>26</v>
      </c>
      <c r="AF46" s="1">
        <f t="shared" si="12"/>
        <v>27</v>
      </c>
      <c r="AG46" s="1">
        <f t="shared" ref="AG46:AG49" si="13">SUM(B46:AF46)</f>
        <v>1641</v>
      </c>
    </row>
    <row r="47" spans="1:33" x14ac:dyDescent="0.25">
      <c r="A47" s="56" t="s">
        <v>62</v>
      </c>
      <c r="B47" s="1">
        <f t="shared" ref="B47:AF49" si="14">SUM(B30+B12)</f>
        <v>14</v>
      </c>
      <c r="C47" s="1">
        <f t="shared" si="14"/>
        <v>11</v>
      </c>
      <c r="D47" s="1">
        <f t="shared" si="14"/>
        <v>5</v>
      </c>
      <c r="E47" s="1">
        <f t="shared" si="14"/>
        <v>6</v>
      </c>
      <c r="F47" s="1">
        <f t="shared" si="14"/>
        <v>2</v>
      </c>
      <c r="G47" s="1">
        <f t="shared" si="14"/>
        <v>6</v>
      </c>
      <c r="H47" s="1">
        <f t="shared" si="14"/>
        <v>9</v>
      </c>
      <c r="I47" s="84">
        <f t="shared" si="14"/>
        <v>5</v>
      </c>
      <c r="J47" s="1">
        <f t="shared" si="14"/>
        <v>12</v>
      </c>
      <c r="K47" s="1">
        <f t="shared" si="14"/>
        <v>14</v>
      </c>
      <c r="L47" s="1">
        <f t="shared" si="14"/>
        <v>14</v>
      </c>
      <c r="M47" s="1">
        <f t="shared" si="14"/>
        <v>4</v>
      </c>
      <c r="N47" s="87">
        <f t="shared" si="14"/>
        <v>5</v>
      </c>
      <c r="O47" s="1">
        <f t="shared" si="14"/>
        <v>22</v>
      </c>
      <c r="P47" s="1">
        <f t="shared" si="14"/>
        <v>9</v>
      </c>
      <c r="Q47" s="1">
        <f t="shared" si="14"/>
        <v>9</v>
      </c>
      <c r="R47" s="1">
        <f t="shared" si="14"/>
        <v>21</v>
      </c>
      <c r="S47" s="1">
        <f t="shared" si="14"/>
        <v>9</v>
      </c>
      <c r="T47" s="1">
        <f t="shared" si="14"/>
        <v>8</v>
      </c>
      <c r="U47" s="1">
        <f t="shared" si="14"/>
        <v>13</v>
      </c>
      <c r="V47" s="1">
        <v>8</v>
      </c>
      <c r="W47" s="1">
        <v>2</v>
      </c>
      <c r="X47" s="1">
        <f t="shared" si="14"/>
        <v>10</v>
      </c>
      <c r="Y47" s="1">
        <f t="shared" si="14"/>
        <v>5</v>
      </c>
      <c r="Z47" s="1">
        <f t="shared" si="14"/>
        <v>24</v>
      </c>
      <c r="AA47" s="1">
        <f t="shared" si="14"/>
        <v>23</v>
      </c>
      <c r="AB47" s="1">
        <f t="shared" si="14"/>
        <v>12</v>
      </c>
      <c r="AC47" s="84">
        <v>18</v>
      </c>
      <c r="AD47" s="84">
        <v>14</v>
      </c>
      <c r="AE47" s="84">
        <v>17</v>
      </c>
      <c r="AF47" s="1">
        <f t="shared" si="14"/>
        <v>12</v>
      </c>
      <c r="AG47" s="1">
        <f t="shared" si="13"/>
        <v>343</v>
      </c>
    </row>
    <row r="48" spans="1:33" x14ac:dyDescent="0.25">
      <c r="A48" s="56" t="s">
        <v>73</v>
      </c>
      <c r="B48" s="1">
        <f t="shared" si="14"/>
        <v>5</v>
      </c>
      <c r="C48" s="1">
        <f t="shared" si="14"/>
        <v>6</v>
      </c>
      <c r="D48" s="1">
        <f t="shared" si="14"/>
        <v>4</v>
      </c>
      <c r="E48" s="1">
        <f t="shared" si="14"/>
        <v>3</v>
      </c>
      <c r="F48" s="1">
        <f t="shared" si="14"/>
        <v>8</v>
      </c>
      <c r="G48" s="1">
        <f t="shared" si="14"/>
        <v>2</v>
      </c>
      <c r="H48" s="1">
        <f t="shared" si="14"/>
        <v>7</v>
      </c>
      <c r="I48" s="84">
        <f t="shared" si="14"/>
        <v>1</v>
      </c>
      <c r="J48" s="1">
        <f t="shared" si="14"/>
        <v>6</v>
      </c>
      <c r="K48" s="1">
        <f t="shared" si="14"/>
        <v>9</v>
      </c>
      <c r="L48" s="1">
        <f t="shared" si="14"/>
        <v>8</v>
      </c>
      <c r="M48" s="1">
        <f t="shared" si="14"/>
        <v>34</v>
      </c>
      <c r="N48" s="87">
        <f t="shared" si="14"/>
        <v>8</v>
      </c>
      <c r="O48" s="1">
        <f t="shared" si="14"/>
        <v>9</v>
      </c>
      <c r="P48" s="1">
        <f t="shared" si="14"/>
        <v>11</v>
      </c>
      <c r="Q48" s="1">
        <f t="shared" si="14"/>
        <v>3</v>
      </c>
      <c r="R48" s="1">
        <f t="shared" si="14"/>
        <v>8</v>
      </c>
      <c r="S48" s="1">
        <f t="shared" si="14"/>
        <v>16</v>
      </c>
      <c r="T48" s="1">
        <f t="shared" si="14"/>
        <v>11</v>
      </c>
      <c r="U48" s="1">
        <f t="shared" si="14"/>
        <v>0</v>
      </c>
      <c r="V48" s="1">
        <v>16</v>
      </c>
      <c r="W48" s="1">
        <v>3</v>
      </c>
      <c r="X48" s="1">
        <f t="shared" si="14"/>
        <v>10</v>
      </c>
      <c r="Y48" s="1">
        <f t="shared" si="14"/>
        <v>4</v>
      </c>
      <c r="Z48" s="1">
        <f t="shared" si="14"/>
        <v>6</v>
      </c>
      <c r="AA48" s="1">
        <f t="shared" si="14"/>
        <v>4</v>
      </c>
      <c r="AB48" s="1">
        <f t="shared" si="14"/>
        <v>4</v>
      </c>
      <c r="AC48" s="84">
        <v>2</v>
      </c>
      <c r="AD48" s="84">
        <v>3</v>
      </c>
      <c r="AE48" s="84">
        <v>1</v>
      </c>
      <c r="AF48" s="1">
        <f t="shared" si="14"/>
        <v>4</v>
      </c>
      <c r="AG48" s="1">
        <f t="shared" si="13"/>
        <v>216</v>
      </c>
    </row>
    <row r="49" spans="1:33" x14ac:dyDescent="0.25">
      <c r="A49" s="56" t="s">
        <v>65</v>
      </c>
      <c r="B49" s="1">
        <f t="shared" si="14"/>
        <v>20</v>
      </c>
      <c r="C49" s="1">
        <f>SUM(C32+C14)</f>
        <v>22</v>
      </c>
      <c r="D49" s="1">
        <f t="shared" si="14"/>
        <v>17</v>
      </c>
      <c r="E49" s="1">
        <f t="shared" si="14"/>
        <v>32</v>
      </c>
      <c r="F49" s="1">
        <f t="shared" si="14"/>
        <v>42</v>
      </c>
      <c r="G49" s="1">
        <f t="shared" si="14"/>
        <v>6</v>
      </c>
      <c r="H49" s="1">
        <f t="shared" si="14"/>
        <v>28</v>
      </c>
      <c r="I49" s="84">
        <f t="shared" si="14"/>
        <v>6</v>
      </c>
      <c r="J49" s="1">
        <f t="shared" si="14"/>
        <v>25</v>
      </c>
      <c r="K49" s="1">
        <f t="shared" si="14"/>
        <v>54</v>
      </c>
      <c r="L49" s="1">
        <f t="shared" si="14"/>
        <v>53</v>
      </c>
      <c r="M49" s="1">
        <f t="shared" si="14"/>
        <v>36</v>
      </c>
      <c r="N49" s="87">
        <f t="shared" si="14"/>
        <v>80</v>
      </c>
      <c r="O49" s="1">
        <f t="shared" si="14"/>
        <v>40</v>
      </c>
      <c r="P49" s="1">
        <f t="shared" si="14"/>
        <v>38</v>
      </c>
      <c r="Q49" s="1">
        <f t="shared" si="14"/>
        <v>22</v>
      </c>
      <c r="R49" s="1">
        <f t="shared" si="14"/>
        <v>65</v>
      </c>
      <c r="S49" s="1">
        <f t="shared" si="14"/>
        <v>51</v>
      </c>
      <c r="T49" s="1">
        <f t="shared" si="14"/>
        <v>76</v>
      </c>
      <c r="U49" s="1">
        <f t="shared" si="14"/>
        <v>25</v>
      </c>
      <c r="V49" s="1">
        <v>77</v>
      </c>
      <c r="W49" s="1">
        <v>46</v>
      </c>
      <c r="X49" s="1">
        <f t="shared" si="14"/>
        <v>52</v>
      </c>
      <c r="Y49" s="1">
        <f t="shared" si="14"/>
        <v>28</v>
      </c>
      <c r="Z49" s="1">
        <v>36</v>
      </c>
      <c r="AA49" s="1">
        <f t="shared" si="14"/>
        <v>17</v>
      </c>
      <c r="AB49" s="1">
        <f t="shared" si="14"/>
        <v>29</v>
      </c>
      <c r="AC49" s="84">
        <v>21</v>
      </c>
      <c r="AD49" s="84">
        <v>35</v>
      </c>
      <c r="AE49" s="84">
        <v>8</v>
      </c>
      <c r="AF49" s="1">
        <f t="shared" si="14"/>
        <v>11</v>
      </c>
      <c r="AG49" s="1">
        <f t="shared" si="13"/>
        <v>1098</v>
      </c>
    </row>
    <row r="50" spans="1:33" x14ac:dyDescent="0.25">
      <c r="A50" s="58" t="s">
        <v>50</v>
      </c>
      <c r="B50" s="61">
        <f>AVERAGE(B25,B7)</f>
        <v>3.5185185185185185E-3</v>
      </c>
      <c r="C50" s="61">
        <f t="shared" ref="C50:AF50" si="15">AVERAGE(C25,C7)</f>
        <v>1.4120370370370372E-3</v>
      </c>
      <c r="D50" s="61">
        <f t="shared" si="15"/>
        <v>3.0960648148148145E-3</v>
      </c>
      <c r="E50" s="61">
        <f t="shared" si="15"/>
        <v>2.146990740740741E-3</v>
      </c>
      <c r="F50" s="61">
        <f t="shared" si="15"/>
        <v>2.5289351851851853E-3</v>
      </c>
      <c r="G50" s="61">
        <f t="shared" si="15"/>
        <v>1.2615740740740742E-3</v>
      </c>
      <c r="H50" s="61">
        <f t="shared" si="15"/>
        <v>3.7152777777777774E-3</v>
      </c>
      <c r="I50" s="61">
        <f t="shared" si="15"/>
        <v>2.6562500000000002E-3</v>
      </c>
      <c r="J50" s="61">
        <f t="shared" si="15"/>
        <v>2.957175925925926E-3</v>
      </c>
      <c r="K50" s="61">
        <f t="shared" si="15"/>
        <v>3.4201388888888892E-3</v>
      </c>
      <c r="L50" s="61">
        <f t="shared" si="15"/>
        <v>3.5474537037037037E-3</v>
      </c>
      <c r="M50" s="61">
        <f t="shared" si="15"/>
        <v>6.9965277777777777E-3</v>
      </c>
      <c r="N50" s="61">
        <f t="shared" si="15"/>
        <v>2.8124999999999999E-3</v>
      </c>
      <c r="O50" s="61">
        <f t="shared" si="15"/>
        <v>3.7905092592592591E-3</v>
      </c>
      <c r="P50" s="61">
        <f t="shared" si="15"/>
        <v>4.1145833333333338E-3</v>
      </c>
      <c r="Q50" s="61">
        <f t="shared" si="15"/>
        <v>8.3564814814814804E-3</v>
      </c>
      <c r="R50" s="61">
        <f t="shared" si="15"/>
        <v>5.0983796296296298E-3</v>
      </c>
      <c r="S50" s="61">
        <f t="shared" si="15"/>
        <v>4.3113425925925923E-3</v>
      </c>
      <c r="T50" s="61">
        <f t="shared" si="15"/>
        <v>4.5717592592592589E-3</v>
      </c>
      <c r="U50" s="61">
        <f t="shared" si="15"/>
        <v>2.5752314814814813E-3</v>
      </c>
      <c r="V50" s="61">
        <v>3.4027777777777784E-3</v>
      </c>
      <c r="W50" s="61">
        <v>2.9861111111111113E-3</v>
      </c>
      <c r="X50" s="61">
        <f t="shared" si="15"/>
        <v>4.1550925925925922E-3</v>
      </c>
      <c r="Y50" s="61">
        <f t="shared" si="15"/>
        <v>3.1018518518518522E-3</v>
      </c>
      <c r="Z50" s="61">
        <f t="shared" si="15"/>
        <v>2.3611111111111111E-3</v>
      </c>
      <c r="AA50" s="61">
        <f t="shared" si="15"/>
        <v>2.2627314814814815E-3</v>
      </c>
      <c r="AB50" s="61">
        <f t="shared" si="15"/>
        <v>1.8981481481481479E-3</v>
      </c>
      <c r="AC50" s="61">
        <v>2.3379629629629631E-3</v>
      </c>
      <c r="AD50" s="61">
        <v>3.1134259259259257E-3</v>
      </c>
      <c r="AE50" s="61">
        <v>3.1250000000000001E-4</v>
      </c>
      <c r="AF50" s="61">
        <f t="shared" si="15"/>
        <v>6.9444444444444436E-4</v>
      </c>
      <c r="AG50" s="61">
        <f>AVERAGE(B50:AF50)</f>
        <v>3.2101254480286731E-3</v>
      </c>
    </row>
    <row r="51" spans="1:33" x14ac:dyDescent="0.25">
      <c r="A51" s="62" t="s">
        <v>66</v>
      </c>
      <c r="B51" s="63">
        <f t="shared" ref="B51:AF51" si="16">AVERAGE(B24,B6)</f>
        <v>2.8061342592592596E-2</v>
      </c>
      <c r="C51" s="63">
        <f t="shared" si="16"/>
        <v>2.2546296296296293E-2</v>
      </c>
      <c r="D51" s="63">
        <f t="shared" si="16"/>
        <v>3.0167824074074076E-2</v>
      </c>
      <c r="E51" s="63">
        <f t="shared" si="16"/>
        <v>2.7002314814814812E-2</v>
      </c>
      <c r="F51" s="63">
        <f t="shared" si="16"/>
        <v>5.0081018518518518E-2</v>
      </c>
      <c r="G51" s="63">
        <f t="shared" si="16"/>
        <v>3.9259259259259258E-2</v>
      </c>
      <c r="H51" s="79">
        <f t="shared" si="16"/>
        <v>2.8373842592592589E-2</v>
      </c>
      <c r="I51" s="79">
        <f t="shared" si="16"/>
        <v>1.5468750000000002E-2</v>
      </c>
      <c r="J51" s="79">
        <f t="shared" si="16"/>
        <v>2.3315972222222224E-2</v>
      </c>
      <c r="K51" s="79">
        <f t="shared" si="16"/>
        <v>5.0526620370370368E-2</v>
      </c>
      <c r="L51" s="79">
        <f t="shared" si="16"/>
        <v>2.6365740740740738E-2</v>
      </c>
      <c r="M51" s="63">
        <f t="shared" si="16"/>
        <v>2.7418981481481482E-2</v>
      </c>
      <c r="N51" s="169">
        <f t="shared" si="16"/>
        <v>3.4126157407407404E-2</v>
      </c>
      <c r="O51" s="63">
        <f t="shared" si="16"/>
        <v>2.585648148148148E-2</v>
      </c>
      <c r="P51" s="63">
        <f t="shared" si="16"/>
        <v>4.5491898148148149E-2</v>
      </c>
      <c r="Q51" s="63">
        <f t="shared" si="16"/>
        <v>2.6834490740740742E-2</v>
      </c>
      <c r="R51" s="63">
        <f t="shared" si="16"/>
        <v>2.4704861111111108E-2</v>
      </c>
      <c r="S51" s="63">
        <f t="shared" si="16"/>
        <v>3.4380787037037036E-2</v>
      </c>
      <c r="T51" s="63">
        <f t="shared" si="16"/>
        <v>2.5833333333333333E-2</v>
      </c>
      <c r="U51" s="63">
        <f t="shared" si="16"/>
        <v>2.4253472222222225E-2</v>
      </c>
      <c r="V51" s="63">
        <v>2.7233796296296298E-2</v>
      </c>
      <c r="W51" s="63">
        <v>6.1782407407407404E-2</v>
      </c>
      <c r="X51" s="63">
        <f t="shared" si="16"/>
        <v>4.3721064814814817E-2</v>
      </c>
      <c r="Y51" s="63">
        <f t="shared" si="16"/>
        <v>2.8836805555555553E-2</v>
      </c>
      <c r="Z51" s="63">
        <f t="shared" si="16"/>
        <v>3.3084490740740741E-2</v>
      </c>
      <c r="AA51" s="63">
        <f t="shared" si="16"/>
        <v>2.4681712962962968E-2</v>
      </c>
      <c r="AB51" s="63">
        <f t="shared" si="16"/>
        <v>2.8391203703703703E-2</v>
      </c>
      <c r="AC51" s="63">
        <v>3.9641203703703706E-2</v>
      </c>
      <c r="AD51" s="63">
        <v>4.1099537037037039E-2</v>
      </c>
      <c r="AE51" s="63">
        <v>3.0358796296296297E-2</v>
      </c>
      <c r="AF51" s="63">
        <f t="shared" si="16"/>
        <v>5.0625000000000003E-2</v>
      </c>
      <c r="AG51" s="64">
        <f>AVERAGE(B51:AF51)</f>
        <v>3.2887918160095585E-2</v>
      </c>
    </row>
    <row r="52" spans="1:33" x14ac:dyDescent="0.25">
      <c r="A52" s="62" t="s">
        <v>124</v>
      </c>
      <c r="B52" s="63">
        <f t="shared" ref="B52:AF52" si="17">MAX(B26,B8)</f>
        <v>1.8969907407407408E-2</v>
      </c>
      <c r="C52" s="63">
        <f t="shared" si="17"/>
        <v>5.8217592592592592E-3</v>
      </c>
      <c r="D52" s="63">
        <f t="shared" si="17"/>
        <v>1.6064814814814813E-2</v>
      </c>
      <c r="E52" s="63">
        <f t="shared" si="17"/>
        <v>1.8391203703703705E-2</v>
      </c>
      <c r="F52" s="63">
        <f t="shared" si="17"/>
        <v>1.0289351851851852E-2</v>
      </c>
      <c r="G52" s="63">
        <f t="shared" si="17"/>
        <v>1.5266203703703705E-2</v>
      </c>
      <c r="H52" s="63">
        <f t="shared" si="17"/>
        <v>2.1539351851851851E-2</v>
      </c>
      <c r="I52" s="63">
        <f t="shared" si="17"/>
        <v>1.5983796296296295E-2</v>
      </c>
      <c r="J52" s="63">
        <f t="shared" si="17"/>
        <v>1.4652777777777778E-2</v>
      </c>
      <c r="K52" s="63">
        <f t="shared" si="17"/>
        <v>1.6076388888888887E-2</v>
      </c>
      <c r="L52" s="63">
        <f t="shared" si="17"/>
        <v>2.2048611111111113E-2</v>
      </c>
      <c r="M52" s="63">
        <f t="shared" si="17"/>
        <v>1.7905092592592594E-2</v>
      </c>
      <c r="N52" s="169">
        <f t="shared" si="17"/>
        <v>1.9004629629629632E-2</v>
      </c>
      <c r="O52" s="63">
        <f t="shared" si="17"/>
        <v>1.5266203703703705E-2</v>
      </c>
      <c r="P52" s="63">
        <f t="shared" si="17"/>
        <v>1.3206018518518518E-2</v>
      </c>
      <c r="Q52" s="63">
        <f t="shared" si="17"/>
        <v>2.2118055555555557E-2</v>
      </c>
      <c r="R52" s="63">
        <f t="shared" si="17"/>
        <v>1.4976851851851852E-2</v>
      </c>
      <c r="S52" s="63">
        <f t="shared" si="17"/>
        <v>1.2499999999999999E-2</v>
      </c>
      <c r="T52" s="63">
        <f t="shared" si="17"/>
        <v>1.9467592592592595E-2</v>
      </c>
      <c r="U52" s="63">
        <f t="shared" si="17"/>
        <v>9.0509259259259258E-3</v>
      </c>
      <c r="V52" s="63">
        <v>1.3518518518518518E-2</v>
      </c>
      <c r="W52" s="63">
        <v>1.8576388888888889E-2</v>
      </c>
      <c r="X52" s="63">
        <f t="shared" si="17"/>
        <v>2.3703703703703703E-2</v>
      </c>
      <c r="Y52" s="63">
        <f t="shared" si="17"/>
        <v>2.3101851851851849E-2</v>
      </c>
      <c r="Z52" s="63">
        <f t="shared" si="17"/>
        <v>1.6087962962962964E-2</v>
      </c>
      <c r="AA52" s="63">
        <f t="shared" si="17"/>
        <v>2.1261574074074075E-2</v>
      </c>
      <c r="AB52" s="63">
        <f t="shared" si="17"/>
        <v>1.5879629629629629E-2</v>
      </c>
      <c r="AC52" s="63">
        <v>8.4953703703703701E-3</v>
      </c>
      <c r="AD52" s="63">
        <v>1.834490740740741E-2</v>
      </c>
      <c r="AE52" s="63">
        <v>2.1759259259259258E-3</v>
      </c>
      <c r="AF52" s="63">
        <f t="shared" si="17"/>
        <v>2.7662037037037034E-3</v>
      </c>
      <c r="AG52" s="64">
        <f>MAX(B52:AF52)</f>
        <v>2.3703703703703703E-2</v>
      </c>
    </row>
    <row r="53" spans="1:33" s="1" customFormat="1" x14ac:dyDescent="0.25">
      <c r="A53" s="56" t="s">
        <v>57</v>
      </c>
      <c r="B53" s="1">
        <f t="shared" ref="B53:AF53" si="18">SUM(B38)</f>
        <v>21</v>
      </c>
      <c r="C53" s="1">
        <f t="shared" si="18"/>
        <v>16</v>
      </c>
      <c r="D53" s="1">
        <f t="shared" si="18"/>
        <v>33</v>
      </c>
      <c r="E53" s="1">
        <f t="shared" si="18"/>
        <v>40</v>
      </c>
      <c r="F53" s="1">
        <f t="shared" si="18"/>
        <v>41</v>
      </c>
      <c r="G53" s="1">
        <f t="shared" si="18"/>
        <v>30</v>
      </c>
      <c r="H53" s="1">
        <f t="shared" si="18"/>
        <v>45</v>
      </c>
      <c r="I53" s="84">
        <f t="shared" si="18"/>
        <v>12</v>
      </c>
      <c r="J53" s="1">
        <f t="shared" si="18"/>
        <v>20</v>
      </c>
      <c r="K53" s="1">
        <f t="shared" si="18"/>
        <v>51</v>
      </c>
      <c r="L53" s="1">
        <f t="shared" si="18"/>
        <v>57</v>
      </c>
      <c r="M53" s="1">
        <f t="shared" si="18"/>
        <v>42</v>
      </c>
      <c r="N53" s="87">
        <f t="shared" si="18"/>
        <v>68</v>
      </c>
      <c r="O53" s="1">
        <f t="shared" si="18"/>
        <v>54</v>
      </c>
      <c r="P53" s="1">
        <f t="shared" si="18"/>
        <v>23</v>
      </c>
      <c r="Q53" s="1">
        <f t="shared" si="18"/>
        <v>27</v>
      </c>
      <c r="R53" s="1">
        <f t="shared" si="18"/>
        <v>50</v>
      </c>
      <c r="S53" s="1">
        <f t="shared" si="18"/>
        <v>62</v>
      </c>
      <c r="T53" s="1">
        <f t="shared" si="18"/>
        <v>72</v>
      </c>
      <c r="U53" s="1">
        <f t="shared" si="18"/>
        <v>37</v>
      </c>
      <c r="V53" s="1">
        <v>48</v>
      </c>
      <c r="W53" s="1">
        <v>25</v>
      </c>
      <c r="X53" s="1">
        <f t="shared" si="18"/>
        <v>27</v>
      </c>
      <c r="Y53" s="1">
        <f t="shared" si="18"/>
        <v>37</v>
      </c>
      <c r="Z53" s="1">
        <v>30</v>
      </c>
      <c r="AA53" s="1">
        <f t="shared" si="18"/>
        <v>32</v>
      </c>
      <c r="AB53" s="1">
        <f t="shared" si="18"/>
        <v>41</v>
      </c>
      <c r="AC53" s="1">
        <v>37</v>
      </c>
      <c r="AD53" s="1">
        <v>23</v>
      </c>
      <c r="AE53" s="1">
        <v>22</v>
      </c>
      <c r="AF53" s="1">
        <f t="shared" si="18"/>
        <v>26</v>
      </c>
      <c r="AG53" s="1">
        <f>SUM(B53:AF53)</f>
        <v>1149</v>
      </c>
    </row>
    <row r="54" spans="1:33" x14ac:dyDescent="0.25">
      <c r="A54" s="57" t="s">
        <v>58</v>
      </c>
      <c r="B54" s="19">
        <f t="shared" ref="B54:AF54" si="19">SUM(B45/B44)</f>
        <v>0.68032786885245899</v>
      </c>
      <c r="C54" s="19">
        <f t="shared" si="19"/>
        <v>0.69291338582677164</v>
      </c>
      <c r="D54" s="19">
        <f t="shared" si="19"/>
        <v>0.77391304347826084</v>
      </c>
      <c r="E54" s="19">
        <f t="shared" si="19"/>
        <v>0.64035087719298245</v>
      </c>
      <c r="F54" s="19">
        <f t="shared" si="19"/>
        <v>0.56666666666666665</v>
      </c>
      <c r="G54" s="19">
        <f t="shared" si="19"/>
        <v>0.8271604938271605</v>
      </c>
      <c r="H54" s="19">
        <f t="shared" si="19"/>
        <v>0.66917293233082709</v>
      </c>
      <c r="I54" s="19">
        <f t="shared" si="19"/>
        <v>0.8651685393258427</v>
      </c>
      <c r="J54" s="19">
        <f t="shared" si="19"/>
        <v>0.68840579710144922</v>
      </c>
      <c r="K54" s="19">
        <f t="shared" si="19"/>
        <v>0.54705882352941182</v>
      </c>
      <c r="L54" s="19">
        <f t="shared" si="19"/>
        <v>0.55621301775147924</v>
      </c>
      <c r="M54" s="19">
        <f t="shared" si="19"/>
        <v>0.64880952380952384</v>
      </c>
      <c r="N54" s="19">
        <f t="shared" si="19"/>
        <v>0.47159090909090912</v>
      </c>
      <c r="O54" s="19">
        <f t="shared" si="19"/>
        <v>0.59090909090909094</v>
      </c>
      <c r="P54" s="19">
        <f t="shared" si="19"/>
        <v>0.6</v>
      </c>
      <c r="Q54" s="19">
        <f t="shared" si="19"/>
        <v>0.72580645161290325</v>
      </c>
      <c r="R54" s="19">
        <f t="shared" si="19"/>
        <v>0.53921568627450978</v>
      </c>
      <c r="S54" s="19">
        <f t="shared" si="19"/>
        <v>0.59139784946236562</v>
      </c>
      <c r="T54" s="19">
        <f t="shared" si="19"/>
        <v>0.49735449735449733</v>
      </c>
      <c r="U54" s="19">
        <f t="shared" si="19"/>
        <v>0.7142857142857143</v>
      </c>
      <c r="V54" s="19">
        <f t="shared" si="19"/>
        <v>0.40935672514619881</v>
      </c>
      <c r="W54" s="19">
        <f t="shared" si="19"/>
        <v>0.60769230769230764</v>
      </c>
      <c r="X54" s="19">
        <f t="shared" si="19"/>
        <v>0.49650349650349651</v>
      </c>
      <c r="Y54" s="19">
        <f t="shared" si="19"/>
        <v>0.66101694915254239</v>
      </c>
      <c r="Z54" s="19">
        <f t="shared" si="19"/>
        <v>0.52173913043478259</v>
      </c>
      <c r="AA54" s="19">
        <f t="shared" si="19"/>
        <v>0.66153846153846152</v>
      </c>
      <c r="AB54" s="19">
        <f t="shared" si="19"/>
        <v>0.61864406779661019</v>
      </c>
      <c r="AC54" s="19">
        <f t="shared" si="19"/>
        <v>0.66393442622950816</v>
      </c>
      <c r="AD54" s="19">
        <f t="shared" si="19"/>
        <v>0.55284552845528456</v>
      </c>
      <c r="AE54" s="19">
        <f t="shared" si="19"/>
        <v>0.67901234567901236</v>
      </c>
      <c r="AF54" s="19">
        <f t="shared" si="19"/>
        <v>0.7589285714285714</v>
      </c>
      <c r="AG54" s="19">
        <f t="shared" ref="AG54" si="20">SUM(AG45/AG44)</f>
        <v>0.61336459554513478</v>
      </c>
    </row>
    <row r="55" spans="1:33" x14ac:dyDescent="0.25">
      <c r="A55" s="57" t="s">
        <v>60</v>
      </c>
      <c r="B55" s="19">
        <f t="shared" ref="B55:AF55" si="21">SUM(B46/B44)</f>
        <v>0.31967213114754101</v>
      </c>
      <c r="C55" s="19">
        <f t="shared" si="21"/>
        <v>0.30708661417322836</v>
      </c>
      <c r="D55" s="19">
        <f t="shared" si="21"/>
        <v>0.22608695652173913</v>
      </c>
      <c r="E55" s="19">
        <f t="shared" si="21"/>
        <v>0.35964912280701755</v>
      </c>
      <c r="F55" s="19">
        <f t="shared" si="21"/>
        <v>0.43333333333333335</v>
      </c>
      <c r="G55" s="19">
        <f t="shared" si="21"/>
        <v>0.1728395061728395</v>
      </c>
      <c r="H55" s="19">
        <f t="shared" si="21"/>
        <v>0.33082706766917291</v>
      </c>
      <c r="I55" s="19">
        <f t="shared" si="21"/>
        <v>0.1348314606741573</v>
      </c>
      <c r="J55" s="19">
        <f t="shared" si="21"/>
        <v>0.31159420289855072</v>
      </c>
      <c r="K55" s="19">
        <f t="shared" si="21"/>
        <v>0.45294117647058824</v>
      </c>
      <c r="L55" s="19">
        <f t="shared" si="21"/>
        <v>0.4437869822485207</v>
      </c>
      <c r="M55" s="19">
        <f t="shared" si="21"/>
        <v>0.34523809523809523</v>
      </c>
      <c r="N55" s="19">
        <f t="shared" si="21"/>
        <v>0.52840909090909094</v>
      </c>
      <c r="O55" s="19">
        <f t="shared" si="21"/>
        <v>0.40340909090909088</v>
      </c>
      <c r="P55" s="19">
        <f t="shared" si="21"/>
        <v>0.4</v>
      </c>
      <c r="Q55" s="19">
        <f t="shared" si="21"/>
        <v>0.27419354838709675</v>
      </c>
      <c r="R55" s="19">
        <f t="shared" si="21"/>
        <v>0.46078431372549017</v>
      </c>
      <c r="S55" s="19">
        <f t="shared" si="21"/>
        <v>0.40860215053763443</v>
      </c>
      <c r="T55" s="19">
        <f t="shared" si="21"/>
        <v>0.50264550264550267</v>
      </c>
      <c r="U55" s="19">
        <f t="shared" si="21"/>
        <v>0.2857142857142857</v>
      </c>
      <c r="V55" s="19">
        <f t="shared" si="21"/>
        <v>0.59064327485380119</v>
      </c>
      <c r="W55" s="19">
        <f t="shared" si="21"/>
        <v>0.3923076923076923</v>
      </c>
      <c r="X55" s="19">
        <f t="shared" si="21"/>
        <v>0.50349650349650354</v>
      </c>
      <c r="Y55" s="19">
        <f t="shared" si="21"/>
        <v>0.3135593220338983</v>
      </c>
      <c r="Z55" s="19">
        <f t="shared" si="21"/>
        <v>0.47826086956521741</v>
      </c>
      <c r="AA55" s="19">
        <f t="shared" si="21"/>
        <v>0.33846153846153848</v>
      </c>
      <c r="AB55" s="19">
        <f t="shared" si="21"/>
        <v>0.38135593220338981</v>
      </c>
      <c r="AC55" s="19">
        <f t="shared" si="21"/>
        <v>0.33606557377049179</v>
      </c>
      <c r="AD55" s="19">
        <f t="shared" si="21"/>
        <v>0.42276422764227645</v>
      </c>
      <c r="AE55" s="19">
        <f t="shared" si="21"/>
        <v>0.32098765432098764</v>
      </c>
      <c r="AF55" s="19">
        <f t="shared" si="21"/>
        <v>0.24107142857142858</v>
      </c>
      <c r="AG55" s="19">
        <f t="shared" ref="AG55" si="22">SUM(AG46/AG44)</f>
        <v>0.38475967174677611</v>
      </c>
    </row>
    <row r="56" spans="1:33" x14ac:dyDescent="0.25">
      <c r="A56" s="57" t="s">
        <v>72</v>
      </c>
      <c r="B56" s="19">
        <f t="shared" ref="B56:AF56" si="23">SUM(B47/B46)</f>
        <v>0.35897435897435898</v>
      </c>
      <c r="C56" s="19">
        <f t="shared" si="23"/>
        <v>0.28205128205128205</v>
      </c>
      <c r="D56" s="19">
        <f t="shared" si="23"/>
        <v>0.19230769230769232</v>
      </c>
      <c r="E56" s="19">
        <f t="shared" si="23"/>
        <v>0.14634146341463414</v>
      </c>
      <c r="F56" s="19">
        <f t="shared" si="23"/>
        <v>3.8461538461538464E-2</v>
      </c>
      <c r="G56" s="19">
        <f t="shared" si="23"/>
        <v>0.42857142857142855</v>
      </c>
      <c r="H56" s="19">
        <f t="shared" si="23"/>
        <v>0.20454545454545456</v>
      </c>
      <c r="I56" s="19">
        <f t="shared" si="23"/>
        <v>0.41666666666666669</v>
      </c>
      <c r="J56" s="19">
        <f t="shared" si="23"/>
        <v>0.27906976744186046</v>
      </c>
      <c r="K56" s="19">
        <f t="shared" si="23"/>
        <v>0.18181818181818182</v>
      </c>
      <c r="L56" s="19">
        <f t="shared" si="23"/>
        <v>0.18666666666666668</v>
      </c>
      <c r="M56" s="19">
        <f t="shared" si="23"/>
        <v>6.8965517241379309E-2</v>
      </c>
      <c r="N56" s="19">
        <f t="shared" si="23"/>
        <v>5.3763440860215055E-2</v>
      </c>
      <c r="O56" s="19">
        <f t="shared" si="23"/>
        <v>0.30985915492957744</v>
      </c>
      <c r="P56" s="19">
        <f t="shared" si="23"/>
        <v>0.15517241379310345</v>
      </c>
      <c r="Q56" s="19">
        <f t="shared" si="23"/>
        <v>0.26470588235294118</v>
      </c>
      <c r="R56" s="19">
        <f t="shared" si="23"/>
        <v>0.22340425531914893</v>
      </c>
      <c r="S56" s="19">
        <f t="shared" si="23"/>
        <v>0.11842105263157894</v>
      </c>
      <c r="T56" s="19">
        <f t="shared" si="23"/>
        <v>8.4210526315789472E-2</v>
      </c>
      <c r="U56" s="19">
        <f t="shared" si="23"/>
        <v>0.34210526315789475</v>
      </c>
      <c r="V56" s="19">
        <f t="shared" si="23"/>
        <v>7.9207920792079209E-2</v>
      </c>
      <c r="W56" s="19">
        <f t="shared" si="23"/>
        <v>3.9215686274509803E-2</v>
      </c>
      <c r="X56" s="19">
        <f t="shared" si="23"/>
        <v>0.1388888888888889</v>
      </c>
      <c r="Y56" s="19">
        <f t="shared" si="23"/>
        <v>0.13513513513513514</v>
      </c>
      <c r="Z56" s="19">
        <f t="shared" si="23"/>
        <v>0.36363636363636365</v>
      </c>
      <c r="AA56" s="19">
        <f t="shared" si="23"/>
        <v>0.52272727272727271</v>
      </c>
      <c r="AB56" s="19">
        <f t="shared" si="23"/>
        <v>0.26666666666666666</v>
      </c>
      <c r="AC56" s="19">
        <f t="shared" si="23"/>
        <v>0.43902439024390244</v>
      </c>
      <c r="AD56" s="19">
        <f t="shared" si="23"/>
        <v>0.26923076923076922</v>
      </c>
      <c r="AE56" s="19">
        <f t="shared" si="23"/>
        <v>0.65384615384615385</v>
      </c>
      <c r="AF56" s="19">
        <f t="shared" si="23"/>
        <v>0.44444444444444442</v>
      </c>
      <c r="AG56" s="19">
        <f t="shared" ref="AG56" si="24">SUM(AG47/AG46)</f>
        <v>0.20901889092017062</v>
      </c>
    </row>
    <row r="57" spans="1:33" x14ac:dyDescent="0.25">
      <c r="A57" s="57" t="s">
        <v>64</v>
      </c>
      <c r="B57" s="19">
        <f t="shared" ref="B57:AF57" si="25">SUM(B48/B46)</f>
        <v>0.12820512820512819</v>
      </c>
      <c r="C57" s="19">
        <f t="shared" si="25"/>
        <v>0.15384615384615385</v>
      </c>
      <c r="D57" s="19">
        <f t="shared" si="25"/>
        <v>0.15384615384615385</v>
      </c>
      <c r="E57" s="19">
        <f t="shared" si="25"/>
        <v>7.3170731707317069E-2</v>
      </c>
      <c r="F57" s="19">
        <f t="shared" si="25"/>
        <v>0.15384615384615385</v>
      </c>
      <c r="G57" s="19">
        <f t="shared" si="25"/>
        <v>0.14285714285714285</v>
      </c>
      <c r="H57" s="19">
        <f t="shared" si="25"/>
        <v>0.15909090909090909</v>
      </c>
      <c r="I57" s="19">
        <f t="shared" si="25"/>
        <v>8.3333333333333329E-2</v>
      </c>
      <c r="J57" s="19">
        <f t="shared" si="25"/>
        <v>0.13953488372093023</v>
      </c>
      <c r="K57" s="19">
        <f t="shared" si="25"/>
        <v>0.11688311688311688</v>
      </c>
      <c r="L57" s="19">
        <f t="shared" si="25"/>
        <v>0.10666666666666667</v>
      </c>
      <c r="M57" s="19">
        <f>SUM(M48/M46)</f>
        <v>0.58620689655172409</v>
      </c>
      <c r="N57" s="19">
        <f t="shared" si="25"/>
        <v>8.6021505376344093E-2</v>
      </c>
      <c r="O57" s="19">
        <f t="shared" si="25"/>
        <v>0.12676056338028169</v>
      </c>
      <c r="P57" s="19">
        <f t="shared" si="25"/>
        <v>0.18965517241379309</v>
      </c>
      <c r="Q57" s="19">
        <f t="shared" si="25"/>
        <v>8.8235294117647065E-2</v>
      </c>
      <c r="R57" s="19">
        <f t="shared" si="25"/>
        <v>8.5106382978723402E-2</v>
      </c>
      <c r="S57" s="19">
        <f t="shared" si="25"/>
        <v>0.21052631578947367</v>
      </c>
      <c r="T57" s="19">
        <f t="shared" si="25"/>
        <v>0.11578947368421053</v>
      </c>
      <c r="U57" s="19">
        <f t="shared" si="25"/>
        <v>0</v>
      </c>
      <c r="V57" s="19">
        <f t="shared" si="25"/>
        <v>0.15841584158415842</v>
      </c>
      <c r="W57" s="19">
        <f t="shared" si="25"/>
        <v>5.8823529411764705E-2</v>
      </c>
      <c r="X57" s="19">
        <f t="shared" si="25"/>
        <v>0.1388888888888889</v>
      </c>
      <c r="Y57" s="19">
        <f t="shared" si="25"/>
        <v>0.10810810810810811</v>
      </c>
      <c r="Z57" s="19">
        <f t="shared" si="25"/>
        <v>9.0909090909090912E-2</v>
      </c>
      <c r="AA57" s="19">
        <f t="shared" si="25"/>
        <v>9.0909090909090912E-2</v>
      </c>
      <c r="AB57" s="19">
        <f t="shared" si="25"/>
        <v>8.8888888888888892E-2</v>
      </c>
      <c r="AC57" s="19">
        <f t="shared" si="25"/>
        <v>4.878048780487805E-2</v>
      </c>
      <c r="AD57" s="19">
        <f t="shared" si="25"/>
        <v>5.7692307692307696E-2</v>
      </c>
      <c r="AE57" s="19">
        <f t="shared" si="25"/>
        <v>3.8461538461538464E-2</v>
      </c>
      <c r="AF57" s="19">
        <f t="shared" si="25"/>
        <v>0.14814814814814814</v>
      </c>
      <c r="AG57" s="19">
        <f t="shared" ref="AG57" si="26">SUM(AG48/AG46)</f>
        <v>0.13162705667276051</v>
      </c>
    </row>
    <row r="58" spans="1:33" x14ac:dyDescent="0.25">
      <c r="A58" s="57" t="s">
        <v>71</v>
      </c>
      <c r="B58" s="19">
        <f t="shared" ref="B58:AF58" si="27">SUM(B49/B46)</f>
        <v>0.51282051282051277</v>
      </c>
      <c r="C58" s="19">
        <f t="shared" si="27"/>
        <v>0.5641025641025641</v>
      </c>
      <c r="D58" s="19">
        <f t="shared" si="27"/>
        <v>0.65384615384615385</v>
      </c>
      <c r="E58" s="19">
        <f t="shared" si="27"/>
        <v>0.78048780487804881</v>
      </c>
      <c r="F58" s="19">
        <f t="shared" si="27"/>
        <v>0.80769230769230771</v>
      </c>
      <c r="G58" s="19">
        <f t="shared" si="27"/>
        <v>0.42857142857142855</v>
      </c>
      <c r="H58" s="19">
        <f t="shared" si="27"/>
        <v>0.63636363636363635</v>
      </c>
      <c r="I58" s="19">
        <f t="shared" si="27"/>
        <v>0.5</v>
      </c>
      <c r="J58" s="19">
        <f t="shared" si="27"/>
        <v>0.58139534883720934</v>
      </c>
      <c r="K58" s="19">
        <f t="shared" si="27"/>
        <v>0.70129870129870131</v>
      </c>
      <c r="L58" s="19">
        <f t="shared" si="27"/>
        <v>0.70666666666666667</v>
      </c>
      <c r="M58" s="19">
        <f t="shared" si="27"/>
        <v>0.62068965517241381</v>
      </c>
      <c r="N58" s="19">
        <f t="shared" si="27"/>
        <v>0.86021505376344087</v>
      </c>
      <c r="O58" s="19">
        <f t="shared" si="27"/>
        <v>0.56338028169014087</v>
      </c>
      <c r="P58" s="19">
        <f t="shared" si="27"/>
        <v>0.65517241379310343</v>
      </c>
      <c r="Q58" s="19">
        <f t="shared" si="27"/>
        <v>0.6470588235294118</v>
      </c>
      <c r="R58" s="19">
        <f t="shared" si="27"/>
        <v>0.69148936170212771</v>
      </c>
      <c r="S58" s="19">
        <f t="shared" si="27"/>
        <v>0.67105263157894735</v>
      </c>
      <c r="T58" s="19">
        <f t="shared" si="27"/>
        <v>0.8</v>
      </c>
      <c r="U58" s="19">
        <f t="shared" si="27"/>
        <v>0.65789473684210531</v>
      </c>
      <c r="V58" s="19">
        <f t="shared" si="27"/>
        <v>0.76237623762376239</v>
      </c>
      <c r="W58" s="19">
        <f t="shared" si="27"/>
        <v>0.90196078431372551</v>
      </c>
      <c r="X58" s="19">
        <f t="shared" si="27"/>
        <v>0.72222222222222221</v>
      </c>
      <c r="Y58" s="19">
        <f t="shared" si="27"/>
        <v>0.7567567567567568</v>
      </c>
      <c r="Z58" s="19">
        <f t="shared" si="27"/>
        <v>0.54545454545454541</v>
      </c>
      <c r="AA58" s="19">
        <f t="shared" si="27"/>
        <v>0.38636363636363635</v>
      </c>
      <c r="AB58" s="19">
        <f t="shared" si="27"/>
        <v>0.64444444444444449</v>
      </c>
      <c r="AC58" s="19">
        <f t="shared" si="27"/>
        <v>0.51219512195121952</v>
      </c>
      <c r="AD58" s="19">
        <f t="shared" si="27"/>
        <v>0.67307692307692313</v>
      </c>
      <c r="AE58" s="19">
        <f t="shared" si="27"/>
        <v>0.30769230769230771</v>
      </c>
      <c r="AF58" s="19">
        <f t="shared" si="27"/>
        <v>0.40740740740740738</v>
      </c>
      <c r="AG58" s="19">
        <f t="shared" ref="AG58" si="28">SUM(AG49/AG46)</f>
        <v>0.66910420475319932</v>
      </c>
    </row>
    <row r="59" spans="1:33" x14ac:dyDescent="0.25">
      <c r="A59" s="75" t="s">
        <v>123</v>
      </c>
      <c r="B59" s="19">
        <f t="shared" ref="B59:AG59" si="29">SUM(B49/B44)</f>
        <v>0.16393442622950818</v>
      </c>
      <c r="C59" s="19">
        <f t="shared" si="29"/>
        <v>0.17322834645669291</v>
      </c>
      <c r="D59" s="19">
        <f t="shared" si="29"/>
        <v>0.14782608695652175</v>
      </c>
      <c r="E59" s="19">
        <f t="shared" si="29"/>
        <v>0.2807017543859649</v>
      </c>
      <c r="F59" s="19">
        <f t="shared" si="29"/>
        <v>0.35</v>
      </c>
      <c r="G59" s="19">
        <f t="shared" si="29"/>
        <v>7.407407407407407E-2</v>
      </c>
      <c r="H59" s="19">
        <f t="shared" si="29"/>
        <v>0.21052631578947367</v>
      </c>
      <c r="I59" s="19">
        <f t="shared" si="29"/>
        <v>6.741573033707865E-2</v>
      </c>
      <c r="J59" s="19">
        <f t="shared" si="29"/>
        <v>0.18115942028985507</v>
      </c>
      <c r="K59" s="19">
        <f t="shared" si="29"/>
        <v>0.31764705882352939</v>
      </c>
      <c r="L59" s="19">
        <f t="shared" si="29"/>
        <v>0.31360946745562129</v>
      </c>
      <c r="M59" s="19">
        <f t="shared" si="29"/>
        <v>0.21428571428571427</v>
      </c>
      <c r="N59" s="19">
        <f t="shared" si="29"/>
        <v>0.45454545454545453</v>
      </c>
      <c r="O59" s="19">
        <f t="shared" si="29"/>
        <v>0.22727272727272727</v>
      </c>
      <c r="P59" s="19">
        <f t="shared" si="29"/>
        <v>0.2620689655172414</v>
      </c>
      <c r="Q59" s="19">
        <f t="shared" si="29"/>
        <v>0.17741935483870969</v>
      </c>
      <c r="R59" s="19">
        <f t="shared" si="29"/>
        <v>0.31862745098039214</v>
      </c>
      <c r="S59" s="19">
        <f t="shared" si="29"/>
        <v>0.27419354838709675</v>
      </c>
      <c r="T59" s="19">
        <f t="shared" si="29"/>
        <v>0.40211640211640209</v>
      </c>
      <c r="U59" s="19">
        <f t="shared" si="29"/>
        <v>0.18796992481203006</v>
      </c>
      <c r="V59" s="19">
        <f t="shared" si="29"/>
        <v>0.45029239766081869</v>
      </c>
      <c r="W59" s="19">
        <f t="shared" si="29"/>
        <v>0.35384615384615387</v>
      </c>
      <c r="X59" s="19">
        <f t="shared" si="29"/>
        <v>0.36363636363636365</v>
      </c>
      <c r="Y59" s="19">
        <f t="shared" si="29"/>
        <v>0.23728813559322035</v>
      </c>
      <c r="Z59" s="19">
        <f t="shared" si="29"/>
        <v>0.2608695652173913</v>
      </c>
      <c r="AA59" s="19">
        <f t="shared" si="29"/>
        <v>0.13076923076923078</v>
      </c>
      <c r="AB59" s="19">
        <f t="shared" si="29"/>
        <v>0.24576271186440679</v>
      </c>
      <c r="AC59" s="19">
        <f t="shared" si="29"/>
        <v>0.1721311475409836</v>
      </c>
      <c r="AD59" s="19">
        <f t="shared" si="29"/>
        <v>0.28455284552845528</v>
      </c>
      <c r="AE59" s="19">
        <f t="shared" si="29"/>
        <v>9.8765432098765427E-2</v>
      </c>
      <c r="AF59" s="19">
        <f t="shared" si="29"/>
        <v>9.8214285714285712E-2</v>
      </c>
      <c r="AG59" s="19">
        <f t="shared" si="29"/>
        <v>0.25744431418522862</v>
      </c>
    </row>
    <row r="61" spans="1:33" ht="15.75" thickBot="1" x14ac:dyDescent="0.3"/>
    <row r="62" spans="1:33" s="18" customFormat="1" x14ac:dyDescent="0.25">
      <c r="A62" s="107" t="s">
        <v>139</v>
      </c>
      <c r="B62" s="97">
        <v>44044</v>
      </c>
      <c r="C62" s="97">
        <v>44045</v>
      </c>
      <c r="D62" s="97">
        <v>44046</v>
      </c>
      <c r="E62" s="97">
        <v>44047</v>
      </c>
      <c r="F62" s="97">
        <v>44048</v>
      </c>
      <c r="G62" s="97">
        <v>44049</v>
      </c>
      <c r="H62" s="97">
        <v>44050</v>
      </c>
      <c r="I62" s="97">
        <v>44051</v>
      </c>
      <c r="J62" s="97">
        <v>44052</v>
      </c>
      <c r="K62" s="97">
        <v>44053</v>
      </c>
      <c r="L62" s="97">
        <v>44054</v>
      </c>
      <c r="M62" s="97">
        <v>44055</v>
      </c>
      <c r="N62" s="97">
        <v>44056</v>
      </c>
      <c r="O62" s="97">
        <v>44057</v>
      </c>
      <c r="P62" s="97">
        <v>44058</v>
      </c>
      <c r="Q62" s="97">
        <v>44059</v>
      </c>
      <c r="R62" s="97">
        <v>44060</v>
      </c>
      <c r="S62" s="97">
        <v>44061</v>
      </c>
      <c r="T62" s="97">
        <v>44062</v>
      </c>
      <c r="U62" s="97">
        <v>44063</v>
      </c>
      <c r="V62" s="97">
        <v>44064</v>
      </c>
      <c r="W62" s="97">
        <v>44065</v>
      </c>
      <c r="X62" s="97">
        <v>44066</v>
      </c>
      <c r="Y62" s="97">
        <v>44067</v>
      </c>
      <c r="Z62" s="97">
        <v>44068</v>
      </c>
      <c r="AA62" s="97">
        <v>44069</v>
      </c>
      <c r="AB62" s="97">
        <v>44070</v>
      </c>
      <c r="AC62" s="97">
        <v>44071</v>
      </c>
      <c r="AD62" s="97">
        <v>44072</v>
      </c>
      <c r="AE62" s="97">
        <v>44073</v>
      </c>
      <c r="AF62" s="97">
        <v>44074</v>
      </c>
      <c r="AG62" s="97" t="s">
        <v>126</v>
      </c>
    </row>
    <row r="63" spans="1:33" x14ac:dyDescent="0.25">
      <c r="A63" s="98" t="s">
        <v>142</v>
      </c>
      <c r="B63" s="143"/>
      <c r="C63" s="143"/>
      <c r="D63" s="84">
        <v>49</v>
      </c>
      <c r="E63" s="84">
        <v>46</v>
      </c>
      <c r="F63" s="84">
        <v>52</v>
      </c>
      <c r="G63" s="84">
        <v>50</v>
      </c>
      <c r="H63" s="84">
        <v>62</v>
      </c>
      <c r="I63" s="143"/>
      <c r="J63" s="143"/>
      <c r="K63" s="84">
        <v>58</v>
      </c>
      <c r="L63" s="84">
        <v>28</v>
      </c>
      <c r="M63" s="84">
        <v>54</v>
      </c>
      <c r="N63" s="84">
        <v>62</v>
      </c>
      <c r="O63" s="84">
        <v>48</v>
      </c>
      <c r="P63" s="143"/>
      <c r="Q63" s="143"/>
      <c r="R63" s="84">
        <v>55</v>
      </c>
      <c r="S63" s="84">
        <v>43</v>
      </c>
      <c r="T63" s="84">
        <v>66</v>
      </c>
      <c r="U63" s="84">
        <v>48</v>
      </c>
      <c r="V63" s="84">
        <v>45</v>
      </c>
      <c r="W63" s="143"/>
      <c r="X63" s="143"/>
      <c r="Y63" s="84">
        <v>49</v>
      </c>
      <c r="Z63" s="84">
        <v>39</v>
      </c>
      <c r="AA63" s="84">
        <v>41</v>
      </c>
      <c r="AB63" s="84">
        <v>64</v>
      </c>
      <c r="AC63" s="84">
        <v>52</v>
      </c>
      <c r="AD63" s="143"/>
      <c r="AE63" s="143"/>
      <c r="AF63" s="143"/>
      <c r="AG63" s="1">
        <f t="shared" ref="AG63:AG68" si="30">SUM(B63:AF63)</f>
        <v>1011</v>
      </c>
    </row>
    <row r="64" spans="1:33" x14ac:dyDescent="0.25">
      <c r="A64" s="98" t="s">
        <v>161</v>
      </c>
      <c r="B64" s="143"/>
      <c r="C64" s="143"/>
      <c r="D64" s="84">
        <v>48</v>
      </c>
      <c r="E64" s="84">
        <v>44</v>
      </c>
      <c r="F64" s="84">
        <v>48</v>
      </c>
      <c r="G64" s="84">
        <v>50</v>
      </c>
      <c r="H64" s="84">
        <v>54</v>
      </c>
      <c r="I64" s="143"/>
      <c r="J64" s="143"/>
      <c r="K64" s="84">
        <v>53</v>
      </c>
      <c r="L64" s="84">
        <v>25</v>
      </c>
      <c r="M64" s="84">
        <v>44</v>
      </c>
      <c r="N64" s="84">
        <v>60</v>
      </c>
      <c r="O64" s="84">
        <v>47</v>
      </c>
      <c r="P64" s="143"/>
      <c r="Q64" s="143"/>
      <c r="R64" s="84">
        <v>53</v>
      </c>
      <c r="S64" s="84">
        <v>40</v>
      </c>
      <c r="T64" s="84">
        <v>62</v>
      </c>
      <c r="U64" s="84">
        <v>46</v>
      </c>
      <c r="V64" s="84">
        <v>43</v>
      </c>
      <c r="W64" s="143"/>
      <c r="X64" s="143"/>
      <c r="Y64" s="84">
        <v>39</v>
      </c>
      <c r="Z64" s="84">
        <v>35</v>
      </c>
      <c r="AA64" s="84">
        <v>36</v>
      </c>
      <c r="AB64" s="84">
        <v>58</v>
      </c>
      <c r="AC64" s="84">
        <v>47</v>
      </c>
      <c r="AD64" s="143"/>
      <c r="AE64" s="143"/>
      <c r="AF64" s="143"/>
      <c r="AG64" s="1">
        <f t="shared" si="30"/>
        <v>932</v>
      </c>
    </row>
    <row r="65" spans="1:33" x14ac:dyDescent="0.25">
      <c r="A65" s="98" t="s">
        <v>160</v>
      </c>
      <c r="B65" s="143"/>
      <c r="C65" s="143"/>
      <c r="D65" s="84">
        <v>1</v>
      </c>
      <c r="E65" s="84">
        <v>2</v>
      </c>
      <c r="F65" s="84">
        <v>4</v>
      </c>
      <c r="G65" s="84">
        <v>0</v>
      </c>
      <c r="H65" s="84">
        <v>6</v>
      </c>
      <c r="I65" s="143"/>
      <c r="J65" s="143"/>
      <c r="K65" s="84">
        <v>5</v>
      </c>
      <c r="L65" s="84">
        <v>3</v>
      </c>
      <c r="M65" s="84">
        <v>8</v>
      </c>
      <c r="N65" s="84">
        <v>2</v>
      </c>
      <c r="O65" s="84">
        <v>1</v>
      </c>
      <c r="P65" s="143"/>
      <c r="Q65" s="143"/>
      <c r="R65" s="84">
        <v>2</v>
      </c>
      <c r="S65" s="84">
        <v>3</v>
      </c>
      <c r="T65" s="84">
        <v>4</v>
      </c>
      <c r="U65" s="84">
        <v>2</v>
      </c>
      <c r="V65" s="84">
        <v>2</v>
      </c>
      <c r="W65" s="143"/>
      <c r="X65" s="143"/>
      <c r="Y65" s="84">
        <v>10</v>
      </c>
      <c r="Z65" s="84">
        <v>4</v>
      </c>
      <c r="AA65" s="84">
        <v>5</v>
      </c>
      <c r="AB65" s="84">
        <v>6</v>
      </c>
      <c r="AC65" s="84">
        <v>5</v>
      </c>
      <c r="AD65" s="143"/>
      <c r="AE65" s="143"/>
      <c r="AF65" s="143"/>
      <c r="AG65" s="1">
        <f t="shared" si="30"/>
        <v>75</v>
      </c>
    </row>
    <row r="66" spans="1:33" x14ac:dyDescent="0.25">
      <c r="A66" s="98" t="s">
        <v>140</v>
      </c>
      <c r="B66" s="143"/>
      <c r="C66" s="143"/>
      <c r="D66" s="84">
        <v>0</v>
      </c>
      <c r="E66" s="84">
        <v>0</v>
      </c>
      <c r="F66" s="84">
        <v>0</v>
      </c>
      <c r="G66" s="84">
        <v>0</v>
      </c>
      <c r="H66" s="84">
        <v>0</v>
      </c>
      <c r="I66" s="143"/>
      <c r="J66" s="143"/>
      <c r="K66" s="84">
        <v>0</v>
      </c>
      <c r="L66" s="84">
        <v>0</v>
      </c>
      <c r="M66" s="84">
        <v>0</v>
      </c>
      <c r="N66" s="84">
        <v>0</v>
      </c>
      <c r="O66" s="84">
        <v>0</v>
      </c>
      <c r="P66" s="143"/>
      <c r="Q66" s="143"/>
      <c r="R66" s="84">
        <v>0</v>
      </c>
      <c r="S66" s="84">
        <v>0</v>
      </c>
      <c r="T66" s="84">
        <v>0</v>
      </c>
      <c r="U66" s="84">
        <v>0</v>
      </c>
      <c r="V66" s="84">
        <v>0</v>
      </c>
      <c r="W66" s="143"/>
      <c r="X66" s="143"/>
      <c r="Y66" s="84">
        <v>0</v>
      </c>
      <c r="Z66" s="84">
        <v>0</v>
      </c>
      <c r="AA66" s="84">
        <v>0</v>
      </c>
      <c r="AB66" s="84">
        <v>0</v>
      </c>
      <c r="AC66" s="84">
        <v>0</v>
      </c>
      <c r="AD66" s="143"/>
      <c r="AE66" s="143"/>
      <c r="AF66" s="143"/>
      <c r="AG66" s="1">
        <f t="shared" si="30"/>
        <v>0</v>
      </c>
    </row>
    <row r="67" spans="1:33" x14ac:dyDescent="0.25">
      <c r="A67" s="98" t="s">
        <v>157</v>
      </c>
      <c r="B67" s="143"/>
      <c r="C67" s="143"/>
      <c r="D67" s="84">
        <v>34</v>
      </c>
      <c r="E67" s="84">
        <v>15</v>
      </c>
      <c r="F67" s="84">
        <v>27</v>
      </c>
      <c r="G67" s="84">
        <v>34</v>
      </c>
      <c r="H67" s="84">
        <v>34</v>
      </c>
      <c r="I67" s="143"/>
      <c r="J67" s="143"/>
      <c r="K67" s="84">
        <v>30</v>
      </c>
      <c r="L67" s="84">
        <v>4</v>
      </c>
      <c r="M67" s="84">
        <v>40</v>
      </c>
      <c r="N67" s="84">
        <v>27</v>
      </c>
      <c r="O67" s="84">
        <v>25</v>
      </c>
      <c r="P67" s="143"/>
      <c r="Q67" s="143"/>
      <c r="R67" s="84">
        <v>35</v>
      </c>
      <c r="S67" s="84">
        <v>13</v>
      </c>
      <c r="T67" s="84">
        <v>31</v>
      </c>
      <c r="U67" s="84">
        <v>21</v>
      </c>
      <c r="V67" s="84">
        <v>21</v>
      </c>
      <c r="W67" s="143"/>
      <c r="X67" s="143"/>
      <c r="Y67" s="84">
        <v>33</v>
      </c>
      <c r="Z67" s="84">
        <v>18</v>
      </c>
      <c r="AA67" s="84">
        <v>24</v>
      </c>
      <c r="AB67" s="84">
        <v>31</v>
      </c>
      <c r="AC67" s="84">
        <v>28</v>
      </c>
      <c r="AD67" s="143"/>
      <c r="AE67" s="143"/>
      <c r="AF67" s="143"/>
      <c r="AG67" s="1">
        <f t="shared" si="30"/>
        <v>525</v>
      </c>
    </row>
    <row r="68" spans="1:33" s="100" customFormat="1" x14ac:dyDescent="0.25">
      <c r="A68" s="99" t="s">
        <v>143</v>
      </c>
      <c r="B68" s="143"/>
      <c r="C68" s="143"/>
      <c r="D68" s="84">
        <v>10</v>
      </c>
      <c r="E68" s="84">
        <v>20</v>
      </c>
      <c r="F68" s="84">
        <v>12</v>
      </c>
      <c r="G68" s="84">
        <v>6</v>
      </c>
      <c r="H68" s="84">
        <v>12</v>
      </c>
      <c r="I68" s="143"/>
      <c r="J68" s="143"/>
      <c r="K68" s="84">
        <v>15</v>
      </c>
      <c r="L68" s="84">
        <v>16</v>
      </c>
      <c r="M68" s="84">
        <v>11</v>
      </c>
      <c r="N68" s="84">
        <v>23</v>
      </c>
      <c r="O68" s="84">
        <v>15</v>
      </c>
      <c r="P68" s="143"/>
      <c r="Q68" s="143"/>
      <c r="R68" s="84">
        <v>11</v>
      </c>
      <c r="S68" s="84">
        <v>18</v>
      </c>
      <c r="T68" s="84">
        <v>20</v>
      </c>
      <c r="U68" s="84">
        <v>18</v>
      </c>
      <c r="V68" s="84">
        <v>16</v>
      </c>
      <c r="W68" s="143"/>
      <c r="X68" s="143"/>
      <c r="Y68" s="84">
        <v>6</v>
      </c>
      <c r="Z68" s="84">
        <v>11</v>
      </c>
      <c r="AA68" s="84">
        <v>8</v>
      </c>
      <c r="AB68" s="84">
        <v>19</v>
      </c>
      <c r="AC68" s="84">
        <v>8</v>
      </c>
      <c r="AD68" s="143"/>
      <c r="AE68" s="143"/>
      <c r="AF68" s="143"/>
      <c r="AG68" s="1">
        <f t="shared" si="30"/>
        <v>275</v>
      </c>
    </row>
    <row r="69" spans="1:33" x14ac:dyDescent="0.25">
      <c r="A69" s="99" t="s">
        <v>158</v>
      </c>
      <c r="B69" s="143"/>
      <c r="C69" s="143"/>
      <c r="D69" s="84">
        <v>5</v>
      </c>
      <c r="E69" s="84">
        <v>8</v>
      </c>
      <c r="F69" s="84">
        <v>8</v>
      </c>
      <c r="G69" s="84">
        <v>8</v>
      </c>
      <c r="H69" s="84">
        <v>10</v>
      </c>
      <c r="I69" s="143"/>
      <c r="J69" s="143"/>
      <c r="K69" s="84">
        <v>8</v>
      </c>
      <c r="L69" s="84">
        <v>4</v>
      </c>
      <c r="M69" s="84">
        <v>3</v>
      </c>
      <c r="N69" s="84">
        <v>8</v>
      </c>
      <c r="O69" s="84">
        <v>6</v>
      </c>
      <c r="P69" s="143"/>
      <c r="Q69" s="143"/>
      <c r="R69" s="84">
        <v>7</v>
      </c>
      <c r="S69" s="84">
        <v>8</v>
      </c>
      <c r="T69" s="84">
        <v>9</v>
      </c>
      <c r="U69" s="84">
        <v>7</v>
      </c>
      <c r="V69" s="84">
        <v>6</v>
      </c>
      <c r="W69" s="143"/>
      <c r="X69" s="143"/>
      <c r="Y69" s="84">
        <v>6</v>
      </c>
      <c r="Z69" s="84">
        <v>5</v>
      </c>
      <c r="AA69" s="84">
        <v>4</v>
      </c>
      <c r="AB69" s="84">
        <v>6</v>
      </c>
      <c r="AC69" s="84">
        <v>10</v>
      </c>
      <c r="AD69" s="143"/>
      <c r="AE69" s="143"/>
      <c r="AF69" s="143"/>
      <c r="AG69" s="1">
        <f t="shared" ref="AG69:AG74" si="31">SUM(B69:AF69)</f>
        <v>136</v>
      </c>
    </row>
    <row r="70" spans="1:33" x14ac:dyDescent="0.25">
      <c r="A70" s="105" t="s">
        <v>146</v>
      </c>
      <c r="B70" s="144"/>
      <c r="C70" s="144"/>
      <c r="D70" s="163">
        <v>0</v>
      </c>
      <c r="E70" s="163">
        <v>1</v>
      </c>
      <c r="F70" s="163">
        <v>1</v>
      </c>
      <c r="G70" s="163">
        <v>0</v>
      </c>
      <c r="H70" s="84">
        <v>0</v>
      </c>
      <c r="I70" s="144"/>
      <c r="J70" s="144"/>
      <c r="K70" s="163">
        <v>0</v>
      </c>
      <c r="L70" s="163">
        <v>1</v>
      </c>
      <c r="M70" s="163">
        <v>0</v>
      </c>
      <c r="N70" s="163">
        <v>2</v>
      </c>
      <c r="O70" s="163">
        <v>0</v>
      </c>
      <c r="P70" s="144"/>
      <c r="Q70" s="144"/>
      <c r="R70" s="163">
        <v>0</v>
      </c>
      <c r="S70" s="163">
        <v>1</v>
      </c>
      <c r="T70" s="163">
        <v>2</v>
      </c>
      <c r="U70" s="163">
        <v>0</v>
      </c>
      <c r="V70" s="163">
        <v>1</v>
      </c>
      <c r="W70" s="144"/>
      <c r="X70" s="144"/>
      <c r="Y70" s="163">
        <v>0</v>
      </c>
      <c r="Z70" s="163">
        <v>1</v>
      </c>
      <c r="AA70" s="163">
        <v>0</v>
      </c>
      <c r="AB70" s="163">
        <v>2</v>
      </c>
      <c r="AC70" s="163">
        <v>1</v>
      </c>
      <c r="AD70" s="144"/>
      <c r="AE70" s="144"/>
      <c r="AF70" s="144"/>
      <c r="AG70" s="1">
        <f t="shared" si="31"/>
        <v>13</v>
      </c>
    </row>
    <row r="71" spans="1:33" s="1" customFormat="1" x14ac:dyDescent="0.25">
      <c r="A71" s="99" t="s">
        <v>159</v>
      </c>
      <c r="B71" s="143"/>
      <c r="C71" s="143"/>
      <c r="D71" s="84">
        <v>1</v>
      </c>
      <c r="E71" s="84">
        <v>0</v>
      </c>
      <c r="F71" s="84">
        <v>3</v>
      </c>
      <c r="G71" s="84">
        <v>2</v>
      </c>
      <c r="H71" s="84">
        <v>5</v>
      </c>
      <c r="I71" s="143"/>
      <c r="J71" s="143"/>
      <c r="K71" s="84">
        <v>5</v>
      </c>
      <c r="L71" s="84">
        <v>3</v>
      </c>
      <c r="M71" s="84">
        <v>7</v>
      </c>
      <c r="N71" s="84">
        <v>2</v>
      </c>
      <c r="O71" s="84">
        <v>1</v>
      </c>
      <c r="P71" s="143"/>
      <c r="Q71" s="143"/>
      <c r="R71" s="84">
        <v>2</v>
      </c>
      <c r="S71" s="84">
        <v>3</v>
      </c>
      <c r="T71" s="84">
        <v>3</v>
      </c>
      <c r="U71" s="84">
        <v>1</v>
      </c>
      <c r="V71" s="84">
        <v>1</v>
      </c>
      <c r="W71" s="143"/>
      <c r="X71" s="143"/>
      <c r="Y71" s="84">
        <v>5</v>
      </c>
      <c r="Z71" s="84">
        <v>3</v>
      </c>
      <c r="AA71" s="84">
        <v>4</v>
      </c>
      <c r="AB71" s="84">
        <v>5</v>
      </c>
      <c r="AC71" s="84">
        <v>3</v>
      </c>
      <c r="AD71" s="143"/>
      <c r="AE71" s="143"/>
      <c r="AF71" s="143"/>
      <c r="AG71" s="1">
        <f t="shared" si="31"/>
        <v>59</v>
      </c>
    </row>
    <row r="72" spans="1:33" s="1" customFormat="1" x14ac:dyDescent="0.25">
      <c r="A72" s="99" t="s">
        <v>155</v>
      </c>
      <c r="B72" s="143"/>
      <c r="C72" s="143"/>
      <c r="D72" s="84">
        <v>0</v>
      </c>
      <c r="E72" s="84">
        <v>2</v>
      </c>
      <c r="F72" s="84">
        <v>1</v>
      </c>
      <c r="G72" s="84">
        <v>0</v>
      </c>
      <c r="H72" s="84">
        <v>1</v>
      </c>
      <c r="I72" s="143"/>
      <c r="J72" s="143"/>
      <c r="K72" s="84">
        <v>0</v>
      </c>
      <c r="L72" s="84">
        <v>0</v>
      </c>
      <c r="M72" s="84">
        <v>1</v>
      </c>
      <c r="N72" s="84">
        <v>0</v>
      </c>
      <c r="O72" s="84">
        <v>1</v>
      </c>
      <c r="P72" s="143"/>
      <c r="Q72" s="143"/>
      <c r="R72" s="84">
        <v>0</v>
      </c>
      <c r="S72" s="84">
        <v>0</v>
      </c>
      <c r="T72" s="84">
        <v>1</v>
      </c>
      <c r="U72" s="84">
        <v>1</v>
      </c>
      <c r="V72" s="84">
        <v>1</v>
      </c>
      <c r="W72" s="143"/>
      <c r="X72" s="143"/>
      <c r="Y72" s="84">
        <v>5</v>
      </c>
      <c r="Z72" s="84">
        <v>1</v>
      </c>
      <c r="AA72" s="84">
        <v>1</v>
      </c>
      <c r="AB72" s="84">
        <v>1</v>
      </c>
      <c r="AC72" s="84">
        <v>2</v>
      </c>
      <c r="AD72" s="143"/>
      <c r="AE72" s="143"/>
      <c r="AF72" s="143"/>
      <c r="AG72" s="1">
        <f t="shared" si="31"/>
        <v>19</v>
      </c>
    </row>
    <row r="73" spans="1:33" s="110" customFormat="1" x14ac:dyDescent="0.25">
      <c r="A73" s="111" t="s">
        <v>148</v>
      </c>
      <c r="B73" s="145"/>
      <c r="C73" s="145"/>
      <c r="D73" s="164">
        <v>6.9444444444444447E-4</v>
      </c>
      <c r="E73" s="164">
        <v>3.5879629629629635E-4</v>
      </c>
      <c r="F73" s="164">
        <v>1.712962962962963E-3</v>
      </c>
      <c r="G73" s="164">
        <v>3.8194444444444446E-4</v>
      </c>
      <c r="H73" s="164">
        <v>0</v>
      </c>
      <c r="I73" s="145"/>
      <c r="J73" s="145"/>
      <c r="K73" s="164">
        <v>0</v>
      </c>
      <c r="L73" s="164">
        <v>4.9768518518518521E-4</v>
      </c>
      <c r="M73" s="164">
        <v>4.5138888888888892E-4</v>
      </c>
      <c r="N73" s="164">
        <v>4.9768518518518521E-4</v>
      </c>
      <c r="O73" s="164">
        <v>5.1504629629629635E-3</v>
      </c>
      <c r="P73" s="145"/>
      <c r="Q73" s="145"/>
      <c r="R73" s="164">
        <v>4.6296296296296294E-5</v>
      </c>
      <c r="S73" s="164">
        <v>5.7870370370370378E-4</v>
      </c>
      <c r="T73" s="164">
        <v>4.0509259259259258E-4</v>
      </c>
      <c r="U73" s="164">
        <v>4.9768518518518521E-4</v>
      </c>
      <c r="V73" s="164">
        <v>4.9768518518518521E-4</v>
      </c>
      <c r="W73" s="145"/>
      <c r="X73" s="145"/>
      <c r="Y73" s="164">
        <v>1.3773148148148147E-3</v>
      </c>
      <c r="Z73" s="164">
        <v>2.0138888888888888E-3</v>
      </c>
      <c r="AA73" s="164">
        <v>6.5972222222222213E-4</v>
      </c>
      <c r="AB73" s="164">
        <v>1.9675925925925926E-4</v>
      </c>
      <c r="AC73" s="164">
        <v>4.9768518518518521E-4</v>
      </c>
      <c r="AD73" s="145"/>
      <c r="AE73" s="145"/>
      <c r="AF73" s="145"/>
      <c r="AG73" s="110">
        <f t="shared" si="31"/>
        <v>1.65162037037037E-2</v>
      </c>
    </row>
    <row r="74" spans="1:33" s="1" customFormat="1" x14ac:dyDescent="0.25">
      <c r="A74" s="98" t="s">
        <v>145</v>
      </c>
      <c r="B74" s="143"/>
      <c r="C74" s="143"/>
      <c r="D74" s="84">
        <v>34</v>
      </c>
      <c r="E74" s="84">
        <v>65</v>
      </c>
      <c r="F74" s="84">
        <v>63</v>
      </c>
      <c r="G74" s="84">
        <v>73</v>
      </c>
      <c r="H74" s="84">
        <v>64</v>
      </c>
      <c r="I74" s="143"/>
      <c r="J74" s="143"/>
      <c r="K74" s="84">
        <v>55</v>
      </c>
      <c r="L74" s="84">
        <v>44</v>
      </c>
      <c r="M74" s="84">
        <v>65</v>
      </c>
      <c r="N74" s="84">
        <v>48</v>
      </c>
      <c r="O74" s="84">
        <v>46</v>
      </c>
      <c r="P74" s="143"/>
      <c r="Q74" s="143"/>
      <c r="R74" s="84">
        <v>53</v>
      </c>
      <c r="S74" s="84">
        <v>53</v>
      </c>
      <c r="T74" s="84">
        <v>46</v>
      </c>
      <c r="U74" s="84">
        <v>61</v>
      </c>
      <c r="V74" s="84">
        <v>52</v>
      </c>
      <c r="W74" s="143"/>
      <c r="X74" s="143"/>
      <c r="Y74" s="84">
        <v>55</v>
      </c>
      <c r="Z74" s="84">
        <v>50</v>
      </c>
      <c r="AA74" s="84">
        <v>44</v>
      </c>
      <c r="AB74" s="84">
        <v>54</v>
      </c>
      <c r="AC74" s="84">
        <v>54</v>
      </c>
      <c r="AD74" s="143"/>
      <c r="AE74" s="143"/>
      <c r="AF74" s="143"/>
      <c r="AG74" s="1">
        <f t="shared" si="31"/>
        <v>1079</v>
      </c>
    </row>
    <row r="80" spans="1:33" x14ac:dyDescent="0.25">
      <c r="U80" s="170"/>
    </row>
    <row r="81" spans="21:21" x14ac:dyDescent="0.25">
      <c r="U81" s="170"/>
    </row>
    <row r="82" spans="21:21" x14ac:dyDescent="0.25">
      <c r="U82" s="170"/>
    </row>
    <row r="83" spans="21:21" x14ac:dyDescent="0.25">
      <c r="U83" s="170"/>
    </row>
    <row r="84" spans="21:21" x14ac:dyDescent="0.25">
      <c r="U84" s="170"/>
    </row>
  </sheetData>
  <mergeCells count="3">
    <mergeCell ref="A11:XFD11"/>
    <mergeCell ref="A18:XFD19"/>
    <mergeCell ref="A29:XFD29"/>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AP130"/>
  <sheetViews>
    <sheetView zoomScale="90" zoomScaleNormal="90" workbookViewId="0">
      <pane xSplit="1" ySplit="2" topLeftCell="AB3" activePane="bottomRight" state="frozen"/>
      <selection pane="topRight" activeCell="B1" sqref="B1"/>
      <selection pane="bottomLeft" activeCell="A3" sqref="A3"/>
      <selection pane="bottomRight" activeCell="S41" sqref="S41:AE41"/>
    </sheetView>
  </sheetViews>
  <sheetFormatPr defaultRowHeight="15" x14ac:dyDescent="0.25"/>
  <cols>
    <col min="1" max="1" width="90.5703125" bestFit="1" customWidth="1"/>
    <col min="2" max="14" width="11.7109375" bestFit="1" customWidth="1"/>
    <col min="15" max="17" width="11.7109375" style="194" bestFit="1" customWidth="1"/>
    <col min="18" max="18" width="11.7109375" style="78" bestFit="1" customWidth="1"/>
    <col min="19" max="31" width="11.7109375" bestFit="1" customWidth="1"/>
    <col min="32" max="32" width="12.28515625" bestFit="1" customWidth="1"/>
    <col min="33" max="33" width="177" bestFit="1" customWidth="1"/>
  </cols>
  <sheetData>
    <row r="1" spans="1:32" s="82" customFormat="1" ht="15.75" thickBot="1" x14ac:dyDescent="0.3">
      <c r="A1" s="80"/>
      <c r="B1" s="81">
        <v>44075</v>
      </c>
      <c r="C1" s="81">
        <v>44076</v>
      </c>
      <c r="D1" s="81">
        <v>44077</v>
      </c>
      <c r="E1" s="81">
        <v>44078</v>
      </c>
      <c r="F1" s="81">
        <v>44079</v>
      </c>
      <c r="G1" s="81">
        <v>44080</v>
      </c>
      <c r="H1" s="81">
        <v>44081</v>
      </c>
      <c r="I1" s="81">
        <v>44082</v>
      </c>
      <c r="J1" s="81">
        <v>44083</v>
      </c>
      <c r="K1" s="81">
        <v>44084</v>
      </c>
      <c r="L1" s="81">
        <v>44085</v>
      </c>
      <c r="M1" s="81">
        <v>44086</v>
      </c>
      <c r="N1" s="81">
        <v>44087</v>
      </c>
      <c r="O1" s="81">
        <v>44088</v>
      </c>
      <c r="P1" s="81">
        <v>44089</v>
      </c>
      <c r="Q1" s="81">
        <v>44090</v>
      </c>
      <c r="R1" s="197">
        <v>44091</v>
      </c>
      <c r="S1" s="81">
        <v>44092</v>
      </c>
      <c r="T1" s="81">
        <v>44093</v>
      </c>
      <c r="U1" s="81">
        <v>44094</v>
      </c>
      <c r="V1" s="81">
        <v>44095</v>
      </c>
      <c r="W1" s="81">
        <v>44096</v>
      </c>
      <c r="X1" s="81">
        <v>44097</v>
      </c>
      <c r="Y1" s="81">
        <v>44098</v>
      </c>
      <c r="Z1" s="81">
        <v>44099</v>
      </c>
      <c r="AA1" s="81">
        <v>44100</v>
      </c>
      <c r="AB1" s="81">
        <v>44101</v>
      </c>
      <c r="AC1" s="81">
        <v>44102</v>
      </c>
      <c r="AD1" s="81">
        <v>44103</v>
      </c>
      <c r="AE1" s="81">
        <v>44104</v>
      </c>
      <c r="AF1" s="82" t="s">
        <v>126</v>
      </c>
    </row>
    <row r="2" spans="1:32" s="49" customFormat="1" ht="15.75" hidden="1" thickBot="1" x14ac:dyDescent="0.3">
      <c r="A2" s="114" t="s">
        <v>137</v>
      </c>
      <c r="B2" s="48">
        <v>44075</v>
      </c>
      <c r="C2" s="48">
        <v>44076</v>
      </c>
      <c r="D2" s="48">
        <v>44077</v>
      </c>
      <c r="E2" s="48">
        <v>44078</v>
      </c>
      <c r="F2" s="48">
        <v>44079</v>
      </c>
      <c r="G2" s="48">
        <v>44080</v>
      </c>
      <c r="H2" s="48">
        <v>44081</v>
      </c>
      <c r="I2" s="48">
        <v>44082</v>
      </c>
      <c r="J2" s="48">
        <v>44083</v>
      </c>
      <c r="K2" s="48">
        <v>44084</v>
      </c>
      <c r="L2" s="48">
        <v>44085</v>
      </c>
      <c r="M2" s="48">
        <v>44086</v>
      </c>
      <c r="N2" s="48">
        <v>44087</v>
      </c>
      <c r="O2" s="48">
        <v>44088</v>
      </c>
      <c r="P2" s="48">
        <v>44089</v>
      </c>
      <c r="Q2" s="48">
        <v>44090</v>
      </c>
      <c r="R2" s="197">
        <v>44091</v>
      </c>
      <c r="S2" s="48">
        <v>44092</v>
      </c>
      <c r="T2" s="48">
        <v>44093</v>
      </c>
      <c r="U2" s="48">
        <v>44094</v>
      </c>
      <c r="V2" s="48">
        <v>44095</v>
      </c>
      <c r="W2" s="48">
        <v>44096</v>
      </c>
      <c r="X2" s="48">
        <v>44097</v>
      </c>
      <c r="Y2" s="48">
        <v>44098</v>
      </c>
      <c r="Z2" s="48">
        <v>44099</v>
      </c>
      <c r="AA2" s="48">
        <v>44100</v>
      </c>
      <c r="AB2" s="48">
        <v>44101</v>
      </c>
      <c r="AC2" s="48">
        <v>44102</v>
      </c>
      <c r="AD2" s="48">
        <v>44103</v>
      </c>
      <c r="AE2" s="48">
        <v>44104</v>
      </c>
    </row>
    <row r="3" spans="1:32" s="24" customFormat="1" hidden="1" x14ac:dyDescent="0.25">
      <c r="A3" s="26" t="s">
        <v>0</v>
      </c>
      <c r="B3" s="23">
        <v>63</v>
      </c>
      <c r="C3" s="23"/>
      <c r="H3" s="1"/>
      <c r="I3" s="1"/>
      <c r="J3" s="1"/>
      <c r="O3" s="188"/>
      <c r="P3" s="188"/>
      <c r="Q3" s="188"/>
      <c r="R3" s="198"/>
      <c r="X3" s="25"/>
      <c r="AA3" s="25"/>
      <c r="AB3" s="25"/>
      <c r="AC3" s="25"/>
    </row>
    <row r="4" spans="1:32" s="1" customFormat="1" hidden="1" x14ac:dyDescent="0.25">
      <c r="A4" s="27" t="s">
        <v>1</v>
      </c>
      <c r="B4" s="22">
        <v>33</v>
      </c>
      <c r="C4" s="22"/>
      <c r="O4" s="189"/>
      <c r="P4" s="189"/>
      <c r="Q4" s="189"/>
      <c r="R4" s="143"/>
      <c r="X4" s="2"/>
      <c r="AA4" s="2"/>
      <c r="AB4" s="2"/>
      <c r="AC4" s="2"/>
    </row>
    <row r="5" spans="1:32" s="1" customFormat="1" hidden="1" x14ac:dyDescent="0.25">
      <c r="A5" s="27" t="s">
        <v>2</v>
      </c>
      <c r="B5" s="22">
        <v>30</v>
      </c>
      <c r="C5" s="22"/>
      <c r="O5" s="189"/>
      <c r="P5" s="189"/>
      <c r="Q5" s="189"/>
      <c r="R5" s="143"/>
      <c r="X5" s="2"/>
      <c r="AA5" s="2"/>
      <c r="AB5" s="2"/>
      <c r="AC5" s="2"/>
    </row>
    <row r="6" spans="1:32" s="1" customFormat="1" hidden="1" x14ac:dyDescent="0.25">
      <c r="A6" s="28" t="s">
        <v>3</v>
      </c>
      <c r="B6" s="70">
        <v>2.0127314814814817E-2</v>
      </c>
      <c r="C6" s="70"/>
      <c r="D6" s="64"/>
      <c r="E6" s="64"/>
      <c r="F6" s="64"/>
      <c r="G6" s="64"/>
      <c r="H6" s="64"/>
      <c r="I6" s="64"/>
      <c r="J6" s="64"/>
      <c r="K6" s="64"/>
      <c r="L6" s="64"/>
      <c r="M6" s="64"/>
      <c r="N6" s="64"/>
      <c r="O6" s="190"/>
      <c r="P6" s="190"/>
      <c r="Q6" s="190"/>
      <c r="R6" s="199"/>
      <c r="S6" s="64"/>
      <c r="T6" s="64"/>
      <c r="U6" s="64"/>
      <c r="V6" s="64"/>
      <c r="W6" s="64"/>
      <c r="X6" s="4"/>
      <c r="Y6" s="64"/>
      <c r="Z6" s="64"/>
      <c r="AA6" s="4"/>
      <c r="AB6" s="4"/>
      <c r="AC6" s="5"/>
      <c r="AD6" s="64"/>
    </row>
    <row r="7" spans="1:32" s="1" customFormat="1" hidden="1" x14ac:dyDescent="0.25">
      <c r="A7" s="28" t="s">
        <v>50</v>
      </c>
      <c r="B7" s="70">
        <v>3.1249999999999997E-3</v>
      </c>
      <c r="C7" s="70"/>
      <c r="D7" s="64"/>
      <c r="E7" s="64"/>
      <c r="F7" s="64"/>
      <c r="G7" s="64"/>
      <c r="H7" s="64"/>
      <c r="I7" s="64"/>
      <c r="J7" s="64"/>
      <c r="K7" s="64"/>
      <c r="L7" s="64"/>
      <c r="M7" s="64"/>
      <c r="N7" s="64"/>
      <c r="O7" s="190"/>
      <c r="P7" s="190"/>
      <c r="Q7" s="190"/>
      <c r="R7" s="199"/>
      <c r="S7" s="64"/>
      <c r="T7" s="64"/>
      <c r="U7" s="64"/>
      <c r="V7" s="64"/>
      <c r="W7" s="64"/>
      <c r="X7" s="4"/>
      <c r="Y7" s="64"/>
      <c r="Z7" s="64"/>
      <c r="AA7" s="5"/>
      <c r="AB7" s="5"/>
      <c r="AC7" s="4"/>
      <c r="AD7" s="64"/>
    </row>
    <row r="8" spans="1:32" s="1" customFormat="1" hidden="1" x14ac:dyDescent="0.25">
      <c r="A8" s="28" t="s">
        <v>125</v>
      </c>
      <c r="B8" s="70">
        <v>1.4444444444444446E-2</v>
      </c>
      <c r="C8" s="70"/>
      <c r="D8" s="64"/>
      <c r="E8" s="64"/>
      <c r="F8" s="64"/>
      <c r="G8" s="64"/>
      <c r="H8" s="64"/>
      <c r="I8" s="64"/>
      <c r="J8" s="64"/>
      <c r="K8" s="64"/>
      <c r="L8" s="64"/>
      <c r="M8" s="64"/>
      <c r="N8" s="64"/>
      <c r="O8" s="190"/>
      <c r="P8" s="190"/>
      <c r="Q8" s="190"/>
      <c r="R8" s="199"/>
      <c r="S8" s="64"/>
      <c r="T8" s="64"/>
      <c r="U8" s="64"/>
      <c r="V8" s="64"/>
      <c r="W8" s="64"/>
      <c r="X8" s="4"/>
      <c r="Y8" s="64"/>
      <c r="Z8" s="64"/>
      <c r="AA8" s="5"/>
      <c r="AB8" s="5"/>
      <c r="AC8" s="4"/>
      <c r="AD8" s="64"/>
    </row>
    <row r="9" spans="1:32" s="17" customFormat="1" hidden="1" x14ac:dyDescent="0.25">
      <c r="A9" s="37" t="s">
        <v>51</v>
      </c>
      <c r="B9" s="3">
        <f>SUM(B4/B3)</f>
        <v>0.52380952380952384</v>
      </c>
      <c r="C9" s="3" t="e">
        <f>SUM(C4/C3)</f>
        <v>#DIV/0!</v>
      </c>
      <c r="D9" s="3" t="e">
        <f>SUM(D4/D3)</f>
        <v>#DIV/0!</v>
      </c>
      <c r="E9" s="3" t="e">
        <f t="shared" ref="E9:AF9" si="0">SUM(E4/E3)</f>
        <v>#DIV/0!</v>
      </c>
      <c r="F9" s="3" t="e">
        <f t="shared" si="0"/>
        <v>#DIV/0!</v>
      </c>
      <c r="G9" s="3" t="e">
        <f t="shared" si="0"/>
        <v>#DIV/0!</v>
      </c>
      <c r="H9" s="3" t="e">
        <f t="shared" si="0"/>
        <v>#DIV/0!</v>
      </c>
      <c r="I9" s="3" t="e">
        <f t="shared" si="0"/>
        <v>#DIV/0!</v>
      </c>
      <c r="J9" s="3" t="e">
        <f t="shared" si="0"/>
        <v>#DIV/0!</v>
      </c>
      <c r="K9" s="3" t="e">
        <f t="shared" si="0"/>
        <v>#DIV/0!</v>
      </c>
      <c r="L9" s="3" t="e">
        <f t="shared" si="0"/>
        <v>#DIV/0!</v>
      </c>
      <c r="M9" s="3" t="e">
        <f t="shared" si="0"/>
        <v>#DIV/0!</v>
      </c>
      <c r="N9" s="3" t="e">
        <f t="shared" si="0"/>
        <v>#DIV/0!</v>
      </c>
      <c r="O9" s="191" t="e">
        <f t="shared" si="0"/>
        <v>#DIV/0!</v>
      </c>
      <c r="P9" s="191" t="e">
        <f t="shared" si="0"/>
        <v>#DIV/0!</v>
      </c>
      <c r="Q9" s="191" t="e">
        <f t="shared" si="0"/>
        <v>#DIV/0!</v>
      </c>
      <c r="R9" s="200" t="e">
        <f t="shared" si="0"/>
        <v>#DIV/0!</v>
      </c>
      <c r="S9" s="3" t="e">
        <f t="shared" si="0"/>
        <v>#DIV/0!</v>
      </c>
      <c r="T9" s="3" t="e">
        <f t="shared" si="0"/>
        <v>#DIV/0!</v>
      </c>
      <c r="U9" s="3" t="e">
        <f t="shared" si="0"/>
        <v>#DIV/0!</v>
      </c>
      <c r="V9" s="3" t="e">
        <f t="shared" si="0"/>
        <v>#DIV/0!</v>
      </c>
      <c r="W9" s="3" t="e">
        <f t="shared" si="0"/>
        <v>#DIV/0!</v>
      </c>
      <c r="X9" s="3" t="e">
        <f t="shared" si="0"/>
        <v>#DIV/0!</v>
      </c>
      <c r="Y9" s="3" t="e">
        <f t="shared" si="0"/>
        <v>#DIV/0!</v>
      </c>
      <c r="Z9" s="3" t="e">
        <f t="shared" si="0"/>
        <v>#DIV/0!</v>
      </c>
      <c r="AA9" s="3" t="e">
        <f t="shared" si="0"/>
        <v>#DIV/0!</v>
      </c>
      <c r="AB9" s="3" t="e">
        <f t="shared" si="0"/>
        <v>#DIV/0!</v>
      </c>
      <c r="AC9" s="3" t="e">
        <f t="shared" si="0"/>
        <v>#DIV/0!</v>
      </c>
      <c r="AD9" s="3" t="e">
        <f t="shared" si="0"/>
        <v>#DIV/0!</v>
      </c>
      <c r="AE9" s="3" t="e">
        <f t="shared" si="0"/>
        <v>#DIV/0!</v>
      </c>
      <c r="AF9" s="3" t="e">
        <f t="shared" si="0"/>
        <v>#DIV/0!</v>
      </c>
    </row>
    <row r="10" spans="1:32" s="17" customFormat="1" ht="15.75" hidden="1" thickBot="1" x14ac:dyDescent="0.3">
      <c r="A10" s="36" t="s">
        <v>45</v>
      </c>
      <c r="B10" s="3">
        <f>SUM(B5/B3)</f>
        <v>0.47619047619047616</v>
      </c>
      <c r="C10" s="3" t="e">
        <f>SUM(C5/C3)</f>
        <v>#DIV/0!</v>
      </c>
      <c r="D10" s="3" t="e">
        <f>SUM(D5/D3)</f>
        <v>#DIV/0!</v>
      </c>
      <c r="E10" s="3" t="e">
        <f t="shared" ref="E10:AF10" si="1">SUM(E5/E3)</f>
        <v>#DIV/0!</v>
      </c>
      <c r="F10" s="3" t="e">
        <f t="shared" si="1"/>
        <v>#DIV/0!</v>
      </c>
      <c r="G10" s="3" t="e">
        <f t="shared" si="1"/>
        <v>#DIV/0!</v>
      </c>
      <c r="H10" s="3" t="e">
        <f t="shared" si="1"/>
        <v>#DIV/0!</v>
      </c>
      <c r="I10" s="3" t="e">
        <f t="shared" si="1"/>
        <v>#DIV/0!</v>
      </c>
      <c r="J10" s="3" t="e">
        <f t="shared" si="1"/>
        <v>#DIV/0!</v>
      </c>
      <c r="K10" s="3" t="e">
        <f t="shared" si="1"/>
        <v>#DIV/0!</v>
      </c>
      <c r="L10" s="3" t="e">
        <f t="shared" si="1"/>
        <v>#DIV/0!</v>
      </c>
      <c r="M10" s="3" t="e">
        <f t="shared" si="1"/>
        <v>#DIV/0!</v>
      </c>
      <c r="N10" s="3" t="e">
        <f t="shared" si="1"/>
        <v>#DIV/0!</v>
      </c>
      <c r="O10" s="191" t="e">
        <f t="shared" si="1"/>
        <v>#DIV/0!</v>
      </c>
      <c r="P10" s="191" t="e">
        <f t="shared" si="1"/>
        <v>#DIV/0!</v>
      </c>
      <c r="Q10" s="191" t="e">
        <f t="shared" si="1"/>
        <v>#DIV/0!</v>
      </c>
      <c r="R10" s="200" t="e">
        <f t="shared" si="1"/>
        <v>#DIV/0!</v>
      </c>
      <c r="S10" s="3" t="e">
        <f t="shared" si="1"/>
        <v>#DIV/0!</v>
      </c>
      <c r="T10" s="3" t="e">
        <f t="shared" si="1"/>
        <v>#DIV/0!</v>
      </c>
      <c r="U10" s="3" t="e">
        <f t="shared" si="1"/>
        <v>#DIV/0!</v>
      </c>
      <c r="V10" s="3" t="e">
        <f t="shared" si="1"/>
        <v>#DIV/0!</v>
      </c>
      <c r="W10" s="3" t="e">
        <f t="shared" si="1"/>
        <v>#DIV/0!</v>
      </c>
      <c r="X10" s="3" t="e">
        <f t="shared" si="1"/>
        <v>#DIV/0!</v>
      </c>
      <c r="Y10" s="3" t="e">
        <f t="shared" si="1"/>
        <v>#DIV/0!</v>
      </c>
      <c r="Z10" s="3" t="e">
        <f t="shared" si="1"/>
        <v>#DIV/0!</v>
      </c>
      <c r="AA10" s="3" t="e">
        <f t="shared" si="1"/>
        <v>#DIV/0!</v>
      </c>
      <c r="AB10" s="3" t="e">
        <f t="shared" si="1"/>
        <v>#DIV/0!</v>
      </c>
      <c r="AC10" s="3" t="e">
        <f t="shared" si="1"/>
        <v>#DIV/0!</v>
      </c>
      <c r="AD10" s="3" t="e">
        <f t="shared" si="1"/>
        <v>#DIV/0!</v>
      </c>
      <c r="AE10" s="3" t="e">
        <f t="shared" si="1"/>
        <v>#DIV/0!</v>
      </c>
      <c r="AF10" s="3" t="e">
        <f t="shared" si="1"/>
        <v>#DIV/0!</v>
      </c>
    </row>
    <row r="11" spans="1:32" s="430" customFormat="1" ht="15.75" hidden="1" thickBot="1" x14ac:dyDescent="0.3">
      <c r="A11" s="428" t="s">
        <v>54</v>
      </c>
      <c r="B11" s="429"/>
      <c r="C11" s="429"/>
      <c r="D11" s="429"/>
      <c r="E11" s="429"/>
      <c r="F11" s="429"/>
      <c r="G11" s="429"/>
      <c r="H11" s="429"/>
      <c r="I11" s="440"/>
      <c r="J11" s="429"/>
      <c r="K11" s="429"/>
      <c r="L11" s="429"/>
      <c r="M11" s="429"/>
      <c r="N11" s="429"/>
      <c r="O11" s="429"/>
      <c r="P11" s="429"/>
      <c r="Q11" s="429"/>
      <c r="R11" s="429"/>
      <c r="S11" s="429"/>
      <c r="T11" s="429"/>
      <c r="U11" s="429"/>
      <c r="V11" s="429"/>
      <c r="W11" s="429"/>
      <c r="X11" s="429"/>
      <c r="Y11" s="429"/>
      <c r="Z11" s="429"/>
      <c r="AA11" s="429"/>
      <c r="AB11" s="429"/>
      <c r="AC11" s="429"/>
      <c r="AD11" s="429"/>
      <c r="AE11" s="429"/>
    </row>
    <row r="12" spans="1:32" s="24" customFormat="1" hidden="1" x14ac:dyDescent="0.25">
      <c r="A12" s="26" t="s">
        <v>4</v>
      </c>
      <c r="B12" s="23">
        <v>10</v>
      </c>
      <c r="C12" s="23"/>
      <c r="I12" s="1"/>
      <c r="O12" s="188"/>
      <c r="P12" s="188"/>
      <c r="Q12" s="188"/>
      <c r="R12" s="198"/>
      <c r="X12" s="25"/>
      <c r="AA12" s="25"/>
      <c r="AB12" s="2"/>
      <c r="AC12" s="2"/>
    </row>
    <row r="13" spans="1:32" s="1" customFormat="1" hidden="1" x14ac:dyDescent="0.25">
      <c r="A13" s="27" t="s">
        <v>5</v>
      </c>
      <c r="B13" s="22">
        <v>4</v>
      </c>
      <c r="C13" s="22"/>
      <c r="O13" s="189"/>
      <c r="P13" s="189"/>
      <c r="Q13" s="189"/>
      <c r="R13" s="143"/>
      <c r="X13" s="2"/>
      <c r="AA13" s="2"/>
      <c r="AB13" s="2"/>
      <c r="AC13" s="2"/>
    </row>
    <row r="14" spans="1:32" s="1" customFormat="1" hidden="1" x14ac:dyDescent="0.25">
      <c r="A14" s="27" t="s">
        <v>6</v>
      </c>
      <c r="B14" s="22">
        <v>16</v>
      </c>
      <c r="C14" s="22"/>
      <c r="O14" s="189"/>
      <c r="P14" s="189"/>
      <c r="Q14" s="189"/>
      <c r="R14" s="143"/>
      <c r="X14" s="2"/>
      <c r="AA14" s="2"/>
      <c r="AB14" s="2"/>
      <c r="AC14" s="2"/>
    </row>
    <row r="15" spans="1:32" s="33" customFormat="1" hidden="1" x14ac:dyDescent="0.25">
      <c r="A15" s="35" t="s">
        <v>48</v>
      </c>
      <c r="B15" s="3">
        <f t="shared" ref="B15:AF15" si="2">SUM(B12/B5)</f>
        <v>0.33333333333333331</v>
      </c>
      <c r="C15" s="3" t="e">
        <f t="shared" si="2"/>
        <v>#DIV/0!</v>
      </c>
      <c r="D15" s="3" t="e">
        <f t="shared" si="2"/>
        <v>#DIV/0!</v>
      </c>
      <c r="E15" s="3" t="e">
        <f t="shared" si="2"/>
        <v>#DIV/0!</v>
      </c>
      <c r="F15" s="3" t="e">
        <f t="shared" si="2"/>
        <v>#DIV/0!</v>
      </c>
      <c r="G15" s="3" t="e">
        <f t="shared" si="2"/>
        <v>#DIV/0!</v>
      </c>
      <c r="H15" s="3" t="e">
        <f t="shared" si="2"/>
        <v>#DIV/0!</v>
      </c>
      <c r="I15" s="3" t="e">
        <f t="shared" si="2"/>
        <v>#DIV/0!</v>
      </c>
      <c r="J15" s="3" t="e">
        <f t="shared" si="2"/>
        <v>#DIV/0!</v>
      </c>
      <c r="K15" s="3" t="e">
        <f t="shared" si="2"/>
        <v>#DIV/0!</v>
      </c>
      <c r="L15" s="3" t="e">
        <f t="shared" si="2"/>
        <v>#DIV/0!</v>
      </c>
      <c r="M15" s="3" t="e">
        <f t="shared" si="2"/>
        <v>#DIV/0!</v>
      </c>
      <c r="N15" s="3" t="e">
        <f t="shared" si="2"/>
        <v>#DIV/0!</v>
      </c>
      <c r="O15" s="191" t="e">
        <f t="shared" si="2"/>
        <v>#DIV/0!</v>
      </c>
      <c r="P15" s="191" t="e">
        <f t="shared" si="2"/>
        <v>#DIV/0!</v>
      </c>
      <c r="Q15" s="191" t="e">
        <f t="shared" si="2"/>
        <v>#DIV/0!</v>
      </c>
      <c r="R15" s="200" t="e">
        <f t="shared" si="2"/>
        <v>#DIV/0!</v>
      </c>
      <c r="S15" s="3" t="e">
        <f t="shared" si="2"/>
        <v>#DIV/0!</v>
      </c>
      <c r="T15" s="3" t="e">
        <f t="shared" si="2"/>
        <v>#DIV/0!</v>
      </c>
      <c r="U15" s="3" t="e">
        <f t="shared" si="2"/>
        <v>#DIV/0!</v>
      </c>
      <c r="V15" s="3" t="e">
        <f t="shared" si="2"/>
        <v>#DIV/0!</v>
      </c>
      <c r="W15" s="3" t="e">
        <f t="shared" si="2"/>
        <v>#DIV/0!</v>
      </c>
      <c r="X15" s="3" t="e">
        <f t="shared" si="2"/>
        <v>#DIV/0!</v>
      </c>
      <c r="Y15" s="3" t="e">
        <f t="shared" si="2"/>
        <v>#DIV/0!</v>
      </c>
      <c r="Z15" s="3" t="e">
        <f t="shared" si="2"/>
        <v>#DIV/0!</v>
      </c>
      <c r="AA15" s="3" t="e">
        <f t="shared" si="2"/>
        <v>#DIV/0!</v>
      </c>
      <c r="AB15" s="3" t="e">
        <f t="shared" si="2"/>
        <v>#DIV/0!</v>
      </c>
      <c r="AC15" s="3" t="e">
        <f t="shared" si="2"/>
        <v>#DIV/0!</v>
      </c>
      <c r="AD15" s="3" t="e">
        <f t="shared" si="2"/>
        <v>#DIV/0!</v>
      </c>
      <c r="AE15" s="3" t="e">
        <f t="shared" si="2"/>
        <v>#DIV/0!</v>
      </c>
      <c r="AF15" s="3" t="e">
        <f t="shared" si="2"/>
        <v>#DIV/0!</v>
      </c>
    </row>
    <row r="16" spans="1:32" s="33" customFormat="1" hidden="1" x14ac:dyDescent="0.25">
      <c r="A16" s="35" t="s">
        <v>46</v>
      </c>
      <c r="B16" s="3">
        <f t="shared" ref="B16:AF16" si="3">SUM(B13/B5)</f>
        <v>0.13333333333333333</v>
      </c>
      <c r="C16" s="3" t="e">
        <f t="shared" si="3"/>
        <v>#DIV/0!</v>
      </c>
      <c r="D16" s="3" t="e">
        <f t="shared" si="3"/>
        <v>#DIV/0!</v>
      </c>
      <c r="E16" s="3" t="e">
        <f t="shared" si="3"/>
        <v>#DIV/0!</v>
      </c>
      <c r="F16" s="3" t="e">
        <f t="shared" si="3"/>
        <v>#DIV/0!</v>
      </c>
      <c r="G16" s="3" t="e">
        <f t="shared" si="3"/>
        <v>#DIV/0!</v>
      </c>
      <c r="H16" s="3" t="e">
        <f t="shared" si="3"/>
        <v>#DIV/0!</v>
      </c>
      <c r="I16" s="3" t="e">
        <f t="shared" si="3"/>
        <v>#DIV/0!</v>
      </c>
      <c r="J16" s="3" t="e">
        <f t="shared" si="3"/>
        <v>#DIV/0!</v>
      </c>
      <c r="K16" s="3" t="e">
        <f t="shared" si="3"/>
        <v>#DIV/0!</v>
      </c>
      <c r="L16" s="3" t="e">
        <f t="shared" si="3"/>
        <v>#DIV/0!</v>
      </c>
      <c r="M16" s="3" t="e">
        <f t="shared" si="3"/>
        <v>#DIV/0!</v>
      </c>
      <c r="N16" s="3" t="e">
        <f t="shared" si="3"/>
        <v>#DIV/0!</v>
      </c>
      <c r="O16" s="191" t="e">
        <f t="shared" si="3"/>
        <v>#DIV/0!</v>
      </c>
      <c r="P16" s="191" t="e">
        <f t="shared" si="3"/>
        <v>#DIV/0!</v>
      </c>
      <c r="Q16" s="191" t="e">
        <f t="shared" si="3"/>
        <v>#DIV/0!</v>
      </c>
      <c r="R16" s="200" t="e">
        <f t="shared" si="3"/>
        <v>#DIV/0!</v>
      </c>
      <c r="S16" s="3" t="e">
        <f t="shared" si="3"/>
        <v>#DIV/0!</v>
      </c>
      <c r="T16" s="3" t="e">
        <f t="shared" si="3"/>
        <v>#DIV/0!</v>
      </c>
      <c r="U16" s="3" t="e">
        <f t="shared" si="3"/>
        <v>#DIV/0!</v>
      </c>
      <c r="V16" s="3" t="e">
        <f t="shared" si="3"/>
        <v>#DIV/0!</v>
      </c>
      <c r="W16" s="3" t="e">
        <f t="shared" si="3"/>
        <v>#DIV/0!</v>
      </c>
      <c r="X16" s="3" t="e">
        <f t="shared" si="3"/>
        <v>#DIV/0!</v>
      </c>
      <c r="Y16" s="3" t="e">
        <f t="shared" si="3"/>
        <v>#DIV/0!</v>
      </c>
      <c r="Z16" s="3" t="e">
        <f t="shared" si="3"/>
        <v>#DIV/0!</v>
      </c>
      <c r="AA16" s="3" t="e">
        <f t="shared" si="3"/>
        <v>#DIV/0!</v>
      </c>
      <c r="AB16" s="3" t="e">
        <f t="shared" si="3"/>
        <v>#DIV/0!</v>
      </c>
      <c r="AC16" s="3" t="e">
        <f t="shared" si="3"/>
        <v>#DIV/0!</v>
      </c>
      <c r="AD16" s="3" t="e">
        <f t="shared" si="3"/>
        <v>#DIV/0!</v>
      </c>
      <c r="AE16" s="3" t="e">
        <f t="shared" si="3"/>
        <v>#DIV/0!</v>
      </c>
      <c r="AF16" s="3" t="e">
        <f t="shared" si="3"/>
        <v>#DIV/0!</v>
      </c>
    </row>
    <row r="17" spans="1:32" s="33" customFormat="1" ht="15.75" hidden="1" thickBot="1" x14ac:dyDescent="0.3">
      <c r="A17" s="34" t="s">
        <v>52</v>
      </c>
      <c r="B17" s="3">
        <f t="shared" ref="B17:AF17" si="4">SUM(B14/B5)</f>
        <v>0.53333333333333333</v>
      </c>
      <c r="C17" s="3" t="e">
        <f t="shared" si="4"/>
        <v>#DIV/0!</v>
      </c>
      <c r="D17" s="3" t="e">
        <f t="shared" si="4"/>
        <v>#DIV/0!</v>
      </c>
      <c r="E17" s="3" t="e">
        <f t="shared" si="4"/>
        <v>#DIV/0!</v>
      </c>
      <c r="F17" s="3" t="e">
        <f t="shared" si="4"/>
        <v>#DIV/0!</v>
      </c>
      <c r="G17" s="3" t="e">
        <f t="shared" si="4"/>
        <v>#DIV/0!</v>
      </c>
      <c r="H17" s="3" t="e">
        <f t="shared" si="4"/>
        <v>#DIV/0!</v>
      </c>
      <c r="I17" s="3" t="e">
        <f t="shared" si="4"/>
        <v>#DIV/0!</v>
      </c>
      <c r="J17" s="3" t="e">
        <f t="shared" si="4"/>
        <v>#DIV/0!</v>
      </c>
      <c r="K17" s="3" t="e">
        <f t="shared" si="4"/>
        <v>#DIV/0!</v>
      </c>
      <c r="L17" s="3" t="e">
        <f t="shared" si="4"/>
        <v>#DIV/0!</v>
      </c>
      <c r="M17" s="3" t="e">
        <f t="shared" si="4"/>
        <v>#DIV/0!</v>
      </c>
      <c r="N17" s="3" t="e">
        <f t="shared" si="4"/>
        <v>#DIV/0!</v>
      </c>
      <c r="O17" s="191" t="e">
        <f t="shared" si="4"/>
        <v>#DIV/0!</v>
      </c>
      <c r="P17" s="191" t="e">
        <f t="shared" si="4"/>
        <v>#DIV/0!</v>
      </c>
      <c r="Q17" s="191" t="e">
        <f t="shared" si="4"/>
        <v>#DIV/0!</v>
      </c>
      <c r="R17" s="200" t="e">
        <f t="shared" si="4"/>
        <v>#DIV/0!</v>
      </c>
      <c r="S17" s="3" t="e">
        <f t="shared" si="4"/>
        <v>#DIV/0!</v>
      </c>
      <c r="T17" s="3" t="e">
        <f t="shared" si="4"/>
        <v>#DIV/0!</v>
      </c>
      <c r="U17" s="3" t="e">
        <f t="shared" si="4"/>
        <v>#DIV/0!</v>
      </c>
      <c r="V17" s="3" t="e">
        <f t="shared" si="4"/>
        <v>#DIV/0!</v>
      </c>
      <c r="W17" s="3" t="e">
        <f t="shared" si="4"/>
        <v>#DIV/0!</v>
      </c>
      <c r="X17" s="3" t="e">
        <f t="shared" si="4"/>
        <v>#DIV/0!</v>
      </c>
      <c r="Y17" s="3" t="e">
        <f t="shared" si="4"/>
        <v>#DIV/0!</v>
      </c>
      <c r="Z17" s="3" t="e">
        <f t="shared" si="4"/>
        <v>#DIV/0!</v>
      </c>
      <c r="AA17" s="3" t="e">
        <f t="shared" si="4"/>
        <v>#DIV/0!</v>
      </c>
      <c r="AB17" s="3" t="e">
        <f t="shared" si="4"/>
        <v>#DIV/0!</v>
      </c>
      <c r="AC17" s="3" t="e">
        <f t="shared" si="4"/>
        <v>#DIV/0!</v>
      </c>
      <c r="AD17" s="3" t="e">
        <f t="shared" si="4"/>
        <v>#DIV/0!</v>
      </c>
      <c r="AE17" s="3" t="e">
        <f t="shared" si="4"/>
        <v>#DIV/0!</v>
      </c>
      <c r="AF17" s="3" t="e">
        <f t="shared" si="4"/>
        <v>#DIV/0!</v>
      </c>
    </row>
    <row r="18" spans="1:32" s="434" customFormat="1" hidden="1" x14ac:dyDescent="0.25"/>
    <row r="19" spans="1:32" s="434" customFormat="1" hidden="1" x14ac:dyDescent="0.25"/>
    <row r="20" spans="1:32" s="20" customFormat="1" hidden="1" x14ac:dyDescent="0.25">
      <c r="A20" s="115" t="s">
        <v>136</v>
      </c>
      <c r="B20" s="53">
        <v>44075</v>
      </c>
      <c r="C20" s="53">
        <v>44076</v>
      </c>
      <c r="D20" s="53">
        <v>44077</v>
      </c>
      <c r="E20" s="53">
        <v>44078</v>
      </c>
      <c r="F20" s="53">
        <v>44079</v>
      </c>
      <c r="G20" s="53">
        <v>44080</v>
      </c>
      <c r="H20" s="53">
        <v>44081</v>
      </c>
      <c r="I20" s="53">
        <v>44082</v>
      </c>
      <c r="J20" s="53">
        <v>44083</v>
      </c>
      <c r="K20" s="53">
        <v>44084</v>
      </c>
      <c r="L20" s="53">
        <v>44085</v>
      </c>
      <c r="M20" s="53">
        <v>44086</v>
      </c>
      <c r="N20" s="53">
        <v>44087</v>
      </c>
      <c r="O20" s="192">
        <v>44088</v>
      </c>
      <c r="P20" s="192">
        <v>44089</v>
      </c>
      <c r="Q20" s="192">
        <v>44090</v>
      </c>
      <c r="R20" s="201">
        <v>44091</v>
      </c>
      <c r="S20" s="53">
        <v>44092</v>
      </c>
      <c r="T20" s="53">
        <v>44093</v>
      </c>
      <c r="U20" s="53">
        <v>44094</v>
      </c>
      <c r="V20" s="53">
        <v>44095</v>
      </c>
      <c r="W20" s="53">
        <v>44096</v>
      </c>
      <c r="X20" s="53">
        <v>44097</v>
      </c>
      <c r="Y20" s="53">
        <v>44098</v>
      </c>
      <c r="Z20" s="53">
        <v>44099</v>
      </c>
      <c r="AA20" s="53">
        <v>44100</v>
      </c>
      <c r="AB20" s="53">
        <v>44101</v>
      </c>
      <c r="AC20" s="53">
        <v>44102</v>
      </c>
      <c r="AD20" s="53">
        <v>44103</v>
      </c>
      <c r="AE20" s="53">
        <v>44104</v>
      </c>
      <c r="AF20" s="20" t="s">
        <v>126</v>
      </c>
    </row>
    <row r="21" spans="1:32" s="25" customFormat="1" hidden="1" x14ac:dyDescent="0.25">
      <c r="A21" s="50" t="s">
        <v>0</v>
      </c>
      <c r="B21" s="51">
        <v>103</v>
      </c>
      <c r="D21" s="24"/>
      <c r="O21" s="188"/>
      <c r="P21" s="188"/>
      <c r="Q21" s="188"/>
      <c r="R21" s="198"/>
      <c r="AB21" s="52"/>
      <c r="AC21" s="52"/>
    </row>
    <row r="22" spans="1:32" s="2" customFormat="1" hidden="1" x14ac:dyDescent="0.25">
      <c r="A22" s="39" t="s">
        <v>1</v>
      </c>
      <c r="B22" s="38">
        <v>40</v>
      </c>
      <c r="D22" s="1"/>
      <c r="O22" s="189"/>
      <c r="P22" s="189"/>
      <c r="Q22" s="189"/>
      <c r="R22" s="143"/>
    </row>
    <row r="23" spans="1:32" s="2" customFormat="1" hidden="1" x14ac:dyDescent="0.25">
      <c r="A23" s="39" t="s">
        <v>2</v>
      </c>
      <c r="B23" s="38">
        <v>63</v>
      </c>
      <c r="D23" s="1"/>
      <c r="O23" s="189"/>
      <c r="P23" s="189"/>
      <c r="Q23" s="189"/>
      <c r="R23" s="143"/>
    </row>
    <row r="24" spans="1:32" s="2" customFormat="1" hidden="1" x14ac:dyDescent="0.25">
      <c r="A24" s="39" t="s">
        <v>3</v>
      </c>
      <c r="B24" s="69">
        <v>4.4814814814814814E-2</v>
      </c>
      <c r="C24" s="4"/>
      <c r="D24" s="64"/>
      <c r="E24" s="4"/>
      <c r="F24" s="4"/>
      <c r="G24" s="4"/>
      <c r="H24" s="4"/>
      <c r="I24" s="4"/>
      <c r="J24" s="4"/>
      <c r="K24" s="4"/>
      <c r="L24" s="4"/>
      <c r="M24" s="4"/>
      <c r="N24" s="4"/>
      <c r="O24" s="190"/>
      <c r="P24" s="190"/>
      <c r="Q24" s="190"/>
      <c r="R24" s="199"/>
      <c r="S24" s="4"/>
      <c r="T24" s="4"/>
      <c r="U24" s="4"/>
      <c r="V24" s="4"/>
      <c r="W24" s="4"/>
      <c r="X24" s="4"/>
      <c r="Y24" s="4"/>
      <c r="Z24" s="4"/>
      <c r="AA24" s="4"/>
      <c r="AB24" s="4"/>
      <c r="AC24" s="4"/>
      <c r="AD24" s="4"/>
    </row>
    <row r="25" spans="1:32" s="2" customFormat="1" hidden="1" x14ac:dyDescent="0.25">
      <c r="A25" s="39" t="s">
        <v>50</v>
      </c>
      <c r="B25" s="69">
        <v>8.8425925925925911E-3</v>
      </c>
      <c r="C25" s="4"/>
      <c r="D25" s="64"/>
      <c r="E25" s="4"/>
      <c r="F25" s="4"/>
      <c r="G25" s="4"/>
      <c r="H25" s="4"/>
      <c r="I25" s="4"/>
      <c r="J25" s="4"/>
      <c r="K25" s="4"/>
      <c r="L25" s="4"/>
      <c r="M25" s="4"/>
      <c r="N25" s="4"/>
      <c r="O25" s="190"/>
      <c r="P25" s="190"/>
      <c r="Q25" s="190"/>
      <c r="R25" s="199"/>
      <c r="S25" s="4"/>
      <c r="T25" s="4"/>
      <c r="U25" s="4"/>
      <c r="V25" s="4"/>
      <c r="W25" s="4"/>
      <c r="X25" s="4"/>
      <c r="Y25" s="4"/>
      <c r="Z25" s="4"/>
      <c r="AA25" s="5"/>
      <c r="AB25" s="5"/>
      <c r="AC25" s="5"/>
      <c r="AD25" s="4"/>
    </row>
    <row r="26" spans="1:32" s="2" customFormat="1" hidden="1" x14ac:dyDescent="0.25">
      <c r="A26" s="39" t="s">
        <v>125</v>
      </c>
      <c r="B26" s="69">
        <v>2.1666666666666667E-2</v>
      </c>
      <c r="C26" s="4"/>
      <c r="D26" s="64"/>
      <c r="E26" s="4"/>
      <c r="F26" s="4"/>
      <c r="G26" s="4"/>
      <c r="H26" s="4"/>
      <c r="I26" s="4"/>
      <c r="J26" s="4"/>
      <c r="K26" s="4"/>
      <c r="L26" s="4"/>
      <c r="M26" s="4"/>
      <c r="N26" s="4"/>
      <c r="O26" s="190"/>
      <c r="P26" s="190"/>
      <c r="Q26" s="190"/>
      <c r="R26" s="199"/>
      <c r="S26" s="4"/>
      <c r="T26" s="4"/>
      <c r="U26" s="4"/>
      <c r="V26" s="4"/>
      <c r="W26" s="4"/>
      <c r="X26" s="4"/>
      <c r="Y26" s="4"/>
      <c r="Z26" s="4"/>
      <c r="AA26" s="5"/>
      <c r="AB26" s="5"/>
      <c r="AC26" s="5"/>
      <c r="AD26" s="4"/>
    </row>
    <row r="27" spans="1:32" s="17" customFormat="1" hidden="1" x14ac:dyDescent="0.25">
      <c r="A27" s="37" t="s">
        <v>51</v>
      </c>
      <c r="B27" s="33">
        <f t="shared" ref="B27:AF27" si="5">SUM(B22/B21)</f>
        <v>0.38834951456310679</v>
      </c>
      <c r="C27" s="33" t="e">
        <f t="shared" si="5"/>
        <v>#DIV/0!</v>
      </c>
      <c r="D27" s="3" t="e">
        <f t="shared" si="5"/>
        <v>#DIV/0!</v>
      </c>
      <c r="E27" s="33" t="e">
        <f t="shared" si="5"/>
        <v>#DIV/0!</v>
      </c>
      <c r="F27" s="33" t="e">
        <f t="shared" si="5"/>
        <v>#DIV/0!</v>
      </c>
      <c r="G27" s="33" t="e">
        <f t="shared" si="5"/>
        <v>#DIV/0!</v>
      </c>
      <c r="H27" s="33" t="e">
        <f t="shared" si="5"/>
        <v>#DIV/0!</v>
      </c>
      <c r="I27" s="33" t="e">
        <f t="shared" si="5"/>
        <v>#DIV/0!</v>
      </c>
      <c r="J27" s="33" t="e">
        <f t="shared" si="5"/>
        <v>#DIV/0!</v>
      </c>
      <c r="K27" s="33" t="e">
        <f t="shared" si="5"/>
        <v>#DIV/0!</v>
      </c>
      <c r="L27" s="33" t="e">
        <f t="shared" si="5"/>
        <v>#DIV/0!</v>
      </c>
      <c r="M27" s="33" t="e">
        <f t="shared" si="5"/>
        <v>#DIV/0!</v>
      </c>
      <c r="N27" s="33" t="e">
        <f t="shared" si="5"/>
        <v>#DIV/0!</v>
      </c>
      <c r="O27" s="193" t="e">
        <f t="shared" si="5"/>
        <v>#DIV/0!</v>
      </c>
      <c r="P27" s="193" t="e">
        <f t="shared" si="5"/>
        <v>#DIV/0!</v>
      </c>
      <c r="Q27" s="193" t="e">
        <f t="shared" si="5"/>
        <v>#DIV/0!</v>
      </c>
      <c r="R27" s="202" t="e">
        <f t="shared" si="5"/>
        <v>#DIV/0!</v>
      </c>
      <c r="S27" s="33" t="e">
        <f t="shared" si="5"/>
        <v>#DIV/0!</v>
      </c>
      <c r="T27" s="33" t="e">
        <f t="shared" si="5"/>
        <v>#DIV/0!</v>
      </c>
      <c r="U27" s="33" t="e">
        <f t="shared" si="5"/>
        <v>#DIV/0!</v>
      </c>
      <c r="V27" s="33" t="e">
        <f t="shared" si="5"/>
        <v>#DIV/0!</v>
      </c>
      <c r="W27" s="33" t="e">
        <f t="shared" si="5"/>
        <v>#DIV/0!</v>
      </c>
      <c r="X27" s="33" t="e">
        <f t="shared" si="5"/>
        <v>#DIV/0!</v>
      </c>
      <c r="Y27" s="33" t="e">
        <f t="shared" si="5"/>
        <v>#DIV/0!</v>
      </c>
      <c r="Z27" s="33" t="e">
        <f t="shared" si="5"/>
        <v>#DIV/0!</v>
      </c>
      <c r="AA27" s="33" t="e">
        <f t="shared" si="5"/>
        <v>#DIV/0!</v>
      </c>
      <c r="AB27" s="33" t="e">
        <f t="shared" si="5"/>
        <v>#DIV/0!</v>
      </c>
      <c r="AC27" s="33" t="e">
        <f t="shared" si="5"/>
        <v>#DIV/0!</v>
      </c>
      <c r="AD27" s="33" t="e">
        <f t="shared" si="5"/>
        <v>#DIV/0!</v>
      </c>
      <c r="AE27" s="33" t="e">
        <f t="shared" si="5"/>
        <v>#DIV/0!</v>
      </c>
      <c r="AF27" s="33" t="e">
        <f t="shared" si="5"/>
        <v>#DIV/0!</v>
      </c>
    </row>
    <row r="28" spans="1:32" s="17" customFormat="1" ht="15.75" hidden="1" thickBot="1" x14ac:dyDescent="0.3">
      <c r="A28" s="36" t="s">
        <v>45</v>
      </c>
      <c r="B28" s="33">
        <f t="shared" ref="B28:AF28" si="6">SUM(B23/B21)</f>
        <v>0.61165048543689315</v>
      </c>
      <c r="C28" s="33" t="e">
        <f t="shared" si="6"/>
        <v>#DIV/0!</v>
      </c>
      <c r="D28" s="3" t="e">
        <f t="shared" si="6"/>
        <v>#DIV/0!</v>
      </c>
      <c r="E28" s="33" t="e">
        <f t="shared" si="6"/>
        <v>#DIV/0!</v>
      </c>
      <c r="F28" s="33" t="e">
        <f t="shared" si="6"/>
        <v>#DIV/0!</v>
      </c>
      <c r="G28" s="33" t="e">
        <f t="shared" si="6"/>
        <v>#DIV/0!</v>
      </c>
      <c r="H28" s="33" t="e">
        <f t="shared" si="6"/>
        <v>#DIV/0!</v>
      </c>
      <c r="I28" s="33" t="e">
        <f t="shared" si="6"/>
        <v>#DIV/0!</v>
      </c>
      <c r="J28" s="33" t="e">
        <f t="shared" si="6"/>
        <v>#DIV/0!</v>
      </c>
      <c r="K28" s="33" t="e">
        <f t="shared" si="6"/>
        <v>#DIV/0!</v>
      </c>
      <c r="L28" s="33" t="e">
        <f t="shared" si="6"/>
        <v>#DIV/0!</v>
      </c>
      <c r="M28" s="33" t="e">
        <f t="shared" si="6"/>
        <v>#DIV/0!</v>
      </c>
      <c r="N28" s="33" t="e">
        <f t="shared" si="6"/>
        <v>#DIV/0!</v>
      </c>
      <c r="O28" s="193" t="e">
        <f t="shared" si="6"/>
        <v>#DIV/0!</v>
      </c>
      <c r="P28" s="193" t="e">
        <f t="shared" si="6"/>
        <v>#DIV/0!</v>
      </c>
      <c r="Q28" s="193" t="e">
        <f t="shared" si="6"/>
        <v>#DIV/0!</v>
      </c>
      <c r="R28" s="202" t="e">
        <f t="shared" si="6"/>
        <v>#DIV/0!</v>
      </c>
      <c r="S28" s="33" t="e">
        <f t="shared" si="6"/>
        <v>#DIV/0!</v>
      </c>
      <c r="T28" s="33" t="e">
        <f t="shared" si="6"/>
        <v>#DIV/0!</v>
      </c>
      <c r="U28" s="33" t="e">
        <f t="shared" si="6"/>
        <v>#DIV/0!</v>
      </c>
      <c r="V28" s="33" t="e">
        <f t="shared" si="6"/>
        <v>#DIV/0!</v>
      </c>
      <c r="W28" s="33" t="e">
        <f t="shared" si="6"/>
        <v>#DIV/0!</v>
      </c>
      <c r="X28" s="33" t="e">
        <f t="shared" si="6"/>
        <v>#DIV/0!</v>
      </c>
      <c r="Y28" s="33" t="e">
        <f t="shared" si="6"/>
        <v>#DIV/0!</v>
      </c>
      <c r="Z28" s="33" t="e">
        <f t="shared" si="6"/>
        <v>#DIV/0!</v>
      </c>
      <c r="AA28" s="33" t="e">
        <f t="shared" si="6"/>
        <v>#DIV/0!</v>
      </c>
      <c r="AB28" s="33" t="e">
        <f t="shared" si="6"/>
        <v>#DIV/0!</v>
      </c>
      <c r="AC28" s="33" t="e">
        <f t="shared" si="6"/>
        <v>#DIV/0!</v>
      </c>
      <c r="AD28" s="33" t="e">
        <f t="shared" si="6"/>
        <v>#DIV/0!</v>
      </c>
      <c r="AE28" s="33" t="e">
        <f t="shared" si="6"/>
        <v>#DIV/0!</v>
      </c>
      <c r="AF28" s="33" t="e">
        <f t="shared" si="6"/>
        <v>#DIV/0!</v>
      </c>
    </row>
    <row r="29" spans="1:32" s="438" customFormat="1" ht="15.75" hidden="1" thickBot="1" x14ac:dyDescent="0.3">
      <c r="A29" s="436" t="s">
        <v>53</v>
      </c>
      <c r="B29" s="437"/>
      <c r="C29" s="437"/>
      <c r="D29" s="437"/>
      <c r="E29" s="437"/>
      <c r="F29" s="437"/>
      <c r="G29" s="437"/>
      <c r="H29" s="437"/>
      <c r="I29" s="437"/>
      <c r="J29" s="437"/>
      <c r="K29" s="437"/>
      <c r="L29" s="437"/>
      <c r="M29" s="437"/>
      <c r="N29" s="437"/>
      <c r="O29" s="437"/>
      <c r="P29" s="437"/>
      <c r="Q29" s="437"/>
      <c r="R29" s="437"/>
      <c r="S29" s="437"/>
      <c r="T29" s="437"/>
      <c r="U29" s="437"/>
      <c r="V29" s="437"/>
      <c r="W29" s="437"/>
      <c r="X29" s="437"/>
      <c r="Y29" s="437"/>
      <c r="Z29" s="437"/>
      <c r="AA29" s="437"/>
      <c r="AB29" s="437"/>
      <c r="AC29" s="437"/>
      <c r="AD29" s="437"/>
      <c r="AE29" s="437"/>
    </row>
    <row r="30" spans="1:32" s="25" customFormat="1" hidden="1" x14ac:dyDescent="0.25">
      <c r="A30" s="32" t="s">
        <v>9</v>
      </c>
      <c r="B30" s="25">
        <v>21</v>
      </c>
      <c r="D30" s="24"/>
      <c r="O30" s="188"/>
      <c r="P30" s="188"/>
      <c r="Q30" s="188"/>
      <c r="R30" s="198"/>
    </row>
    <row r="31" spans="1:32" s="2" customFormat="1" hidden="1" x14ac:dyDescent="0.25">
      <c r="A31" s="21" t="s">
        <v>5</v>
      </c>
      <c r="B31" s="2">
        <v>9</v>
      </c>
      <c r="D31" s="1"/>
      <c r="O31" s="189"/>
      <c r="P31" s="189"/>
      <c r="Q31" s="189"/>
      <c r="R31" s="143"/>
    </row>
    <row r="32" spans="1:32" s="2" customFormat="1" hidden="1" x14ac:dyDescent="0.25">
      <c r="A32" s="21" t="s">
        <v>6</v>
      </c>
      <c r="B32" s="2">
        <v>33</v>
      </c>
      <c r="D32" s="1"/>
      <c r="O32" s="189"/>
      <c r="P32" s="189"/>
      <c r="Q32" s="189"/>
      <c r="R32" s="143"/>
    </row>
    <row r="33" spans="1:33" s="33" customFormat="1" hidden="1" x14ac:dyDescent="0.25">
      <c r="A33" s="35" t="s">
        <v>48</v>
      </c>
      <c r="B33" s="3">
        <f t="shared" ref="B33:AF33" si="7">SUM(B30/B23)</f>
        <v>0.33333333333333331</v>
      </c>
      <c r="C33" s="3" t="e">
        <f t="shared" si="7"/>
        <v>#DIV/0!</v>
      </c>
      <c r="D33" s="3" t="e">
        <f t="shared" si="7"/>
        <v>#DIV/0!</v>
      </c>
      <c r="E33" s="3" t="e">
        <f t="shared" si="7"/>
        <v>#DIV/0!</v>
      </c>
      <c r="F33" s="3" t="e">
        <f t="shared" si="7"/>
        <v>#DIV/0!</v>
      </c>
      <c r="G33" s="3" t="e">
        <f t="shared" si="7"/>
        <v>#DIV/0!</v>
      </c>
      <c r="H33" s="3" t="e">
        <f t="shared" si="7"/>
        <v>#DIV/0!</v>
      </c>
      <c r="I33" s="3" t="e">
        <f t="shared" si="7"/>
        <v>#DIV/0!</v>
      </c>
      <c r="J33" s="3" t="e">
        <f t="shared" si="7"/>
        <v>#DIV/0!</v>
      </c>
      <c r="K33" s="3" t="e">
        <f t="shared" si="7"/>
        <v>#DIV/0!</v>
      </c>
      <c r="L33" s="3" t="e">
        <f t="shared" si="7"/>
        <v>#DIV/0!</v>
      </c>
      <c r="M33" s="3" t="e">
        <f t="shared" si="7"/>
        <v>#DIV/0!</v>
      </c>
      <c r="N33" s="3" t="e">
        <f t="shared" si="7"/>
        <v>#DIV/0!</v>
      </c>
      <c r="O33" s="191" t="e">
        <f t="shared" si="7"/>
        <v>#DIV/0!</v>
      </c>
      <c r="P33" s="191" t="e">
        <f t="shared" si="7"/>
        <v>#DIV/0!</v>
      </c>
      <c r="Q33" s="191" t="e">
        <f t="shared" si="7"/>
        <v>#DIV/0!</v>
      </c>
      <c r="R33" s="200" t="e">
        <f t="shared" si="7"/>
        <v>#DIV/0!</v>
      </c>
      <c r="S33" s="3" t="e">
        <f t="shared" si="7"/>
        <v>#DIV/0!</v>
      </c>
      <c r="T33" s="3" t="e">
        <f t="shared" si="7"/>
        <v>#DIV/0!</v>
      </c>
      <c r="U33" s="3" t="e">
        <f t="shared" si="7"/>
        <v>#DIV/0!</v>
      </c>
      <c r="V33" s="3" t="e">
        <f t="shared" si="7"/>
        <v>#DIV/0!</v>
      </c>
      <c r="W33" s="3" t="e">
        <f t="shared" si="7"/>
        <v>#DIV/0!</v>
      </c>
      <c r="X33" s="3" t="e">
        <f t="shared" si="7"/>
        <v>#DIV/0!</v>
      </c>
      <c r="Y33" s="3" t="e">
        <f t="shared" si="7"/>
        <v>#DIV/0!</v>
      </c>
      <c r="Z33" s="3" t="e">
        <f t="shared" si="7"/>
        <v>#DIV/0!</v>
      </c>
      <c r="AA33" s="3" t="e">
        <f t="shared" si="7"/>
        <v>#DIV/0!</v>
      </c>
      <c r="AB33" s="3" t="e">
        <f t="shared" si="7"/>
        <v>#DIV/0!</v>
      </c>
      <c r="AC33" s="3" t="e">
        <f t="shared" si="7"/>
        <v>#DIV/0!</v>
      </c>
      <c r="AD33" s="3" t="e">
        <f t="shared" si="7"/>
        <v>#DIV/0!</v>
      </c>
      <c r="AE33" s="3" t="e">
        <f t="shared" si="7"/>
        <v>#DIV/0!</v>
      </c>
      <c r="AF33" s="3" t="e">
        <f t="shared" si="7"/>
        <v>#DIV/0!</v>
      </c>
    </row>
    <row r="34" spans="1:33" s="33" customFormat="1" hidden="1" x14ac:dyDescent="0.25">
      <c r="A34" s="35" t="s">
        <v>46</v>
      </c>
      <c r="B34" s="3">
        <f t="shared" ref="B34:AF34" si="8">SUM(B31/B23)</f>
        <v>0.14285714285714285</v>
      </c>
      <c r="C34" s="3" t="e">
        <f t="shared" si="8"/>
        <v>#DIV/0!</v>
      </c>
      <c r="D34" s="3" t="e">
        <f t="shared" si="8"/>
        <v>#DIV/0!</v>
      </c>
      <c r="E34" s="3" t="e">
        <f t="shared" si="8"/>
        <v>#DIV/0!</v>
      </c>
      <c r="F34" s="3" t="e">
        <f t="shared" si="8"/>
        <v>#DIV/0!</v>
      </c>
      <c r="G34" s="3" t="e">
        <f t="shared" si="8"/>
        <v>#DIV/0!</v>
      </c>
      <c r="H34" s="3" t="e">
        <f t="shared" si="8"/>
        <v>#DIV/0!</v>
      </c>
      <c r="I34" s="3" t="e">
        <f t="shared" si="8"/>
        <v>#DIV/0!</v>
      </c>
      <c r="J34" s="3" t="e">
        <f t="shared" si="8"/>
        <v>#DIV/0!</v>
      </c>
      <c r="K34" s="3" t="e">
        <f t="shared" si="8"/>
        <v>#DIV/0!</v>
      </c>
      <c r="L34" s="3" t="e">
        <f t="shared" si="8"/>
        <v>#DIV/0!</v>
      </c>
      <c r="M34" s="3" t="e">
        <f t="shared" si="8"/>
        <v>#DIV/0!</v>
      </c>
      <c r="N34" s="3" t="e">
        <f t="shared" si="8"/>
        <v>#DIV/0!</v>
      </c>
      <c r="O34" s="191" t="e">
        <f t="shared" si="8"/>
        <v>#DIV/0!</v>
      </c>
      <c r="P34" s="191" t="e">
        <f t="shared" si="8"/>
        <v>#DIV/0!</v>
      </c>
      <c r="Q34" s="191" t="e">
        <f t="shared" si="8"/>
        <v>#DIV/0!</v>
      </c>
      <c r="R34" s="200" t="e">
        <f t="shared" si="8"/>
        <v>#DIV/0!</v>
      </c>
      <c r="S34" s="3" t="e">
        <f t="shared" si="8"/>
        <v>#DIV/0!</v>
      </c>
      <c r="T34" s="3" t="e">
        <f t="shared" si="8"/>
        <v>#DIV/0!</v>
      </c>
      <c r="U34" s="3" t="e">
        <f t="shared" si="8"/>
        <v>#DIV/0!</v>
      </c>
      <c r="V34" s="3" t="e">
        <f t="shared" si="8"/>
        <v>#DIV/0!</v>
      </c>
      <c r="W34" s="3" t="e">
        <f t="shared" si="8"/>
        <v>#DIV/0!</v>
      </c>
      <c r="X34" s="3" t="e">
        <f t="shared" si="8"/>
        <v>#DIV/0!</v>
      </c>
      <c r="Y34" s="3" t="e">
        <f t="shared" si="8"/>
        <v>#DIV/0!</v>
      </c>
      <c r="Z34" s="3" t="e">
        <f t="shared" si="8"/>
        <v>#DIV/0!</v>
      </c>
      <c r="AA34" s="3" t="e">
        <f t="shared" si="8"/>
        <v>#DIV/0!</v>
      </c>
      <c r="AB34" s="3" t="e">
        <f t="shared" si="8"/>
        <v>#DIV/0!</v>
      </c>
      <c r="AC34" s="3" t="e">
        <f t="shared" si="8"/>
        <v>#DIV/0!</v>
      </c>
      <c r="AD34" s="3" t="e">
        <f t="shared" si="8"/>
        <v>#DIV/0!</v>
      </c>
      <c r="AE34" s="3" t="e">
        <f t="shared" si="8"/>
        <v>#DIV/0!</v>
      </c>
      <c r="AF34" s="3" t="e">
        <f t="shared" si="8"/>
        <v>#DIV/0!</v>
      </c>
    </row>
    <row r="35" spans="1:33" s="33" customFormat="1" ht="15.75" hidden="1" thickBot="1" x14ac:dyDescent="0.3">
      <c r="A35" s="34" t="s">
        <v>52</v>
      </c>
      <c r="B35" s="3">
        <f t="shared" ref="B35:AF35" si="9">SUM(B32/B23)</f>
        <v>0.52380952380952384</v>
      </c>
      <c r="C35" s="3" t="e">
        <f t="shared" si="9"/>
        <v>#DIV/0!</v>
      </c>
      <c r="D35" s="3" t="e">
        <f t="shared" si="9"/>
        <v>#DIV/0!</v>
      </c>
      <c r="E35" s="3" t="e">
        <f t="shared" si="9"/>
        <v>#DIV/0!</v>
      </c>
      <c r="F35" s="3" t="e">
        <f t="shared" si="9"/>
        <v>#DIV/0!</v>
      </c>
      <c r="G35" s="3" t="e">
        <f t="shared" si="9"/>
        <v>#DIV/0!</v>
      </c>
      <c r="H35" s="3" t="e">
        <f t="shared" si="9"/>
        <v>#DIV/0!</v>
      </c>
      <c r="I35" s="3" t="e">
        <f t="shared" si="9"/>
        <v>#DIV/0!</v>
      </c>
      <c r="J35" s="3" t="e">
        <f t="shared" si="9"/>
        <v>#DIV/0!</v>
      </c>
      <c r="K35" s="3" t="e">
        <f t="shared" si="9"/>
        <v>#DIV/0!</v>
      </c>
      <c r="L35" s="3" t="e">
        <f t="shared" si="9"/>
        <v>#DIV/0!</v>
      </c>
      <c r="M35" s="3" t="e">
        <f t="shared" si="9"/>
        <v>#DIV/0!</v>
      </c>
      <c r="N35" s="3" t="e">
        <f t="shared" si="9"/>
        <v>#DIV/0!</v>
      </c>
      <c r="O35" s="191" t="e">
        <f t="shared" si="9"/>
        <v>#DIV/0!</v>
      </c>
      <c r="P35" s="191" t="e">
        <f t="shared" si="9"/>
        <v>#DIV/0!</v>
      </c>
      <c r="Q35" s="191" t="e">
        <f t="shared" si="9"/>
        <v>#DIV/0!</v>
      </c>
      <c r="R35" s="200" t="e">
        <f t="shared" si="9"/>
        <v>#DIV/0!</v>
      </c>
      <c r="S35" s="3" t="e">
        <f t="shared" si="9"/>
        <v>#DIV/0!</v>
      </c>
      <c r="T35" s="3" t="e">
        <f t="shared" si="9"/>
        <v>#DIV/0!</v>
      </c>
      <c r="U35" s="3" t="e">
        <f t="shared" si="9"/>
        <v>#DIV/0!</v>
      </c>
      <c r="V35" s="3" t="e">
        <f t="shared" si="9"/>
        <v>#DIV/0!</v>
      </c>
      <c r="W35" s="3" t="e">
        <f t="shared" si="9"/>
        <v>#DIV/0!</v>
      </c>
      <c r="X35" s="3" t="e">
        <f t="shared" si="9"/>
        <v>#DIV/0!</v>
      </c>
      <c r="Y35" s="3" t="e">
        <f t="shared" si="9"/>
        <v>#DIV/0!</v>
      </c>
      <c r="Z35" s="3" t="e">
        <f t="shared" si="9"/>
        <v>#DIV/0!</v>
      </c>
      <c r="AA35" s="3" t="e">
        <f t="shared" si="9"/>
        <v>#DIV/0!</v>
      </c>
      <c r="AB35" s="3" t="e">
        <f t="shared" si="9"/>
        <v>#DIV/0!</v>
      </c>
      <c r="AC35" s="3" t="e">
        <f t="shared" si="9"/>
        <v>#DIV/0!</v>
      </c>
      <c r="AD35" s="3" t="e">
        <f t="shared" si="9"/>
        <v>#DIV/0!</v>
      </c>
      <c r="AE35" s="3" t="e">
        <f t="shared" si="9"/>
        <v>#DIV/0!</v>
      </c>
      <c r="AF35" s="3" t="e">
        <f t="shared" si="9"/>
        <v>#DIV/0!</v>
      </c>
    </row>
    <row r="36" spans="1:33" hidden="1" x14ac:dyDescent="0.25"/>
    <row r="37" spans="1:33" s="46" customFormat="1" x14ac:dyDescent="0.25">
      <c r="A37" s="46" t="s">
        <v>135</v>
      </c>
      <c r="B37" s="47">
        <v>44075</v>
      </c>
      <c r="C37" s="47">
        <v>44076</v>
      </c>
      <c r="D37" s="47">
        <v>44077</v>
      </c>
      <c r="E37" s="47">
        <v>44078</v>
      </c>
      <c r="F37" s="47">
        <v>44079</v>
      </c>
      <c r="G37" s="47">
        <v>44080</v>
      </c>
      <c r="H37" s="47">
        <v>44081</v>
      </c>
      <c r="I37" s="47">
        <v>44082</v>
      </c>
      <c r="J37" s="47">
        <v>44083</v>
      </c>
      <c r="K37" s="47">
        <v>44084</v>
      </c>
      <c r="L37" s="47">
        <v>44085</v>
      </c>
      <c r="M37" s="47">
        <v>44086</v>
      </c>
      <c r="N37" s="47">
        <v>44087</v>
      </c>
      <c r="O37" s="47">
        <v>44088</v>
      </c>
      <c r="P37" s="47">
        <v>44089</v>
      </c>
      <c r="Q37" s="47">
        <v>44090</v>
      </c>
      <c r="R37" s="47">
        <v>44091</v>
      </c>
      <c r="S37" s="47">
        <v>44092</v>
      </c>
      <c r="T37" s="47">
        <v>44093</v>
      </c>
      <c r="U37" s="47">
        <v>44094</v>
      </c>
      <c r="V37" s="47">
        <v>44095</v>
      </c>
      <c r="W37" s="47">
        <v>44096</v>
      </c>
      <c r="X37" s="47">
        <v>44097</v>
      </c>
      <c r="Y37" s="47">
        <v>44098</v>
      </c>
      <c r="Z37" s="47">
        <v>44099</v>
      </c>
      <c r="AA37" s="47">
        <v>44100</v>
      </c>
      <c r="AB37" s="47">
        <v>44101</v>
      </c>
      <c r="AC37" s="47">
        <v>44102</v>
      </c>
      <c r="AD37" s="47">
        <v>44103</v>
      </c>
      <c r="AE37" s="47">
        <v>44104</v>
      </c>
      <c r="AF37" s="46" t="s">
        <v>126</v>
      </c>
    </row>
    <row r="38" spans="1:33" s="25" customFormat="1" x14ac:dyDescent="0.25">
      <c r="A38" s="32" t="s">
        <v>204</v>
      </c>
      <c r="B38" s="25">
        <v>45</v>
      </c>
      <c r="C38" s="25">
        <v>38</v>
      </c>
      <c r="D38" s="25">
        <v>35</v>
      </c>
      <c r="E38" s="25">
        <v>39</v>
      </c>
      <c r="F38" s="25">
        <v>18</v>
      </c>
      <c r="G38" s="25">
        <v>25</v>
      </c>
      <c r="H38" s="25">
        <v>48</v>
      </c>
      <c r="I38" s="25">
        <v>47</v>
      </c>
      <c r="J38" s="25">
        <v>37</v>
      </c>
      <c r="K38" s="25">
        <v>35</v>
      </c>
      <c r="L38" s="25">
        <v>33</v>
      </c>
      <c r="M38" s="25">
        <v>26</v>
      </c>
      <c r="N38" s="25">
        <v>10</v>
      </c>
      <c r="O38" s="25">
        <v>46</v>
      </c>
      <c r="P38" s="25">
        <v>27</v>
      </c>
      <c r="Q38" s="25">
        <v>34</v>
      </c>
      <c r="R38" s="198">
        <v>35</v>
      </c>
      <c r="S38" s="25">
        <v>43</v>
      </c>
      <c r="T38" s="25">
        <v>21</v>
      </c>
      <c r="U38" s="25">
        <v>14</v>
      </c>
      <c r="V38" s="25">
        <v>39</v>
      </c>
      <c r="W38" s="25">
        <v>51</v>
      </c>
      <c r="X38" s="25">
        <v>48</v>
      </c>
      <c r="Y38" s="25">
        <v>24</v>
      </c>
      <c r="Z38" s="25">
        <v>37</v>
      </c>
      <c r="AA38" s="25">
        <v>18</v>
      </c>
      <c r="AB38" s="25">
        <v>17</v>
      </c>
      <c r="AC38" s="25">
        <v>40</v>
      </c>
      <c r="AD38" s="25">
        <v>49</v>
      </c>
      <c r="AE38" s="25">
        <v>44</v>
      </c>
      <c r="AF38" s="25">
        <f>SUM(B38:AE38)</f>
        <v>1023</v>
      </c>
    </row>
    <row r="39" spans="1:33" s="2" customFormat="1" x14ac:dyDescent="0.25">
      <c r="A39" s="21" t="s">
        <v>205</v>
      </c>
      <c r="B39" s="2">
        <v>27</v>
      </c>
      <c r="C39" s="2">
        <v>24</v>
      </c>
      <c r="D39" s="2">
        <v>18</v>
      </c>
      <c r="E39" s="2">
        <v>24</v>
      </c>
      <c r="F39" s="2">
        <v>17</v>
      </c>
      <c r="G39" s="2">
        <v>21</v>
      </c>
      <c r="H39" s="2">
        <v>35</v>
      </c>
      <c r="I39" s="2">
        <v>27</v>
      </c>
      <c r="J39" s="2">
        <v>28</v>
      </c>
      <c r="K39" s="2">
        <v>21</v>
      </c>
      <c r="L39" s="2">
        <v>8</v>
      </c>
      <c r="M39" s="2">
        <v>24</v>
      </c>
      <c r="N39" s="2">
        <v>5</v>
      </c>
      <c r="O39" s="2">
        <v>26</v>
      </c>
      <c r="P39" s="2">
        <v>23</v>
      </c>
      <c r="Q39" s="2">
        <v>22</v>
      </c>
      <c r="R39" s="143">
        <v>21</v>
      </c>
      <c r="S39" s="2">
        <v>24</v>
      </c>
      <c r="T39" s="2">
        <v>18</v>
      </c>
      <c r="U39" s="2">
        <v>14</v>
      </c>
      <c r="V39" s="2">
        <v>23</v>
      </c>
      <c r="W39" s="2">
        <v>29</v>
      </c>
      <c r="X39" s="2">
        <v>34</v>
      </c>
      <c r="Y39" s="2">
        <v>19</v>
      </c>
      <c r="Z39" s="2">
        <v>24</v>
      </c>
      <c r="AA39" s="2">
        <v>12</v>
      </c>
      <c r="AB39" s="2">
        <v>16</v>
      </c>
      <c r="AC39" s="2">
        <v>20</v>
      </c>
      <c r="AD39" s="2">
        <v>21</v>
      </c>
      <c r="AE39" s="2">
        <v>23</v>
      </c>
      <c r="AF39" s="2">
        <f>SUM(B39:AE39)</f>
        <v>648</v>
      </c>
    </row>
    <row r="40" spans="1:33" s="2" customFormat="1" x14ac:dyDescent="0.25">
      <c r="A40" s="31" t="s">
        <v>218</v>
      </c>
      <c r="B40" s="2">
        <v>15</v>
      </c>
      <c r="C40" s="2">
        <v>12</v>
      </c>
      <c r="D40" s="2">
        <v>16</v>
      </c>
      <c r="E40" s="2">
        <v>13</v>
      </c>
      <c r="F40" s="2">
        <v>1</v>
      </c>
      <c r="G40" s="2">
        <v>4</v>
      </c>
      <c r="H40" s="2">
        <v>12</v>
      </c>
      <c r="I40" s="2">
        <v>19</v>
      </c>
      <c r="J40" s="2">
        <v>8</v>
      </c>
      <c r="K40" s="2">
        <v>14</v>
      </c>
      <c r="L40" s="2">
        <v>24</v>
      </c>
      <c r="M40" s="2">
        <v>2</v>
      </c>
      <c r="N40" s="2">
        <v>4</v>
      </c>
      <c r="O40" s="2">
        <v>19</v>
      </c>
      <c r="P40" s="2">
        <v>4</v>
      </c>
      <c r="Q40" s="2">
        <v>12</v>
      </c>
      <c r="R40" s="143">
        <v>11</v>
      </c>
      <c r="S40" s="2">
        <v>19</v>
      </c>
      <c r="T40" s="2">
        <v>2</v>
      </c>
      <c r="U40" s="2">
        <v>0</v>
      </c>
      <c r="V40" s="2">
        <v>14</v>
      </c>
      <c r="W40" s="2">
        <v>19</v>
      </c>
      <c r="X40" s="2">
        <v>14</v>
      </c>
      <c r="Y40" s="2">
        <v>3</v>
      </c>
      <c r="Z40" s="2">
        <v>13</v>
      </c>
      <c r="AA40" s="2">
        <v>6</v>
      </c>
      <c r="AB40" s="2">
        <v>1</v>
      </c>
      <c r="AC40" s="2">
        <v>20</v>
      </c>
      <c r="AD40" s="2">
        <v>27</v>
      </c>
      <c r="AE40" s="2">
        <v>19</v>
      </c>
      <c r="AF40" s="2">
        <f>SUM(C40:AE40)</f>
        <v>332</v>
      </c>
    </row>
    <row r="41" spans="1:33" s="2" customFormat="1" x14ac:dyDescent="0.25">
      <c r="A41" s="21" t="s">
        <v>206</v>
      </c>
      <c r="B41" s="2">
        <v>3</v>
      </c>
      <c r="C41" s="2">
        <v>2</v>
      </c>
      <c r="D41" s="2">
        <v>1</v>
      </c>
      <c r="E41" s="2">
        <v>2</v>
      </c>
      <c r="F41" s="2">
        <v>0</v>
      </c>
      <c r="G41" s="2">
        <v>0</v>
      </c>
      <c r="H41" s="2">
        <v>1</v>
      </c>
      <c r="I41" s="2">
        <v>1</v>
      </c>
      <c r="J41" s="2">
        <v>1</v>
      </c>
      <c r="K41" s="6">
        <v>0</v>
      </c>
      <c r="L41" s="2">
        <v>1</v>
      </c>
      <c r="M41" s="2">
        <v>0</v>
      </c>
      <c r="N41" s="2">
        <v>1</v>
      </c>
      <c r="O41" s="2">
        <v>1</v>
      </c>
      <c r="P41" s="2">
        <v>0</v>
      </c>
      <c r="Q41" s="2">
        <v>0</v>
      </c>
      <c r="R41" s="143">
        <v>3</v>
      </c>
      <c r="S41" s="2">
        <v>0</v>
      </c>
      <c r="T41" s="2">
        <v>1</v>
      </c>
      <c r="U41" s="2">
        <v>0</v>
      </c>
      <c r="V41" s="2">
        <v>2</v>
      </c>
      <c r="W41" s="2">
        <v>3</v>
      </c>
      <c r="X41" s="2">
        <v>0</v>
      </c>
      <c r="Y41" s="2">
        <v>2</v>
      </c>
      <c r="Z41" s="2">
        <v>0</v>
      </c>
      <c r="AA41" s="2">
        <v>0</v>
      </c>
      <c r="AB41" s="2">
        <v>0</v>
      </c>
      <c r="AC41" s="2">
        <v>0</v>
      </c>
      <c r="AD41" s="2">
        <v>1</v>
      </c>
      <c r="AE41" s="2">
        <v>2</v>
      </c>
      <c r="AF41" s="2">
        <f>SUM(B41:AE41)</f>
        <v>28</v>
      </c>
    </row>
    <row r="42" spans="1:33" s="171" customFormat="1" x14ac:dyDescent="0.25">
      <c r="A42" s="21" t="s">
        <v>207</v>
      </c>
      <c r="B42" s="2"/>
      <c r="C42" s="2"/>
      <c r="D42" s="2"/>
      <c r="E42" s="2"/>
      <c r="F42" s="2"/>
      <c r="G42" s="2"/>
      <c r="H42" s="2"/>
      <c r="I42" s="2"/>
      <c r="J42" s="2"/>
      <c r="K42" s="2">
        <v>0</v>
      </c>
      <c r="L42" s="2">
        <v>1</v>
      </c>
      <c r="M42" s="2">
        <v>0</v>
      </c>
      <c r="N42" s="2">
        <v>1</v>
      </c>
      <c r="O42" s="2">
        <v>0</v>
      </c>
      <c r="P42" s="2">
        <v>0</v>
      </c>
      <c r="Q42" s="2">
        <v>0</v>
      </c>
      <c r="R42" s="143">
        <v>2</v>
      </c>
      <c r="S42" s="2">
        <v>0</v>
      </c>
      <c r="T42" s="2">
        <v>0</v>
      </c>
      <c r="U42" s="2">
        <v>0</v>
      </c>
      <c r="V42" s="2">
        <v>1</v>
      </c>
      <c r="W42" s="2">
        <v>0</v>
      </c>
      <c r="X42" s="2">
        <v>0</v>
      </c>
      <c r="Y42" s="2">
        <v>0</v>
      </c>
      <c r="Z42" s="2">
        <v>0</v>
      </c>
      <c r="AA42" s="2">
        <v>0</v>
      </c>
      <c r="AB42" s="2">
        <v>0</v>
      </c>
      <c r="AC42" s="2">
        <v>0</v>
      </c>
      <c r="AD42" s="2">
        <v>0</v>
      </c>
      <c r="AE42" s="2">
        <v>2</v>
      </c>
      <c r="AF42" s="2">
        <f>SUM(B42:AE42)</f>
        <v>7</v>
      </c>
    </row>
    <row r="43" spans="1:33" s="171" customFormat="1" x14ac:dyDescent="0.25">
      <c r="A43" s="21" t="s">
        <v>208</v>
      </c>
      <c r="B43" s="2"/>
      <c r="C43" s="2"/>
      <c r="D43" s="2"/>
      <c r="E43" s="2"/>
      <c r="F43" s="2"/>
      <c r="G43" s="2"/>
      <c r="H43" s="2"/>
      <c r="I43" s="2"/>
      <c r="J43" s="2"/>
      <c r="K43" s="2">
        <v>0</v>
      </c>
      <c r="L43" s="2">
        <v>0</v>
      </c>
      <c r="M43" s="2">
        <v>0</v>
      </c>
      <c r="N43" s="2">
        <v>0</v>
      </c>
      <c r="O43" s="2">
        <v>1</v>
      </c>
      <c r="P43" s="2">
        <v>0</v>
      </c>
      <c r="Q43" s="2">
        <v>0</v>
      </c>
      <c r="R43" s="143">
        <v>1</v>
      </c>
      <c r="S43" s="2">
        <v>0</v>
      </c>
      <c r="T43" s="2">
        <v>1</v>
      </c>
      <c r="U43" s="2">
        <v>0</v>
      </c>
      <c r="V43" s="2">
        <v>0</v>
      </c>
      <c r="W43" s="2">
        <v>2</v>
      </c>
      <c r="X43" s="2">
        <v>0</v>
      </c>
      <c r="Y43" s="2">
        <v>2</v>
      </c>
      <c r="Z43" s="2">
        <v>0</v>
      </c>
      <c r="AA43" s="2">
        <v>0</v>
      </c>
      <c r="AB43" s="2">
        <v>0</v>
      </c>
      <c r="AC43" s="2">
        <v>0</v>
      </c>
      <c r="AD43" s="2">
        <v>1</v>
      </c>
      <c r="AE43" s="2">
        <v>0</v>
      </c>
      <c r="AF43" s="2">
        <f>SUM(B43:AE43)</f>
        <v>8</v>
      </c>
    </row>
    <row r="44" spans="1:33" s="171" customFormat="1" x14ac:dyDescent="0.25">
      <c r="A44" s="21" t="s">
        <v>209</v>
      </c>
      <c r="B44" s="2"/>
      <c r="C44" s="2"/>
      <c r="D44" s="2"/>
      <c r="E44" s="2"/>
      <c r="F44" s="2"/>
      <c r="G44" s="2"/>
      <c r="H44" s="2"/>
      <c r="I44" s="2"/>
      <c r="J44" s="2"/>
      <c r="K44" s="2">
        <v>0</v>
      </c>
      <c r="L44" s="2">
        <v>0</v>
      </c>
      <c r="M44" s="2">
        <v>0</v>
      </c>
      <c r="N44" s="2">
        <v>0</v>
      </c>
      <c r="O44" s="2">
        <v>0</v>
      </c>
      <c r="P44" s="2">
        <v>0</v>
      </c>
      <c r="Q44" s="2">
        <v>0</v>
      </c>
      <c r="R44" s="143">
        <v>0</v>
      </c>
      <c r="S44" s="2">
        <v>0</v>
      </c>
      <c r="T44" s="2">
        <v>0</v>
      </c>
      <c r="U44" s="2">
        <v>0</v>
      </c>
      <c r="V44" s="2">
        <v>1</v>
      </c>
      <c r="W44" s="2">
        <v>1</v>
      </c>
      <c r="X44" s="2">
        <v>0</v>
      </c>
      <c r="Y44" s="2">
        <v>0</v>
      </c>
      <c r="Z44" s="2">
        <v>0</v>
      </c>
      <c r="AA44" s="2">
        <v>0</v>
      </c>
      <c r="AB44" s="2">
        <v>0</v>
      </c>
      <c r="AC44" s="2">
        <v>0</v>
      </c>
      <c r="AD44" s="2">
        <v>0</v>
      </c>
      <c r="AE44" s="2">
        <v>0</v>
      </c>
      <c r="AF44" s="2">
        <f>SUM(B44:AE44)</f>
        <v>2</v>
      </c>
    </row>
    <row r="45" spans="1:33" s="178" customFormat="1" ht="13.5" thickBot="1" x14ac:dyDescent="0.25">
      <c r="O45" s="209"/>
      <c r="P45" s="209"/>
      <c r="Q45" s="209"/>
      <c r="R45" s="203"/>
    </row>
    <row r="46" spans="1:33" x14ac:dyDescent="0.25">
      <c r="A46" s="116" t="s">
        <v>195</v>
      </c>
      <c r="B46" s="55"/>
      <c r="C46" s="55"/>
      <c r="D46" s="55"/>
      <c r="E46" s="55"/>
      <c r="F46" s="55"/>
      <c r="G46" s="55"/>
      <c r="H46" s="55"/>
      <c r="I46" s="55"/>
      <c r="J46" s="55"/>
      <c r="K46" s="55"/>
      <c r="L46" s="55"/>
      <c r="M46" s="55"/>
      <c r="N46" s="55"/>
      <c r="O46" s="55"/>
      <c r="P46" s="55"/>
      <c r="Q46" s="55"/>
      <c r="S46" s="55"/>
      <c r="T46" s="55"/>
      <c r="U46" s="55"/>
      <c r="V46" s="55"/>
      <c r="W46" s="55"/>
      <c r="X46" s="55"/>
      <c r="Y46" s="55"/>
      <c r="Z46" s="55"/>
      <c r="AA46" s="55"/>
      <c r="AB46" s="55"/>
      <c r="AC46" s="55"/>
      <c r="AD46" s="55"/>
      <c r="AE46" s="55"/>
      <c r="AF46" s="97" t="s">
        <v>127</v>
      </c>
    </row>
    <row r="47" spans="1:33" x14ac:dyDescent="0.25">
      <c r="A47" s="56" t="s">
        <v>189</v>
      </c>
      <c r="B47" s="1">
        <f>SUM(B3+B21)</f>
        <v>166</v>
      </c>
      <c r="C47" s="1">
        <v>145</v>
      </c>
      <c r="D47" s="1">
        <v>138</v>
      </c>
      <c r="E47" s="1">
        <v>113</v>
      </c>
      <c r="F47" s="1">
        <v>111</v>
      </c>
      <c r="G47" s="1">
        <v>117</v>
      </c>
      <c r="H47" s="1">
        <v>102</v>
      </c>
      <c r="I47" s="84">
        <v>128</v>
      </c>
      <c r="J47" s="1">
        <v>110</v>
      </c>
      <c r="K47" s="1">
        <v>107</v>
      </c>
      <c r="L47" s="1">
        <v>127</v>
      </c>
      <c r="M47" s="1">
        <v>102</v>
      </c>
      <c r="N47" s="87">
        <v>133</v>
      </c>
      <c r="O47" s="87">
        <v>188</v>
      </c>
      <c r="P47" s="87">
        <v>117</v>
      </c>
      <c r="Q47" s="87">
        <v>147</v>
      </c>
      <c r="R47" s="143">
        <v>141</v>
      </c>
      <c r="S47" s="1">
        <v>117</v>
      </c>
      <c r="T47" s="1">
        <v>112</v>
      </c>
      <c r="U47" s="1">
        <v>107</v>
      </c>
      <c r="V47" s="1">
        <v>108</v>
      </c>
      <c r="W47" s="1">
        <v>107</v>
      </c>
      <c r="X47" s="1">
        <v>94</v>
      </c>
      <c r="Y47" s="1">
        <v>93</v>
      </c>
      <c r="Z47" s="1">
        <v>85</v>
      </c>
      <c r="AA47" s="1">
        <v>89</v>
      </c>
      <c r="AB47" s="1">
        <v>98</v>
      </c>
      <c r="AC47" s="1">
        <v>141</v>
      </c>
      <c r="AD47" s="1">
        <v>147</v>
      </c>
      <c r="AE47" s="1">
        <v>130</v>
      </c>
      <c r="AF47" s="1">
        <f>SUM(B47:AE47)</f>
        <v>3620</v>
      </c>
      <c r="AG47" s="173"/>
    </row>
    <row r="48" spans="1:33" x14ac:dyDescent="0.25">
      <c r="A48" s="56" t="s">
        <v>190</v>
      </c>
      <c r="B48" s="1">
        <f>SUM(B4+B22)</f>
        <v>73</v>
      </c>
      <c r="C48" s="1">
        <v>86</v>
      </c>
      <c r="D48" s="1">
        <v>85</v>
      </c>
      <c r="E48" s="1">
        <v>72</v>
      </c>
      <c r="F48" s="1">
        <v>88</v>
      </c>
      <c r="G48" s="1">
        <v>91</v>
      </c>
      <c r="H48" s="1">
        <v>82</v>
      </c>
      <c r="I48" s="84">
        <v>82</v>
      </c>
      <c r="J48" s="1">
        <v>65</v>
      </c>
      <c r="K48" s="1">
        <v>65</v>
      </c>
      <c r="L48" s="1">
        <v>67</v>
      </c>
      <c r="M48" s="1">
        <v>83</v>
      </c>
      <c r="N48" s="87">
        <v>87</v>
      </c>
      <c r="O48" s="87">
        <v>117</v>
      </c>
      <c r="P48" s="87">
        <v>77</v>
      </c>
      <c r="Q48" s="87">
        <v>104</v>
      </c>
      <c r="R48" s="143">
        <v>74</v>
      </c>
      <c r="S48" s="1">
        <v>67</v>
      </c>
      <c r="T48" s="1">
        <v>75</v>
      </c>
      <c r="U48" s="1">
        <v>83</v>
      </c>
      <c r="V48" s="1">
        <v>61</v>
      </c>
      <c r="W48" s="1">
        <v>57</v>
      </c>
      <c r="X48" s="1">
        <v>65</v>
      </c>
      <c r="Y48" s="1">
        <v>65</v>
      </c>
      <c r="Z48" s="1">
        <v>47</v>
      </c>
      <c r="AA48" s="1">
        <v>65</v>
      </c>
      <c r="AB48" s="1">
        <v>81</v>
      </c>
      <c r="AC48" s="1">
        <v>72</v>
      </c>
      <c r="AD48" s="1">
        <v>84</v>
      </c>
      <c r="AE48" s="1">
        <v>75</v>
      </c>
      <c r="AF48" s="1">
        <f>SUM(B48:AE48)</f>
        <v>2295</v>
      </c>
      <c r="AG48" s="173"/>
    </row>
    <row r="49" spans="1:33" s="182" customFormat="1" hidden="1" x14ac:dyDescent="0.25">
      <c r="A49" s="195" t="s">
        <v>188</v>
      </c>
      <c r="B49" s="182">
        <f t="shared" ref="B49:H49" si="10">SUM(B38)</f>
        <v>45</v>
      </c>
      <c r="C49" s="182">
        <f t="shared" si="10"/>
        <v>38</v>
      </c>
      <c r="D49" s="182">
        <f t="shared" si="10"/>
        <v>35</v>
      </c>
      <c r="E49" s="182">
        <f t="shared" si="10"/>
        <v>39</v>
      </c>
      <c r="F49" s="182">
        <f t="shared" si="10"/>
        <v>18</v>
      </c>
      <c r="G49" s="182">
        <f t="shared" si="10"/>
        <v>25</v>
      </c>
      <c r="H49" s="182">
        <f t="shared" si="10"/>
        <v>48</v>
      </c>
      <c r="I49" s="182">
        <v>47</v>
      </c>
      <c r="J49" s="182">
        <f>SUM(J38)</f>
        <v>37</v>
      </c>
      <c r="K49" s="182">
        <f>SUM(K38)</f>
        <v>35</v>
      </c>
      <c r="L49" s="182">
        <v>24</v>
      </c>
      <c r="M49" s="182">
        <f>SUM(M40)</f>
        <v>2</v>
      </c>
      <c r="N49" s="182">
        <f>SUM(N38)</f>
        <v>10</v>
      </c>
      <c r="O49" s="87">
        <v>19</v>
      </c>
      <c r="P49" s="87">
        <f t="shared" ref="P49:AE49" si="11">SUM(P40)</f>
        <v>4</v>
      </c>
      <c r="Q49" s="87">
        <f t="shared" si="11"/>
        <v>12</v>
      </c>
      <c r="R49" s="143">
        <f t="shared" si="11"/>
        <v>11</v>
      </c>
      <c r="S49" s="182">
        <f t="shared" si="11"/>
        <v>19</v>
      </c>
      <c r="T49" s="182">
        <f t="shared" si="11"/>
        <v>2</v>
      </c>
      <c r="U49" s="182">
        <f t="shared" si="11"/>
        <v>0</v>
      </c>
      <c r="V49" s="182">
        <f t="shared" si="11"/>
        <v>14</v>
      </c>
      <c r="W49" s="182">
        <f t="shared" si="11"/>
        <v>19</v>
      </c>
      <c r="X49" s="182">
        <f t="shared" si="11"/>
        <v>14</v>
      </c>
      <c r="Y49" s="182">
        <f t="shared" si="11"/>
        <v>3</v>
      </c>
      <c r="Z49" s="182">
        <f t="shared" si="11"/>
        <v>13</v>
      </c>
      <c r="AA49" s="182">
        <f t="shared" si="11"/>
        <v>6</v>
      </c>
      <c r="AB49" s="182">
        <f t="shared" si="11"/>
        <v>1</v>
      </c>
      <c r="AC49" s="182">
        <f t="shared" si="11"/>
        <v>20</v>
      </c>
      <c r="AD49" s="182">
        <f t="shared" si="11"/>
        <v>27</v>
      </c>
      <c r="AE49" s="182">
        <f t="shared" si="11"/>
        <v>19</v>
      </c>
      <c r="AG49" s="187"/>
    </row>
    <row r="50" spans="1:33" x14ac:dyDescent="0.25">
      <c r="A50" s="56" t="s">
        <v>191</v>
      </c>
      <c r="B50" s="1">
        <f>SUM(B5+B23)</f>
        <v>93</v>
      </c>
      <c r="C50" s="1">
        <v>59</v>
      </c>
      <c r="D50" s="1">
        <v>53</v>
      </c>
      <c r="E50" s="1">
        <v>41</v>
      </c>
      <c r="F50" s="1">
        <v>23</v>
      </c>
      <c r="G50" s="1">
        <v>26</v>
      </c>
      <c r="H50" s="1">
        <v>20</v>
      </c>
      <c r="I50" s="84">
        <v>46</v>
      </c>
      <c r="J50" s="1">
        <v>45</v>
      </c>
      <c r="K50" s="1">
        <v>42</v>
      </c>
      <c r="L50" s="1">
        <v>36</v>
      </c>
      <c r="M50" s="1">
        <v>17</v>
      </c>
      <c r="N50" s="87">
        <v>46</v>
      </c>
      <c r="O50" s="87">
        <v>71</v>
      </c>
      <c r="P50" s="87">
        <v>40</v>
      </c>
      <c r="Q50" s="87">
        <v>43</v>
      </c>
      <c r="R50" s="143">
        <v>67</v>
      </c>
      <c r="S50" s="1">
        <v>50</v>
      </c>
      <c r="T50" s="1">
        <v>37</v>
      </c>
      <c r="U50" s="1">
        <v>23</v>
      </c>
      <c r="V50" s="1">
        <v>46</v>
      </c>
      <c r="W50" s="1">
        <v>50</v>
      </c>
      <c r="X50" s="1">
        <v>29</v>
      </c>
      <c r="Y50" s="1">
        <v>28</v>
      </c>
      <c r="Z50" s="1">
        <v>37</v>
      </c>
      <c r="AA50" s="1">
        <v>24</v>
      </c>
      <c r="AB50" s="1">
        <v>17</v>
      </c>
      <c r="AC50" s="1">
        <v>69</v>
      </c>
      <c r="AD50" s="1">
        <v>62</v>
      </c>
      <c r="AE50" s="1">
        <v>55</v>
      </c>
      <c r="AF50" s="1">
        <f>SUM(B50:AE50)</f>
        <v>1295</v>
      </c>
      <c r="AG50" s="173"/>
    </row>
    <row r="51" spans="1:33" x14ac:dyDescent="0.25">
      <c r="A51" s="56" t="s">
        <v>192</v>
      </c>
      <c r="B51" s="1">
        <f>SUM(B30+B12)</f>
        <v>31</v>
      </c>
      <c r="C51" s="1">
        <v>12</v>
      </c>
      <c r="D51" s="1">
        <v>15</v>
      </c>
      <c r="E51" s="1">
        <v>19</v>
      </c>
      <c r="F51" s="1">
        <v>7</v>
      </c>
      <c r="G51" s="1">
        <v>7</v>
      </c>
      <c r="H51" s="1">
        <v>11</v>
      </c>
      <c r="I51" s="84">
        <v>10</v>
      </c>
      <c r="J51" s="1">
        <v>11</v>
      </c>
      <c r="K51" s="1">
        <v>9</v>
      </c>
      <c r="L51" s="1">
        <v>6</v>
      </c>
      <c r="M51" s="1">
        <v>9</v>
      </c>
      <c r="N51" s="87">
        <v>11</v>
      </c>
      <c r="O51" s="87">
        <v>19</v>
      </c>
      <c r="P51" s="87">
        <v>12</v>
      </c>
      <c r="Q51" s="87">
        <v>13</v>
      </c>
      <c r="R51" s="143">
        <v>25</v>
      </c>
      <c r="S51" s="1">
        <v>9</v>
      </c>
      <c r="T51" s="1">
        <v>15</v>
      </c>
      <c r="U51" s="1">
        <v>10</v>
      </c>
      <c r="V51" s="1">
        <v>14</v>
      </c>
      <c r="W51" s="1">
        <v>12</v>
      </c>
      <c r="X51" s="1">
        <v>8</v>
      </c>
      <c r="Y51" s="1">
        <v>15</v>
      </c>
      <c r="Z51" s="1">
        <v>15</v>
      </c>
      <c r="AA51" s="1">
        <v>6</v>
      </c>
      <c r="AB51" s="1">
        <v>11</v>
      </c>
      <c r="AC51" s="1">
        <v>12</v>
      </c>
      <c r="AD51" s="1">
        <v>18</v>
      </c>
      <c r="AE51" s="1">
        <v>15</v>
      </c>
      <c r="AF51" s="1">
        <f>SUM(B51:AE51)</f>
        <v>387</v>
      </c>
      <c r="AG51" s="173"/>
    </row>
    <row r="52" spans="1:33" x14ac:dyDescent="0.25">
      <c r="A52" s="56" t="s">
        <v>194</v>
      </c>
      <c r="B52" s="1">
        <f>SUM(B31+B13)</f>
        <v>13</v>
      </c>
      <c r="C52" s="1">
        <v>8</v>
      </c>
      <c r="D52" s="1">
        <v>9</v>
      </c>
      <c r="E52" s="1">
        <v>7</v>
      </c>
      <c r="F52" s="1">
        <v>8</v>
      </c>
      <c r="G52" s="1">
        <v>5</v>
      </c>
      <c r="H52" s="1">
        <v>2</v>
      </c>
      <c r="I52" s="84">
        <v>4</v>
      </c>
      <c r="J52" s="1">
        <v>1</v>
      </c>
      <c r="K52" s="1">
        <v>1</v>
      </c>
      <c r="L52" s="1">
        <v>5</v>
      </c>
      <c r="M52" s="1">
        <v>2</v>
      </c>
      <c r="N52" s="87">
        <v>3</v>
      </c>
      <c r="O52" s="87">
        <v>8</v>
      </c>
      <c r="P52" s="87">
        <v>5</v>
      </c>
      <c r="Q52" s="87">
        <v>4</v>
      </c>
      <c r="R52" s="143">
        <v>11</v>
      </c>
      <c r="S52" s="1">
        <v>6</v>
      </c>
      <c r="T52" s="1">
        <v>5</v>
      </c>
      <c r="U52" s="1">
        <v>3</v>
      </c>
      <c r="V52" s="1">
        <v>1</v>
      </c>
      <c r="W52" s="1">
        <v>2</v>
      </c>
      <c r="X52" s="1">
        <v>8</v>
      </c>
      <c r="Y52" s="1">
        <v>1</v>
      </c>
      <c r="Z52" s="1">
        <v>3</v>
      </c>
      <c r="AA52" s="1">
        <v>1</v>
      </c>
      <c r="AB52" s="1">
        <v>3</v>
      </c>
      <c r="AC52" s="1">
        <v>14</v>
      </c>
      <c r="AD52" s="1">
        <v>9</v>
      </c>
      <c r="AE52" s="1">
        <v>4</v>
      </c>
      <c r="AF52" s="1">
        <f>SUM(B52:AE52)</f>
        <v>156</v>
      </c>
      <c r="AG52" s="1">
        <v>84</v>
      </c>
    </row>
    <row r="53" spans="1:33" x14ac:dyDescent="0.25">
      <c r="A53" s="56" t="s">
        <v>193</v>
      </c>
      <c r="B53" s="1">
        <f>SUM(B32+B14)</f>
        <v>49</v>
      </c>
      <c r="C53" s="1">
        <v>39</v>
      </c>
      <c r="D53" s="1">
        <v>29</v>
      </c>
      <c r="E53" s="1">
        <v>15</v>
      </c>
      <c r="F53" s="1">
        <v>8</v>
      </c>
      <c r="G53" s="1">
        <v>14</v>
      </c>
      <c r="H53" s="1">
        <v>7</v>
      </c>
      <c r="I53" s="84">
        <v>32</v>
      </c>
      <c r="J53" s="1">
        <v>33</v>
      </c>
      <c r="K53" s="1">
        <v>32</v>
      </c>
      <c r="L53" s="1">
        <v>25</v>
      </c>
      <c r="M53" s="1">
        <v>6</v>
      </c>
      <c r="N53" s="87">
        <v>32</v>
      </c>
      <c r="O53" s="87">
        <v>44</v>
      </c>
      <c r="P53" s="87">
        <v>23</v>
      </c>
      <c r="Q53" s="87">
        <v>26</v>
      </c>
      <c r="R53" s="143">
        <v>31</v>
      </c>
      <c r="S53" s="1">
        <v>35</v>
      </c>
      <c r="T53" s="1">
        <v>17</v>
      </c>
      <c r="U53" s="1">
        <v>10</v>
      </c>
      <c r="V53" s="1">
        <v>31</v>
      </c>
      <c r="W53" s="1">
        <v>36</v>
      </c>
      <c r="X53" s="1">
        <v>13</v>
      </c>
      <c r="Y53" s="1">
        <v>12</v>
      </c>
      <c r="Z53" s="1">
        <v>19</v>
      </c>
      <c r="AA53" s="1">
        <v>17</v>
      </c>
      <c r="AB53" s="1">
        <v>3</v>
      </c>
      <c r="AC53" s="1">
        <v>43</v>
      </c>
      <c r="AD53" s="1">
        <v>35</v>
      </c>
      <c r="AE53" s="1">
        <v>36</v>
      </c>
      <c r="AF53" s="1">
        <f>SUM(B53:AE53)</f>
        <v>752</v>
      </c>
      <c r="AG53" s="173"/>
    </row>
    <row r="54" spans="1:33" x14ac:dyDescent="0.25">
      <c r="A54" s="58" t="s">
        <v>217</v>
      </c>
      <c r="B54" s="61">
        <f>AVERAGE(B25,B7)</f>
        <v>5.9837962962962952E-3</v>
      </c>
      <c r="C54" s="61">
        <v>4.31712962962963E-3</v>
      </c>
      <c r="D54" s="61">
        <v>2.1412037037037038E-3</v>
      </c>
      <c r="E54" s="61">
        <v>4.409722222222222E-3</v>
      </c>
      <c r="F54" s="61">
        <v>2.2685185185185182E-3</v>
      </c>
      <c r="G54" s="61">
        <v>2.8009259259259259E-3</v>
      </c>
      <c r="H54" s="61">
        <v>3.4027777777777784E-3</v>
      </c>
      <c r="I54" s="61">
        <v>4.7685185185185183E-3</v>
      </c>
      <c r="J54" s="61">
        <v>6.215277777777777E-3</v>
      </c>
      <c r="K54" s="61">
        <v>5.1504629629629635E-3</v>
      </c>
      <c r="L54" s="61">
        <v>4.1319444444444442E-3</v>
      </c>
      <c r="M54" s="61">
        <v>3.0671296296296297E-3</v>
      </c>
      <c r="N54" s="61">
        <v>3.5763888888888894E-3</v>
      </c>
      <c r="O54" s="61">
        <v>3.4375E-3</v>
      </c>
      <c r="P54" s="61">
        <v>2.9629629629629628E-3</v>
      </c>
      <c r="Q54" s="61">
        <v>8.3564814814814804E-3</v>
      </c>
      <c r="R54" s="199">
        <v>3.4027777777777784E-3</v>
      </c>
      <c r="S54" s="61">
        <v>7.4652777777777781E-3</v>
      </c>
      <c r="T54" s="61">
        <v>5.9490740740740745E-3</v>
      </c>
      <c r="U54" s="61">
        <v>1.3425925925925925E-3</v>
      </c>
      <c r="V54" s="61">
        <v>1.5856481481481479E-3</v>
      </c>
      <c r="W54" s="61">
        <v>9.1898148148148139E-3</v>
      </c>
      <c r="X54" s="61">
        <v>3.5763888888888894E-3</v>
      </c>
      <c r="Y54" s="61">
        <v>4.5138888888888893E-3</v>
      </c>
      <c r="Z54" s="61">
        <v>3.1249999999999997E-3</v>
      </c>
      <c r="AA54" s="61">
        <v>1.2152777777777778E-3</v>
      </c>
      <c r="AB54" s="61">
        <v>1.0416666666666667E-3</v>
      </c>
      <c r="AC54" s="61">
        <v>4.7453703703703703E-3</v>
      </c>
      <c r="AD54" s="61">
        <v>3.3333333333333335E-3</v>
      </c>
      <c r="AE54" s="61">
        <v>2.4768518518518516E-3</v>
      </c>
      <c r="AF54" s="61">
        <f>AVERAGE(B54:AE54)</f>
        <v>3.9984567901234563E-3</v>
      </c>
      <c r="AG54" s="173"/>
    </row>
    <row r="55" spans="1:33" x14ac:dyDescent="0.25">
      <c r="A55" s="62" t="s">
        <v>210</v>
      </c>
      <c r="B55" s="63">
        <f t="shared" ref="B55" si="12">AVERAGE(B24,B6)</f>
        <v>3.2471064814814814E-2</v>
      </c>
      <c r="C55" s="63">
        <v>3.4814814814814812E-2</v>
      </c>
      <c r="D55" s="63">
        <v>1.577546296296296E-2</v>
      </c>
      <c r="E55" s="63">
        <v>1.7280092592592593E-2</v>
      </c>
      <c r="F55" s="63">
        <v>1.7928240740740741E-2</v>
      </c>
      <c r="G55" s="63">
        <v>3.2025462962962964E-2</v>
      </c>
      <c r="H55" s="79">
        <v>1.4039351851851851E-2</v>
      </c>
      <c r="I55" s="79">
        <v>1.4236111111111111E-2</v>
      </c>
      <c r="J55" s="79">
        <v>1.4421296296296295E-2</v>
      </c>
      <c r="K55" s="79">
        <v>1.6319444444444445E-2</v>
      </c>
      <c r="L55" s="79">
        <v>1.1574074074074075E-2</v>
      </c>
      <c r="M55" s="63">
        <v>1.4155092592592592E-2</v>
      </c>
      <c r="N55" s="169">
        <v>1.5682870370370371E-2</v>
      </c>
      <c r="O55" s="169">
        <v>1.7025462962962961E-2</v>
      </c>
      <c r="P55" s="169">
        <v>1.636574074074074E-2</v>
      </c>
      <c r="Q55" s="169">
        <v>1.6967592592592593E-2</v>
      </c>
      <c r="R55" s="204">
        <v>1.8692129629629631E-2</v>
      </c>
      <c r="S55" s="63">
        <v>1.8749999999999999E-2</v>
      </c>
      <c r="T55" s="63">
        <v>2.0601851851851854E-2</v>
      </c>
      <c r="U55" s="63">
        <v>1.7986111111111109E-2</v>
      </c>
      <c r="V55" s="63">
        <v>1.8437499999999999E-2</v>
      </c>
      <c r="W55" s="63">
        <v>1.7523148148148149E-2</v>
      </c>
      <c r="X55" s="63">
        <v>1.3946759259259258E-2</v>
      </c>
      <c r="Y55" s="63">
        <v>1.7175925925925924E-2</v>
      </c>
      <c r="Z55" s="63">
        <v>1.8807870370370371E-2</v>
      </c>
      <c r="AA55" s="63">
        <v>1.7025462962962961E-2</v>
      </c>
      <c r="AB55" s="63">
        <v>1.7013888888888887E-2</v>
      </c>
      <c r="AC55" s="63">
        <v>1.4872685185185185E-2</v>
      </c>
      <c r="AD55" s="63">
        <v>1.3703703703703704E-2</v>
      </c>
      <c r="AE55" s="63">
        <v>1.3969907407407408E-2</v>
      </c>
      <c r="AF55" s="64">
        <f>AVERAGE(B55:AE55)</f>
        <v>1.7986304012345682E-2</v>
      </c>
      <c r="AG55" s="173"/>
    </row>
    <row r="56" spans="1:33" x14ac:dyDescent="0.25">
      <c r="A56" s="62" t="s">
        <v>219</v>
      </c>
      <c r="B56" s="63">
        <f t="shared" ref="B56" si="13">MAX(B26,B8)</f>
        <v>2.1666666666666667E-2</v>
      </c>
      <c r="C56" s="63">
        <v>1.1168981481481481E-2</v>
      </c>
      <c r="D56" s="63">
        <v>1.5729166666666666E-2</v>
      </c>
      <c r="E56" s="63">
        <v>1.1678240740740741E-2</v>
      </c>
      <c r="F56" s="63">
        <v>8.0555555555555554E-3</v>
      </c>
      <c r="G56" s="63">
        <v>4.9768518518518521E-3</v>
      </c>
      <c r="H56" s="63">
        <v>8.0787037037037043E-3</v>
      </c>
      <c r="I56" s="63">
        <v>1.621527777777778E-2</v>
      </c>
      <c r="J56" s="63">
        <v>1.6574074074074074E-2</v>
      </c>
      <c r="K56" s="63">
        <v>1.525462962962963E-2</v>
      </c>
      <c r="L56" s="63">
        <v>1.1678240740740741E-2</v>
      </c>
      <c r="M56" s="63">
        <v>8.217592592592594E-3</v>
      </c>
      <c r="N56" s="169">
        <v>1.1840277777777778E-2</v>
      </c>
      <c r="O56" s="169">
        <v>2.1608796296296296E-2</v>
      </c>
      <c r="P56" s="169">
        <v>8.5763888888888886E-3</v>
      </c>
      <c r="Q56" s="169">
        <v>2.1064814814814814E-2</v>
      </c>
      <c r="R56" s="204">
        <v>1.6944444444444443E-2</v>
      </c>
      <c r="S56" s="63">
        <v>2.0613425925925927E-2</v>
      </c>
      <c r="T56" s="63">
        <v>1.7349537037037038E-2</v>
      </c>
      <c r="U56" s="63">
        <v>1.3055555555555556E-2</v>
      </c>
      <c r="V56" s="63">
        <v>7.1296296296296307E-3</v>
      </c>
      <c r="W56" s="63">
        <v>2.0787037037037038E-2</v>
      </c>
      <c r="X56" s="63">
        <v>9.2013888888888892E-3</v>
      </c>
      <c r="Y56" s="63">
        <v>9.6412037037037039E-3</v>
      </c>
      <c r="Z56" s="63">
        <v>1.283564814814815E-2</v>
      </c>
      <c r="AA56" s="63">
        <v>7.1527777777777787E-3</v>
      </c>
      <c r="AB56" s="63">
        <v>5.2430555555555555E-3</v>
      </c>
      <c r="AC56" s="63">
        <v>1.9386574074074073E-2</v>
      </c>
      <c r="AD56" s="63">
        <v>1.503472222222222E-2</v>
      </c>
      <c r="AE56" s="63">
        <v>1.9988425925925927E-2</v>
      </c>
      <c r="AF56" s="64">
        <f>MAX(B56:AE56)</f>
        <v>2.1666666666666667E-2</v>
      </c>
      <c r="AG56" s="173"/>
    </row>
    <row r="57" spans="1:33" x14ac:dyDescent="0.25">
      <c r="A57" s="57" t="s">
        <v>58</v>
      </c>
      <c r="B57" s="19">
        <f t="shared" ref="B57:AE57" si="14">SUM(B48/B47)</f>
        <v>0.43975903614457829</v>
      </c>
      <c r="C57" s="19">
        <f t="shared" si="14"/>
        <v>0.59310344827586203</v>
      </c>
      <c r="D57" s="19">
        <f t="shared" si="14"/>
        <v>0.61594202898550721</v>
      </c>
      <c r="E57" s="19">
        <f>SUM(E48/E47)</f>
        <v>0.63716814159292035</v>
      </c>
      <c r="F57" s="19">
        <f t="shared" si="14"/>
        <v>0.7927927927927928</v>
      </c>
      <c r="G57" s="19">
        <f t="shared" si="14"/>
        <v>0.77777777777777779</v>
      </c>
      <c r="H57" s="19">
        <f t="shared" si="14"/>
        <v>0.80392156862745101</v>
      </c>
      <c r="I57" s="19">
        <f t="shared" si="14"/>
        <v>0.640625</v>
      </c>
      <c r="J57" s="19">
        <f t="shared" si="14"/>
        <v>0.59090909090909094</v>
      </c>
      <c r="K57" s="19">
        <f t="shared" si="14"/>
        <v>0.60747663551401865</v>
      </c>
      <c r="L57" s="19">
        <f t="shared" si="14"/>
        <v>0.52755905511811019</v>
      </c>
      <c r="M57" s="19">
        <f t="shared" si="14"/>
        <v>0.81372549019607843</v>
      </c>
      <c r="N57" s="19">
        <f t="shared" si="14"/>
        <v>0.65413533834586468</v>
      </c>
      <c r="O57" s="19">
        <f t="shared" si="14"/>
        <v>0.62234042553191493</v>
      </c>
      <c r="P57" s="19">
        <f t="shared" si="14"/>
        <v>0.65811965811965811</v>
      </c>
      <c r="Q57" s="19">
        <f t="shared" si="14"/>
        <v>0.70748299319727892</v>
      </c>
      <c r="R57" s="202">
        <f t="shared" si="14"/>
        <v>0.52482269503546097</v>
      </c>
      <c r="S57" s="19">
        <f t="shared" si="14"/>
        <v>0.57264957264957261</v>
      </c>
      <c r="T57" s="19">
        <f t="shared" si="14"/>
        <v>0.6696428571428571</v>
      </c>
      <c r="U57" s="19">
        <f>SUM(U48/U47)</f>
        <v>0.77570093457943923</v>
      </c>
      <c r="V57" s="19">
        <f>SUM(V48/V47)</f>
        <v>0.56481481481481477</v>
      </c>
      <c r="W57" s="19">
        <f t="shared" si="14"/>
        <v>0.53271028037383172</v>
      </c>
      <c r="X57" s="19">
        <f t="shared" si="14"/>
        <v>0.69148936170212771</v>
      </c>
      <c r="Y57" s="19">
        <f t="shared" si="14"/>
        <v>0.69892473118279574</v>
      </c>
      <c r="Z57" s="19">
        <f t="shared" si="14"/>
        <v>0.55294117647058827</v>
      </c>
      <c r="AA57" s="19">
        <f t="shared" si="14"/>
        <v>0.7303370786516854</v>
      </c>
      <c r="AB57" s="19">
        <f t="shared" si="14"/>
        <v>0.82653061224489799</v>
      </c>
      <c r="AC57" s="19">
        <f t="shared" si="14"/>
        <v>0.51063829787234039</v>
      </c>
      <c r="AD57" s="19">
        <f t="shared" si="14"/>
        <v>0.5714285714285714</v>
      </c>
      <c r="AE57" s="19">
        <f t="shared" si="14"/>
        <v>0.57692307692307687</v>
      </c>
      <c r="AF57" s="19">
        <f t="shared" ref="AF57" si="15">SUM(AF48/AF47)</f>
        <v>0.63397790055248615</v>
      </c>
    </row>
    <row r="58" spans="1:33" x14ac:dyDescent="0.25">
      <c r="A58" s="57" t="s">
        <v>60</v>
      </c>
      <c r="B58" s="19">
        <f t="shared" ref="B58:AE58" si="16">SUM(B50/B47)</f>
        <v>0.56024096385542166</v>
      </c>
      <c r="C58" s="19">
        <f t="shared" si="16"/>
        <v>0.40689655172413791</v>
      </c>
      <c r="D58" s="19">
        <f t="shared" si="16"/>
        <v>0.38405797101449274</v>
      </c>
      <c r="E58" s="19">
        <f t="shared" si="16"/>
        <v>0.36283185840707965</v>
      </c>
      <c r="F58" s="19">
        <f t="shared" si="16"/>
        <v>0.2072072072072072</v>
      </c>
      <c r="G58" s="19">
        <f t="shared" si="16"/>
        <v>0.22222222222222221</v>
      </c>
      <c r="H58" s="19">
        <f t="shared" si="16"/>
        <v>0.19607843137254902</v>
      </c>
      <c r="I58" s="19">
        <f t="shared" si="16"/>
        <v>0.359375</v>
      </c>
      <c r="J58" s="19">
        <f t="shared" si="16"/>
        <v>0.40909090909090912</v>
      </c>
      <c r="K58" s="19">
        <f t="shared" si="16"/>
        <v>0.3925233644859813</v>
      </c>
      <c r="L58" s="19">
        <f t="shared" si="16"/>
        <v>0.28346456692913385</v>
      </c>
      <c r="M58" s="19">
        <f t="shared" si="16"/>
        <v>0.16666666666666666</v>
      </c>
      <c r="N58" s="19">
        <f t="shared" si="16"/>
        <v>0.34586466165413532</v>
      </c>
      <c r="O58" s="19">
        <f t="shared" si="16"/>
        <v>0.37765957446808512</v>
      </c>
      <c r="P58" s="19">
        <f t="shared" si="16"/>
        <v>0.34188034188034189</v>
      </c>
      <c r="Q58" s="19">
        <f t="shared" si="16"/>
        <v>0.29251700680272108</v>
      </c>
      <c r="R58" s="202">
        <f t="shared" si="16"/>
        <v>0.47517730496453903</v>
      </c>
      <c r="S58" s="19">
        <f t="shared" si="16"/>
        <v>0.42735042735042733</v>
      </c>
      <c r="T58" s="19">
        <f t="shared" si="16"/>
        <v>0.33035714285714285</v>
      </c>
      <c r="U58" s="19">
        <f>SUM(U50/U47)</f>
        <v>0.21495327102803738</v>
      </c>
      <c r="V58" s="19">
        <f t="shared" si="16"/>
        <v>0.42592592592592593</v>
      </c>
      <c r="W58" s="19">
        <f t="shared" si="16"/>
        <v>0.46728971962616822</v>
      </c>
      <c r="X58" s="19">
        <f t="shared" si="16"/>
        <v>0.30851063829787234</v>
      </c>
      <c r="Y58" s="19">
        <f t="shared" si="16"/>
        <v>0.30107526881720431</v>
      </c>
      <c r="Z58" s="19">
        <f t="shared" si="16"/>
        <v>0.43529411764705883</v>
      </c>
      <c r="AA58" s="19">
        <f t="shared" si="16"/>
        <v>0.2696629213483146</v>
      </c>
      <c r="AB58" s="19">
        <f t="shared" si="16"/>
        <v>0.17346938775510204</v>
      </c>
      <c r="AC58" s="19">
        <f t="shared" si="16"/>
        <v>0.48936170212765956</v>
      </c>
      <c r="AD58" s="19">
        <f t="shared" si="16"/>
        <v>0.42176870748299322</v>
      </c>
      <c r="AE58" s="19">
        <f t="shared" si="16"/>
        <v>0.42307692307692307</v>
      </c>
      <c r="AF58" s="19">
        <f t="shared" ref="AF58" si="17">SUM(AF50/AF47)</f>
        <v>0.35773480662983426</v>
      </c>
    </row>
    <row r="59" spans="1:33" x14ac:dyDescent="0.25">
      <c r="A59" s="57" t="s">
        <v>72</v>
      </c>
      <c r="B59" s="19">
        <f t="shared" ref="B59:AE59" si="18">SUM(B51/B50)</f>
        <v>0.33333333333333331</v>
      </c>
      <c r="C59" s="19">
        <f t="shared" si="18"/>
        <v>0.20338983050847459</v>
      </c>
      <c r="D59" s="19">
        <f t="shared" si="18"/>
        <v>0.28301886792452829</v>
      </c>
      <c r="E59" s="19">
        <f t="shared" si="18"/>
        <v>0.46341463414634149</v>
      </c>
      <c r="F59" s="19">
        <f t="shared" si="18"/>
        <v>0.30434782608695654</v>
      </c>
      <c r="G59" s="19">
        <f t="shared" si="18"/>
        <v>0.26923076923076922</v>
      </c>
      <c r="H59" s="19">
        <f t="shared" si="18"/>
        <v>0.55000000000000004</v>
      </c>
      <c r="I59" s="19">
        <f t="shared" si="18"/>
        <v>0.21739130434782608</v>
      </c>
      <c r="J59" s="19">
        <f t="shared" si="18"/>
        <v>0.24444444444444444</v>
      </c>
      <c r="K59" s="19">
        <f t="shared" si="18"/>
        <v>0.21428571428571427</v>
      </c>
      <c r="L59" s="19">
        <f t="shared" si="18"/>
        <v>0.16666666666666666</v>
      </c>
      <c r="M59" s="19">
        <f t="shared" si="18"/>
        <v>0.52941176470588236</v>
      </c>
      <c r="N59" s="19">
        <f t="shared" si="18"/>
        <v>0.2391304347826087</v>
      </c>
      <c r="O59" s="19">
        <f t="shared" si="18"/>
        <v>0.26760563380281688</v>
      </c>
      <c r="P59" s="19">
        <f t="shared" si="18"/>
        <v>0.3</v>
      </c>
      <c r="Q59" s="19">
        <f t="shared" si="18"/>
        <v>0.30232558139534882</v>
      </c>
      <c r="R59" s="202">
        <f t="shared" si="18"/>
        <v>0.37313432835820898</v>
      </c>
      <c r="S59" s="19">
        <f t="shared" si="18"/>
        <v>0.18</v>
      </c>
      <c r="T59" s="19">
        <f t="shared" si="18"/>
        <v>0.40540540540540543</v>
      </c>
      <c r="U59" s="19">
        <f t="shared" si="18"/>
        <v>0.43478260869565216</v>
      </c>
      <c r="V59" s="19">
        <f t="shared" si="18"/>
        <v>0.30434782608695654</v>
      </c>
      <c r="W59" s="19">
        <f t="shared" si="18"/>
        <v>0.24</v>
      </c>
      <c r="X59" s="19">
        <f t="shared" si="18"/>
        <v>0.27586206896551724</v>
      </c>
      <c r="Y59" s="19">
        <f t="shared" si="18"/>
        <v>0.5357142857142857</v>
      </c>
      <c r="Z59" s="19">
        <f t="shared" si="18"/>
        <v>0.40540540540540543</v>
      </c>
      <c r="AA59" s="19">
        <f t="shared" si="18"/>
        <v>0.25</v>
      </c>
      <c r="AB59" s="19">
        <f t="shared" si="18"/>
        <v>0.6470588235294118</v>
      </c>
      <c r="AC59" s="19">
        <f t="shared" si="18"/>
        <v>0.17391304347826086</v>
      </c>
      <c r="AD59" s="19">
        <f t="shared" si="18"/>
        <v>0.29032258064516131</v>
      </c>
      <c r="AE59" s="19">
        <f t="shared" si="18"/>
        <v>0.27272727272727271</v>
      </c>
      <c r="AF59" s="19">
        <f t="shared" ref="AF59" si="19">SUM(AF51/AF50)</f>
        <v>0.29884169884169887</v>
      </c>
    </row>
    <row r="60" spans="1:33" x14ac:dyDescent="0.25">
      <c r="A60" s="57" t="s">
        <v>64</v>
      </c>
      <c r="B60" s="19">
        <f t="shared" ref="B60:AE60" si="20">SUM(B52/B50)</f>
        <v>0.13978494623655913</v>
      </c>
      <c r="C60" s="19">
        <f t="shared" si="20"/>
        <v>0.13559322033898305</v>
      </c>
      <c r="D60" s="19">
        <f t="shared" si="20"/>
        <v>0.16981132075471697</v>
      </c>
      <c r="E60" s="19">
        <f t="shared" si="20"/>
        <v>0.17073170731707318</v>
      </c>
      <c r="F60" s="19">
        <f t="shared" si="20"/>
        <v>0.34782608695652173</v>
      </c>
      <c r="G60" s="19">
        <f t="shared" si="20"/>
        <v>0.19230769230769232</v>
      </c>
      <c r="H60" s="19">
        <f t="shared" si="20"/>
        <v>0.1</v>
      </c>
      <c r="I60" s="19">
        <f t="shared" si="20"/>
        <v>8.6956521739130432E-2</v>
      </c>
      <c r="J60" s="19">
        <f t="shared" si="20"/>
        <v>2.2222222222222223E-2</v>
      </c>
      <c r="K60" s="19">
        <f t="shared" si="20"/>
        <v>2.3809523809523808E-2</v>
      </c>
      <c r="L60" s="19">
        <f t="shared" si="20"/>
        <v>0.1388888888888889</v>
      </c>
      <c r="M60" s="19">
        <f>SUM(M52/M50)</f>
        <v>0.11764705882352941</v>
      </c>
      <c r="N60" s="19">
        <f t="shared" si="20"/>
        <v>6.5217391304347824E-2</v>
      </c>
      <c r="O60" s="19">
        <f t="shared" si="20"/>
        <v>0.11267605633802817</v>
      </c>
      <c r="P60" s="19">
        <f t="shared" si="20"/>
        <v>0.125</v>
      </c>
      <c r="Q60" s="19">
        <f t="shared" si="20"/>
        <v>9.3023255813953487E-2</v>
      </c>
      <c r="R60" s="202">
        <f t="shared" si="20"/>
        <v>0.16417910447761194</v>
      </c>
      <c r="S60" s="19">
        <f t="shared" si="20"/>
        <v>0.12</v>
      </c>
      <c r="T60" s="19">
        <f t="shared" si="20"/>
        <v>0.13513513513513514</v>
      </c>
      <c r="U60" s="19">
        <f t="shared" si="20"/>
        <v>0.13043478260869565</v>
      </c>
      <c r="V60" s="19">
        <f t="shared" si="20"/>
        <v>2.1739130434782608E-2</v>
      </c>
      <c r="W60" s="19">
        <f t="shared" si="20"/>
        <v>0.04</v>
      </c>
      <c r="X60" s="19">
        <f t="shared" si="20"/>
        <v>0.27586206896551724</v>
      </c>
      <c r="Y60" s="19">
        <f t="shared" si="20"/>
        <v>3.5714285714285712E-2</v>
      </c>
      <c r="Z60" s="19">
        <f t="shared" si="20"/>
        <v>8.1081081081081086E-2</v>
      </c>
      <c r="AA60" s="19">
        <f t="shared" si="20"/>
        <v>4.1666666666666664E-2</v>
      </c>
      <c r="AB60" s="19">
        <f t="shared" si="20"/>
        <v>0.17647058823529413</v>
      </c>
      <c r="AC60" s="19">
        <f t="shared" si="20"/>
        <v>0.20289855072463769</v>
      </c>
      <c r="AD60" s="19">
        <f t="shared" si="20"/>
        <v>0.14516129032258066</v>
      </c>
      <c r="AE60" s="19">
        <f t="shared" si="20"/>
        <v>7.2727272727272724E-2</v>
      </c>
      <c r="AF60" s="19">
        <f t="shared" ref="AF60" si="21">SUM(AF52/AF50)</f>
        <v>0.12046332046332046</v>
      </c>
    </row>
    <row r="61" spans="1:33" x14ac:dyDescent="0.25">
      <c r="A61" s="177" t="s">
        <v>71</v>
      </c>
      <c r="B61" s="176">
        <f t="shared" ref="B61:AE61" si="22">SUM(B53/B50)</f>
        <v>0.5268817204301075</v>
      </c>
      <c r="C61" s="176">
        <f t="shared" si="22"/>
        <v>0.66101694915254239</v>
      </c>
      <c r="D61" s="176">
        <f t="shared" si="22"/>
        <v>0.54716981132075471</v>
      </c>
      <c r="E61" s="176">
        <f t="shared" si="22"/>
        <v>0.36585365853658536</v>
      </c>
      <c r="F61" s="176">
        <f t="shared" si="22"/>
        <v>0.34782608695652173</v>
      </c>
      <c r="G61" s="176">
        <f t="shared" si="22"/>
        <v>0.53846153846153844</v>
      </c>
      <c r="H61" s="176">
        <f t="shared" si="22"/>
        <v>0.35</v>
      </c>
      <c r="I61" s="176">
        <f t="shared" si="22"/>
        <v>0.69565217391304346</v>
      </c>
      <c r="J61" s="176">
        <f t="shared" si="22"/>
        <v>0.73333333333333328</v>
      </c>
      <c r="K61" s="176">
        <f t="shared" si="22"/>
        <v>0.76190476190476186</v>
      </c>
      <c r="L61" s="176">
        <f t="shared" si="22"/>
        <v>0.69444444444444442</v>
      </c>
      <c r="M61" s="176">
        <f t="shared" si="22"/>
        <v>0.35294117647058826</v>
      </c>
      <c r="N61" s="176">
        <f t="shared" si="22"/>
        <v>0.69565217391304346</v>
      </c>
      <c r="O61" s="176">
        <f t="shared" si="22"/>
        <v>0.61971830985915488</v>
      </c>
      <c r="P61" s="176">
        <f t="shared" si="22"/>
        <v>0.57499999999999996</v>
      </c>
      <c r="Q61" s="176">
        <f t="shared" si="22"/>
        <v>0.60465116279069764</v>
      </c>
      <c r="R61" s="205">
        <f t="shared" si="22"/>
        <v>0.46268656716417911</v>
      </c>
      <c r="S61" s="176">
        <f t="shared" si="22"/>
        <v>0.7</v>
      </c>
      <c r="T61" s="176">
        <f t="shared" si="22"/>
        <v>0.45945945945945948</v>
      </c>
      <c r="U61" s="176">
        <f t="shared" si="22"/>
        <v>0.43478260869565216</v>
      </c>
      <c r="V61" s="176">
        <f t="shared" si="22"/>
        <v>0.67391304347826086</v>
      </c>
      <c r="W61" s="176">
        <f t="shared" si="22"/>
        <v>0.72</v>
      </c>
      <c r="X61" s="176">
        <f t="shared" si="22"/>
        <v>0.44827586206896552</v>
      </c>
      <c r="Y61" s="176">
        <f t="shared" si="22"/>
        <v>0.42857142857142855</v>
      </c>
      <c r="Z61" s="176">
        <f t="shared" si="22"/>
        <v>0.51351351351351349</v>
      </c>
      <c r="AA61" s="176">
        <f t="shared" si="22"/>
        <v>0.70833333333333337</v>
      </c>
      <c r="AB61" s="176">
        <f t="shared" si="22"/>
        <v>0.17647058823529413</v>
      </c>
      <c r="AC61" s="176">
        <f t="shared" si="22"/>
        <v>0.62318840579710144</v>
      </c>
      <c r="AD61" s="176">
        <f t="shared" si="22"/>
        <v>0.56451612903225812</v>
      </c>
      <c r="AE61" s="176">
        <f t="shared" si="22"/>
        <v>0.65454545454545454</v>
      </c>
      <c r="AF61" s="19">
        <f t="shared" ref="AF61" si="23">SUM(AF53/AF50)</f>
        <v>0.58069498069498071</v>
      </c>
    </row>
    <row r="62" spans="1:33" s="1" customFormat="1" x14ac:dyDescent="0.25">
      <c r="A62" s="57" t="s">
        <v>123</v>
      </c>
      <c r="B62" s="19">
        <f t="shared" ref="B62:AE62" si="24">SUM(B53/B47)</f>
        <v>0.29518072289156627</v>
      </c>
      <c r="C62" s="19">
        <f t="shared" si="24"/>
        <v>0.26896551724137929</v>
      </c>
      <c r="D62" s="19">
        <f t="shared" si="24"/>
        <v>0.21014492753623187</v>
      </c>
      <c r="E62" s="19">
        <f t="shared" si="24"/>
        <v>0.13274336283185842</v>
      </c>
      <c r="F62" s="19">
        <f t="shared" si="24"/>
        <v>7.2072072072072071E-2</v>
      </c>
      <c r="G62" s="19">
        <f t="shared" si="24"/>
        <v>0.11965811965811966</v>
      </c>
      <c r="H62" s="19">
        <f t="shared" si="24"/>
        <v>6.8627450980392163E-2</v>
      </c>
      <c r="I62" s="19">
        <f t="shared" si="24"/>
        <v>0.25</v>
      </c>
      <c r="J62" s="19">
        <f t="shared" si="24"/>
        <v>0.3</v>
      </c>
      <c r="K62" s="19">
        <f t="shared" si="24"/>
        <v>0.29906542056074764</v>
      </c>
      <c r="L62" s="19">
        <f t="shared" si="24"/>
        <v>0.19685039370078741</v>
      </c>
      <c r="M62" s="19">
        <f t="shared" si="24"/>
        <v>5.8823529411764705E-2</v>
      </c>
      <c r="N62" s="19">
        <f t="shared" si="24"/>
        <v>0.24060150375939848</v>
      </c>
      <c r="O62" s="19">
        <f t="shared" si="24"/>
        <v>0.23404255319148937</v>
      </c>
      <c r="P62" s="19">
        <f t="shared" si="24"/>
        <v>0.19658119658119658</v>
      </c>
      <c r="Q62" s="19">
        <f t="shared" si="24"/>
        <v>0.17687074829931973</v>
      </c>
      <c r="R62" s="202">
        <f t="shared" si="24"/>
        <v>0.21985815602836881</v>
      </c>
      <c r="S62" s="19">
        <f t="shared" si="24"/>
        <v>0.29914529914529914</v>
      </c>
      <c r="T62" s="19">
        <f t="shared" si="24"/>
        <v>0.15178571428571427</v>
      </c>
      <c r="U62" s="19">
        <f t="shared" si="24"/>
        <v>9.3457943925233641E-2</v>
      </c>
      <c r="V62" s="19">
        <f t="shared" si="24"/>
        <v>0.28703703703703703</v>
      </c>
      <c r="W62" s="19">
        <f t="shared" si="24"/>
        <v>0.3364485981308411</v>
      </c>
      <c r="X62" s="19">
        <f t="shared" si="24"/>
        <v>0.13829787234042554</v>
      </c>
      <c r="Y62" s="19">
        <f t="shared" si="24"/>
        <v>0.12903225806451613</v>
      </c>
      <c r="Z62" s="19">
        <f t="shared" si="24"/>
        <v>0.22352941176470589</v>
      </c>
      <c r="AA62" s="19">
        <f t="shared" si="24"/>
        <v>0.19101123595505617</v>
      </c>
      <c r="AB62" s="19">
        <f t="shared" si="24"/>
        <v>3.0612244897959183E-2</v>
      </c>
      <c r="AC62" s="19">
        <f t="shared" si="24"/>
        <v>0.30496453900709219</v>
      </c>
      <c r="AD62" s="19">
        <f t="shared" si="24"/>
        <v>0.23809523809523808</v>
      </c>
      <c r="AE62" s="19">
        <f t="shared" si="24"/>
        <v>0.27692307692307694</v>
      </c>
      <c r="AF62" s="19">
        <f t="shared" ref="AF62" si="25">SUM(AF53/AF47)</f>
        <v>0.20773480662983426</v>
      </c>
    </row>
    <row r="63" spans="1:33" s="178" customFormat="1" ht="12.75" x14ac:dyDescent="0.2">
      <c r="O63" s="210"/>
      <c r="P63" s="210"/>
      <c r="Q63" s="210"/>
      <c r="R63" s="203"/>
    </row>
    <row r="64" spans="1:33" s="178" customFormat="1" ht="13.5" thickBot="1" x14ac:dyDescent="0.25">
      <c r="O64" s="210"/>
      <c r="P64" s="210"/>
      <c r="Q64" s="210"/>
      <c r="R64" s="203"/>
    </row>
    <row r="65" spans="1:32" s="181" customFormat="1" x14ac:dyDescent="0.25">
      <c r="A65" s="179" t="s">
        <v>203</v>
      </c>
      <c r="B65" s="180"/>
      <c r="C65" s="180"/>
      <c r="D65" s="180"/>
      <c r="E65" s="180"/>
      <c r="F65" s="180"/>
      <c r="G65" s="180"/>
      <c r="H65" s="180"/>
      <c r="I65" s="180"/>
      <c r="J65" s="180"/>
      <c r="K65" s="180"/>
      <c r="L65" s="180"/>
      <c r="M65" s="180"/>
      <c r="N65" s="180"/>
      <c r="O65" s="180"/>
      <c r="P65" s="180"/>
      <c r="Q65" s="180"/>
      <c r="R65" s="206"/>
      <c r="S65" s="180"/>
      <c r="T65" s="180"/>
      <c r="U65" s="180"/>
      <c r="V65" s="180"/>
      <c r="W65" s="180"/>
      <c r="X65" s="180"/>
      <c r="Y65" s="180"/>
      <c r="Z65" s="180"/>
      <c r="AA65" s="180"/>
      <c r="AB65" s="180"/>
      <c r="AC65" s="180"/>
      <c r="AD65" s="180"/>
      <c r="AE65" s="180"/>
      <c r="AF65" s="97" t="s">
        <v>127</v>
      </c>
    </row>
    <row r="66" spans="1:32" s="184" customFormat="1" x14ac:dyDescent="0.25">
      <c r="A66" s="183" t="s">
        <v>201</v>
      </c>
      <c r="B66" s="196">
        <f t="shared" ref="B66:Q66" si="26">B47+B39</f>
        <v>193</v>
      </c>
      <c r="C66" s="196">
        <f t="shared" si="26"/>
        <v>169</v>
      </c>
      <c r="D66" s="196">
        <f t="shared" si="26"/>
        <v>156</v>
      </c>
      <c r="E66" s="196">
        <f t="shared" si="26"/>
        <v>137</v>
      </c>
      <c r="F66" s="196">
        <f>F47+F39</f>
        <v>128</v>
      </c>
      <c r="G66" s="196">
        <f t="shared" si="26"/>
        <v>138</v>
      </c>
      <c r="H66" s="196">
        <f t="shared" si="26"/>
        <v>137</v>
      </c>
      <c r="I66" s="196">
        <f t="shared" si="26"/>
        <v>155</v>
      </c>
      <c r="J66" s="196">
        <f t="shared" si="26"/>
        <v>138</v>
      </c>
      <c r="K66" s="196">
        <f t="shared" si="26"/>
        <v>128</v>
      </c>
      <c r="L66" s="196">
        <f t="shared" si="26"/>
        <v>135</v>
      </c>
      <c r="M66" s="196">
        <f t="shared" si="26"/>
        <v>126</v>
      </c>
      <c r="N66" s="196">
        <f t="shared" si="26"/>
        <v>138</v>
      </c>
      <c r="O66" s="196">
        <f t="shared" si="26"/>
        <v>214</v>
      </c>
      <c r="P66" s="196">
        <f t="shared" si="26"/>
        <v>140</v>
      </c>
      <c r="Q66" s="196">
        <f t="shared" si="26"/>
        <v>169</v>
      </c>
      <c r="R66" s="196">
        <f>R47+R39</f>
        <v>162</v>
      </c>
      <c r="S66" s="196">
        <f>S47+S39</f>
        <v>141</v>
      </c>
      <c r="T66" s="196">
        <f t="shared" ref="T66:AE66" si="27">T47+T39</f>
        <v>130</v>
      </c>
      <c r="U66" s="196">
        <f t="shared" si="27"/>
        <v>121</v>
      </c>
      <c r="V66" s="196">
        <f t="shared" si="27"/>
        <v>131</v>
      </c>
      <c r="W66" s="196">
        <f t="shared" si="27"/>
        <v>136</v>
      </c>
      <c r="X66" s="196">
        <f t="shared" si="27"/>
        <v>128</v>
      </c>
      <c r="Y66" s="196">
        <f t="shared" si="27"/>
        <v>112</v>
      </c>
      <c r="Z66" s="196">
        <f t="shared" si="27"/>
        <v>109</v>
      </c>
      <c r="AA66" s="196">
        <f t="shared" si="27"/>
        <v>101</v>
      </c>
      <c r="AB66" s="196">
        <f t="shared" si="27"/>
        <v>114</v>
      </c>
      <c r="AC66" s="196">
        <f t="shared" si="27"/>
        <v>161</v>
      </c>
      <c r="AD66" s="196">
        <f t="shared" si="27"/>
        <v>168</v>
      </c>
      <c r="AE66" s="196">
        <f t="shared" si="27"/>
        <v>153</v>
      </c>
      <c r="AF66" s="196">
        <f t="shared" ref="AF66:AF72" si="28">SUM(B66:AE66)</f>
        <v>4268</v>
      </c>
    </row>
    <row r="67" spans="1:32" s="184" customFormat="1" x14ac:dyDescent="0.25">
      <c r="A67" s="183" t="s">
        <v>202</v>
      </c>
      <c r="B67" s="196">
        <f t="shared" ref="B67:R67" si="29">B48+B39</f>
        <v>100</v>
      </c>
      <c r="C67" s="196">
        <f t="shared" si="29"/>
        <v>110</v>
      </c>
      <c r="D67" s="196">
        <f t="shared" si="29"/>
        <v>103</v>
      </c>
      <c r="E67" s="196">
        <f t="shared" si="29"/>
        <v>96</v>
      </c>
      <c r="F67" s="196">
        <f t="shared" si="29"/>
        <v>105</v>
      </c>
      <c r="G67" s="196">
        <f t="shared" si="29"/>
        <v>112</v>
      </c>
      <c r="H67" s="196">
        <f t="shared" si="29"/>
        <v>117</v>
      </c>
      <c r="I67" s="196">
        <f t="shared" si="29"/>
        <v>109</v>
      </c>
      <c r="J67" s="196">
        <f t="shared" si="29"/>
        <v>93</v>
      </c>
      <c r="K67" s="196">
        <f t="shared" si="29"/>
        <v>86</v>
      </c>
      <c r="L67" s="196">
        <f t="shared" si="29"/>
        <v>75</v>
      </c>
      <c r="M67" s="196">
        <f t="shared" si="29"/>
        <v>107</v>
      </c>
      <c r="N67" s="196">
        <f t="shared" si="29"/>
        <v>92</v>
      </c>
      <c r="O67" s="196">
        <f t="shared" si="29"/>
        <v>143</v>
      </c>
      <c r="P67" s="196">
        <f t="shared" si="29"/>
        <v>100</v>
      </c>
      <c r="Q67" s="196">
        <f t="shared" si="29"/>
        <v>126</v>
      </c>
      <c r="R67" s="196">
        <f t="shared" si="29"/>
        <v>95</v>
      </c>
      <c r="S67" s="196">
        <f>S48+S39</f>
        <v>91</v>
      </c>
      <c r="T67" s="196">
        <f t="shared" ref="T67:AE67" si="30">T48+T39</f>
        <v>93</v>
      </c>
      <c r="U67" s="196">
        <f t="shared" si="30"/>
        <v>97</v>
      </c>
      <c r="V67" s="196">
        <f t="shared" si="30"/>
        <v>84</v>
      </c>
      <c r="W67" s="196">
        <f t="shared" si="30"/>
        <v>86</v>
      </c>
      <c r="X67" s="196">
        <f t="shared" si="30"/>
        <v>99</v>
      </c>
      <c r="Y67" s="196">
        <f t="shared" si="30"/>
        <v>84</v>
      </c>
      <c r="Z67" s="196">
        <f t="shared" si="30"/>
        <v>71</v>
      </c>
      <c r="AA67" s="196">
        <f t="shared" si="30"/>
        <v>77</v>
      </c>
      <c r="AB67" s="196">
        <f t="shared" si="30"/>
        <v>97</v>
      </c>
      <c r="AC67" s="196">
        <f t="shared" si="30"/>
        <v>92</v>
      </c>
      <c r="AD67" s="196">
        <f t="shared" si="30"/>
        <v>105</v>
      </c>
      <c r="AE67" s="196">
        <f t="shared" si="30"/>
        <v>98</v>
      </c>
      <c r="AF67" s="196">
        <f t="shared" si="28"/>
        <v>2943</v>
      </c>
    </row>
    <row r="68" spans="1:32" s="186" customFormat="1" x14ac:dyDescent="0.25">
      <c r="A68" s="207" t="s">
        <v>196</v>
      </c>
      <c r="B68" s="186">
        <f t="shared" ref="B68:R68" si="31">+B38</f>
        <v>45</v>
      </c>
      <c r="C68" s="186">
        <f t="shared" si="31"/>
        <v>38</v>
      </c>
      <c r="D68" s="186">
        <f t="shared" si="31"/>
        <v>35</v>
      </c>
      <c r="E68" s="186">
        <f t="shared" si="31"/>
        <v>39</v>
      </c>
      <c r="F68" s="186">
        <f t="shared" si="31"/>
        <v>18</v>
      </c>
      <c r="G68" s="186">
        <f t="shared" si="31"/>
        <v>25</v>
      </c>
      <c r="H68" s="186">
        <f t="shared" si="31"/>
        <v>48</v>
      </c>
      <c r="I68" s="186">
        <f t="shared" si="31"/>
        <v>47</v>
      </c>
      <c r="J68" s="186">
        <f t="shared" si="31"/>
        <v>37</v>
      </c>
      <c r="K68" s="186">
        <f t="shared" si="31"/>
        <v>35</v>
      </c>
      <c r="L68" s="186">
        <f t="shared" si="31"/>
        <v>33</v>
      </c>
      <c r="M68" s="186">
        <f t="shared" si="31"/>
        <v>26</v>
      </c>
      <c r="N68" s="186">
        <f t="shared" si="31"/>
        <v>10</v>
      </c>
      <c r="O68" s="186">
        <f t="shared" si="31"/>
        <v>46</v>
      </c>
      <c r="P68" s="186">
        <f t="shared" si="31"/>
        <v>27</v>
      </c>
      <c r="Q68" s="186">
        <f t="shared" si="31"/>
        <v>34</v>
      </c>
      <c r="R68" s="186">
        <f t="shared" si="31"/>
        <v>35</v>
      </c>
      <c r="S68" s="186">
        <f>+S38</f>
        <v>43</v>
      </c>
      <c r="T68" s="186">
        <f t="shared" ref="T68:AE68" si="32">+T38</f>
        <v>21</v>
      </c>
      <c r="U68" s="186">
        <f t="shared" si="32"/>
        <v>14</v>
      </c>
      <c r="V68" s="186">
        <f t="shared" si="32"/>
        <v>39</v>
      </c>
      <c r="W68" s="186">
        <f t="shared" si="32"/>
        <v>51</v>
      </c>
      <c r="X68" s="186">
        <f t="shared" si="32"/>
        <v>48</v>
      </c>
      <c r="Y68" s="186">
        <f t="shared" si="32"/>
        <v>24</v>
      </c>
      <c r="Z68" s="186">
        <f t="shared" si="32"/>
        <v>37</v>
      </c>
      <c r="AA68" s="186">
        <f t="shared" si="32"/>
        <v>18</v>
      </c>
      <c r="AB68" s="186">
        <f t="shared" si="32"/>
        <v>17</v>
      </c>
      <c r="AC68" s="186">
        <f t="shared" si="32"/>
        <v>40</v>
      </c>
      <c r="AD68" s="186">
        <f t="shared" si="32"/>
        <v>49</v>
      </c>
      <c r="AE68" s="186">
        <f t="shared" si="32"/>
        <v>44</v>
      </c>
      <c r="AF68" s="186">
        <f t="shared" si="28"/>
        <v>1023</v>
      </c>
    </row>
    <row r="69" spans="1:32" s="184" customFormat="1" x14ac:dyDescent="0.25">
      <c r="A69" s="183" t="s">
        <v>200</v>
      </c>
      <c r="B69" s="196">
        <f t="shared" ref="B69:R72" si="33">B50+B41</f>
        <v>96</v>
      </c>
      <c r="C69" s="196">
        <f t="shared" si="33"/>
        <v>61</v>
      </c>
      <c r="D69" s="196">
        <f t="shared" si="33"/>
        <v>54</v>
      </c>
      <c r="E69" s="196">
        <f t="shared" si="33"/>
        <v>43</v>
      </c>
      <c r="F69" s="196">
        <f t="shared" si="33"/>
        <v>23</v>
      </c>
      <c r="G69" s="196">
        <f t="shared" si="33"/>
        <v>26</v>
      </c>
      <c r="H69" s="196">
        <f t="shared" si="33"/>
        <v>21</v>
      </c>
      <c r="I69" s="196">
        <f t="shared" si="33"/>
        <v>47</v>
      </c>
      <c r="J69" s="196">
        <f t="shared" si="33"/>
        <v>46</v>
      </c>
      <c r="K69" s="196">
        <f t="shared" si="33"/>
        <v>42</v>
      </c>
      <c r="L69" s="196">
        <f t="shared" si="33"/>
        <v>37</v>
      </c>
      <c r="M69" s="196">
        <f t="shared" si="33"/>
        <v>17</v>
      </c>
      <c r="N69" s="196">
        <f t="shared" si="33"/>
        <v>47</v>
      </c>
      <c r="O69" s="196">
        <f t="shared" si="33"/>
        <v>72</v>
      </c>
      <c r="P69" s="196">
        <f t="shared" si="33"/>
        <v>40</v>
      </c>
      <c r="Q69" s="196">
        <f t="shared" si="33"/>
        <v>43</v>
      </c>
      <c r="R69" s="196">
        <f t="shared" si="33"/>
        <v>70</v>
      </c>
      <c r="S69" s="196">
        <f t="shared" ref="S69:S72" si="34">S50+S41</f>
        <v>50</v>
      </c>
      <c r="T69" s="196">
        <f t="shared" ref="T69:AE69" si="35">T50+T41</f>
        <v>38</v>
      </c>
      <c r="U69" s="196">
        <f t="shared" si="35"/>
        <v>23</v>
      </c>
      <c r="V69" s="196">
        <f t="shared" si="35"/>
        <v>48</v>
      </c>
      <c r="W69" s="196">
        <f t="shared" si="35"/>
        <v>53</v>
      </c>
      <c r="X69" s="196">
        <f t="shared" si="35"/>
        <v>29</v>
      </c>
      <c r="Y69" s="196">
        <f t="shared" si="35"/>
        <v>30</v>
      </c>
      <c r="Z69" s="196">
        <f t="shared" si="35"/>
        <v>37</v>
      </c>
      <c r="AA69" s="196">
        <f t="shared" si="35"/>
        <v>24</v>
      </c>
      <c r="AB69" s="196">
        <f t="shared" si="35"/>
        <v>17</v>
      </c>
      <c r="AC69" s="196">
        <f t="shared" si="35"/>
        <v>69</v>
      </c>
      <c r="AD69" s="196">
        <f t="shared" si="35"/>
        <v>63</v>
      </c>
      <c r="AE69" s="196">
        <f t="shared" si="35"/>
        <v>57</v>
      </c>
      <c r="AF69" s="196">
        <f t="shared" si="28"/>
        <v>1323</v>
      </c>
    </row>
    <row r="70" spans="1:32" s="184" customFormat="1" x14ac:dyDescent="0.25">
      <c r="A70" s="183" t="s">
        <v>199</v>
      </c>
      <c r="B70" s="196">
        <f t="shared" si="33"/>
        <v>31</v>
      </c>
      <c r="C70" s="196">
        <f t="shared" si="33"/>
        <v>12</v>
      </c>
      <c r="D70" s="196">
        <f t="shared" si="33"/>
        <v>15</v>
      </c>
      <c r="E70" s="196">
        <f t="shared" si="33"/>
        <v>19</v>
      </c>
      <c r="F70" s="196">
        <f t="shared" si="33"/>
        <v>7</v>
      </c>
      <c r="G70" s="196">
        <f t="shared" si="33"/>
        <v>7</v>
      </c>
      <c r="H70" s="196">
        <f t="shared" si="33"/>
        <v>11</v>
      </c>
      <c r="I70" s="196">
        <f t="shared" si="33"/>
        <v>10</v>
      </c>
      <c r="J70" s="196">
        <f t="shared" si="33"/>
        <v>11</v>
      </c>
      <c r="K70" s="196">
        <f t="shared" si="33"/>
        <v>9</v>
      </c>
      <c r="L70" s="196">
        <f t="shared" si="33"/>
        <v>7</v>
      </c>
      <c r="M70" s="196">
        <f t="shared" si="33"/>
        <v>9</v>
      </c>
      <c r="N70" s="196">
        <f t="shared" si="33"/>
        <v>12</v>
      </c>
      <c r="O70" s="196">
        <f t="shared" si="33"/>
        <v>19</v>
      </c>
      <c r="P70" s="196">
        <f t="shared" si="33"/>
        <v>12</v>
      </c>
      <c r="Q70" s="196">
        <f t="shared" si="33"/>
        <v>13</v>
      </c>
      <c r="R70" s="196">
        <f t="shared" si="33"/>
        <v>27</v>
      </c>
      <c r="S70" s="196">
        <f t="shared" si="34"/>
        <v>9</v>
      </c>
      <c r="T70" s="196">
        <f t="shared" ref="T70:AE70" si="36">T51+T42</f>
        <v>15</v>
      </c>
      <c r="U70" s="196">
        <f t="shared" si="36"/>
        <v>10</v>
      </c>
      <c r="V70" s="196">
        <f t="shared" si="36"/>
        <v>15</v>
      </c>
      <c r="W70" s="196">
        <f t="shared" si="36"/>
        <v>12</v>
      </c>
      <c r="X70" s="196">
        <f t="shared" si="36"/>
        <v>8</v>
      </c>
      <c r="Y70" s="196">
        <f t="shared" si="36"/>
        <v>15</v>
      </c>
      <c r="Z70" s="196">
        <f t="shared" si="36"/>
        <v>15</v>
      </c>
      <c r="AA70" s="196">
        <f t="shared" si="36"/>
        <v>6</v>
      </c>
      <c r="AB70" s="196">
        <f t="shared" si="36"/>
        <v>11</v>
      </c>
      <c r="AC70" s="196">
        <f t="shared" si="36"/>
        <v>12</v>
      </c>
      <c r="AD70" s="196">
        <f t="shared" si="36"/>
        <v>18</v>
      </c>
      <c r="AE70" s="196">
        <f t="shared" si="36"/>
        <v>17</v>
      </c>
      <c r="AF70" s="196">
        <f t="shared" si="28"/>
        <v>394</v>
      </c>
    </row>
    <row r="71" spans="1:32" s="184" customFormat="1" x14ac:dyDescent="0.25">
      <c r="A71" s="183" t="s">
        <v>197</v>
      </c>
      <c r="B71" s="196">
        <f t="shared" si="33"/>
        <v>13</v>
      </c>
      <c r="C71" s="196">
        <f t="shared" si="33"/>
        <v>8</v>
      </c>
      <c r="D71" s="196">
        <f t="shared" si="33"/>
        <v>9</v>
      </c>
      <c r="E71" s="196">
        <f t="shared" si="33"/>
        <v>7</v>
      </c>
      <c r="F71" s="196">
        <f t="shared" si="33"/>
        <v>8</v>
      </c>
      <c r="G71" s="196">
        <f t="shared" si="33"/>
        <v>5</v>
      </c>
      <c r="H71" s="196">
        <f t="shared" si="33"/>
        <v>2</v>
      </c>
      <c r="I71" s="196">
        <f t="shared" si="33"/>
        <v>4</v>
      </c>
      <c r="J71" s="196">
        <f t="shared" si="33"/>
        <v>1</v>
      </c>
      <c r="K71" s="196">
        <f t="shared" si="33"/>
        <v>1</v>
      </c>
      <c r="L71" s="196">
        <f t="shared" si="33"/>
        <v>5</v>
      </c>
      <c r="M71" s="196">
        <f t="shared" si="33"/>
        <v>2</v>
      </c>
      <c r="N71" s="196">
        <f t="shared" si="33"/>
        <v>3</v>
      </c>
      <c r="O71" s="196">
        <f t="shared" si="33"/>
        <v>9</v>
      </c>
      <c r="P71" s="196">
        <f t="shared" si="33"/>
        <v>5</v>
      </c>
      <c r="Q71" s="196">
        <f t="shared" si="33"/>
        <v>4</v>
      </c>
      <c r="R71" s="196">
        <f t="shared" si="33"/>
        <v>12</v>
      </c>
      <c r="S71" s="196">
        <f t="shared" si="34"/>
        <v>6</v>
      </c>
      <c r="T71" s="196">
        <f t="shared" ref="T71:AE71" si="37">T52+T43</f>
        <v>6</v>
      </c>
      <c r="U71" s="196">
        <f t="shared" si="37"/>
        <v>3</v>
      </c>
      <c r="V71" s="196">
        <f t="shared" si="37"/>
        <v>1</v>
      </c>
      <c r="W71" s="196">
        <f t="shared" si="37"/>
        <v>4</v>
      </c>
      <c r="X71" s="196">
        <f t="shared" si="37"/>
        <v>8</v>
      </c>
      <c r="Y71" s="196">
        <f t="shared" si="37"/>
        <v>3</v>
      </c>
      <c r="Z71" s="196">
        <f t="shared" si="37"/>
        <v>3</v>
      </c>
      <c r="AA71" s="196">
        <f t="shared" si="37"/>
        <v>1</v>
      </c>
      <c r="AB71" s="196">
        <f t="shared" si="37"/>
        <v>3</v>
      </c>
      <c r="AC71" s="196">
        <f t="shared" si="37"/>
        <v>14</v>
      </c>
      <c r="AD71" s="196">
        <f t="shared" si="37"/>
        <v>10</v>
      </c>
      <c r="AE71" s="196">
        <f t="shared" si="37"/>
        <v>4</v>
      </c>
      <c r="AF71" s="196">
        <f t="shared" si="28"/>
        <v>164</v>
      </c>
    </row>
    <row r="72" spans="1:32" s="184" customFormat="1" x14ac:dyDescent="0.25">
      <c r="A72" s="183" t="s">
        <v>198</v>
      </c>
      <c r="B72" s="196">
        <f t="shared" si="33"/>
        <v>49</v>
      </c>
      <c r="C72" s="196">
        <f t="shared" si="33"/>
        <v>39</v>
      </c>
      <c r="D72" s="196">
        <f t="shared" si="33"/>
        <v>29</v>
      </c>
      <c r="E72" s="196">
        <f t="shared" si="33"/>
        <v>15</v>
      </c>
      <c r="F72" s="196">
        <f t="shared" si="33"/>
        <v>8</v>
      </c>
      <c r="G72" s="196">
        <f t="shared" si="33"/>
        <v>14</v>
      </c>
      <c r="H72" s="196">
        <f t="shared" si="33"/>
        <v>7</v>
      </c>
      <c r="I72" s="196">
        <f t="shared" si="33"/>
        <v>32</v>
      </c>
      <c r="J72" s="196">
        <f t="shared" si="33"/>
        <v>33</v>
      </c>
      <c r="K72" s="196">
        <f t="shared" si="33"/>
        <v>32</v>
      </c>
      <c r="L72" s="196">
        <f t="shared" si="33"/>
        <v>25</v>
      </c>
      <c r="M72" s="196">
        <f t="shared" si="33"/>
        <v>6</v>
      </c>
      <c r="N72" s="196">
        <f t="shared" si="33"/>
        <v>32</v>
      </c>
      <c r="O72" s="196">
        <f t="shared" si="33"/>
        <v>44</v>
      </c>
      <c r="P72" s="196">
        <f t="shared" si="33"/>
        <v>23</v>
      </c>
      <c r="Q72" s="196">
        <f t="shared" si="33"/>
        <v>26</v>
      </c>
      <c r="R72" s="196">
        <f t="shared" si="33"/>
        <v>31</v>
      </c>
      <c r="S72" s="196">
        <f t="shared" si="34"/>
        <v>35</v>
      </c>
      <c r="T72" s="196">
        <f t="shared" ref="T72:AE72" si="38">T53+T44</f>
        <v>17</v>
      </c>
      <c r="U72" s="196">
        <f t="shared" si="38"/>
        <v>10</v>
      </c>
      <c r="V72" s="196">
        <f t="shared" si="38"/>
        <v>32</v>
      </c>
      <c r="W72" s="196">
        <f t="shared" si="38"/>
        <v>37</v>
      </c>
      <c r="X72" s="196">
        <f t="shared" si="38"/>
        <v>13</v>
      </c>
      <c r="Y72" s="196">
        <f t="shared" si="38"/>
        <v>12</v>
      </c>
      <c r="Z72" s="196">
        <f t="shared" si="38"/>
        <v>19</v>
      </c>
      <c r="AA72" s="196">
        <f t="shared" si="38"/>
        <v>17</v>
      </c>
      <c r="AB72" s="196">
        <f t="shared" si="38"/>
        <v>3</v>
      </c>
      <c r="AC72" s="196">
        <f t="shared" si="38"/>
        <v>43</v>
      </c>
      <c r="AD72" s="196">
        <f t="shared" si="38"/>
        <v>35</v>
      </c>
      <c r="AE72" s="196">
        <f t="shared" si="38"/>
        <v>36</v>
      </c>
      <c r="AF72" s="196">
        <f t="shared" si="28"/>
        <v>754</v>
      </c>
    </row>
    <row r="73" spans="1:32" s="30" customFormat="1" x14ac:dyDescent="0.25">
      <c r="A73" s="185" t="s">
        <v>50</v>
      </c>
      <c r="B73" s="61">
        <f t="shared" ref="B73:R73" si="39">B54</f>
        <v>5.9837962962962952E-3</v>
      </c>
      <c r="C73" s="61">
        <f t="shared" si="39"/>
        <v>4.31712962962963E-3</v>
      </c>
      <c r="D73" s="61">
        <f t="shared" si="39"/>
        <v>2.1412037037037038E-3</v>
      </c>
      <c r="E73" s="61">
        <f t="shared" si="39"/>
        <v>4.409722222222222E-3</v>
      </c>
      <c r="F73" s="61">
        <f t="shared" si="39"/>
        <v>2.2685185185185182E-3</v>
      </c>
      <c r="G73" s="61">
        <f t="shared" si="39"/>
        <v>2.8009259259259259E-3</v>
      </c>
      <c r="H73" s="61">
        <f t="shared" si="39"/>
        <v>3.4027777777777784E-3</v>
      </c>
      <c r="I73" s="61">
        <f t="shared" si="39"/>
        <v>4.7685185185185183E-3</v>
      </c>
      <c r="J73" s="61">
        <f t="shared" si="39"/>
        <v>6.215277777777777E-3</v>
      </c>
      <c r="K73" s="61">
        <f t="shared" si="39"/>
        <v>5.1504629629629635E-3</v>
      </c>
      <c r="L73" s="61">
        <f t="shared" si="39"/>
        <v>4.1319444444444442E-3</v>
      </c>
      <c r="M73" s="61">
        <f t="shared" si="39"/>
        <v>3.0671296296296297E-3</v>
      </c>
      <c r="N73" s="61">
        <f t="shared" si="39"/>
        <v>3.5763888888888894E-3</v>
      </c>
      <c r="O73" s="61">
        <f t="shared" si="39"/>
        <v>3.4375E-3</v>
      </c>
      <c r="P73" s="61">
        <f t="shared" si="39"/>
        <v>2.9629629629629628E-3</v>
      </c>
      <c r="Q73" s="61">
        <f t="shared" si="39"/>
        <v>8.3564814814814804E-3</v>
      </c>
      <c r="R73" s="61">
        <f t="shared" si="39"/>
        <v>3.4027777777777784E-3</v>
      </c>
      <c r="S73" s="61">
        <f>S54</f>
        <v>7.4652777777777781E-3</v>
      </c>
      <c r="T73" s="61">
        <f t="shared" ref="T73:AE73" si="40">T54</f>
        <v>5.9490740740740745E-3</v>
      </c>
      <c r="U73" s="61">
        <f t="shared" si="40"/>
        <v>1.3425925925925925E-3</v>
      </c>
      <c r="V73" s="61">
        <f t="shared" si="40"/>
        <v>1.5856481481481479E-3</v>
      </c>
      <c r="W73" s="61">
        <f t="shared" si="40"/>
        <v>9.1898148148148139E-3</v>
      </c>
      <c r="X73" s="61">
        <f t="shared" si="40"/>
        <v>3.5763888888888894E-3</v>
      </c>
      <c r="Y73" s="61">
        <f t="shared" si="40"/>
        <v>4.5138888888888893E-3</v>
      </c>
      <c r="Z73" s="61">
        <f t="shared" si="40"/>
        <v>3.1249999999999997E-3</v>
      </c>
      <c r="AA73" s="61">
        <f t="shared" si="40"/>
        <v>1.2152777777777778E-3</v>
      </c>
      <c r="AB73" s="61">
        <f t="shared" si="40"/>
        <v>1.0416666666666667E-3</v>
      </c>
      <c r="AC73" s="61">
        <f t="shared" si="40"/>
        <v>4.7453703703703703E-3</v>
      </c>
      <c r="AD73" s="61">
        <f t="shared" si="40"/>
        <v>3.3333333333333335E-3</v>
      </c>
      <c r="AE73" s="61">
        <f t="shared" si="40"/>
        <v>2.4768518518518516E-3</v>
      </c>
      <c r="AF73" s="222">
        <f>AF54</f>
        <v>3.9984567901234563E-3</v>
      </c>
    </row>
    <row r="74" spans="1:32" s="184" customFormat="1" x14ac:dyDescent="0.25">
      <c r="A74" s="183" t="s">
        <v>66</v>
      </c>
      <c r="B74" s="208">
        <f t="shared" ref="B74:R74" si="41">B55</f>
        <v>3.2471064814814814E-2</v>
      </c>
      <c r="C74" s="208">
        <f t="shared" si="41"/>
        <v>3.4814814814814812E-2</v>
      </c>
      <c r="D74" s="208">
        <f t="shared" si="41"/>
        <v>1.577546296296296E-2</v>
      </c>
      <c r="E74" s="208">
        <f t="shared" si="41"/>
        <v>1.7280092592592593E-2</v>
      </c>
      <c r="F74" s="208">
        <f t="shared" si="41"/>
        <v>1.7928240740740741E-2</v>
      </c>
      <c r="G74" s="208">
        <f t="shared" si="41"/>
        <v>3.2025462962962964E-2</v>
      </c>
      <c r="H74" s="208">
        <f t="shared" si="41"/>
        <v>1.4039351851851851E-2</v>
      </c>
      <c r="I74" s="208">
        <f t="shared" si="41"/>
        <v>1.4236111111111111E-2</v>
      </c>
      <c r="J74" s="208">
        <f t="shared" si="41"/>
        <v>1.4421296296296295E-2</v>
      </c>
      <c r="K74" s="208">
        <f t="shared" si="41"/>
        <v>1.6319444444444445E-2</v>
      </c>
      <c r="L74" s="208">
        <f t="shared" si="41"/>
        <v>1.1574074074074075E-2</v>
      </c>
      <c r="M74" s="208">
        <f t="shared" si="41"/>
        <v>1.4155092592592592E-2</v>
      </c>
      <c r="N74" s="208">
        <f t="shared" si="41"/>
        <v>1.5682870370370371E-2</v>
      </c>
      <c r="O74" s="208">
        <f t="shared" si="41"/>
        <v>1.7025462962962961E-2</v>
      </c>
      <c r="P74" s="208">
        <f t="shared" si="41"/>
        <v>1.636574074074074E-2</v>
      </c>
      <c r="Q74" s="208">
        <f t="shared" si="41"/>
        <v>1.6967592592592593E-2</v>
      </c>
      <c r="R74" s="208">
        <f t="shared" si="41"/>
        <v>1.8692129629629631E-2</v>
      </c>
      <c r="S74" s="208">
        <f>S55</f>
        <v>1.8749999999999999E-2</v>
      </c>
      <c r="T74" s="208">
        <f t="shared" ref="T74:AE74" si="42">T55</f>
        <v>2.0601851851851854E-2</v>
      </c>
      <c r="U74" s="208">
        <f t="shared" si="42"/>
        <v>1.7986111111111109E-2</v>
      </c>
      <c r="V74" s="208">
        <f t="shared" si="42"/>
        <v>1.8437499999999999E-2</v>
      </c>
      <c r="W74" s="208">
        <f t="shared" si="42"/>
        <v>1.7523148148148149E-2</v>
      </c>
      <c r="X74" s="208">
        <f t="shared" si="42"/>
        <v>1.3946759259259258E-2</v>
      </c>
      <c r="Y74" s="208">
        <f t="shared" si="42"/>
        <v>1.7175925925925924E-2</v>
      </c>
      <c r="Z74" s="208">
        <f t="shared" si="42"/>
        <v>1.8807870370370371E-2</v>
      </c>
      <c r="AA74" s="208">
        <f t="shared" si="42"/>
        <v>1.7025462962962961E-2</v>
      </c>
      <c r="AB74" s="208">
        <f t="shared" si="42"/>
        <v>1.7013888888888887E-2</v>
      </c>
      <c r="AC74" s="208">
        <f t="shared" si="42"/>
        <v>1.4872685185185185E-2</v>
      </c>
      <c r="AD74" s="208">
        <f t="shared" si="42"/>
        <v>1.3703703703703704E-2</v>
      </c>
      <c r="AE74" s="208">
        <f t="shared" si="42"/>
        <v>1.3969907407407408E-2</v>
      </c>
      <c r="AF74" s="208">
        <f>AF55</f>
        <v>1.7986304012345682E-2</v>
      </c>
    </row>
    <row r="75" spans="1:32" s="184" customFormat="1" x14ac:dyDescent="0.25">
      <c r="A75" s="183" t="s">
        <v>124</v>
      </c>
      <c r="B75" s="208">
        <f t="shared" ref="B75:R75" si="43">+B56</f>
        <v>2.1666666666666667E-2</v>
      </c>
      <c r="C75" s="208">
        <f t="shared" si="43"/>
        <v>1.1168981481481481E-2</v>
      </c>
      <c r="D75" s="208">
        <f t="shared" si="43"/>
        <v>1.5729166666666666E-2</v>
      </c>
      <c r="E75" s="208">
        <f t="shared" si="43"/>
        <v>1.1678240740740741E-2</v>
      </c>
      <c r="F75" s="208">
        <f t="shared" si="43"/>
        <v>8.0555555555555554E-3</v>
      </c>
      <c r="G75" s="208">
        <f t="shared" si="43"/>
        <v>4.9768518518518521E-3</v>
      </c>
      <c r="H75" s="208">
        <f t="shared" si="43"/>
        <v>8.0787037037037043E-3</v>
      </c>
      <c r="I75" s="208">
        <f t="shared" si="43"/>
        <v>1.621527777777778E-2</v>
      </c>
      <c r="J75" s="208">
        <f t="shared" si="43"/>
        <v>1.6574074074074074E-2</v>
      </c>
      <c r="K75" s="208">
        <f t="shared" si="43"/>
        <v>1.525462962962963E-2</v>
      </c>
      <c r="L75" s="208">
        <f t="shared" si="43"/>
        <v>1.1678240740740741E-2</v>
      </c>
      <c r="M75" s="208">
        <f t="shared" si="43"/>
        <v>8.217592592592594E-3</v>
      </c>
      <c r="N75" s="208">
        <f t="shared" si="43"/>
        <v>1.1840277777777778E-2</v>
      </c>
      <c r="O75" s="208">
        <f t="shared" si="43"/>
        <v>2.1608796296296296E-2</v>
      </c>
      <c r="P75" s="208">
        <f t="shared" si="43"/>
        <v>8.5763888888888886E-3</v>
      </c>
      <c r="Q75" s="208">
        <f t="shared" si="43"/>
        <v>2.1064814814814814E-2</v>
      </c>
      <c r="R75" s="208">
        <f t="shared" si="43"/>
        <v>1.6944444444444443E-2</v>
      </c>
      <c r="S75" s="208">
        <f>+S56</f>
        <v>2.0613425925925927E-2</v>
      </c>
      <c r="T75" s="208">
        <f t="shared" ref="T75:AE75" si="44">+T56</f>
        <v>1.7349537037037038E-2</v>
      </c>
      <c r="U75" s="208">
        <f t="shared" si="44"/>
        <v>1.3055555555555556E-2</v>
      </c>
      <c r="V75" s="208">
        <f t="shared" si="44"/>
        <v>7.1296296296296307E-3</v>
      </c>
      <c r="W75" s="208">
        <f t="shared" si="44"/>
        <v>2.0787037037037038E-2</v>
      </c>
      <c r="X75" s="208">
        <f t="shared" si="44"/>
        <v>9.2013888888888892E-3</v>
      </c>
      <c r="Y75" s="208">
        <f t="shared" si="44"/>
        <v>9.6412037037037039E-3</v>
      </c>
      <c r="Z75" s="208">
        <f t="shared" si="44"/>
        <v>1.283564814814815E-2</v>
      </c>
      <c r="AA75" s="208">
        <f t="shared" si="44"/>
        <v>7.1527777777777787E-3</v>
      </c>
      <c r="AB75" s="208">
        <f t="shared" si="44"/>
        <v>5.2430555555555555E-3</v>
      </c>
      <c r="AC75" s="208">
        <f t="shared" si="44"/>
        <v>1.9386574074074073E-2</v>
      </c>
      <c r="AD75" s="208">
        <f t="shared" si="44"/>
        <v>1.503472222222222E-2</v>
      </c>
      <c r="AE75" s="208">
        <f t="shared" si="44"/>
        <v>1.9988425925925927E-2</v>
      </c>
      <c r="AF75" s="208">
        <f>AF56</f>
        <v>2.1666666666666667E-2</v>
      </c>
    </row>
    <row r="76" spans="1:32" s="1" customFormat="1" x14ac:dyDescent="0.25">
      <c r="A76" s="57" t="s">
        <v>58</v>
      </c>
      <c r="B76" s="19">
        <f t="shared" ref="B76:R76" si="45">+B57</f>
        <v>0.43975903614457829</v>
      </c>
      <c r="C76" s="19">
        <f t="shared" si="45"/>
        <v>0.59310344827586203</v>
      </c>
      <c r="D76" s="19">
        <f t="shared" si="45"/>
        <v>0.61594202898550721</v>
      </c>
      <c r="E76" s="19">
        <f t="shared" si="45"/>
        <v>0.63716814159292035</v>
      </c>
      <c r="F76" s="19">
        <f t="shared" si="45"/>
        <v>0.7927927927927928</v>
      </c>
      <c r="G76" s="19">
        <f t="shared" si="45"/>
        <v>0.77777777777777779</v>
      </c>
      <c r="H76" s="19">
        <f t="shared" si="45"/>
        <v>0.80392156862745101</v>
      </c>
      <c r="I76" s="19">
        <f t="shared" si="45"/>
        <v>0.640625</v>
      </c>
      <c r="J76" s="19">
        <f t="shared" si="45"/>
        <v>0.59090909090909094</v>
      </c>
      <c r="K76" s="19">
        <f t="shared" si="45"/>
        <v>0.60747663551401865</v>
      </c>
      <c r="L76" s="19">
        <f t="shared" si="45"/>
        <v>0.52755905511811019</v>
      </c>
      <c r="M76" s="19">
        <f t="shared" si="45"/>
        <v>0.81372549019607843</v>
      </c>
      <c r="N76" s="19">
        <f t="shared" si="45"/>
        <v>0.65413533834586468</v>
      </c>
      <c r="O76" s="19">
        <f t="shared" si="45"/>
        <v>0.62234042553191493</v>
      </c>
      <c r="P76" s="19">
        <f t="shared" si="45"/>
        <v>0.65811965811965811</v>
      </c>
      <c r="Q76" s="19">
        <f t="shared" si="45"/>
        <v>0.70748299319727892</v>
      </c>
      <c r="R76" s="19">
        <f t="shared" si="45"/>
        <v>0.52482269503546097</v>
      </c>
      <c r="S76" s="19">
        <f>+S57</f>
        <v>0.57264957264957261</v>
      </c>
      <c r="T76" s="19">
        <f t="shared" ref="T76" si="46">+T57</f>
        <v>0.6696428571428571</v>
      </c>
      <c r="U76" s="19">
        <f>SUM(U67/U66)</f>
        <v>0.80165289256198347</v>
      </c>
      <c r="V76" s="19">
        <f>SUM(V67/V66)</f>
        <v>0.64122137404580148</v>
      </c>
      <c r="W76" s="19">
        <f t="shared" ref="W76:AF76" si="47">SUM(W67/W66)</f>
        <v>0.63235294117647056</v>
      </c>
      <c r="X76" s="19">
        <f t="shared" si="47"/>
        <v>0.7734375</v>
      </c>
      <c r="Y76" s="19">
        <f t="shared" si="47"/>
        <v>0.75</v>
      </c>
      <c r="Z76" s="19">
        <f t="shared" si="47"/>
        <v>0.65137614678899081</v>
      </c>
      <c r="AA76" s="19">
        <f t="shared" si="47"/>
        <v>0.76237623762376239</v>
      </c>
      <c r="AB76" s="19">
        <f t="shared" si="47"/>
        <v>0.85087719298245612</v>
      </c>
      <c r="AC76" s="19">
        <f t="shared" si="47"/>
        <v>0.5714285714285714</v>
      </c>
      <c r="AD76" s="19">
        <f t="shared" si="47"/>
        <v>0.625</v>
      </c>
      <c r="AE76" s="19">
        <f t="shared" si="47"/>
        <v>0.64052287581699341</v>
      </c>
      <c r="AF76" s="19">
        <f t="shared" si="47"/>
        <v>0.68955014058106845</v>
      </c>
    </row>
    <row r="77" spans="1:32" s="1" customFormat="1" x14ac:dyDescent="0.25">
      <c r="A77" s="57" t="s">
        <v>60</v>
      </c>
      <c r="B77" s="19">
        <f t="shared" ref="B77:R77" si="48">B58</f>
        <v>0.56024096385542166</v>
      </c>
      <c r="C77" s="19">
        <f t="shared" si="48"/>
        <v>0.40689655172413791</v>
      </c>
      <c r="D77" s="19">
        <f t="shared" si="48"/>
        <v>0.38405797101449274</v>
      </c>
      <c r="E77" s="19">
        <f t="shared" si="48"/>
        <v>0.36283185840707965</v>
      </c>
      <c r="F77" s="19">
        <f t="shared" si="48"/>
        <v>0.2072072072072072</v>
      </c>
      <c r="G77" s="19">
        <f t="shared" si="48"/>
        <v>0.22222222222222221</v>
      </c>
      <c r="H77" s="19">
        <f t="shared" si="48"/>
        <v>0.19607843137254902</v>
      </c>
      <c r="I77" s="19">
        <f t="shared" si="48"/>
        <v>0.359375</v>
      </c>
      <c r="J77" s="19">
        <f t="shared" si="48"/>
        <v>0.40909090909090912</v>
      </c>
      <c r="K77" s="19">
        <f t="shared" si="48"/>
        <v>0.3925233644859813</v>
      </c>
      <c r="L77" s="19">
        <f t="shared" si="48"/>
        <v>0.28346456692913385</v>
      </c>
      <c r="M77" s="19">
        <f t="shared" si="48"/>
        <v>0.16666666666666666</v>
      </c>
      <c r="N77" s="19">
        <f t="shared" si="48"/>
        <v>0.34586466165413532</v>
      </c>
      <c r="O77" s="19">
        <f t="shared" si="48"/>
        <v>0.37765957446808512</v>
      </c>
      <c r="P77" s="19">
        <f t="shared" si="48"/>
        <v>0.34188034188034189</v>
      </c>
      <c r="Q77" s="19">
        <f t="shared" si="48"/>
        <v>0.29251700680272108</v>
      </c>
      <c r="R77" s="19">
        <f t="shared" si="48"/>
        <v>0.47517730496453903</v>
      </c>
      <c r="S77" s="19">
        <f>S58</f>
        <v>0.42735042735042733</v>
      </c>
      <c r="T77" s="19">
        <f t="shared" ref="T77" si="49">T58</f>
        <v>0.33035714285714285</v>
      </c>
      <c r="U77" s="19">
        <f>SUM(U69/U66)</f>
        <v>0.19008264462809918</v>
      </c>
      <c r="V77" s="19">
        <f>SUM(V69/V66)</f>
        <v>0.36641221374045801</v>
      </c>
      <c r="W77" s="19">
        <f t="shared" ref="W77:AF77" si="50">SUM(W69/W66)</f>
        <v>0.38970588235294118</v>
      </c>
      <c r="X77" s="19">
        <f t="shared" si="50"/>
        <v>0.2265625</v>
      </c>
      <c r="Y77" s="19">
        <f t="shared" si="50"/>
        <v>0.26785714285714285</v>
      </c>
      <c r="Z77" s="19">
        <f t="shared" si="50"/>
        <v>0.33944954128440369</v>
      </c>
      <c r="AA77" s="19">
        <f t="shared" si="50"/>
        <v>0.23762376237623761</v>
      </c>
      <c r="AB77" s="19">
        <f t="shared" si="50"/>
        <v>0.14912280701754385</v>
      </c>
      <c r="AC77" s="19">
        <f t="shared" si="50"/>
        <v>0.42857142857142855</v>
      </c>
      <c r="AD77" s="19">
        <f t="shared" si="50"/>
        <v>0.375</v>
      </c>
      <c r="AE77" s="19">
        <f t="shared" si="50"/>
        <v>0.37254901960784315</v>
      </c>
      <c r="AF77" s="19">
        <f t="shared" si="50"/>
        <v>0.30998125585754449</v>
      </c>
    </row>
    <row r="78" spans="1:32" s="1" customFormat="1" x14ac:dyDescent="0.25">
      <c r="A78" s="19" t="str">
        <f t="shared" ref="A78:R78" si="51">A59</f>
        <v>Abandoned: Before 5 seconds %</v>
      </c>
      <c r="B78" s="19">
        <f t="shared" si="51"/>
        <v>0.33333333333333331</v>
      </c>
      <c r="C78" s="19">
        <f t="shared" si="51"/>
        <v>0.20338983050847459</v>
      </c>
      <c r="D78" s="19">
        <f t="shared" si="51"/>
        <v>0.28301886792452829</v>
      </c>
      <c r="E78" s="19">
        <f t="shared" si="51"/>
        <v>0.46341463414634149</v>
      </c>
      <c r="F78" s="19">
        <f t="shared" si="51"/>
        <v>0.30434782608695654</v>
      </c>
      <c r="G78" s="19">
        <f t="shared" si="51"/>
        <v>0.26923076923076922</v>
      </c>
      <c r="H78" s="19">
        <f t="shared" si="51"/>
        <v>0.55000000000000004</v>
      </c>
      <c r="I78" s="19">
        <f t="shared" si="51"/>
        <v>0.21739130434782608</v>
      </c>
      <c r="J78" s="19">
        <f t="shared" si="51"/>
        <v>0.24444444444444444</v>
      </c>
      <c r="K78" s="19">
        <f t="shared" si="51"/>
        <v>0.21428571428571427</v>
      </c>
      <c r="L78" s="19">
        <f t="shared" si="51"/>
        <v>0.16666666666666666</v>
      </c>
      <c r="M78" s="19">
        <f t="shared" si="51"/>
        <v>0.52941176470588236</v>
      </c>
      <c r="N78" s="19">
        <f t="shared" si="51"/>
        <v>0.2391304347826087</v>
      </c>
      <c r="O78" s="19">
        <f t="shared" si="51"/>
        <v>0.26760563380281688</v>
      </c>
      <c r="P78" s="19">
        <f t="shared" si="51"/>
        <v>0.3</v>
      </c>
      <c r="Q78" s="19">
        <f t="shared" si="51"/>
        <v>0.30232558139534882</v>
      </c>
      <c r="R78" s="19">
        <f t="shared" si="51"/>
        <v>0.37313432835820898</v>
      </c>
      <c r="S78" s="19">
        <f>S59</f>
        <v>0.18</v>
      </c>
      <c r="T78" s="19">
        <f t="shared" ref="T78" si="52">T59</f>
        <v>0.40540540540540543</v>
      </c>
      <c r="U78" s="19">
        <f>SUM(U70/U69)</f>
        <v>0.43478260869565216</v>
      </c>
      <c r="V78" s="19">
        <f>SUM(V70/V69)</f>
        <v>0.3125</v>
      </c>
      <c r="W78" s="19">
        <f t="shared" ref="W78:AF78" si="53">SUM(W70/W69)</f>
        <v>0.22641509433962265</v>
      </c>
      <c r="X78" s="19">
        <f t="shared" si="53"/>
        <v>0.27586206896551724</v>
      </c>
      <c r="Y78" s="19">
        <f t="shared" si="53"/>
        <v>0.5</v>
      </c>
      <c r="Z78" s="19">
        <f t="shared" si="53"/>
        <v>0.40540540540540543</v>
      </c>
      <c r="AA78" s="19">
        <f t="shared" si="53"/>
        <v>0.25</v>
      </c>
      <c r="AB78" s="19">
        <f t="shared" si="53"/>
        <v>0.6470588235294118</v>
      </c>
      <c r="AC78" s="19">
        <f t="shared" si="53"/>
        <v>0.17391304347826086</v>
      </c>
      <c r="AD78" s="19">
        <f t="shared" si="53"/>
        <v>0.2857142857142857</v>
      </c>
      <c r="AE78" s="19">
        <f t="shared" si="53"/>
        <v>0.2982456140350877</v>
      </c>
      <c r="AF78" s="19">
        <f t="shared" si="53"/>
        <v>0.29780801209372637</v>
      </c>
    </row>
    <row r="79" spans="1:32" s="1" customFormat="1" x14ac:dyDescent="0.25">
      <c r="A79" s="57" t="s">
        <v>64</v>
      </c>
      <c r="B79" s="19">
        <f t="shared" ref="B79:R81" si="54">+B60</f>
        <v>0.13978494623655913</v>
      </c>
      <c r="C79" s="19">
        <f t="shared" si="54"/>
        <v>0.13559322033898305</v>
      </c>
      <c r="D79" s="19">
        <f t="shared" si="54"/>
        <v>0.16981132075471697</v>
      </c>
      <c r="E79" s="19">
        <f t="shared" si="54"/>
        <v>0.17073170731707318</v>
      </c>
      <c r="F79" s="19">
        <f t="shared" si="54"/>
        <v>0.34782608695652173</v>
      </c>
      <c r="G79" s="19">
        <f t="shared" si="54"/>
        <v>0.19230769230769232</v>
      </c>
      <c r="H79" s="19">
        <f t="shared" si="54"/>
        <v>0.1</v>
      </c>
      <c r="I79" s="19">
        <f t="shared" si="54"/>
        <v>8.6956521739130432E-2</v>
      </c>
      <c r="J79" s="19">
        <f t="shared" si="54"/>
        <v>2.2222222222222223E-2</v>
      </c>
      <c r="K79" s="19">
        <f t="shared" si="54"/>
        <v>2.3809523809523808E-2</v>
      </c>
      <c r="L79" s="19">
        <f t="shared" si="54"/>
        <v>0.1388888888888889</v>
      </c>
      <c r="M79" s="19">
        <f t="shared" si="54"/>
        <v>0.11764705882352941</v>
      </c>
      <c r="N79" s="19">
        <f t="shared" si="54"/>
        <v>6.5217391304347824E-2</v>
      </c>
      <c r="O79" s="19">
        <f t="shared" si="54"/>
        <v>0.11267605633802817</v>
      </c>
      <c r="P79" s="19">
        <f t="shared" si="54"/>
        <v>0.125</v>
      </c>
      <c r="Q79" s="19">
        <f t="shared" si="54"/>
        <v>9.3023255813953487E-2</v>
      </c>
      <c r="R79" s="19">
        <f t="shared" si="54"/>
        <v>0.16417910447761194</v>
      </c>
      <c r="S79" s="19">
        <f t="shared" ref="S79:S81" si="55">+S60</f>
        <v>0.12</v>
      </c>
      <c r="T79" s="19">
        <f t="shared" ref="T79" si="56">+T60</f>
        <v>0.13513513513513514</v>
      </c>
      <c r="U79" s="19">
        <f>SUM(U71/U69)</f>
        <v>0.13043478260869565</v>
      </c>
      <c r="V79" s="19">
        <f>SUM(V71/V69)</f>
        <v>2.0833333333333332E-2</v>
      </c>
      <c r="W79" s="19">
        <f t="shared" ref="W79:AF79" si="57">SUM(W71/W69)</f>
        <v>7.5471698113207544E-2</v>
      </c>
      <c r="X79" s="19">
        <f t="shared" si="57"/>
        <v>0.27586206896551724</v>
      </c>
      <c r="Y79" s="19">
        <f t="shared" si="57"/>
        <v>0.1</v>
      </c>
      <c r="Z79" s="19">
        <f t="shared" si="57"/>
        <v>8.1081081081081086E-2</v>
      </c>
      <c r="AA79" s="19">
        <f t="shared" si="57"/>
        <v>4.1666666666666664E-2</v>
      </c>
      <c r="AB79" s="19">
        <f t="shared" si="57"/>
        <v>0.17647058823529413</v>
      </c>
      <c r="AC79" s="19">
        <f t="shared" si="57"/>
        <v>0.20289855072463769</v>
      </c>
      <c r="AD79" s="19">
        <f t="shared" si="57"/>
        <v>0.15873015873015872</v>
      </c>
      <c r="AE79" s="19">
        <f t="shared" si="57"/>
        <v>7.0175438596491224E-2</v>
      </c>
      <c r="AF79" s="19">
        <f t="shared" si="57"/>
        <v>0.12396069538926682</v>
      </c>
    </row>
    <row r="80" spans="1:32" s="1" customFormat="1" x14ac:dyDescent="0.25">
      <c r="A80" s="57" t="s">
        <v>71</v>
      </c>
      <c r="B80" s="19">
        <f t="shared" si="54"/>
        <v>0.5268817204301075</v>
      </c>
      <c r="C80" s="19">
        <f t="shared" si="54"/>
        <v>0.66101694915254239</v>
      </c>
      <c r="D80" s="19">
        <f t="shared" si="54"/>
        <v>0.54716981132075471</v>
      </c>
      <c r="E80" s="19">
        <f t="shared" si="54"/>
        <v>0.36585365853658536</v>
      </c>
      <c r="F80" s="19">
        <f t="shared" si="54"/>
        <v>0.34782608695652173</v>
      </c>
      <c r="G80" s="19">
        <f t="shared" si="54"/>
        <v>0.53846153846153844</v>
      </c>
      <c r="H80" s="19">
        <f t="shared" si="54"/>
        <v>0.35</v>
      </c>
      <c r="I80" s="19">
        <f t="shared" si="54"/>
        <v>0.69565217391304346</v>
      </c>
      <c r="J80" s="19">
        <f t="shared" si="54"/>
        <v>0.73333333333333328</v>
      </c>
      <c r="K80" s="19">
        <f t="shared" si="54"/>
        <v>0.76190476190476186</v>
      </c>
      <c r="L80" s="19">
        <f t="shared" si="54"/>
        <v>0.69444444444444442</v>
      </c>
      <c r="M80" s="19">
        <f t="shared" si="54"/>
        <v>0.35294117647058826</v>
      </c>
      <c r="N80" s="19">
        <f t="shared" si="54"/>
        <v>0.69565217391304346</v>
      </c>
      <c r="O80" s="19">
        <f t="shared" si="54"/>
        <v>0.61971830985915488</v>
      </c>
      <c r="P80" s="19">
        <f t="shared" si="54"/>
        <v>0.57499999999999996</v>
      </c>
      <c r="Q80" s="19">
        <f t="shared" si="54"/>
        <v>0.60465116279069764</v>
      </c>
      <c r="R80" s="19">
        <f t="shared" si="54"/>
        <v>0.46268656716417911</v>
      </c>
      <c r="S80" s="19">
        <f t="shared" si="55"/>
        <v>0.7</v>
      </c>
      <c r="T80" s="19">
        <f t="shared" ref="T80" si="58">+T61</f>
        <v>0.45945945945945948</v>
      </c>
      <c r="U80" s="19">
        <f>SUM(U72/U69)</f>
        <v>0.43478260869565216</v>
      </c>
      <c r="V80" s="19">
        <f>SUM(V72/V69)</f>
        <v>0.66666666666666663</v>
      </c>
      <c r="W80" s="19">
        <f t="shared" ref="W80:AF80" si="59">SUM(W72/W69)</f>
        <v>0.69811320754716977</v>
      </c>
      <c r="X80" s="19">
        <f t="shared" si="59"/>
        <v>0.44827586206896552</v>
      </c>
      <c r="Y80" s="19">
        <f t="shared" si="59"/>
        <v>0.4</v>
      </c>
      <c r="Z80" s="19">
        <f t="shared" si="59"/>
        <v>0.51351351351351349</v>
      </c>
      <c r="AA80" s="19">
        <f t="shared" si="59"/>
        <v>0.70833333333333337</v>
      </c>
      <c r="AB80" s="19">
        <f t="shared" si="59"/>
        <v>0.17647058823529413</v>
      </c>
      <c r="AC80" s="19">
        <f t="shared" si="59"/>
        <v>0.62318840579710144</v>
      </c>
      <c r="AD80" s="19">
        <f t="shared" si="59"/>
        <v>0.55555555555555558</v>
      </c>
      <c r="AE80" s="19">
        <f t="shared" si="59"/>
        <v>0.63157894736842102</v>
      </c>
      <c r="AF80" s="19">
        <f t="shared" si="59"/>
        <v>0.56991685563114136</v>
      </c>
    </row>
    <row r="81" spans="1:42" s="1" customFormat="1" x14ac:dyDescent="0.25">
      <c r="A81" s="57" t="s">
        <v>123</v>
      </c>
      <c r="B81" s="19">
        <f t="shared" si="54"/>
        <v>0.29518072289156627</v>
      </c>
      <c r="C81" s="19">
        <f t="shared" si="54"/>
        <v>0.26896551724137929</v>
      </c>
      <c r="D81" s="19">
        <f t="shared" si="54"/>
        <v>0.21014492753623187</v>
      </c>
      <c r="E81" s="19">
        <f t="shared" si="54"/>
        <v>0.13274336283185842</v>
      </c>
      <c r="F81" s="19">
        <f t="shared" si="54"/>
        <v>7.2072072072072071E-2</v>
      </c>
      <c r="G81" s="19">
        <f t="shared" si="54"/>
        <v>0.11965811965811966</v>
      </c>
      <c r="H81" s="19">
        <f t="shared" si="54"/>
        <v>6.8627450980392163E-2</v>
      </c>
      <c r="I81" s="19">
        <f t="shared" si="54"/>
        <v>0.25</v>
      </c>
      <c r="J81" s="19">
        <f t="shared" si="54"/>
        <v>0.3</v>
      </c>
      <c r="K81" s="19">
        <f t="shared" si="54"/>
        <v>0.29906542056074764</v>
      </c>
      <c r="L81" s="19">
        <f t="shared" si="54"/>
        <v>0.19685039370078741</v>
      </c>
      <c r="M81" s="19">
        <f t="shared" si="54"/>
        <v>5.8823529411764705E-2</v>
      </c>
      <c r="N81" s="19">
        <f t="shared" si="54"/>
        <v>0.24060150375939848</v>
      </c>
      <c r="O81" s="19">
        <f t="shared" si="54"/>
        <v>0.23404255319148937</v>
      </c>
      <c r="P81" s="19">
        <f t="shared" si="54"/>
        <v>0.19658119658119658</v>
      </c>
      <c r="Q81" s="19">
        <f t="shared" si="54"/>
        <v>0.17687074829931973</v>
      </c>
      <c r="R81" s="19">
        <f t="shared" si="54"/>
        <v>0.21985815602836881</v>
      </c>
      <c r="S81" s="19">
        <f t="shared" si="55"/>
        <v>0.29914529914529914</v>
      </c>
      <c r="T81" s="19">
        <f t="shared" ref="T81" si="60">+T62</f>
        <v>0.15178571428571427</v>
      </c>
      <c r="U81" s="19">
        <f>SUM(U72/U66)</f>
        <v>8.2644628099173556E-2</v>
      </c>
      <c r="V81" s="19">
        <f>SUM(V72/V66)</f>
        <v>0.24427480916030533</v>
      </c>
      <c r="W81" s="19">
        <f t="shared" ref="W81:AF81" si="61">SUM(W72/W66)</f>
        <v>0.27205882352941174</v>
      </c>
      <c r="X81" s="19">
        <f t="shared" si="61"/>
        <v>0.1015625</v>
      </c>
      <c r="Y81" s="19">
        <f t="shared" si="61"/>
        <v>0.10714285714285714</v>
      </c>
      <c r="Z81" s="19">
        <f t="shared" si="61"/>
        <v>0.1743119266055046</v>
      </c>
      <c r="AA81" s="19">
        <f t="shared" si="61"/>
        <v>0.16831683168316833</v>
      </c>
      <c r="AB81" s="19">
        <f t="shared" si="61"/>
        <v>2.6315789473684209E-2</v>
      </c>
      <c r="AC81" s="19">
        <f t="shared" si="61"/>
        <v>0.26708074534161491</v>
      </c>
      <c r="AD81" s="19">
        <f t="shared" si="61"/>
        <v>0.20833333333333334</v>
      </c>
      <c r="AE81" s="19">
        <f t="shared" si="61"/>
        <v>0.23529411764705882</v>
      </c>
      <c r="AF81" s="19">
        <f t="shared" si="61"/>
        <v>0.17666354264292408</v>
      </c>
    </row>
    <row r="82" spans="1:42" s="178" customFormat="1" ht="13.5" thickBot="1" x14ac:dyDescent="0.25">
      <c r="O82" s="210"/>
      <c r="P82" s="210"/>
      <c r="Q82" s="210"/>
      <c r="R82" s="203"/>
    </row>
    <row r="83" spans="1:42" s="18" customFormat="1" x14ac:dyDescent="0.25">
      <c r="A83" s="107" t="s">
        <v>139</v>
      </c>
      <c r="B83" s="97">
        <v>44075</v>
      </c>
      <c r="C83" s="97">
        <v>44076</v>
      </c>
      <c r="D83" s="97">
        <v>44077</v>
      </c>
      <c r="E83" s="97">
        <v>44078</v>
      </c>
      <c r="F83" s="97">
        <v>44079</v>
      </c>
      <c r="G83" s="97">
        <v>44080</v>
      </c>
      <c r="H83" s="97">
        <v>44081</v>
      </c>
      <c r="I83" s="97">
        <v>44082</v>
      </c>
      <c r="J83" s="97">
        <v>44083</v>
      </c>
      <c r="K83" s="97">
        <v>44084</v>
      </c>
      <c r="L83" s="97">
        <v>44085</v>
      </c>
      <c r="M83" s="97">
        <v>44086</v>
      </c>
      <c r="N83" s="97">
        <v>44087</v>
      </c>
      <c r="O83" s="97">
        <v>44088</v>
      </c>
      <c r="P83" s="97">
        <v>44089</v>
      </c>
      <c r="Q83" s="97">
        <v>44090</v>
      </c>
      <c r="R83" s="142">
        <v>44091</v>
      </c>
      <c r="S83" s="97">
        <v>44092</v>
      </c>
      <c r="T83" s="97">
        <v>44093</v>
      </c>
      <c r="U83" s="97">
        <v>44094</v>
      </c>
      <c r="V83" s="97">
        <v>44095</v>
      </c>
      <c r="W83" s="97">
        <v>44096</v>
      </c>
      <c r="X83" s="97">
        <v>44097</v>
      </c>
      <c r="Y83" s="97">
        <v>44098</v>
      </c>
      <c r="Z83" s="97">
        <v>44099</v>
      </c>
      <c r="AA83" s="97">
        <v>44100</v>
      </c>
      <c r="AB83" s="97">
        <v>44101</v>
      </c>
      <c r="AC83" s="97">
        <v>44102</v>
      </c>
      <c r="AD83" s="97">
        <v>44103</v>
      </c>
      <c r="AE83" s="97">
        <v>44104</v>
      </c>
      <c r="AF83" s="97" t="s">
        <v>126</v>
      </c>
    </row>
    <row r="84" spans="1:42" x14ac:dyDescent="0.25">
      <c r="A84" s="98" t="s">
        <v>142</v>
      </c>
      <c r="B84" s="84">
        <v>40</v>
      </c>
      <c r="C84" s="84">
        <v>44</v>
      </c>
      <c r="D84" s="84">
        <v>36</v>
      </c>
      <c r="E84" s="84">
        <v>44</v>
      </c>
      <c r="F84" s="143"/>
      <c r="G84" s="143"/>
      <c r="H84" s="84">
        <v>44</v>
      </c>
      <c r="I84" s="84">
        <v>49</v>
      </c>
      <c r="J84" s="84">
        <v>47</v>
      </c>
      <c r="K84" s="84">
        <v>39</v>
      </c>
      <c r="L84" s="84">
        <v>62</v>
      </c>
      <c r="M84" s="143"/>
      <c r="N84" s="143"/>
      <c r="O84" s="87">
        <v>52</v>
      </c>
      <c r="P84" s="211">
        <v>50</v>
      </c>
      <c r="Q84" s="211">
        <v>34</v>
      </c>
      <c r="R84" s="143">
        <v>36</v>
      </c>
      <c r="S84" s="84">
        <v>47</v>
      </c>
      <c r="T84" s="143"/>
      <c r="U84" s="143"/>
      <c r="V84" s="84">
        <v>53</v>
      </c>
      <c r="W84" s="84">
        <v>52</v>
      </c>
      <c r="X84" s="84">
        <v>56</v>
      </c>
      <c r="Y84" s="84">
        <v>36</v>
      </c>
      <c r="Z84" s="223">
        <v>48</v>
      </c>
      <c r="AA84" s="143"/>
      <c r="AB84" s="143"/>
      <c r="AC84" s="84">
        <v>55</v>
      </c>
      <c r="AD84" s="84">
        <v>58</v>
      </c>
      <c r="AE84" s="223">
        <v>41</v>
      </c>
      <c r="AF84" s="220">
        <f>SUM(B84:AE84)</f>
        <v>1023</v>
      </c>
    </row>
    <row r="85" spans="1:42" x14ac:dyDescent="0.25">
      <c r="A85" s="98" t="s">
        <v>161</v>
      </c>
      <c r="B85" s="84">
        <v>39</v>
      </c>
      <c r="C85" s="84">
        <v>43</v>
      </c>
      <c r="D85" s="84">
        <v>35</v>
      </c>
      <c r="E85" s="84">
        <v>42</v>
      </c>
      <c r="F85" s="143"/>
      <c r="G85" s="143"/>
      <c r="H85" s="84">
        <v>40</v>
      </c>
      <c r="I85" s="84">
        <v>47</v>
      </c>
      <c r="J85" s="84">
        <v>44</v>
      </c>
      <c r="K85" s="84">
        <v>36</v>
      </c>
      <c r="L85" s="84">
        <v>50</v>
      </c>
      <c r="M85" s="143"/>
      <c r="N85" s="143"/>
      <c r="O85" s="87">
        <v>43</v>
      </c>
      <c r="P85" s="211">
        <v>46</v>
      </c>
      <c r="Q85" s="211">
        <v>31</v>
      </c>
      <c r="R85" s="143">
        <v>34</v>
      </c>
      <c r="S85" s="84">
        <v>44</v>
      </c>
      <c r="T85" s="143"/>
      <c r="U85" s="143"/>
      <c r="V85" s="84">
        <v>45</v>
      </c>
      <c r="W85" s="84">
        <v>47</v>
      </c>
      <c r="X85" s="84">
        <v>52</v>
      </c>
      <c r="Y85" s="84">
        <v>36</v>
      </c>
      <c r="Z85" s="223">
        <v>47</v>
      </c>
      <c r="AA85" s="143"/>
      <c r="AB85" s="143"/>
      <c r="AC85" s="84">
        <v>53</v>
      </c>
      <c r="AD85" s="84">
        <v>52</v>
      </c>
      <c r="AE85" s="223">
        <v>40</v>
      </c>
      <c r="AF85" s="1">
        <f>SUM(B85:AE85)</f>
        <v>946</v>
      </c>
    </row>
    <row r="86" spans="1:42" x14ac:dyDescent="0.25">
      <c r="A86" s="98" t="s">
        <v>160</v>
      </c>
      <c r="B86" s="84">
        <v>1</v>
      </c>
      <c r="C86" s="84">
        <v>1</v>
      </c>
      <c r="D86" s="84">
        <v>1</v>
      </c>
      <c r="E86" s="84">
        <v>2</v>
      </c>
      <c r="F86" s="143"/>
      <c r="G86" s="143"/>
      <c r="H86" s="84">
        <v>4</v>
      </c>
      <c r="I86" s="84">
        <v>2</v>
      </c>
      <c r="J86" s="84">
        <v>3</v>
      </c>
      <c r="K86" s="84">
        <v>3</v>
      </c>
      <c r="L86" s="84">
        <v>12</v>
      </c>
      <c r="M86" s="143"/>
      <c r="N86" s="143"/>
      <c r="O86" s="87">
        <v>8</v>
      </c>
      <c r="P86" s="211">
        <v>4</v>
      </c>
      <c r="Q86" s="211">
        <v>3</v>
      </c>
      <c r="R86" s="143">
        <v>2</v>
      </c>
      <c r="S86" s="84">
        <v>3</v>
      </c>
      <c r="T86" s="143"/>
      <c r="U86" s="143"/>
      <c r="V86" s="84">
        <v>7</v>
      </c>
      <c r="W86" s="84">
        <v>5</v>
      </c>
      <c r="X86" s="84">
        <v>4</v>
      </c>
      <c r="Y86" s="84">
        <v>0</v>
      </c>
      <c r="Z86" s="223">
        <v>10</v>
      </c>
      <c r="AA86" s="143"/>
      <c r="AB86" s="143"/>
      <c r="AC86" s="84">
        <v>2</v>
      </c>
      <c r="AD86" s="84">
        <v>6</v>
      </c>
      <c r="AE86" s="223">
        <v>7</v>
      </c>
      <c r="AF86" s="1">
        <f>SUM(B86:AE86)</f>
        <v>90</v>
      </c>
    </row>
    <row r="87" spans="1:42" s="1" customFormat="1" x14ac:dyDescent="0.25">
      <c r="A87" s="99" t="s">
        <v>159</v>
      </c>
      <c r="B87" s="84">
        <v>1</v>
      </c>
      <c r="C87" s="84">
        <v>0</v>
      </c>
      <c r="D87" s="84">
        <v>1</v>
      </c>
      <c r="E87" s="84">
        <v>2</v>
      </c>
      <c r="F87" s="143"/>
      <c r="G87" s="143"/>
      <c r="H87" s="84">
        <v>3</v>
      </c>
      <c r="I87" s="84">
        <v>2</v>
      </c>
      <c r="J87" s="84">
        <v>1</v>
      </c>
      <c r="K87" s="84">
        <v>2</v>
      </c>
      <c r="L87" s="84">
        <v>9</v>
      </c>
      <c r="M87" s="143"/>
      <c r="N87" s="143"/>
      <c r="O87" s="87">
        <v>2</v>
      </c>
      <c r="P87" s="211">
        <v>1</v>
      </c>
      <c r="Q87" s="211">
        <v>3</v>
      </c>
      <c r="R87" s="143">
        <v>2</v>
      </c>
      <c r="S87" s="84">
        <v>2</v>
      </c>
      <c r="T87" s="143"/>
      <c r="U87" s="143"/>
      <c r="V87" s="84">
        <v>5</v>
      </c>
      <c r="W87" s="84">
        <v>2</v>
      </c>
      <c r="X87" s="84">
        <v>4</v>
      </c>
      <c r="Y87" s="84">
        <v>0</v>
      </c>
      <c r="Z87" s="223">
        <v>9</v>
      </c>
      <c r="AA87" s="143"/>
      <c r="AB87" s="143"/>
      <c r="AC87" s="84">
        <v>0</v>
      </c>
      <c r="AD87" s="84">
        <v>4</v>
      </c>
      <c r="AE87" s="223">
        <v>6</v>
      </c>
      <c r="AF87" s="1">
        <f>SUM(B87:AE87)</f>
        <v>61</v>
      </c>
      <c r="AG87"/>
      <c r="AH87"/>
      <c r="AI87"/>
      <c r="AJ87"/>
      <c r="AK87"/>
      <c r="AL87"/>
      <c r="AM87"/>
      <c r="AN87"/>
      <c r="AO87"/>
      <c r="AP87"/>
    </row>
    <row r="88" spans="1:42" s="1" customFormat="1" x14ac:dyDescent="0.25">
      <c r="A88" s="99" t="s">
        <v>155</v>
      </c>
      <c r="B88" s="84">
        <v>0</v>
      </c>
      <c r="C88" s="84">
        <v>1</v>
      </c>
      <c r="D88" s="84">
        <v>0</v>
      </c>
      <c r="E88" s="84">
        <v>0</v>
      </c>
      <c r="F88" s="143"/>
      <c r="G88" s="143"/>
      <c r="H88" s="84">
        <v>1</v>
      </c>
      <c r="I88" s="84">
        <v>0</v>
      </c>
      <c r="J88" s="84">
        <v>2</v>
      </c>
      <c r="K88" s="84">
        <v>1</v>
      </c>
      <c r="L88" s="84">
        <v>3</v>
      </c>
      <c r="M88" s="143"/>
      <c r="N88" s="143"/>
      <c r="O88" s="87">
        <v>6</v>
      </c>
      <c r="P88" s="211">
        <v>3</v>
      </c>
      <c r="Q88" s="211">
        <v>0</v>
      </c>
      <c r="R88" s="143">
        <v>0</v>
      </c>
      <c r="S88" s="84">
        <v>1</v>
      </c>
      <c r="T88" s="143"/>
      <c r="U88" s="143"/>
      <c r="V88" s="84">
        <v>2</v>
      </c>
      <c r="W88" s="84">
        <v>3</v>
      </c>
      <c r="X88" s="84">
        <v>0</v>
      </c>
      <c r="Y88" s="84">
        <v>0</v>
      </c>
      <c r="Z88" s="223">
        <v>1</v>
      </c>
      <c r="AA88" s="143"/>
      <c r="AB88" s="143"/>
      <c r="AC88" s="84">
        <v>2</v>
      </c>
      <c r="AD88" s="84">
        <v>2</v>
      </c>
      <c r="AE88" s="223">
        <v>1</v>
      </c>
      <c r="AF88" s="1">
        <f>SUM(B88:AE88)</f>
        <v>29</v>
      </c>
      <c r="AG88"/>
      <c r="AH88"/>
      <c r="AI88"/>
      <c r="AJ88"/>
      <c r="AK88"/>
      <c r="AL88"/>
      <c r="AM88"/>
      <c r="AN88"/>
      <c r="AO88"/>
      <c r="AP88"/>
    </row>
    <row r="89" spans="1:42" s="110" customFormat="1" x14ac:dyDescent="0.25">
      <c r="A89" s="111" t="s">
        <v>220</v>
      </c>
      <c r="B89" s="79">
        <v>0</v>
      </c>
      <c r="C89" s="79">
        <v>2.8935185185185189E-4</v>
      </c>
      <c r="D89" s="164">
        <v>5.5555555555555556E-4</v>
      </c>
      <c r="E89" s="164">
        <v>5.7870370370370378E-4</v>
      </c>
      <c r="F89" s="145"/>
      <c r="G89" s="145"/>
      <c r="H89" s="164">
        <v>6.134259259259259E-4</v>
      </c>
      <c r="I89" s="79">
        <v>3.1250000000000001E-4</v>
      </c>
      <c r="J89" s="79">
        <v>6.018518518518519E-4</v>
      </c>
      <c r="K89" s="164">
        <v>1.4351851851851854E-3</v>
      </c>
      <c r="L89" s="164">
        <v>3.2638888888888891E-3</v>
      </c>
      <c r="M89" s="145"/>
      <c r="N89" s="145"/>
      <c r="O89" s="212">
        <v>3.5185185185185185E-3</v>
      </c>
      <c r="P89" s="169">
        <v>9.9537037037037042E-4</v>
      </c>
      <c r="Q89" s="169">
        <v>2.4537037037037036E-3</v>
      </c>
      <c r="R89" s="145">
        <v>5.5555555555555556E-4</v>
      </c>
      <c r="S89" s="164">
        <v>9.2592592592592585E-4</v>
      </c>
      <c r="T89" s="145"/>
      <c r="U89" s="145"/>
      <c r="V89" s="164">
        <v>4.1666666666666666E-3</v>
      </c>
      <c r="W89" s="164">
        <v>4.0046296296296297E-3</v>
      </c>
      <c r="X89" s="79">
        <v>1.3541666666666667E-3</v>
      </c>
      <c r="Y89" s="164">
        <v>1.7592592592592592E-3</v>
      </c>
      <c r="Z89" s="224">
        <v>1.7361111111111112E-4</v>
      </c>
      <c r="AA89" s="145"/>
      <c r="AB89" s="145"/>
      <c r="AC89" s="164">
        <v>7.6388888888888893E-4</v>
      </c>
      <c r="AD89" s="79">
        <v>2.488425925925926E-3</v>
      </c>
      <c r="AE89" s="225">
        <v>7.0486111111111105E-3</v>
      </c>
      <c r="AF89" s="110">
        <f>AVERAGE(B89:AE89)</f>
        <v>1.720854377104377E-3</v>
      </c>
      <c r="AG89"/>
      <c r="AH89"/>
      <c r="AI89"/>
      <c r="AJ89"/>
      <c r="AK89"/>
      <c r="AL89"/>
      <c r="AM89"/>
      <c r="AN89"/>
      <c r="AO89"/>
      <c r="AP89"/>
    </row>
    <row r="90" spans="1:42" x14ac:dyDescent="0.25">
      <c r="A90" s="98" t="s">
        <v>212</v>
      </c>
      <c r="B90" s="84">
        <v>0</v>
      </c>
      <c r="C90" s="84">
        <v>0</v>
      </c>
      <c r="D90" s="84">
        <v>0</v>
      </c>
      <c r="E90" s="84">
        <v>0</v>
      </c>
      <c r="F90" s="143"/>
      <c r="G90" s="143"/>
      <c r="H90" s="84">
        <v>0</v>
      </c>
      <c r="I90" s="84">
        <v>0</v>
      </c>
      <c r="J90" s="84">
        <v>0</v>
      </c>
      <c r="K90" s="84">
        <v>0</v>
      </c>
      <c r="L90" s="84">
        <v>0</v>
      </c>
      <c r="M90" s="143"/>
      <c r="N90" s="143"/>
      <c r="O90" s="87">
        <v>0</v>
      </c>
      <c r="P90" s="211">
        <v>0</v>
      </c>
      <c r="Q90" s="211">
        <v>0</v>
      </c>
      <c r="R90" s="143">
        <v>0</v>
      </c>
      <c r="S90" s="84">
        <v>0</v>
      </c>
      <c r="T90" s="143"/>
      <c r="U90" s="143"/>
      <c r="V90" s="84">
        <v>0</v>
      </c>
      <c r="W90" s="84">
        <v>0</v>
      </c>
      <c r="X90" s="84">
        <v>0</v>
      </c>
      <c r="Y90" s="84">
        <v>0</v>
      </c>
      <c r="Z90" s="84">
        <v>0</v>
      </c>
      <c r="AA90" s="143"/>
      <c r="AB90" s="143"/>
      <c r="AC90" s="84">
        <v>0</v>
      </c>
      <c r="AD90" s="84">
        <v>0</v>
      </c>
      <c r="AE90" s="84">
        <v>0</v>
      </c>
      <c r="AF90" s="1">
        <f t="shared" ref="AF90:AF95" si="62">SUM(B90:AE90)</f>
        <v>0</v>
      </c>
    </row>
    <row r="91" spans="1:42" x14ac:dyDescent="0.25">
      <c r="A91" s="98" t="s">
        <v>213</v>
      </c>
      <c r="B91" s="84">
        <v>28</v>
      </c>
      <c r="C91" s="84">
        <v>26</v>
      </c>
      <c r="D91" s="84">
        <v>16</v>
      </c>
      <c r="E91" s="84">
        <v>29</v>
      </c>
      <c r="F91" s="143"/>
      <c r="G91" s="143"/>
      <c r="H91" s="84">
        <v>29</v>
      </c>
      <c r="I91" s="84">
        <v>34</v>
      </c>
      <c r="J91" s="84">
        <v>37</v>
      </c>
      <c r="K91" s="84">
        <v>28</v>
      </c>
      <c r="L91" s="84">
        <v>40</v>
      </c>
      <c r="M91" s="143"/>
      <c r="N91" s="143"/>
      <c r="O91" s="87">
        <v>39</v>
      </c>
      <c r="P91" s="211">
        <v>35</v>
      </c>
      <c r="Q91" s="211">
        <v>22</v>
      </c>
      <c r="R91" s="143">
        <v>24</v>
      </c>
      <c r="S91" s="84">
        <v>32</v>
      </c>
      <c r="T91" s="143"/>
      <c r="U91" s="143"/>
      <c r="V91" s="84">
        <v>41</v>
      </c>
      <c r="W91" s="84">
        <v>33</v>
      </c>
      <c r="X91" s="84">
        <v>22</v>
      </c>
      <c r="Y91" s="84">
        <v>18</v>
      </c>
      <c r="Z91" s="84">
        <v>28</v>
      </c>
      <c r="AA91" s="143"/>
      <c r="AB91" s="143"/>
      <c r="AC91" s="84">
        <v>40</v>
      </c>
      <c r="AD91" s="84">
        <v>26</v>
      </c>
      <c r="AE91" s="84">
        <v>26</v>
      </c>
      <c r="AF91" s="1">
        <f t="shared" si="62"/>
        <v>653</v>
      </c>
    </row>
    <row r="92" spans="1:42" s="100" customFormat="1" x14ac:dyDescent="0.25">
      <c r="A92" s="99" t="s">
        <v>214</v>
      </c>
      <c r="B92" s="84">
        <v>7</v>
      </c>
      <c r="C92" s="84">
        <v>13</v>
      </c>
      <c r="D92" s="84">
        <v>7</v>
      </c>
      <c r="E92" s="84">
        <v>4</v>
      </c>
      <c r="F92" s="143"/>
      <c r="G92" s="143"/>
      <c r="H92" s="84">
        <v>7</v>
      </c>
      <c r="I92" s="84">
        <v>9</v>
      </c>
      <c r="J92" s="84">
        <v>6</v>
      </c>
      <c r="K92" s="84">
        <v>4</v>
      </c>
      <c r="L92" s="84">
        <v>6</v>
      </c>
      <c r="M92" s="143"/>
      <c r="N92" s="143"/>
      <c r="O92" s="87">
        <v>3</v>
      </c>
      <c r="P92" s="211">
        <v>9</v>
      </c>
      <c r="Q92" s="211">
        <v>7</v>
      </c>
      <c r="R92" s="143">
        <v>9</v>
      </c>
      <c r="S92" s="84">
        <v>9</v>
      </c>
      <c r="T92" s="143"/>
      <c r="U92" s="143"/>
      <c r="V92" s="84">
        <v>5</v>
      </c>
      <c r="W92" s="84">
        <v>15</v>
      </c>
      <c r="X92" s="84">
        <v>23</v>
      </c>
      <c r="Y92" s="84">
        <v>10</v>
      </c>
      <c r="Z92" s="84">
        <v>11</v>
      </c>
      <c r="AA92" s="143"/>
      <c r="AB92" s="143"/>
      <c r="AC92" s="84">
        <v>10</v>
      </c>
      <c r="AD92" s="84">
        <v>15</v>
      </c>
      <c r="AE92" s="84">
        <v>6</v>
      </c>
      <c r="AF92" s="87">
        <f t="shared" si="62"/>
        <v>195</v>
      </c>
    </row>
    <row r="93" spans="1:42" x14ac:dyDescent="0.25">
      <c r="A93" s="99" t="s">
        <v>215</v>
      </c>
      <c r="B93" s="84">
        <v>4</v>
      </c>
      <c r="C93" s="84">
        <v>3</v>
      </c>
      <c r="D93" s="84">
        <v>10</v>
      </c>
      <c r="E93" s="84">
        <v>8</v>
      </c>
      <c r="F93" s="143"/>
      <c r="G93" s="143"/>
      <c r="H93" s="84">
        <v>4</v>
      </c>
      <c r="I93" s="84">
        <v>4</v>
      </c>
      <c r="J93" s="84">
        <v>1</v>
      </c>
      <c r="K93" s="84">
        <v>4</v>
      </c>
      <c r="L93" s="84">
        <v>4</v>
      </c>
      <c r="M93" s="143"/>
      <c r="N93" s="143"/>
      <c r="O93" s="87">
        <v>2</v>
      </c>
      <c r="P93" s="211">
        <v>2</v>
      </c>
      <c r="Q93" s="211">
        <v>2</v>
      </c>
      <c r="R93" s="143">
        <v>3</v>
      </c>
      <c r="S93" s="84">
        <v>5</v>
      </c>
      <c r="T93" s="143"/>
      <c r="U93" s="143"/>
      <c r="V93" s="84">
        <v>7</v>
      </c>
      <c r="W93" s="84">
        <v>4</v>
      </c>
      <c r="X93" s="84">
        <v>5</v>
      </c>
      <c r="Y93" s="84">
        <v>8</v>
      </c>
      <c r="Z93" s="84">
        <v>8</v>
      </c>
      <c r="AA93" s="143"/>
      <c r="AB93" s="143"/>
      <c r="AC93" s="84">
        <v>5</v>
      </c>
      <c r="AD93" s="84">
        <v>9</v>
      </c>
      <c r="AE93" s="84">
        <v>6</v>
      </c>
      <c r="AF93" s="1">
        <f t="shared" si="62"/>
        <v>108</v>
      </c>
    </row>
    <row r="94" spans="1:42" x14ac:dyDescent="0.25">
      <c r="A94" s="105" t="s">
        <v>216</v>
      </c>
      <c r="B94" s="84">
        <v>0</v>
      </c>
      <c r="C94" s="84">
        <v>0</v>
      </c>
      <c r="D94" s="163">
        <v>1</v>
      </c>
      <c r="E94" s="163">
        <v>1</v>
      </c>
      <c r="F94" s="144"/>
      <c r="G94" s="144"/>
      <c r="H94" s="84">
        <v>0</v>
      </c>
      <c r="I94" s="84">
        <v>0</v>
      </c>
      <c r="J94" s="84">
        <v>0</v>
      </c>
      <c r="K94" s="163">
        <v>0</v>
      </c>
      <c r="L94" s="163">
        <v>0</v>
      </c>
      <c r="M94" s="144"/>
      <c r="N94" s="144"/>
      <c r="O94" s="211">
        <v>0</v>
      </c>
      <c r="P94" s="211">
        <v>0</v>
      </c>
      <c r="Q94" s="211">
        <v>0</v>
      </c>
      <c r="R94" s="144">
        <v>0</v>
      </c>
      <c r="S94" s="163">
        <v>1</v>
      </c>
      <c r="T94" s="144"/>
      <c r="U94" s="144"/>
      <c r="V94" s="163">
        <v>0</v>
      </c>
      <c r="W94" s="84">
        <v>0</v>
      </c>
      <c r="X94" s="84">
        <v>2</v>
      </c>
      <c r="Y94" s="163">
        <v>0</v>
      </c>
      <c r="Z94" s="163">
        <v>0</v>
      </c>
      <c r="AA94" s="144"/>
      <c r="AB94" s="144"/>
      <c r="AC94" s="163">
        <v>0</v>
      </c>
      <c r="AD94" s="84">
        <v>2</v>
      </c>
      <c r="AE94" s="84">
        <v>2</v>
      </c>
      <c r="AF94" s="1">
        <f t="shared" si="62"/>
        <v>9</v>
      </c>
    </row>
    <row r="95" spans="1:42" s="1" customFormat="1" x14ac:dyDescent="0.25">
      <c r="A95" s="98" t="s">
        <v>211</v>
      </c>
      <c r="B95" s="84">
        <v>30</v>
      </c>
      <c r="C95" s="84">
        <v>54</v>
      </c>
      <c r="D95" s="84">
        <v>36</v>
      </c>
      <c r="E95" s="84">
        <v>61</v>
      </c>
      <c r="F95" s="143"/>
      <c r="G95" s="143"/>
      <c r="H95" s="84">
        <v>39</v>
      </c>
      <c r="I95" s="84">
        <v>52</v>
      </c>
      <c r="J95" s="84">
        <v>39</v>
      </c>
      <c r="K95" s="84">
        <v>78</v>
      </c>
      <c r="L95" s="84">
        <v>42</v>
      </c>
      <c r="M95" s="143"/>
      <c r="N95" s="143"/>
      <c r="O95" s="87">
        <v>42</v>
      </c>
      <c r="P95" s="87">
        <v>49</v>
      </c>
      <c r="Q95" s="87">
        <v>40</v>
      </c>
      <c r="R95" s="143">
        <v>58</v>
      </c>
      <c r="S95" s="84">
        <v>60</v>
      </c>
      <c r="T95" s="143">
        <v>6</v>
      </c>
      <c r="U95" s="143">
        <v>7</v>
      </c>
      <c r="V95" s="84">
        <v>73</v>
      </c>
      <c r="W95" s="84">
        <v>52</v>
      </c>
      <c r="X95" s="84">
        <v>32</v>
      </c>
      <c r="Y95" s="84">
        <v>43</v>
      </c>
      <c r="Z95" s="84">
        <v>42</v>
      </c>
      <c r="AA95" s="143"/>
      <c r="AB95" s="143"/>
      <c r="AC95" s="84">
        <v>53</v>
      </c>
      <c r="AD95" s="84">
        <v>61</v>
      </c>
      <c r="AE95" s="84">
        <v>66</v>
      </c>
      <c r="AF95" s="1">
        <f t="shared" si="62"/>
        <v>1115</v>
      </c>
      <c r="AG95"/>
      <c r="AH95"/>
      <c r="AI95"/>
      <c r="AJ95"/>
      <c r="AK95"/>
      <c r="AL95"/>
      <c r="AM95"/>
      <c r="AN95"/>
      <c r="AO95"/>
      <c r="AP95"/>
    </row>
    <row r="96" spans="1:42" x14ac:dyDescent="0.25">
      <c r="I96" s="213"/>
      <c r="J96" s="213"/>
      <c r="K96" s="213"/>
      <c r="L96" s="213"/>
      <c r="M96" s="213"/>
      <c r="N96" s="213"/>
      <c r="O96" s="214"/>
      <c r="P96" s="214"/>
      <c r="Q96" s="214"/>
    </row>
    <row r="97" spans="9:25" x14ac:dyDescent="0.25">
      <c r="I97" s="213"/>
      <c r="J97" s="213"/>
      <c r="K97" s="213"/>
      <c r="L97" s="213"/>
      <c r="M97" s="213"/>
      <c r="N97" s="213"/>
      <c r="O97" s="214"/>
      <c r="P97" s="214"/>
      <c r="Q97" s="214"/>
    </row>
    <row r="98" spans="9:25" x14ac:dyDescent="0.25">
      <c r="I98" s="213"/>
      <c r="J98" s="213"/>
      <c r="K98" s="213"/>
      <c r="L98" s="215"/>
      <c r="M98" s="213"/>
      <c r="N98" s="213"/>
      <c r="O98" s="216"/>
      <c r="P98" s="214"/>
      <c r="Q98" s="217"/>
      <c r="S98" s="221">
        <v>4.3750000000000004E-3</v>
      </c>
      <c r="T98" s="221">
        <v>1.8055555555555557E-3</v>
      </c>
      <c r="W98" s="218">
        <v>3.0092592592592593E-3</v>
      </c>
      <c r="X98" s="221">
        <v>2.0833333333333333E-3</v>
      </c>
      <c r="Y98" s="221">
        <v>2.6921296296296297E-2</v>
      </c>
    </row>
    <row r="99" spans="9:25" x14ac:dyDescent="0.25">
      <c r="M99" s="175"/>
      <c r="S99" s="221">
        <v>8.8310185185185193E-3</v>
      </c>
      <c r="T99" s="221">
        <v>2.4421296296296296E-3</v>
      </c>
      <c r="X99" s="219"/>
      <c r="Y99" s="221">
        <v>4.1921296296296297E-2</v>
      </c>
    </row>
    <row r="100" spans="9:25" x14ac:dyDescent="0.25">
      <c r="M100" s="175"/>
      <c r="S100" s="221">
        <v>4.6180555555555558E-3</v>
      </c>
      <c r="T100" s="221">
        <v>2.7662037037037034E-3</v>
      </c>
      <c r="X100" s="219"/>
      <c r="Y100" s="221">
        <v>1.2256944444444445E-2</v>
      </c>
    </row>
    <row r="101" spans="9:25" x14ac:dyDescent="0.25">
      <c r="M101" s="175"/>
      <c r="S101" s="221">
        <v>2.0613425925925924E-2</v>
      </c>
      <c r="T101" s="221">
        <v>8.3333333333333339E-4</v>
      </c>
      <c r="X101" s="219"/>
      <c r="Y101" s="221">
        <v>7.1203703703703698E-3</v>
      </c>
    </row>
    <row r="102" spans="9:25" x14ac:dyDescent="0.25">
      <c r="M102" s="175"/>
      <c r="S102" s="221">
        <v>1.4930555555555556E-3</v>
      </c>
      <c r="T102" s="221">
        <v>2.6157407407407405E-3</v>
      </c>
      <c r="X102" s="219"/>
      <c r="Y102" s="221">
        <v>1.3263888888888888E-2</v>
      </c>
    </row>
    <row r="103" spans="9:25" x14ac:dyDescent="0.25">
      <c r="S103" s="221">
        <v>1.6550925925925926E-3</v>
      </c>
      <c r="T103" s="221">
        <v>9.9305555555555553E-3</v>
      </c>
      <c r="X103" s="219"/>
      <c r="Y103" s="221">
        <v>1.4699074074074074E-2</v>
      </c>
    </row>
    <row r="104" spans="9:25" x14ac:dyDescent="0.25">
      <c r="S104" s="221">
        <v>9.3749999999999997E-3</v>
      </c>
      <c r="T104" s="221">
        <v>7.0023148148148145E-3</v>
      </c>
      <c r="X104" s="219"/>
      <c r="Y104" s="221">
        <v>1.4947916666666667E-2</v>
      </c>
    </row>
    <row r="105" spans="9:25" x14ac:dyDescent="0.25">
      <c r="S105" s="221">
        <v>4.8958333333333336E-3</v>
      </c>
      <c r="T105" s="221">
        <v>3.3217592592592595E-3</v>
      </c>
      <c r="X105" s="219"/>
      <c r="Y105" s="221">
        <v>1.3310185185185185E-2</v>
      </c>
    </row>
    <row r="106" spans="9:25" x14ac:dyDescent="0.25">
      <c r="T106" s="221">
        <v>1.7349537037037035E-2</v>
      </c>
      <c r="X106" s="219"/>
      <c r="Y106" s="221">
        <v>2.0648148148148148E-2</v>
      </c>
    </row>
    <row r="107" spans="9:25" x14ac:dyDescent="0.25">
      <c r="T107" s="221">
        <v>5.185185185185185E-3</v>
      </c>
      <c r="X107" s="219"/>
      <c r="Y107" s="221">
        <v>6.9155092592592593E-3</v>
      </c>
    </row>
    <row r="108" spans="9:25" x14ac:dyDescent="0.25">
      <c r="T108" s="221">
        <v>5.4629629629629629E-3</v>
      </c>
      <c r="X108" s="219"/>
      <c r="Y108" s="221">
        <v>3.5324074074074077E-2</v>
      </c>
    </row>
    <row r="109" spans="9:25" x14ac:dyDescent="0.25">
      <c r="X109" s="219"/>
      <c r="Y109" s="221">
        <v>1.5655864197530865E-2</v>
      </c>
    </row>
    <row r="110" spans="9:25" x14ac:dyDescent="0.25">
      <c r="X110" s="219"/>
      <c r="Y110" s="221">
        <v>1.7064043209876544E-2</v>
      </c>
    </row>
    <row r="111" spans="9:25" x14ac:dyDescent="0.25">
      <c r="X111" s="219"/>
      <c r="Y111" s="221">
        <v>1.1103395061728395E-2</v>
      </c>
    </row>
    <row r="112" spans="9:25" x14ac:dyDescent="0.25">
      <c r="X112" s="219"/>
      <c r="Y112" s="221">
        <v>1.4479166666666666E-2</v>
      </c>
    </row>
    <row r="113" spans="24:25" x14ac:dyDescent="0.25">
      <c r="X113" s="219"/>
      <c r="Y113" s="221">
        <v>2.0527777777777777E-2</v>
      </c>
    </row>
    <row r="114" spans="24:25" x14ac:dyDescent="0.25">
      <c r="X114" s="219">
        <v>1.9768518518518515E-2</v>
      </c>
      <c r="Y114" s="221">
        <v>2.582175925925926E-2</v>
      </c>
    </row>
    <row r="115" spans="24:25" x14ac:dyDescent="0.25">
      <c r="X115" s="219">
        <v>6.2557870370370371E-3</v>
      </c>
      <c r="Y115" s="221">
        <v>1.1485339506172839E-2</v>
      </c>
    </row>
    <row r="116" spans="24:25" x14ac:dyDescent="0.25">
      <c r="Y116" s="221">
        <v>1.0410236625514402E-2</v>
      </c>
    </row>
    <row r="117" spans="24:25" x14ac:dyDescent="0.25">
      <c r="Y117" s="221">
        <v>1.0379050925925925E-2</v>
      </c>
    </row>
    <row r="118" spans="24:25" x14ac:dyDescent="0.25">
      <c r="Y118" s="221">
        <v>1.3396990740740741E-2</v>
      </c>
    </row>
    <row r="119" spans="24:25" x14ac:dyDescent="0.25">
      <c r="Y119" s="221">
        <v>2.0271990740740743E-2</v>
      </c>
    </row>
    <row r="125" spans="24:25" x14ac:dyDescent="0.25">
      <c r="Y125" s="221">
        <v>4.363425925925926E-3</v>
      </c>
    </row>
    <row r="126" spans="24:25" x14ac:dyDescent="0.25">
      <c r="Y126" s="221">
        <v>1.1226851851851851E-3</v>
      </c>
    </row>
    <row r="127" spans="24:25" x14ac:dyDescent="0.25">
      <c r="Y127" s="221">
        <v>9.6412037037037039E-3</v>
      </c>
    </row>
    <row r="128" spans="24:25" x14ac:dyDescent="0.25">
      <c r="Y128" s="221">
        <v>1.9675925925925924E-3</v>
      </c>
    </row>
    <row r="129" spans="25:25" x14ac:dyDescent="0.25">
      <c r="Y129" s="221">
        <v>9.3865740740740732E-3</v>
      </c>
    </row>
    <row r="130" spans="25:25" x14ac:dyDescent="0.25">
      <c r="Y130" s="221">
        <v>6.134259259259259E-4</v>
      </c>
    </row>
  </sheetData>
  <mergeCells count="3">
    <mergeCell ref="A11:XFD11"/>
    <mergeCell ref="A18:XFD19"/>
    <mergeCell ref="A29:XFD29"/>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AP130"/>
  <sheetViews>
    <sheetView zoomScaleNormal="100" workbookViewId="0">
      <pane xSplit="5" ySplit="55" topLeftCell="F56" activePane="bottomRight" state="frozen"/>
      <selection pane="topRight" activeCell="F1" sqref="F1"/>
      <selection pane="bottomLeft" activeCell="A56" sqref="A56"/>
      <selection pane="bottomRight" activeCell="A52" sqref="A52"/>
    </sheetView>
  </sheetViews>
  <sheetFormatPr defaultRowHeight="15" x14ac:dyDescent="0.25"/>
  <cols>
    <col min="1" max="1" width="90.5703125" bestFit="1" customWidth="1"/>
    <col min="2" max="14" width="11.7109375" customWidth="1"/>
    <col min="15" max="17" width="11.7109375" style="194" customWidth="1"/>
    <col min="18" max="18" width="11.7109375" style="78" customWidth="1"/>
    <col min="19" max="26" width="11.7109375" customWidth="1"/>
    <col min="27" max="31" width="11.7109375" bestFit="1" customWidth="1"/>
    <col min="32" max="33" width="12.28515625" bestFit="1" customWidth="1"/>
  </cols>
  <sheetData>
    <row r="1" spans="1:33" s="82" customFormat="1" ht="15.75" thickBot="1" x14ac:dyDescent="0.3">
      <c r="A1" s="80"/>
      <c r="B1" s="81">
        <v>44105</v>
      </c>
      <c r="C1" s="81">
        <v>44106</v>
      </c>
      <c r="D1" s="81">
        <v>44107</v>
      </c>
      <c r="E1" s="81">
        <v>44108</v>
      </c>
      <c r="F1" s="81">
        <v>44109</v>
      </c>
      <c r="G1" s="81">
        <v>44110</v>
      </c>
      <c r="H1" s="81">
        <v>44111</v>
      </c>
      <c r="I1" s="81">
        <v>44112</v>
      </c>
      <c r="J1" s="81">
        <v>44113</v>
      </c>
      <c r="K1" s="81">
        <v>44114</v>
      </c>
      <c r="L1" s="81">
        <v>44115</v>
      </c>
      <c r="M1" s="81">
        <v>44116</v>
      </c>
      <c r="N1" s="81">
        <v>44117</v>
      </c>
      <c r="O1" s="81">
        <v>44118</v>
      </c>
      <c r="P1" s="81">
        <v>44119</v>
      </c>
      <c r="Q1" s="81">
        <v>44120</v>
      </c>
      <c r="R1" s="81">
        <v>44121</v>
      </c>
      <c r="S1" s="81">
        <v>44122</v>
      </c>
      <c r="T1" s="81">
        <v>44123</v>
      </c>
      <c r="U1" s="81">
        <v>44124</v>
      </c>
      <c r="V1" s="81">
        <v>44125</v>
      </c>
      <c r="W1" s="81">
        <v>44126</v>
      </c>
      <c r="X1" s="81">
        <v>44127</v>
      </c>
      <c r="Y1" s="81">
        <v>44128</v>
      </c>
      <c r="Z1" s="81">
        <v>44129</v>
      </c>
      <c r="AA1" s="81">
        <v>44130</v>
      </c>
      <c r="AB1" s="81">
        <v>44131</v>
      </c>
      <c r="AC1" s="81">
        <v>44132</v>
      </c>
      <c r="AD1" s="81">
        <v>44133</v>
      </c>
      <c r="AE1" s="81">
        <v>44134</v>
      </c>
      <c r="AF1" s="81">
        <v>44135</v>
      </c>
      <c r="AG1" s="82" t="s">
        <v>126</v>
      </c>
    </row>
    <row r="2" spans="1:33" s="49" customFormat="1" ht="15.75" hidden="1" thickBot="1" x14ac:dyDescent="0.3">
      <c r="A2" s="114" t="s">
        <v>137</v>
      </c>
      <c r="B2" s="48">
        <v>44075</v>
      </c>
      <c r="C2" s="48">
        <v>44076</v>
      </c>
      <c r="D2" s="48">
        <v>44077</v>
      </c>
      <c r="E2" s="48">
        <v>44078</v>
      </c>
      <c r="F2" s="48">
        <v>44079</v>
      </c>
      <c r="G2" s="48">
        <v>44080</v>
      </c>
      <c r="H2" s="48">
        <v>44081</v>
      </c>
      <c r="I2" s="48">
        <v>44082</v>
      </c>
      <c r="J2" s="48">
        <v>44083</v>
      </c>
      <c r="K2" s="48">
        <v>44084</v>
      </c>
      <c r="L2" s="48">
        <v>44085</v>
      </c>
      <c r="M2" s="48">
        <v>44086</v>
      </c>
      <c r="N2" s="48">
        <v>44087</v>
      </c>
      <c r="O2" s="48">
        <v>44088</v>
      </c>
      <c r="P2" s="48">
        <v>44089</v>
      </c>
      <c r="Q2" s="48">
        <v>44090</v>
      </c>
      <c r="R2" s="197">
        <v>44091</v>
      </c>
      <c r="S2" s="48">
        <v>44092</v>
      </c>
      <c r="T2" s="48">
        <v>44093</v>
      </c>
      <c r="U2" s="48">
        <v>44094</v>
      </c>
      <c r="V2" s="48">
        <v>44095</v>
      </c>
      <c r="W2" s="48">
        <v>44096</v>
      </c>
      <c r="X2" s="48">
        <v>44097</v>
      </c>
      <c r="Y2" s="48">
        <v>44098</v>
      </c>
      <c r="Z2" s="48">
        <v>44099</v>
      </c>
      <c r="AA2" s="48">
        <v>44100</v>
      </c>
      <c r="AB2" s="48">
        <v>44101</v>
      </c>
      <c r="AC2" s="48">
        <v>44102</v>
      </c>
      <c r="AD2" s="48">
        <v>44103</v>
      </c>
      <c r="AE2" s="48">
        <v>44104</v>
      </c>
    </row>
    <row r="3" spans="1:33" s="24" customFormat="1" ht="15.75" hidden="1" thickBot="1" x14ac:dyDescent="0.3">
      <c r="A3" s="26" t="s">
        <v>0</v>
      </c>
      <c r="B3" s="23">
        <v>63</v>
      </c>
      <c r="C3" s="23"/>
      <c r="H3" s="1"/>
      <c r="I3" s="1"/>
      <c r="J3" s="1"/>
      <c r="O3" s="188"/>
      <c r="P3" s="188"/>
      <c r="Q3" s="188"/>
      <c r="R3" s="198"/>
      <c r="X3" s="25"/>
      <c r="AA3" s="25"/>
      <c r="AB3" s="25"/>
      <c r="AC3" s="25"/>
    </row>
    <row r="4" spans="1:33" s="1" customFormat="1" ht="15.75" hidden="1" thickBot="1" x14ac:dyDescent="0.3">
      <c r="A4" s="27" t="s">
        <v>1</v>
      </c>
      <c r="B4" s="22">
        <v>33</v>
      </c>
      <c r="C4" s="22"/>
      <c r="O4" s="189"/>
      <c r="P4" s="189"/>
      <c r="Q4" s="189"/>
      <c r="R4" s="143"/>
      <c r="X4" s="2"/>
      <c r="AA4" s="2"/>
      <c r="AB4" s="2"/>
      <c r="AC4" s="2"/>
    </row>
    <row r="5" spans="1:33" s="1" customFormat="1" ht="15.75" hidden="1" thickBot="1" x14ac:dyDescent="0.3">
      <c r="A5" s="27" t="s">
        <v>2</v>
      </c>
      <c r="B5" s="22">
        <v>30</v>
      </c>
      <c r="C5" s="22"/>
      <c r="O5" s="189"/>
      <c r="P5" s="189"/>
      <c r="Q5" s="189"/>
      <c r="R5" s="143"/>
      <c r="X5" s="2"/>
      <c r="AA5" s="2"/>
      <c r="AB5" s="2"/>
      <c r="AC5" s="2"/>
    </row>
    <row r="6" spans="1:33" s="1" customFormat="1" ht="15.75" hidden="1" thickBot="1" x14ac:dyDescent="0.3">
      <c r="A6" s="28" t="s">
        <v>3</v>
      </c>
      <c r="B6" s="70">
        <v>2.0127314814814817E-2</v>
      </c>
      <c r="C6" s="70"/>
      <c r="D6" s="64"/>
      <c r="E6" s="64"/>
      <c r="F6" s="64"/>
      <c r="G6" s="64"/>
      <c r="H6" s="64"/>
      <c r="I6" s="64"/>
      <c r="J6" s="64"/>
      <c r="K6" s="64"/>
      <c r="L6" s="64"/>
      <c r="M6" s="64"/>
      <c r="N6" s="64"/>
      <c r="O6" s="190"/>
      <c r="P6" s="190"/>
      <c r="Q6" s="190"/>
      <c r="R6" s="199"/>
      <c r="S6" s="64"/>
      <c r="T6" s="64"/>
      <c r="U6" s="64"/>
      <c r="V6" s="64"/>
      <c r="W6" s="64"/>
      <c r="X6" s="4"/>
      <c r="Y6" s="64"/>
      <c r="Z6" s="64"/>
      <c r="AA6" s="4"/>
      <c r="AB6" s="4"/>
      <c r="AC6" s="5"/>
      <c r="AD6" s="64"/>
    </row>
    <row r="7" spans="1:33" s="1" customFormat="1" ht="15.75" hidden="1" thickBot="1" x14ac:dyDescent="0.3">
      <c r="A7" s="28" t="s">
        <v>50</v>
      </c>
      <c r="B7" s="70">
        <v>3.1249999999999997E-3</v>
      </c>
      <c r="C7" s="70"/>
      <c r="D7" s="64"/>
      <c r="E7" s="64"/>
      <c r="F7" s="64"/>
      <c r="G7" s="64"/>
      <c r="H7" s="64"/>
      <c r="I7" s="64"/>
      <c r="J7" s="64"/>
      <c r="K7" s="64"/>
      <c r="L7" s="64"/>
      <c r="M7" s="64"/>
      <c r="N7" s="64"/>
      <c r="O7" s="190"/>
      <c r="P7" s="190"/>
      <c r="Q7" s="190"/>
      <c r="R7" s="199"/>
      <c r="S7" s="64"/>
      <c r="T7" s="64"/>
      <c r="U7" s="64"/>
      <c r="V7" s="64"/>
      <c r="W7" s="64"/>
      <c r="X7" s="4"/>
      <c r="Y7" s="64"/>
      <c r="Z7" s="64"/>
      <c r="AA7" s="5"/>
      <c r="AB7" s="5"/>
      <c r="AC7" s="4"/>
      <c r="AD7" s="64"/>
    </row>
    <row r="8" spans="1:33" s="1" customFormat="1" ht="15.75" hidden="1" thickBot="1" x14ac:dyDescent="0.3">
      <c r="A8" s="28" t="s">
        <v>125</v>
      </c>
      <c r="B8" s="70">
        <v>1.4444444444444446E-2</v>
      </c>
      <c r="C8" s="70"/>
      <c r="D8" s="64"/>
      <c r="E8" s="64"/>
      <c r="F8" s="64"/>
      <c r="G8" s="64"/>
      <c r="H8" s="64"/>
      <c r="I8" s="64"/>
      <c r="J8" s="64"/>
      <c r="K8" s="64"/>
      <c r="L8" s="64"/>
      <c r="M8" s="64"/>
      <c r="N8" s="64"/>
      <c r="O8" s="190"/>
      <c r="P8" s="190"/>
      <c r="Q8" s="190"/>
      <c r="R8" s="199"/>
      <c r="S8" s="64"/>
      <c r="T8" s="64"/>
      <c r="U8" s="64"/>
      <c r="V8" s="64"/>
      <c r="W8" s="64"/>
      <c r="X8" s="4"/>
      <c r="Y8" s="64"/>
      <c r="Z8" s="64"/>
      <c r="AA8" s="5"/>
      <c r="AB8" s="5"/>
      <c r="AC8" s="4"/>
      <c r="AD8" s="64"/>
    </row>
    <row r="9" spans="1:33" s="17" customFormat="1" ht="15.75" hidden="1" thickBot="1" x14ac:dyDescent="0.3">
      <c r="A9" s="37" t="s">
        <v>51</v>
      </c>
      <c r="B9" s="3">
        <f>SUM(B4/B3)</f>
        <v>0.52380952380952384</v>
      </c>
      <c r="C9" s="3" t="e">
        <f>SUM(C4/C3)</f>
        <v>#DIV/0!</v>
      </c>
      <c r="D9" s="3" t="e">
        <f>SUM(D4/D3)</f>
        <v>#DIV/0!</v>
      </c>
      <c r="E9" s="3" t="e">
        <f t="shared" ref="E9:AF9" si="0">SUM(E4/E3)</f>
        <v>#DIV/0!</v>
      </c>
      <c r="F9" s="3" t="e">
        <f t="shared" si="0"/>
        <v>#DIV/0!</v>
      </c>
      <c r="G9" s="3" t="e">
        <f t="shared" si="0"/>
        <v>#DIV/0!</v>
      </c>
      <c r="H9" s="3" t="e">
        <f t="shared" si="0"/>
        <v>#DIV/0!</v>
      </c>
      <c r="I9" s="3" t="e">
        <f t="shared" si="0"/>
        <v>#DIV/0!</v>
      </c>
      <c r="J9" s="3" t="e">
        <f t="shared" si="0"/>
        <v>#DIV/0!</v>
      </c>
      <c r="K9" s="3" t="e">
        <f t="shared" si="0"/>
        <v>#DIV/0!</v>
      </c>
      <c r="L9" s="3" t="e">
        <f t="shared" si="0"/>
        <v>#DIV/0!</v>
      </c>
      <c r="M9" s="3" t="e">
        <f t="shared" si="0"/>
        <v>#DIV/0!</v>
      </c>
      <c r="N9" s="3" t="e">
        <f t="shared" si="0"/>
        <v>#DIV/0!</v>
      </c>
      <c r="O9" s="191" t="e">
        <f t="shared" si="0"/>
        <v>#DIV/0!</v>
      </c>
      <c r="P9" s="191" t="e">
        <f t="shared" si="0"/>
        <v>#DIV/0!</v>
      </c>
      <c r="Q9" s="191" t="e">
        <f t="shared" si="0"/>
        <v>#DIV/0!</v>
      </c>
      <c r="R9" s="200" t="e">
        <f t="shared" si="0"/>
        <v>#DIV/0!</v>
      </c>
      <c r="S9" s="3" t="e">
        <f t="shared" si="0"/>
        <v>#DIV/0!</v>
      </c>
      <c r="T9" s="3" t="e">
        <f t="shared" si="0"/>
        <v>#DIV/0!</v>
      </c>
      <c r="U9" s="3" t="e">
        <f t="shared" si="0"/>
        <v>#DIV/0!</v>
      </c>
      <c r="V9" s="3" t="e">
        <f t="shared" si="0"/>
        <v>#DIV/0!</v>
      </c>
      <c r="W9" s="3" t="e">
        <f t="shared" si="0"/>
        <v>#DIV/0!</v>
      </c>
      <c r="X9" s="3" t="e">
        <f t="shared" si="0"/>
        <v>#DIV/0!</v>
      </c>
      <c r="Y9" s="3" t="e">
        <f t="shared" si="0"/>
        <v>#DIV/0!</v>
      </c>
      <c r="Z9" s="3" t="e">
        <f t="shared" si="0"/>
        <v>#DIV/0!</v>
      </c>
      <c r="AA9" s="3" t="e">
        <f t="shared" si="0"/>
        <v>#DIV/0!</v>
      </c>
      <c r="AB9" s="3" t="e">
        <f t="shared" si="0"/>
        <v>#DIV/0!</v>
      </c>
      <c r="AC9" s="3" t="e">
        <f t="shared" si="0"/>
        <v>#DIV/0!</v>
      </c>
      <c r="AD9" s="3" t="e">
        <f t="shared" si="0"/>
        <v>#DIV/0!</v>
      </c>
      <c r="AE9" s="3" t="e">
        <f t="shared" si="0"/>
        <v>#DIV/0!</v>
      </c>
      <c r="AF9" s="3" t="e">
        <f t="shared" si="0"/>
        <v>#DIV/0!</v>
      </c>
      <c r="AG9" s="3" t="e">
        <f t="shared" ref="AG9" si="1">SUM(AG4/AG3)</f>
        <v>#DIV/0!</v>
      </c>
    </row>
    <row r="10" spans="1:33" s="17" customFormat="1" ht="15.75" hidden="1" thickBot="1" x14ac:dyDescent="0.3">
      <c r="A10" s="36" t="s">
        <v>45</v>
      </c>
      <c r="B10" s="3">
        <f>SUM(B5/B3)</f>
        <v>0.47619047619047616</v>
      </c>
      <c r="C10" s="3" t="e">
        <f>SUM(C5/C3)</f>
        <v>#DIV/0!</v>
      </c>
      <c r="D10" s="3" t="e">
        <f>SUM(D5/D3)</f>
        <v>#DIV/0!</v>
      </c>
      <c r="E10" s="3" t="e">
        <f t="shared" ref="E10:AF10" si="2">SUM(E5/E3)</f>
        <v>#DIV/0!</v>
      </c>
      <c r="F10" s="3" t="e">
        <f t="shared" si="2"/>
        <v>#DIV/0!</v>
      </c>
      <c r="G10" s="3" t="e">
        <f t="shared" si="2"/>
        <v>#DIV/0!</v>
      </c>
      <c r="H10" s="3" t="e">
        <f t="shared" si="2"/>
        <v>#DIV/0!</v>
      </c>
      <c r="I10" s="3" t="e">
        <f t="shared" si="2"/>
        <v>#DIV/0!</v>
      </c>
      <c r="J10" s="3" t="e">
        <f t="shared" si="2"/>
        <v>#DIV/0!</v>
      </c>
      <c r="K10" s="3" t="e">
        <f t="shared" si="2"/>
        <v>#DIV/0!</v>
      </c>
      <c r="L10" s="3" t="e">
        <f t="shared" si="2"/>
        <v>#DIV/0!</v>
      </c>
      <c r="M10" s="3" t="e">
        <f t="shared" si="2"/>
        <v>#DIV/0!</v>
      </c>
      <c r="N10" s="3" t="e">
        <f t="shared" si="2"/>
        <v>#DIV/0!</v>
      </c>
      <c r="O10" s="191" t="e">
        <f t="shared" si="2"/>
        <v>#DIV/0!</v>
      </c>
      <c r="P10" s="191" t="e">
        <f t="shared" si="2"/>
        <v>#DIV/0!</v>
      </c>
      <c r="Q10" s="191" t="e">
        <f t="shared" si="2"/>
        <v>#DIV/0!</v>
      </c>
      <c r="R10" s="200" t="e">
        <f t="shared" si="2"/>
        <v>#DIV/0!</v>
      </c>
      <c r="S10" s="3" t="e">
        <f t="shared" si="2"/>
        <v>#DIV/0!</v>
      </c>
      <c r="T10" s="3" t="e">
        <f t="shared" si="2"/>
        <v>#DIV/0!</v>
      </c>
      <c r="U10" s="3" t="e">
        <f t="shared" si="2"/>
        <v>#DIV/0!</v>
      </c>
      <c r="V10" s="3" t="e">
        <f t="shared" si="2"/>
        <v>#DIV/0!</v>
      </c>
      <c r="W10" s="3" t="e">
        <f t="shared" si="2"/>
        <v>#DIV/0!</v>
      </c>
      <c r="X10" s="3" t="e">
        <f t="shared" si="2"/>
        <v>#DIV/0!</v>
      </c>
      <c r="Y10" s="3" t="e">
        <f t="shared" si="2"/>
        <v>#DIV/0!</v>
      </c>
      <c r="Z10" s="3" t="e">
        <f t="shared" si="2"/>
        <v>#DIV/0!</v>
      </c>
      <c r="AA10" s="3" t="e">
        <f t="shared" si="2"/>
        <v>#DIV/0!</v>
      </c>
      <c r="AB10" s="3" t="e">
        <f t="shared" si="2"/>
        <v>#DIV/0!</v>
      </c>
      <c r="AC10" s="3" t="e">
        <f t="shared" si="2"/>
        <v>#DIV/0!</v>
      </c>
      <c r="AD10" s="3" t="e">
        <f t="shared" si="2"/>
        <v>#DIV/0!</v>
      </c>
      <c r="AE10" s="3" t="e">
        <f t="shared" si="2"/>
        <v>#DIV/0!</v>
      </c>
      <c r="AF10" s="3" t="e">
        <f t="shared" si="2"/>
        <v>#DIV/0!</v>
      </c>
      <c r="AG10" s="3" t="e">
        <f t="shared" ref="AG10" si="3">SUM(AG5/AG3)</f>
        <v>#DIV/0!</v>
      </c>
    </row>
    <row r="11" spans="1:33" s="430" customFormat="1" ht="15.75" hidden="1" thickBot="1" x14ac:dyDescent="0.3">
      <c r="A11" s="428" t="s">
        <v>54</v>
      </c>
      <c r="B11" s="429"/>
      <c r="C11" s="429"/>
      <c r="D11" s="429"/>
      <c r="E11" s="429"/>
      <c r="F11" s="429"/>
      <c r="G11" s="429"/>
      <c r="H11" s="429"/>
      <c r="I11" s="440"/>
      <c r="J11" s="429"/>
      <c r="K11" s="429"/>
      <c r="L11" s="429"/>
      <c r="M11" s="429"/>
      <c r="N11" s="429"/>
      <c r="O11" s="429"/>
      <c r="P11" s="429"/>
      <c r="Q11" s="429"/>
      <c r="R11" s="429"/>
      <c r="S11" s="429"/>
      <c r="T11" s="429"/>
      <c r="U11" s="429"/>
      <c r="V11" s="429"/>
      <c r="W11" s="429"/>
      <c r="X11" s="429"/>
      <c r="Y11" s="429"/>
      <c r="Z11" s="429"/>
      <c r="AA11" s="429"/>
      <c r="AB11" s="429"/>
      <c r="AC11" s="429"/>
      <c r="AD11" s="429"/>
      <c r="AE11" s="429"/>
    </row>
    <row r="12" spans="1:33" s="24" customFormat="1" ht="15.75" hidden="1" thickBot="1" x14ac:dyDescent="0.3">
      <c r="A12" s="26" t="s">
        <v>4</v>
      </c>
      <c r="B12" s="23">
        <v>10</v>
      </c>
      <c r="C12" s="23"/>
      <c r="I12" s="1"/>
      <c r="O12" s="188"/>
      <c r="P12" s="188"/>
      <c r="Q12" s="188"/>
      <c r="R12" s="198"/>
      <c r="X12" s="25"/>
      <c r="AA12" s="25"/>
      <c r="AB12" s="2"/>
      <c r="AC12" s="2"/>
    </row>
    <row r="13" spans="1:33" s="1" customFormat="1" ht="15.75" hidden="1" thickBot="1" x14ac:dyDescent="0.3">
      <c r="A13" s="27" t="s">
        <v>5</v>
      </c>
      <c r="B13" s="22">
        <v>4</v>
      </c>
      <c r="C13" s="22"/>
      <c r="O13" s="189"/>
      <c r="P13" s="189"/>
      <c r="Q13" s="189"/>
      <c r="R13" s="143"/>
      <c r="X13" s="2"/>
      <c r="AA13" s="2"/>
      <c r="AB13" s="2"/>
      <c r="AC13" s="2"/>
    </row>
    <row r="14" spans="1:33" s="1" customFormat="1" ht="15.75" hidden="1" thickBot="1" x14ac:dyDescent="0.3">
      <c r="A14" s="27" t="s">
        <v>6</v>
      </c>
      <c r="B14" s="22">
        <v>16</v>
      </c>
      <c r="C14" s="22"/>
      <c r="O14" s="189"/>
      <c r="P14" s="189"/>
      <c r="Q14" s="189"/>
      <c r="R14" s="143"/>
      <c r="X14" s="2"/>
      <c r="AA14" s="2"/>
      <c r="AB14" s="2"/>
      <c r="AC14" s="2"/>
    </row>
    <row r="15" spans="1:33" s="33" customFormat="1" ht="15.75" hidden="1" thickBot="1" x14ac:dyDescent="0.3">
      <c r="A15" s="35" t="s">
        <v>48</v>
      </c>
      <c r="B15" s="3">
        <f t="shared" ref="B15:AF15" si="4">SUM(B12/B5)</f>
        <v>0.33333333333333331</v>
      </c>
      <c r="C15" s="3" t="e">
        <f t="shared" si="4"/>
        <v>#DIV/0!</v>
      </c>
      <c r="D15" s="3" t="e">
        <f t="shared" si="4"/>
        <v>#DIV/0!</v>
      </c>
      <c r="E15" s="3" t="e">
        <f t="shared" si="4"/>
        <v>#DIV/0!</v>
      </c>
      <c r="F15" s="3" t="e">
        <f t="shared" si="4"/>
        <v>#DIV/0!</v>
      </c>
      <c r="G15" s="3" t="e">
        <f t="shared" si="4"/>
        <v>#DIV/0!</v>
      </c>
      <c r="H15" s="3" t="e">
        <f t="shared" si="4"/>
        <v>#DIV/0!</v>
      </c>
      <c r="I15" s="3" t="e">
        <f t="shared" si="4"/>
        <v>#DIV/0!</v>
      </c>
      <c r="J15" s="3" t="e">
        <f t="shared" si="4"/>
        <v>#DIV/0!</v>
      </c>
      <c r="K15" s="3" t="e">
        <f t="shared" si="4"/>
        <v>#DIV/0!</v>
      </c>
      <c r="L15" s="3" t="e">
        <f t="shared" si="4"/>
        <v>#DIV/0!</v>
      </c>
      <c r="M15" s="3" t="e">
        <f t="shared" si="4"/>
        <v>#DIV/0!</v>
      </c>
      <c r="N15" s="3" t="e">
        <f t="shared" si="4"/>
        <v>#DIV/0!</v>
      </c>
      <c r="O15" s="191" t="e">
        <f t="shared" si="4"/>
        <v>#DIV/0!</v>
      </c>
      <c r="P15" s="191" t="e">
        <f t="shared" si="4"/>
        <v>#DIV/0!</v>
      </c>
      <c r="Q15" s="191" t="e">
        <f t="shared" si="4"/>
        <v>#DIV/0!</v>
      </c>
      <c r="R15" s="200" t="e">
        <f t="shared" si="4"/>
        <v>#DIV/0!</v>
      </c>
      <c r="S15" s="3" t="e">
        <f t="shared" si="4"/>
        <v>#DIV/0!</v>
      </c>
      <c r="T15" s="3" t="e">
        <f t="shared" si="4"/>
        <v>#DIV/0!</v>
      </c>
      <c r="U15" s="3" t="e">
        <f t="shared" si="4"/>
        <v>#DIV/0!</v>
      </c>
      <c r="V15" s="3" t="e">
        <f t="shared" si="4"/>
        <v>#DIV/0!</v>
      </c>
      <c r="W15" s="3" t="e">
        <f t="shared" si="4"/>
        <v>#DIV/0!</v>
      </c>
      <c r="X15" s="3" t="e">
        <f t="shared" si="4"/>
        <v>#DIV/0!</v>
      </c>
      <c r="Y15" s="3" t="e">
        <f t="shared" si="4"/>
        <v>#DIV/0!</v>
      </c>
      <c r="Z15" s="3" t="e">
        <f t="shared" si="4"/>
        <v>#DIV/0!</v>
      </c>
      <c r="AA15" s="3" t="e">
        <f t="shared" si="4"/>
        <v>#DIV/0!</v>
      </c>
      <c r="AB15" s="3" t="e">
        <f t="shared" si="4"/>
        <v>#DIV/0!</v>
      </c>
      <c r="AC15" s="3" t="e">
        <f t="shared" si="4"/>
        <v>#DIV/0!</v>
      </c>
      <c r="AD15" s="3" t="e">
        <f t="shared" si="4"/>
        <v>#DIV/0!</v>
      </c>
      <c r="AE15" s="3" t="e">
        <f t="shared" si="4"/>
        <v>#DIV/0!</v>
      </c>
      <c r="AF15" s="3" t="e">
        <f t="shared" si="4"/>
        <v>#DIV/0!</v>
      </c>
      <c r="AG15" s="3" t="e">
        <f t="shared" ref="AG15" si="5">SUM(AG12/AG5)</f>
        <v>#DIV/0!</v>
      </c>
    </row>
    <row r="16" spans="1:33" s="33" customFormat="1" ht="15.75" hidden="1" thickBot="1" x14ac:dyDescent="0.3">
      <c r="A16" s="35" t="s">
        <v>46</v>
      </c>
      <c r="B16" s="3">
        <f t="shared" ref="B16:AF16" si="6">SUM(B13/B5)</f>
        <v>0.13333333333333333</v>
      </c>
      <c r="C16" s="3" t="e">
        <f t="shared" si="6"/>
        <v>#DIV/0!</v>
      </c>
      <c r="D16" s="3" t="e">
        <f t="shared" si="6"/>
        <v>#DIV/0!</v>
      </c>
      <c r="E16" s="3" t="e">
        <f t="shared" si="6"/>
        <v>#DIV/0!</v>
      </c>
      <c r="F16" s="3" t="e">
        <f t="shared" si="6"/>
        <v>#DIV/0!</v>
      </c>
      <c r="G16" s="3" t="e">
        <f t="shared" si="6"/>
        <v>#DIV/0!</v>
      </c>
      <c r="H16" s="3" t="e">
        <f t="shared" si="6"/>
        <v>#DIV/0!</v>
      </c>
      <c r="I16" s="3" t="e">
        <f t="shared" si="6"/>
        <v>#DIV/0!</v>
      </c>
      <c r="J16" s="3" t="e">
        <f t="shared" si="6"/>
        <v>#DIV/0!</v>
      </c>
      <c r="K16" s="3" t="e">
        <f t="shared" si="6"/>
        <v>#DIV/0!</v>
      </c>
      <c r="L16" s="3" t="e">
        <f t="shared" si="6"/>
        <v>#DIV/0!</v>
      </c>
      <c r="M16" s="3" t="e">
        <f t="shared" si="6"/>
        <v>#DIV/0!</v>
      </c>
      <c r="N16" s="3" t="e">
        <f t="shared" si="6"/>
        <v>#DIV/0!</v>
      </c>
      <c r="O16" s="191" t="e">
        <f t="shared" si="6"/>
        <v>#DIV/0!</v>
      </c>
      <c r="P16" s="191" t="e">
        <f t="shared" si="6"/>
        <v>#DIV/0!</v>
      </c>
      <c r="Q16" s="191" t="e">
        <f t="shared" si="6"/>
        <v>#DIV/0!</v>
      </c>
      <c r="R16" s="200" t="e">
        <f t="shared" si="6"/>
        <v>#DIV/0!</v>
      </c>
      <c r="S16" s="3" t="e">
        <f t="shared" si="6"/>
        <v>#DIV/0!</v>
      </c>
      <c r="T16" s="3" t="e">
        <f t="shared" si="6"/>
        <v>#DIV/0!</v>
      </c>
      <c r="U16" s="3" t="e">
        <f t="shared" si="6"/>
        <v>#DIV/0!</v>
      </c>
      <c r="V16" s="3" t="e">
        <f t="shared" si="6"/>
        <v>#DIV/0!</v>
      </c>
      <c r="W16" s="3" t="e">
        <f t="shared" si="6"/>
        <v>#DIV/0!</v>
      </c>
      <c r="X16" s="3" t="e">
        <f t="shared" si="6"/>
        <v>#DIV/0!</v>
      </c>
      <c r="Y16" s="3" t="e">
        <f t="shared" si="6"/>
        <v>#DIV/0!</v>
      </c>
      <c r="Z16" s="3" t="e">
        <f t="shared" si="6"/>
        <v>#DIV/0!</v>
      </c>
      <c r="AA16" s="3" t="e">
        <f t="shared" si="6"/>
        <v>#DIV/0!</v>
      </c>
      <c r="AB16" s="3" t="e">
        <f t="shared" si="6"/>
        <v>#DIV/0!</v>
      </c>
      <c r="AC16" s="3" t="e">
        <f t="shared" si="6"/>
        <v>#DIV/0!</v>
      </c>
      <c r="AD16" s="3" t="e">
        <f t="shared" si="6"/>
        <v>#DIV/0!</v>
      </c>
      <c r="AE16" s="3" t="e">
        <f t="shared" si="6"/>
        <v>#DIV/0!</v>
      </c>
      <c r="AF16" s="3" t="e">
        <f t="shared" si="6"/>
        <v>#DIV/0!</v>
      </c>
      <c r="AG16" s="3" t="e">
        <f t="shared" ref="AG16" si="7">SUM(AG13/AG5)</f>
        <v>#DIV/0!</v>
      </c>
    </row>
    <row r="17" spans="1:33" s="33" customFormat="1" ht="15.75" hidden="1" thickBot="1" x14ac:dyDescent="0.3">
      <c r="A17" s="34" t="s">
        <v>52</v>
      </c>
      <c r="B17" s="3">
        <f t="shared" ref="B17:AF17" si="8">SUM(B14/B5)</f>
        <v>0.53333333333333333</v>
      </c>
      <c r="C17" s="3" t="e">
        <f t="shared" si="8"/>
        <v>#DIV/0!</v>
      </c>
      <c r="D17" s="3" t="e">
        <f t="shared" si="8"/>
        <v>#DIV/0!</v>
      </c>
      <c r="E17" s="3" t="e">
        <f t="shared" si="8"/>
        <v>#DIV/0!</v>
      </c>
      <c r="F17" s="3" t="e">
        <f t="shared" si="8"/>
        <v>#DIV/0!</v>
      </c>
      <c r="G17" s="3" t="e">
        <f t="shared" si="8"/>
        <v>#DIV/0!</v>
      </c>
      <c r="H17" s="3" t="e">
        <f t="shared" si="8"/>
        <v>#DIV/0!</v>
      </c>
      <c r="I17" s="3" t="e">
        <f t="shared" si="8"/>
        <v>#DIV/0!</v>
      </c>
      <c r="J17" s="3" t="e">
        <f t="shared" si="8"/>
        <v>#DIV/0!</v>
      </c>
      <c r="K17" s="3" t="e">
        <f t="shared" si="8"/>
        <v>#DIV/0!</v>
      </c>
      <c r="L17" s="3" t="e">
        <f t="shared" si="8"/>
        <v>#DIV/0!</v>
      </c>
      <c r="M17" s="3" t="e">
        <f t="shared" si="8"/>
        <v>#DIV/0!</v>
      </c>
      <c r="N17" s="3" t="e">
        <f t="shared" si="8"/>
        <v>#DIV/0!</v>
      </c>
      <c r="O17" s="191" t="e">
        <f t="shared" si="8"/>
        <v>#DIV/0!</v>
      </c>
      <c r="P17" s="191" t="e">
        <f t="shared" si="8"/>
        <v>#DIV/0!</v>
      </c>
      <c r="Q17" s="191" t="e">
        <f t="shared" si="8"/>
        <v>#DIV/0!</v>
      </c>
      <c r="R17" s="200" t="e">
        <f t="shared" si="8"/>
        <v>#DIV/0!</v>
      </c>
      <c r="S17" s="3" t="e">
        <f t="shared" si="8"/>
        <v>#DIV/0!</v>
      </c>
      <c r="T17" s="3" t="e">
        <f t="shared" si="8"/>
        <v>#DIV/0!</v>
      </c>
      <c r="U17" s="3" t="e">
        <f t="shared" si="8"/>
        <v>#DIV/0!</v>
      </c>
      <c r="V17" s="3" t="e">
        <f t="shared" si="8"/>
        <v>#DIV/0!</v>
      </c>
      <c r="W17" s="3" t="e">
        <f t="shared" si="8"/>
        <v>#DIV/0!</v>
      </c>
      <c r="X17" s="3" t="e">
        <f t="shared" si="8"/>
        <v>#DIV/0!</v>
      </c>
      <c r="Y17" s="3" t="e">
        <f t="shared" si="8"/>
        <v>#DIV/0!</v>
      </c>
      <c r="Z17" s="3" t="e">
        <f t="shared" si="8"/>
        <v>#DIV/0!</v>
      </c>
      <c r="AA17" s="3" t="e">
        <f t="shared" si="8"/>
        <v>#DIV/0!</v>
      </c>
      <c r="AB17" s="3" t="e">
        <f t="shared" si="8"/>
        <v>#DIV/0!</v>
      </c>
      <c r="AC17" s="3" t="e">
        <f t="shared" si="8"/>
        <v>#DIV/0!</v>
      </c>
      <c r="AD17" s="3" t="e">
        <f t="shared" si="8"/>
        <v>#DIV/0!</v>
      </c>
      <c r="AE17" s="3" t="e">
        <f t="shared" si="8"/>
        <v>#DIV/0!</v>
      </c>
      <c r="AF17" s="3" t="e">
        <f t="shared" si="8"/>
        <v>#DIV/0!</v>
      </c>
      <c r="AG17" s="3" t="e">
        <f t="shared" ref="AG17" si="9">SUM(AG14/AG5)</f>
        <v>#DIV/0!</v>
      </c>
    </row>
    <row r="18" spans="1:33" s="434" customFormat="1" ht="15.75" hidden="1" thickBot="1" x14ac:dyDescent="0.3"/>
    <row r="19" spans="1:33" s="434" customFormat="1" ht="15.75" hidden="1" thickBot="1" x14ac:dyDescent="0.3"/>
    <row r="20" spans="1:33" s="20" customFormat="1" ht="15.75" hidden="1" thickBot="1" x14ac:dyDescent="0.3">
      <c r="A20" s="115" t="s">
        <v>136</v>
      </c>
      <c r="B20" s="53">
        <v>44075</v>
      </c>
      <c r="C20" s="53">
        <v>44076</v>
      </c>
      <c r="D20" s="53">
        <v>44077</v>
      </c>
      <c r="E20" s="53">
        <v>44078</v>
      </c>
      <c r="F20" s="53">
        <v>44079</v>
      </c>
      <c r="G20" s="53">
        <v>44080</v>
      </c>
      <c r="H20" s="53">
        <v>44081</v>
      </c>
      <c r="I20" s="53">
        <v>44082</v>
      </c>
      <c r="J20" s="53">
        <v>44083</v>
      </c>
      <c r="K20" s="53">
        <v>44084</v>
      </c>
      <c r="L20" s="53">
        <v>44085</v>
      </c>
      <c r="M20" s="53">
        <v>44086</v>
      </c>
      <c r="N20" s="53">
        <v>44087</v>
      </c>
      <c r="O20" s="192">
        <v>44088</v>
      </c>
      <c r="P20" s="192">
        <v>44089</v>
      </c>
      <c r="Q20" s="192">
        <v>44090</v>
      </c>
      <c r="R20" s="201">
        <v>44091</v>
      </c>
      <c r="S20" s="53">
        <v>44092</v>
      </c>
      <c r="T20" s="53">
        <v>44093</v>
      </c>
      <c r="U20" s="53">
        <v>44094</v>
      </c>
      <c r="V20" s="53">
        <v>44095</v>
      </c>
      <c r="W20" s="53">
        <v>44096</v>
      </c>
      <c r="X20" s="53">
        <v>44097</v>
      </c>
      <c r="Y20" s="53">
        <v>44098</v>
      </c>
      <c r="Z20" s="53">
        <v>44099</v>
      </c>
      <c r="AA20" s="53">
        <v>44100</v>
      </c>
      <c r="AB20" s="53">
        <v>44101</v>
      </c>
      <c r="AC20" s="53">
        <v>44102</v>
      </c>
      <c r="AD20" s="53">
        <v>44103</v>
      </c>
      <c r="AE20" s="53">
        <v>44104</v>
      </c>
      <c r="AF20" s="20" t="s">
        <v>126</v>
      </c>
      <c r="AG20" s="20" t="s">
        <v>126</v>
      </c>
    </row>
    <row r="21" spans="1:33" s="25" customFormat="1" ht="15.75" hidden="1" thickBot="1" x14ac:dyDescent="0.3">
      <c r="A21" s="50" t="s">
        <v>0</v>
      </c>
      <c r="B21" s="51">
        <v>103</v>
      </c>
      <c r="D21" s="24"/>
      <c r="O21" s="188"/>
      <c r="P21" s="188"/>
      <c r="Q21" s="188"/>
      <c r="R21" s="198"/>
      <c r="AB21" s="52"/>
      <c r="AC21" s="52"/>
    </row>
    <row r="22" spans="1:33" s="2" customFormat="1" ht="15.75" hidden="1" thickBot="1" x14ac:dyDescent="0.3">
      <c r="A22" s="39" t="s">
        <v>1</v>
      </c>
      <c r="B22" s="38">
        <v>40</v>
      </c>
      <c r="D22" s="1"/>
      <c r="O22" s="189"/>
      <c r="P22" s="189"/>
      <c r="Q22" s="189"/>
      <c r="R22" s="143"/>
    </row>
    <row r="23" spans="1:33" s="2" customFormat="1" ht="15.75" hidden="1" thickBot="1" x14ac:dyDescent="0.3">
      <c r="A23" s="39" t="s">
        <v>2</v>
      </c>
      <c r="B23" s="38">
        <v>63</v>
      </c>
      <c r="D23" s="1"/>
      <c r="O23" s="189"/>
      <c r="P23" s="189"/>
      <c r="Q23" s="189"/>
      <c r="R23" s="143"/>
    </row>
    <row r="24" spans="1:33" s="2" customFormat="1" ht="15.75" hidden="1" thickBot="1" x14ac:dyDescent="0.3">
      <c r="A24" s="39" t="s">
        <v>3</v>
      </c>
      <c r="B24" s="69">
        <v>4.4814814814814814E-2</v>
      </c>
      <c r="C24" s="4"/>
      <c r="D24" s="64"/>
      <c r="E24" s="4"/>
      <c r="F24" s="4"/>
      <c r="G24" s="4"/>
      <c r="H24" s="4"/>
      <c r="I24" s="4"/>
      <c r="J24" s="4"/>
      <c r="K24" s="4"/>
      <c r="L24" s="4"/>
      <c r="M24" s="4"/>
      <c r="N24" s="4"/>
      <c r="O24" s="190"/>
      <c r="P24" s="190"/>
      <c r="Q24" s="190"/>
      <c r="R24" s="199"/>
      <c r="S24" s="4"/>
      <c r="T24" s="4"/>
      <c r="U24" s="4"/>
      <c r="V24" s="4"/>
      <c r="W24" s="4"/>
      <c r="X24" s="4"/>
      <c r="Y24" s="4"/>
      <c r="Z24" s="4"/>
      <c r="AA24" s="4"/>
      <c r="AB24" s="4"/>
      <c r="AC24" s="4"/>
      <c r="AD24" s="4"/>
    </row>
    <row r="25" spans="1:33" s="2" customFormat="1" ht="15.75" hidden="1" thickBot="1" x14ac:dyDescent="0.3">
      <c r="A25" s="39" t="s">
        <v>50</v>
      </c>
      <c r="B25" s="69">
        <v>8.8425925925925911E-3</v>
      </c>
      <c r="C25" s="4"/>
      <c r="D25" s="64"/>
      <c r="E25" s="4"/>
      <c r="F25" s="4"/>
      <c r="G25" s="4"/>
      <c r="H25" s="4"/>
      <c r="I25" s="4"/>
      <c r="J25" s="4"/>
      <c r="K25" s="4"/>
      <c r="L25" s="4"/>
      <c r="M25" s="4"/>
      <c r="N25" s="4"/>
      <c r="O25" s="190"/>
      <c r="P25" s="190"/>
      <c r="Q25" s="190"/>
      <c r="R25" s="199"/>
      <c r="S25" s="4"/>
      <c r="T25" s="4"/>
      <c r="U25" s="4"/>
      <c r="V25" s="4"/>
      <c r="W25" s="4"/>
      <c r="X25" s="4"/>
      <c r="Y25" s="4"/>
      <c r="Z25" s="4"/>
      <c r="AA25" s="5"/>
      <c r="AB25" s="5"/>
      <c r="AC25" s="5"/>
      <c r="AD25" s="4"/>
    </row>
    <row r="26" spans="1:33" s="2" customFormat="1" ht="15.75" hidden="1" thickBot="1" x14ac:dyDescent="0.3">
      <c r="A26" s="39" t="s">
        <v>125</v>
      </c>
      <c r="B26" s="69">
        <v>2.1666666666666667E-2</v>
      </c>
      <c r="C26" s="4"/>
      <c r="D26" s="64"/>
      <c r="E26" s="4"/>
      <c r="F26" s="4"/>
      <c r="G26" s="4"/>
      <c r="H26" s="4"/>
      <c r="I26" s="4"/>
      <c r="J26" s="4"/>
      <c r="K26" s="4"/>
      <c r="L26" s="4"/>
      <c r="M26" s="4"/>
      <c r="N26" s="4"/>
      <c r="O26" s="190"/>
      <c r="P26" s="190"/>
      <c r="Q26" s="190"/>
      <c r="R26" s="199"/>
      <c r="S26" s="4"/>
      <c r="T26" s="4"/>
      <c r="U26" s="4"/>
      <c r="V26" s="4"/>
      <c r="W26" s="4"/>
      <c r="X26" s="4"/>
      <c r="Y26" s="4"/>
      <c r="Z26" s="4"/>
      <c r="AA26" s="5"/>
      <c r="AB26" s="5"/>
      <c r="AC26" s="5"/>
      <c r="AD26" s="4"/>
    </row>
    <row r="27" spans="1:33" s="17" customFormat="1" ht="15.75" hidden="1" thickBot="1" x14ac:dyDescent="0.3">
      <c r="A27" s="37" t="s">
        <v>51</v>
      </c>
      <c r="B27" s="33">
        <f t="shared" ref="B27:AF27" si="10">SUM(B22/B21)</f>
        <v>0.38834951456310679</v>
      </c>
      <c r="C27" s="33" t="e">
        <f t="shared" si="10"/>
        <v>#DIV/0!</v>
      </c>
      <c r="D27" s="3" t="e">
        <f t="shared" si="10"/>
        <v>#DIV/0!</v>
      </c>
      <c r="E27" s="33" t="e">
        <f t="shared" si="10"/>
        <v>#DIV/0!</v>
      </c>
      <c r="F27" s="33" t="e">
        <f t="shared" si="10"/>
        <v>#DIV/0!</v>
      </c>
      <c r="G27" s="33" t="e">
        <f t="shared" si="10"/>
        <v>#DIV/0!</v>
      </c>
      <c r="H27" s="33" t="e">
        <f t="shared" si="10"/>
        <v>#DIV/0!</v>
      </c>
      <c r="I27" s="33" t="e">
        <f t="shared" si="10"/>
        <v>#DIV/0!</v>
      </c>
      <c r="J27" s="33" t="e">
        <f t="shared" si="10"/>
        <v>#DIV/0!</v>
      </c>
      <c r="K27" s="33" t="e">
        <f t="shared" si="10"/>
        <v>#DIV/0!</v>
      </c>
      <c r="L27" s="33" t="e">
        <f t="shared" si="10"/>
        <v>#DIV/0!</v>
      </c>
      <c r="M27" s="33" t="e">
        <f t="shared" si="10"/>
        <v>#DIV/0!</v>
      </c>
      <c r="N27" s="33" t="e">
        <f t="shared" si="10"/>
        <v>#DIV/0!</v>
      </c>
      <c r="O27" s="193" t="e">
        <f t="shared" si="10"/>
        <v>#DIV/0!</v>
      </c>
      <c r="P27" s="193" t="e">
        <f t="shared" si="10"/>
        <v>#DIV/0!</v>
      </c>
      <c r="Q27" s="193" t="e">
        <f t="shared" si="10"/>
        <v>#DIV/0!</v>
      </c>
      <c r="R27" s="202" t="e">
        <f t="shared" si="10"/>
        <v>#DIV/0!</v>
      </c>
      <c r="S27" s="33" t="e">
        <f t="shared" si="10"/>
        <v>#DIV/0!</v>
      </c>
      <c r="T27" s="33" t="e">
        <f t="shared" si="10"/>
        <v>#DIV/0!</v>
      </c>
      <c r="U27" s="33" t="e">
        <f t="shared" si="10"/>
        <v>#DIV/0!</v>
      </c>
      <c r="V27" s="33" t="e">
        <f t="shared" si="10"/>
        <v>#DIV/0!</v>
      </c>
      <c r="W27" s="33" t="e">
        <f t="shared" si="10"/>
        <v>#DIV/0!</v>
      </c>
      <c r="X27" s="33" t="e">
        <f t="shared" si="10"/>
        <v>#DIV/0!</v>
      </c>
      <c r="Y27" s="33" t="e">
        <f t="shared" si="10"/>
        <v>#DIV/0!</v>
      </c>
      <c r="Z27" s="33" t="e">
        <f t="shared" si="10"/>
        <v>#DIV/0!</v>
      </c>
      <c r="AA27" s="33" t="e">
        <f t="shared" si="10"/>
        <v>#DIV/0!</v>
      </c>
      <c r="AB27" s="33" t="e">
        <f t="shared" si="10"/>
        <v>#DIV/0!</v>
      </c>
      <c r="AC27" s="33" t="e">
        <f t="shared" si="10"/>
        <v>#DIV/0!</v>
      </c>
      <c r="AD27" s="33" t="e">
        <f t="shared" si="10"/>
        <v>#DIV/0!</v>
      </c>
      <c r="AE27" s="33" t="e">
        <f t="shared" si="10"/>
        <v>#DIV/0!</v>
      </c>
      <c r="AF27" s="33" t="e">
        <f t="shared" si="10"/>
        <v>#DIV/0!</v>
      </c>
      <c r="AG27" s="33" t="e">
        <f t="shared" ref="AG27" si="11">SUM(AG22/AG21)</f>
        <v>#DIV/0!</v>
      </c>
    </row>
    <row r="28" spans="1:33" s="17" customFormat="1" ht="15.75" hidden="1" thickBot="1" x14ac:dyDescent="0.3">
      <c r="A28" s="36" t="s">
        <v>45</v>
      </c>
      <c r="B28" s="33">
        <f t="shared" ref="B28:AF28" si="12">SUM(B23/B21)</f>
        <v>0.61165048543689315</v>
      </c>
      <c r="C28" s="33" t="e">
        <f t="shared" si="12"/>
        <v>#DIV/0!</v>
      </c>
      <c r="D28" s="3" t="e">
        <f t="shared" si="12"/>
        <v>#DIV/0!</v>
      </c>
      <c r="E28" s="33" t="e">
        <f t="shared" si="12"/>
        <v>#DIV/0!</v>
      </c>
      <c r="F28" s="33" t="e">
        <f t="shared" si="12"/>
        <v>#DIV/0!</v>
      </c>
      <c r="G28" s="33" t="e">
        <f t="shared" si="12"/>
        <v>#DIV/0!</v>
      </c>
      <c r="H28" s="33" t="e">
        <f t="shared" si="12"/>
        <v>#DIV/0!</v>
      </c>
      <c r="I28" s="33" t="e">
        <f t="shared" si="12"/>
        <v>#DIV/0!</v>
      </c>
      <c r="J28" s="33" t="e">
        <f t="shared" si="12"/>
        <v>#DIV/0!</v>
      </c>
      <c r="K28" s="33" t="e">
        <f t="shared" si="12"/>
        <v>#DIV/0!</v>
      </c>
      <c r="L28" s="33" t="e">
        <f t="shared" si="12"/>
        <v>#DIV/0!</v>
      </c>
      <c r="M28" s="33" t="e">
        <f t="shared" si="12"/>
        <v>#DIV/0!</v>
      </c>
      <c r="N28" s="33" t="e">
        <f t="shared" si="12"/>
        <v>#DIV/0!</v>
      </c>
      <c r="O28" s="193" t="e">
        <f t="shared" si="12"/>
        <v>#DIV/0!</v>
      </c>
      <c r="P28" s="193" t="e">
        <f t="shared" si="12"/>
        <v>#DIV/0!</v>
      </c>
      <c r="Q28" s="193" t="e">
        <f t="shared" si="12"/>
        <v>#DIV/0!</v>
      </c>
      <c r="R28" s="202" t="e">
        <f t="shared" si="12"/>
        <v>#DIV/0!</v>
      </c>
      <c r="S28" s="33" t="e">
        <f t="shared" si="12"/>
        <v>#DIV/0!</v>
      </c>
      <c r="T28" s="33" t="e">
        <f t="shared" si="12"/>
        <v>#DIV/0!</v>
      </c>
      <c r="U28" s="33" t="e">
        <f t="shared" si="12"/>
        <v>#DIV/0!</v>
      </c>
      <c r="V28" s="33" t="e">
        <f t="shared" si="12"/>
        <v>#DIV/0!</v>
      </c>
      <c r="W28" s="33" t="e">
        <f t="shared" si="12"/>
        <v>#DIV/0!</v>
      </c>
      <c r="X28" s="33" t="e">
        <f t="shared" si="12"/>
        <v>#DIV/0!</v>
      </c>
      <c r="Y28" s="33" t="e">
        <f t="shared" si="12"/>
        <v>#DIV/0!</v>
      </c>
      <c r="Z28" s="33" t="e">
        <f t="shared" si="12"/>
        <v>#DIV/0!</v>
      </c>
      <c r="AA28" s="33" t="e">
        <f t="shared" si="12"/>
        <v>#DIV/0!</v>
      </c>
      <c r="AB28" s="33" t="e">
        <f t="shared" si="12"/>
        <v>#DIV/0!</v>
      </c>
      <c r="AC28" s="33" t="e">
        <f t="shared" si="12"/>
        <v>#DIV/0!</v>
      </c>
      <c r="AD28" s="33" t="e">
        <f t="shared" si="12"/>
        <v>#DIV/0!</v>
      </c>
      <c r="AE28" s="33" t="e">
        <f t="shared" si="12"/>
        <v>#DIV/0!</v>
      </c>
      <c r="AF28" s="33" t="e">
        <f t="shared" si="12"/>
        <v>#DIV/0!</v>
      </c>
      <c r="AG28" s="33" t="e">
        <f t="shared" ref="AG28" si="13">SUM(AG23/AG21)</f>
        <v>#DIV/0!</v>
      </c>
    </row>
    <row r="29" spans="1:33" s="438" customFormat="1" ht="15.75" hidden="1" thickBot="1" x14ac:dyDescent="0.3">
      <c r="A29" s="436" t="s">
        <v>53</v>
      </c>
      <c r="B29" s="437"/>
      <c r="C29" s="437"/>
      <c r="D29" s="437"/>
      <c r="E29" s="437"/>
      <c r="F29" s="437"/>
      <c r="G29" s="437"/>
      <c r="H29" s="437"/>
      <c r="I29" s="437"/>
      <c r="J29" s="437"/>
      <c r="K29" s="437"/>
      <c r="L29" s="437"/>
      <c r="M29" s="437"/>
      <c r="N29" s="437"/>
      <c r="O29" s="437"/>
      <c r="P29" s="437"/>
      <c r="Q29" s="437"/>
      <c r="R29" s="437"/>
      <c r="S29" s="437"/>
      <c r="T29" s="437"/>
      <c r="U29" s="437"/>
      <c r="V29" s="437"/>
      <c r="W29" s="437"/>
      <c r="X29" s="437"/>
      <c r="Y29" s="437"/>
      <c r="Z29" s="437"/>
      <c r="AA29" s="437"/>
      <c r="AB29" s="437"/>
      <c r="AC29" s="437"/>
      <c r="AD29" s="437"/>
      <c r="AE29" s="437"/>
    </row>
    <row r="30" spans="1:33" s="25" customFormat="1" ht="15.75" hidden="1" thickBot="1" x14ac:dyDescent="0.3">
      <c r="A30" s="32" t="s">
        <v>9</v>
      </c>
      <c r="B30" s="25">
        <v>21</v>
      </c>
      <c r="D30" s="24"/>
      <c r="O30" s="188"/>
      <c r="P30" s="188"/>
      <c r="Q30" s="188"/>
      <c r="R30" s="198"/>
    </row>
    <row r="31" spans="1:33" s="2" customFormat="1" ht="15.75" hidden="1" thickBot="1" x14ac:dyDescent="0.3">
      <c r="A31" s="21" t="s">
        <v>5</v>
      </c>
      <c r="B31" s="2">
        <v>9</v>
      </c>
      <c r="D31" s="1"/>
      <c r="O31" s="189"/>
      <c r="P31" s="189"/>
      <c r="Q31" s="189"/>
      <c r="R31" s="143"/>
    </row>
    <row r="32" spans="1:33" s="2" customFormat="1" ht="15.75" hidden="1" thickBot="1" x14ac:dyDescent="0.3">
      <c r="A32" s="21" t="s">
        <v>6</v>
      </c>
      <c r="B32" s="2">
        <v>33</v>
      </c>
      <c r="D32" s="1"/>
      <c r="O32" s="189"/>
      <c r="P32" s="189"/>
      <c r="Q32" s="189"/>
      <c r="R32" s="143"/>
    </row>
    <row r="33" spans="1:33" s="33" customFormat="1" ht="15.75" hidden="1" thickBot="1" x14ac:dyDescent="0.3">
      <c r="A33" s="35" t="s">
        <v>48</v>
      </c>
      <c r="B33" s="3">
        <f t="shared" ref="B33:AF33" si="14">SUM(B30/B23)</f>
        <v>0.33333333333333331</v>
      </c>
      <c r="C33" s="3" t="e">
        <f t="shared" si="14"/>
        <v>#DIV/0!</v>
      </c>
      <c r="D33" s="3" t="e">
        <f t="shared" si="14"/>
        <v>#DIV/0!</v>
      </c>
      <c r="E33" s="3" t="e">
        <f t="shared" si="14"/>
        <v>#DIV/0!</v>
      </c>
      <c r="F33" s="3" t="e">
        <f t="shared" si="14"/>
        <v>#DIV/0!</v>
      </c>
      <c r="G33" s="3" t="e">
        <f t="shared" si="14"/>
        <v>#DIV/0!</v>
      </c>
      <c r="H33" s="3" t="e">
        <f t="shared" si="14"/>
        <v>#DIV/0!</v>
      </c>
      <c r="I33" s="3" t="e">
        <f t="shared" si="14"/>
        <v>#DIV/0!</v>
      </c>
      <c r="J33" s="3" t="e">
        <f t="shared" si="14"/>
        <v>#DIV/0!</v>
      </c>
      <c r="K33" s="3" t="e">
        <f t="shared" si="14"/>
        <v>#DIV/0!</v>
      </c>
      <c r="L33" s="3" t="e">
        <f t="shared" si="14"/>
        <v>#DIV/0!</v>
      </c>
      <c r="M33" s="3" t="e">
        <f t="shared" si="14"/>
        <v>#DIV/0!</v>
      </c>
      <c r="N33" s="3" t="e">
        <f t="shared" si="14"/>
        <v>#DIV/0!</v>
      </c>
      <c r="O33" s="191" t="e">
        <f t="shared" si="14"/>
        <v>#DIV/0!</v>
      </c>
      <c r="P33" s="191" t="e">
        <f t="shared" si="14"/>
        <v>#DIV/0!</v>
      </c>
      <c r="Q33" s="191" t="e">
        <f t="shared" si="14"/>
        <v>#DIV/0!</v>
      </c>
      <c r="R33" s="200" t="e">
        <f t="shared" si="14"/>
        <v>#DIV/0!</v>
      </c>
      <c r="S33" s="3" t="e">
        <f t="shared" si="14"/>
        <v>#DIV/0!</v>
      </c>
      <c r="T33" s="3" t="e">
        <f t="shared" si="14"/>
        <v>#DIV/0!</v>
      </c>
      <c r="U33" s="3" t="e">
        <f t="shared" si="14"/>
        <v>#DIV/0!</v>
      </c>
      <c r="V33" s="3" t="e">
        <f t="shared" si="14"/>
        <v>#DIV/0!</v>
      </c>
      <c r="W33" s="3" t="e">
        <f t="shared" si="14"/>
        <v>#DIV/0!</v>
      </c>
      <c r="X33" s="3" t="e">
        <f t="shared" si="14"/>
        <v>#DIV/0!</v>
      </c>
      <c r="Y33" s="3" t="e">
        <f t="shared" si="14"/>
        <v>#DIV/0!</v>
      </c>
      <c r="Z33" s="3" t="e">
        <f t="shared" si="14"/>
        <v>#DIV/0!</v>
      </c>
      <c r="AA33" s="3" t="e">
        <f t="shared" si="14"/>
        <v>#DIV/0!</v>
      </c>
      <c r="AB33" s="3" t="e">
        <f t="shared" si="14"/>
        <v>#DIV/0!</v>
      </c>
      <c r="AC33" s="3" t="e">
        <f t="shared" si="14"/>
        <v>#DIV/0!</v>
      </c>
      <c r="AD33" s="3" t="e">
        <f t="shared" si="14"/>
        <v>#DIV/0!</v>
      </c>
      <c r="AE33" s="3" t="e">
        <f t="shared" si="14"/>
        <v>#DIV/0!</v>
      </c>
      <c r="AF33" s="3" t="e">
        <f t="shared" si="14"/>
        <v>#DIV/0!</v>
      </c>
      <c r="AG33" s="3" t="e">
        <f t="shared" ref="AG33" si="15">SUM(AG30/AG23)</f>
        <v>#DIV/0!</v>
      </c>
    </row>
    <row r="34" spans="1:33" s="33" customFormat="1" ht="15.75" hidden="1" thickBot="1" x14ac:dyDescent="0.3">
      <c r="A34" s="35" t="s">
        <v>46</v>
      </c>
      <c r="B34" s="3">
        <f t="shared" ref="B34:AF34" si="16">SUM(B31/B23)</f>
        <v>0.14285714285714285</v>
      </c>
      <c r="C34" s="3" t="e">
        <f t="shared" si="16"/>
        <v>#DIV/0!</v>
      </c>
      <c r="D34" s="3" t="e">
        <f t="shared" si="16"/>
        <v>#DIV/0!</v>
      </c>
      <c r="E34" s="3" t="e">
        <f t="shared" si="16"/>
        <v>#DIV/0!</v>
      </c>
      <c r="F34" s="3" t="e">
        <f t="shared" si="16"/>
        <v>#DIV/0!</v>
      </c>
      <c r="G34" s="3" t="e">
        <f t="shared" si="16"/>
        <v>#DIV/0!</v>
      </c>
      <c r="H34" s="3" t="e">
        <f t="shared" si="16"/>
        <v>#DIV/0!</v>
      </c>
      <c r="I34" s="3" t="e">
        <f t="shared" si="16"/>
        <v>#DIV/0!</v>
      </c>
      <c r="J34" s="3" t="e">
        <f t="shared" si="16"/>
        <v>#DIV/0!</v>
      </c>
      <c r="K34" s="3" t="e">
        <f t="shared" si="16"/>
        <v>#DIV/0!</v>
      </c>
      <c r="L34" s="3" t="e">
        <f t="shared" si="16"/>
        <v>#DIV/0!</v>
      </c>
      <c r="M34" s="3" t="e">
        <f t="shared" si="16"/>
        <v>#DIV/0!</v>
      </c>
      <c r="N34" s="3" t="e">
        <f t="shared" si="16"/>
        <v>#DIV/0!</v>
      </c>
      <c r="O34" s="191" t="e">
        <f t="shared" si="16"/>
        <v>#DIV/0!</v>
      </c>
      <c r="P34" s="191" t="e">
        <f t="shared" si="16"/>
        <v>#DIV/0!</v>
      </c>
      <c r="Q34" s="191" t="e">
        <f t="shared" si="16"/>
        <v>#DIV/0!</v>
      </c>
      <c r="R34" s="200" t="e">
        <f t="shared" si="16"/>
        <v>#DIV/0!</v>
      </c>
      <c r="S34" s="3" t="e">
        <f t="shared" si="16"/>
        <v>#DIV/0!</v>
      </c>
      <c r="T34" s="3" t="e">
        <f t="shared" si="16"/>
        <v>#DIV/0!</v>
      </c>
      <c r="U34" s="3" t="e">
        <f t="shared" si="16"/>
        <v>#DIV/0!</v>
      </c>
      <c r="V34" s="3" t="e">
        <f t="shared" si="16"/>
        <v>#DIV/0!</v>
      </c>
      <c r="W34" s="3" t="e">
        <f t="shared" si="16"/>
        <v>#DIV/0!</v>
      </c>
      <c r="X34" s="3" t="e">
        <f t="shared" si="16"/>
        <v>#DIV/0!</v>
      </c>
      <c r="Y34" s="3" t="e">
        <f t="shared" si="16"/>
        <v>#DIV/0!</v>
      </c>
      <c r="Z34" s="3" t="e">
        <f t="shared" si="16"/>
        <v>#DIV/0!</v>
      </c>
      <c r="AA34" s="3" t="e">
        <f t="shared" si="16"/>
        <v>#DIV/0!</v>
      </c>
      <c r="AB34" s="3" t="e">
        <f t="shared" si="16"/>
        <v>#DIV/0!</v>
      </c>
      <c r="AC34" s="3" t="e">
        <f t="shared" si="16"/>
        <v>#DIV/0!</v>
      </c>
      <c r="AD34" s="3" t="e">
        <f t="shared" si="16"/>
        <v>#DIV/0!</v>
      </c>
      <c r="AE34" s="3" t="e">
        <f t="shared" si="16"/>
        <v>#DIV/0!</v>
      </c>
      <c r="AF34" s="3" t="e">
        <f t="shared" si="16"/>
        <v>#DIV/0!</v>
      </c>
      <c r="AG34" s="3" t="e">
        <f t="shared" ref="AG34" si="17">SUM(AG31/AG23)</f>
        <v>#DIV/0!</v>
      </c>
    </row>
    <row r="35" spans="1:33" s="33" customFormat="1" ht="15.75" hidden="1" thickBot="1" x14ac:dyDescent="0.3">
      <c r="A35" s="34" t="s">
        <v>52</v>
      </c>
      <c r="B35" s="3">
        <f t="shared" ref="B35:AF35" si="18">SUM(B32/B23)</f>
        <v>0.52380952380952384</v>
      </c>
      <c r="C35" s="3" t="e">
        <f t="shared" si="18"/>
        <v>#DIV/0!</v>
      </c>
      <c r="D35" s="3" t="e">
        <f t="shared" si="18"/>
        <v>#DIV/0!</v>
      </c>
      <c r="E35" s="3" t="e">
        <f t="shared" si="18"/>
        <v>#DIV/0!</v>
      </c>
      <c r="F35" s="3" t="e">
        <f t="shared" si="18"/>
        <v>#DIV/0!</v>
      </c>
      <c r="G35" s="3" t="e">
        <f t="shared" si="18"/>
        <v>#DIV/0!</v>
      </c>
      <c r="H35" s="3" t="e">
        <f t="shared" si="18"/>
        <v>#DIV/0!</v>
      </c>
      <c r="I35" s="3" t="e">
        <f t="shared" si="18"/>
        <v>#DIV/0!</v>
      </c>
      <c r="J35" s="3" t="e">
        <f t="shared" si="18"/>
        <v>#DIV/0!</v>
      </c>
      <c r="K35" s="3" t="e">
        <f t="shared" si="18"/>
        <v>#DIV/0!</v>
      </c>
      <c r="L35" s="3" t="e">
        <f t="shared" si="18"/>
        <v>#DIV/0!</v>
      </c>
      <c r="M35" s="3" t="e">
        <f t="shared" si="18"/>
        <v>#DIV/0!</v>
      </c>
      <c r="N35" s="3" t="e">
        <f t="shared" si="18"/>
        <v>#DIV/0!</v>
      </c>
      <c r="O35" s="191" t="e">
        <f t="shared" si="18"/>
        <v>#DIV/0!</v>
      </c>
      <c r="P35" s="191" t="e">
        <f t="shared" si="18"/>
        <v>#DIV/0!</v>
      </c>
      <c r="Q35" s="191" t="e">
        <f t="shared" si="18"/>
        <v>#DIV/0!</v>
      </c>
      <c r="R35" s="200" t="e">
        <f t="shared" si="18"/>
        <v>#DIV/0!</v>
      </c>
      <c r="S35" s="3" t="e">
        <f t="shared" si="18"/>
        <v>#DIV/0!</v>
      </c>
      <c r="T35" s="3" t="e">
        <f t="shared" si="18"/>
        <v>#DIV/0!</v>
      </c>
      <c r="U35" s="3" t="e">
        <f t="shared" si="18"/>
        <v>#DIV/0!</v>
      </c>
      <c r="V35" s="3" t="e">
        <f t="shared" si="18"/>
        <v>#DIV/0!</v>
      </c>
      <c r="W35" s="3" t="e">
        <f t="shared" si="18"/>
        <v>#DIV/0!</v>
      </c>
      <c r="X35" s="3" t="e">
        <f t="shared" si="18"/>
        <v>#DIV/0!</v>
      </c>
      <c r="Y35" s="3" t="e">
        <f t="shared" si="18"/>
        <v>#DIV/0!</v>
      </c>
      <c r="Z35" s="3" t="e">
        <f t="shared" si="18"/>
        <v>#DIV/0!</v>
      </c>
      <c r="AA35" s="3" t="e">
        <f t="shared" si="18"/>
        <v>#DIV/0!</v>
      </c>
      <c r="AB35" s="3" t="e">
        <f t="shared" si="18"/>
        <v>#DIV/0!</v>
      </c>
      <c r="AC35" s="3" t="e">
        <f t="shared" si="18"/>
        <v>#DIV/0!</v>
      </c>
      <c r="AD35" s="3" t="e">
        <f t="shared" si="18"/>
        <v>#DIV/0!</v>
      </c>
      <c r="AE35" s="3" t="e">
        <f t="shared" si="18"/>
        <v>#DIV/0!</v>
      </c>
      <c r="AF35" s="3" t="e">
        <f t="shared" si="18"/>
        <v>#DIV/0!</v>
      </c>
      <c r="AG35" s="3" t="e">
        <f t="shared" ref="AG35" si="19">SUM(AG32/AG23)</f>
        <v>#DIV/0!</v>
      </c>
    </row>
    <row r="36" spans="1:33" ht="15.75" hidden="1" thickBot="1" x14ac:dyDescent="0.3"/>
    <row r="37" spans="1:33" s="46" customFormat="1" ht="15.75" thickBot="1" x14ac:dyDescent="0.3">
      <c r="A37" s="46" t="s">
        <v>135</v>
      </c>
      <c r="B37" s="197">
        <v>44105</v>
      </c>
      <c r="C37" s="47">
        <v>44106</v>
      </c>
      <c r="D37" s="47">
        <v>44107</v>
      </c>
      <c r="E37" s="47">
        <v>44108</v>
      </c>
      <c r="F37" s="47">
        <v>44109</v>
      </c>
      <c r="G37" s="47">
        <v>44110</v>
      </c>
      <c r="H37" s="47">
        <v>44111</v>
      </c>
      <c r="I37" s="47">
        <v>44112</v>
      </c>
      <c r="J37" s="47">
        <v>44113</v>
      </c>
      <c r="K37" s="47">
        <v>44114</v>
      </c>
      <c r="L37" s="47">
        <v>44115</v>
      </c>
      <c r="M37" s="47">
        <v>44116</v>
      </c>
      <c r="N37" s="47">
        <v>44117</v>
      </c>
      <c r="O37" s="47">
        <v>44118</v>
      </c>
      <c r="P37" s="47">
        <v>44119</v>
      </c>
      <c r="Q37" s="47">
        <v>44120</v>
      </c>
      <c r="R37" s="47">
        <v>44121</v>
      </c>
      <c r="S37" s="47">
        <v>44122</v>
      </c>
      <c r="T37" s="47">
        <v>44123</v>
      </c>
      <c r="U37" s="47">
        <v>44124</v>
      </c>
      <c r="V37" s="47">
        <v>44125</v>
      </c>
      <c r="W37" s="47">
        <v>44126</v>
      </c>
      <c r="X37" s="47">
        <v>44127</v>
      </c>
      <c r="Y37" s="47">
        <v>44128</v>
      </c>
      <c r="Z37" s="47">
        <v>44129</v>
      </c>
      <c r="AA37" s="47">
        <v>44130</v>
      </c>
      <c r="AB37" s="47">
        <v>44131</v>
      </c>
      <c r="AC37" s="47">
        <v>44132</v>
      </c>
      <c r="AD37" s="47">
        <v>44133</v>
      </c>
      <c r="AE37" s="47">
        <v>44134</v>
      </c>
      <c r="AF37" s="47">
        <v>44135</v>
      </c>
      <c r="AG37" s="46" t="s">
        <v>126</v>
      </c>
    </row>
    <row r="38" spans="1:33" s="25" customFormat="1" x14ac:dyDescent="0.25">
      <c r="A38" s="32" t="s">
        <v>204</v>
      </c>
      <c r="B38" s="25">
        <v>44</v>
      </c>
      <c r="C38" s="25">
        <v>37</v>
      </c>
      <c r="D38" s="25">
        <v>16</v>
      </c>
      <c r="E38" s="25">
        <v>15</v>
      </c>
      <c r="F38" s="25">
        <v>49</v>
      </c>
      <c r="G38" s="25">
        <v>29</v>
      </c>
      <c r="H38" s="25">
        <v>21</v>
      </c>
      <c r="I38" s="25">
        <v>32</v>
      </c>
      <c r="J38" s="25">
        <v>30</v>
      </c>
      <c r="K38" s="25">
        <v>19</v>
      </c>
      <c r="L38" s="25">
        <v>26</v>
      </c>
      <c r="M38" s="25">
        <v>48</v>
      </c>
      <c r="N38" s="25">
        <v>44</v>
      </c>
      <c r="O38" s="25">
        <v>52</v>
      </c>
      <c r="P38" s="25">
        <v>44</v>
      </c>
      <c r="Q38" s="25">
        <v>63</v>
      </c>
      <c r="R38" s="25">
        <v>23</v>
      </c>
      <c r="S38" s="25">
        <v>10</v>
      </c>
      <c r="T38" s="25">
        <v>25</v>
      </c>
      <c r="U38" s="25">
        <v>30</v>
      </c>
      <c r="V38" s="25">
        <v>57</v>
      </c>
      <c r="W38" s="25">
        <v>46</v>
      </c>
      <c r="X38" s="25">
        <v>39</v>
      </c>
      <c r="Y38" s="25">
        <v>17</v>
      </c>
      <c r="Z38" s="25">
        <v>20</v>
      </c>
      <c r="AA38" s="25">
        <v>48</v>
      </c>
      <c r="AB38" s="25">
        <v>28</v>
      </c>
      <c r="AC38" s="25">
        <v>20</v>
      </c>
      <c r="AD38" s="25">
        <v>35</v>
      </c>
      <c r="AE38" s="25">
        <v>30</v>
      </c>
      <c r="AF38" s="25">
        <v>17</v>
      </c>
      <c r="AG38" s="25">
        <f>SUM(C38:AF38)</f>
        <v>970</v>
      </c>
    </row>
    <row r="39" spans="1:33" s="2" customFormat="1" x14ac:dyDescent="0.25">
      <c r="A39" s="21" t="s">
        <v>222</v>
      </c>
      <c r="B39" s="2">
        <v>6</v>
      </c>
      <c r="C39" s="2">
        <v>24</v>
      </c>
      <c r="D39" s="2">
        <v>11</v>
      </c>
      <c r="E39" s="2">
        <v>11</v>
      </c>
      <c r="F39" s="2">
        <v>29</v>
      </c>
      <c r="G39" s="2">
        <v>24</v>
      </c>
      <c r="H39" s="2">
        <v>15</v>
      </c>
      <c r="I39" s="2">
        <v>28</v>
      </c>
      <c r="J39" s="2">
        <v>30</v>
      </c>
      <c r="K39" s="2">
        <v>19</v>
      </c>
      <c r="L39" s="2">
        <v>26</v>
      </c>
      <c r="M39" s="2">
        <v>47</v>
      </c>
      <c r="N39" s="2">
        <v>43</v>
      </c>
      <c r="O39" s="2">
        <v>52</v>
      </c>
      <c r="P39" s="2">
        <v>28</v>
      </c>
      <c r="Q39" s="2">
        <v>57</v>
      </c>
      <c r="R39" s="2">
        <v>22</v>
      </c>
      <c r="S39" s="2">
        <v>8</v>
      </c>
      <c r="T39" s="2">
        <v>19</v>
      </c>
      <c r="U39" s="2">
        <v>21</v>
      </c>
      <c r="V39" s="2">
        <v>38</v>
      </c>
      <c r="W39" s="2">
        <v>30</v>
      </c>
      <c r="X39" s="2">
        <v>34</v>
      </c>
      <c r="Y39" s="2">
        <v>16</v>
      </c>
      <c r="Z39" s="2">
        <v>16</v>
      </c>
      <c r="AA39" s="2">
        <v>32</v>
      </c>
      <c r="AB39" s="2">
        <v>25</v>
      </c>
      <c r="AC39" s="2">
        <v>19</v>
      </c>
      <c r="AD39" s="2">
        <v>27</v>
      </c>
      <c r="AE39" s="2">
        <v>30</v>
      </c>
      <c r="AF39" s="2">
        <v>17</v>
      </c>
      <c r="AG39" s="2">
        <f>SUM(C39:AF39)</f>
        <v>798</v>
      </c>
    </row>
    <row r="40" spans="1:33" s="2" customFormat="1" hidden="1" x14ac:dyDescent="0.25">
      <c r="A40" s="228" t="s">
        <v>218</v>
      </c>
      <c r="B40" s="2">
        <v>38</v>
      </c>
      <c r="C40" s="2">
        <v>13</v>
      </c>
      <c r="D40" s="2">
        <v>4</v>
      </c>
      <c r="E40" s="2">
        <v>2</v>
      </c>
      <c r="F40" s="2">
        <v>20</v>
      </c>
      <c r="G40" s="2">
        <v>5</v>
      </c>
      <c r="H40" s="2">
        <v>6</v>
      </c>
      <c r="I40" s="2">
        <v>2</v>
      </c>
      <c r="M40" s="2">
        <v>14</v>
      </c>
      <c r="N40" s="2">
        <v>13</v>
      </c>
      <c r="P40" s="2">
        <v>15</v>
      </c>
      <c r="S40" s="2">
        <v>2</v>
      </c>
      <c r="T40" s="2">
        <v>6</v>
      </c>
      <c r="U40" s="2">
        <v>8</v>
      </c>
      <c r="V40" s="2">
        <v>2</v>
      </c>
      <c r="AA40" s="2">
        <v>0</v>
      </c>
      <c r="AG40" s="2">
        <f>SUM(D40:AF40)</f>
        <v>99</v>
      </c>
    </row>
    <row r="41" spans="1:33" s="2" customFormat="1" x14ac:dyDescent="0.25">
      <c r="A41" s="21" t="s">
        <v>206</v>
      </c>
      <c r="B41" s="2">
        <v>0</v>
      </c>
      <c r="C41" s="2">
        <v>0</v>
      </c>
      <c r="D41" s="2">
        <v>1</v>
      </c>
      <c r="E41" s="2">
        <v>2</v>
      </c>
      <c r="F41" s="2">
        <v>0</v>
      </c>
      <c r="G41" s="2">
        <v>0</v>
      </c>
      <c r="H41" s="2">
        <v>0</v>
      </c>
      <c r="I41" s="2">
        <v>2</v>
      </c>
      <c r="J41" s="2">
        <v>0</v>
      </c>
      <c r="K41" s="6">
        <v>0</v>
      </c>
      <c r="L41" s="2">
        <v>0</v>
      </c>
      <c r="M41" s="2">
        <v>1</v>
      </c>
      <c r="N41" s="2">
        <v>1</v>
      </c>
      <c r="O41" s="2">
        <v>0</v>
      </c>
      <c r="P41" s="2">
        <v>1</v>
      </c>
      <c r="Q41" s="2">
        <v>3</v>
      </c>
      <c r="R41" s="2">
        <v>1</v>
      </c>
      <c r="S41" s="2">
        <v>0</v>
      </c>
      <c r="T41" s="2">
        <v>0</v>
      </c>
      <c r="U41" s="2">
        <v>1</v>
      </c>
      <c r="V41" s="2">
        <v>17</v>
      </c>
      <c r="W41" s="2">
        <v>16</v>
      </c>
      <c r="X41" s="2">
        <v>5</v>
      </c>
      <c r="Y41" s="2">
        <v>1</v>
      </c>
      <c r="Z41" s="2">
        <v>2</v>
      </c>
      <c r="AA41" s="2">
        <v>10</v>
      </c>
      <c r="AB41" s="2">
        <v>3</v>
      </c>
      <c r="AC41" s="2">
        <v>1</v>
      </c>
      <c r="AD41" s="2">
        <v>3</v>
      </c>
      <c r="AE41" s="2">
        <v>0</v>
      </c>
      <c r="AF41" s="2">
        <v>0</v>
      </c>
      <c r="AG41" s="2">
        <f>SUM(C41:AF41)</f>
        <v>71</v>
      </c>
    </row>
    <row r="42" spans="1:33" s="171" customFormat="1" x14ac:dyDescent="0.25">
      <c r="A42" s="21" t="s">
        <v>207</v>
      </c>
      <c r="B42" s="2">
        <v>0</v>
      </c>
      <c r="C42" s="2">
        <v>0</v>
      </c>
      <c r="D42" s="2">
        <v>1</v>
      </c>
      <c r="E42" s="2">
        <v>0</v>
      </c>
      <c r="F42" s="2">
        <v>0</v>
      </c>
      <c r="G42" s="2">
        <v>0</v>
      </c>
      <c r="H42" s="2">
        <v>0</v>
      </c>
      <c r="I42" s="2">
        <v>2</v>
      </c>
      <c r="J42" s="2">
        <v>0</v>
      </c>
      <c r="K42" s="2">
        <v>0</v>
      </c>
      <c r="L42" s="2">
        <v>0</v>
      </c>
      <c r="M42" s="2">
        <v>1</v>
      </c>
      <c r="N42" s="2">
        <v>0</v>
      </c>
      <c r="O42" s="2">
        <v>0</v>
      </c>
      <c r="P42" s="2">
        <v>1</v>
      </c>
      <c r="Q42" s="2">
        <v>1</v>
      </c>
      <c r="R42" s="2">
        <v>0</v>
      </c>
      <c r="S42" s="2">
        <v>0</v>
      </c>
      <c r="T42" s="2">
        <v>0</v>
      </c>
      <c r="U42" s="2">
        <v>0</v>
      </c>
      <c r="V42" s="2">
        <v>0</v>
      </c>
      <c r="W42" s="2">
        <v>2</v>
      </c>
      <c r="X42" s="2">
        <v>1</v>
      </c>
      <c r="Y42" s="2">
        <v>0</v>
      </c>
      <c r="Z42" s="2">
        <v>0</v>
      </c>
      <c r="AA42" s="2">
        <v>3</v>
      </c>
      <c r="AB42" s="2">
        <v>0</v>
      </c>
      <c r="AC42" s="2">
        <v>0</v>
      </c>
      <c r="AD42" s="2">
        <v>0</v>
      </c>
      <c r="AE42" s="2">
        <v>0</v>
      </c>
      <c r="AF42" s="2">
        <v>0</v>
      </c>
      <c r="AG42" s="2">
        <f>SUM(C42:AF42)</f>
        <v>12</v>
      </c>
    </row>
    <row r="43" spans="1:33" s="171" customFormat="1" x14ac:dyDescent="0.25">
      <c r="A43" s="21" t="s">
        <v>208</v>
      </c>
      <c r="B43" s="2">
        <v>0</v>
      </c>
      <c r="C43" s="2">
        <v>0</v>
      </c>
      <c r="D43" s="2">
        <v>0</v>
      </c>
      <c r="E43" s="2">
        <v>2</v>
      </c>
      <c r="F43" s="2">
        <v>0</v>
      </c>
      <c r="G43" s="2">
        <v>0</v>
      </c>
      <c r="H43" s="2">
        <v>0</v>
      </c>
      <c r="I43" s="2">
        <v>0</v>
      </c>
      <c r="J43" s="2">
        <v>0</v>
      </c>
      <c r="K43" s="2">
        <v>0</v>
      </c>
      <c r="L43" s="2">
        <v>0</v>
      </c>
      <c r="M43" s="2">
        <v>0</v>
      </c>
      <c r="N43" s="2">
        <v>1</v>
      </c>
      <c r="O43" s="2">
        <v>0</v>
      </c>
      <c r="P43" s="2">
        <v>0</v>
      </c>
      <c r="Q43" s="2">
        <v>2</v>
      </c>
      <c r="R43" s="2">
        <v>1</v>
      </c>
      <c r="S43" s="2">
        <v>0</v>
      </c>
      <c r="T43" s="2">
        <v>0</v>
      </c>
      <c r="U43" s="2">
        <v>0</v>
      </c>
      <c r="V43" s="2">
        <v>4</v>
      </c>
      <c r="W43" s="2">
        <v>2</v>
      </c>
      <c r="X43" s="2">
        <v>0</v>
      </c>
      <c r="Y43" s="2">
        <v>0</v>
      </c>
      <c r="Z43" s="2">
        <v>2</v>
      </c>
      <c r="AA43" s="2"/>
      <c r="AB43" s="2">
        <v>0</v>
      </c>
      <c r="AC43" s="2">
        <v>0</v>
      </c>
      <c r="AD43" s="2">
        <v>0</v>
      </c>
      <c r="AE43" s="2">
        <v>0</v>
      </c>
      <c r="AF43" s="2">
        <v>0</v>
      </c>
      <c r="AG43" s="2">
        <f>SUM(C43:AF43)</f>
        <v>14</v>
      </c>
    </row>
    <row r="44" spans="1:33" s="171" customFormat="1" x14ac:dyDescent="0.25">
      <c r="A44" s="21" t="s">
        <v>209</v>
      </c>
      <c r="B44" s="2">
        <v>0</v>
      </c>
      <c r="C44" s="2">
        <v>0</v>
      </c>
      <c r="D44" s="2">
        <v>0</v>
      </c>
      <c r="E44" s="2">
        <v>0</v>
      </c>
      <c r="F44" s="2">
        <v>0</v>
      </c>
      <c r="G44" s="2">
        <v>0</v>
      </c>
      <c r="H44" s="2">
        <v>0</v>
      </c>
      <c r="I44" s="2">
        <v>0</v>
      </c>
      <c r="J44" s="2">
        <v>0</v>
      </c>
      <c r="K44" s="2">
        <v>0</v>
      </c>
      <c r="L44" s="2">
        <v>0</v>
      </c>
      <c r="M44" s="2">
        <v>0</v>
      </c>
      <c r="N44" s="2">
        <v>0</v>
      </c>
      <c r="O44" s="2">
        <v>0</v>
      </c>
      <c r="P44" s="2">
        <v>0</v>
      </c>
      <c r="Q44" s="2">
        <v>0</v>
      </c>
      <c r="R44" s="2">
        <v>0</v>
      </c>
      <c r="S44" s="2">
        <v>0</v>
      </c>
      <c r="T44" s="2">
        <v>0</v>
      </c>
      <c r="U44" s="2">
        <v>1</v>
      </c>
      <c r="V44" s="2">
        <v>13</v>
      </c>
      <c r="W44" s="2">
        <v>12</v>
      </c>
      <c r="X44" s="2">
        <v>4</v>
      </c>
      <c r="Y44" s="2">
        <v>1</v>
      </c>
      <c r="Z44" s="2">
        <v>0</v>
      </c>
      <c r="AA44" s="2">
        <v>7</v>
      </c>
      <c r="AB44" s="2">
        <v>3</v>
      </c>
      <c r="AC44" s="2">
        <v>1</v>
      </c>
      <c r="AD44" s="2">
        <v>3</v>
      </c>
      <c r="AE44" s="2">
        <v>0</v>
      </c>
      <c r="AF44" s="2">
        <v>0</v>
      </c>
      <c r="AG44" s="2">
        <f>SUM(C44:AF44)</f>
        <v>45</v>
      </c>
    </row>
    <row r="45" spans="1:33" s="178" customFormat="1" ht="13.5" thickBot="1" x14ac:dyDescent="0.25">
      <c r="O45" s="209"/>
      <c r="P45" s="209"/>
      <c r="Q45" s="209"/>
      <c r="R45" s="235"/>
    </row>
    <row r="46" spans="1:33" x14ac:dyDescent="0.25">
      <c r="A46" s="116" t="s">
        <v>195</v>
      </c>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229"/>
      <c r="AG46" s="97" t="s">
        <v>127</v>
      </c>
    </row>
    <row r="47" spans="1:33" x14ac:dyDescent="0.25">
      <c r="A47" s="56" t="s">
        <v>189</v>
      </c>
      <c r="B47" s="1">
        <v>171</v>
      </c>
      <c r="C47" s="1">
        <v>116</v>
      </c>
      <c r="D47" s="1">
        <v>101</v>
      </c>
      <c r="E47" s="1">
        <v>126</v>
      </c>
      <c r="F47" s="1">
        <v>127</v>
      </c>
      <c r="G47" s="1">
        <v>117</v>
      </c>
      <c r="H47" s="1">
        <v>111</v>
      </c>
      <c r="I47" s="84">
        <v>102</v>
      </c>
      <c r="J47" s="1">
        <v>77</v>
      </c>
      <c r="K47" s="1">
        <v>119</v>
      </c>
      <c r="L47" s="1">
        <v>109</v>
      </c>
      <c r="M47" s="1">
        <v>132</v>
      </c>
      <c r="N47" s="87">
        <v>143</v>
      </c>
      <c r="O47" s="87">
        <v>130</v>
      </c>
      <c r="P47" s="87">
        <v>150</v>
      </c>
      <c r="Q47" s="87">
        <v>144</v>
      </c>
      <c r="R47" s="84">
        <v>80</v>
      </c>
      <c r="S47" s="1">
        <v>108</v>
      </c>
      <c r="T47" s="1">
        <v>96</v>
      </c>
      <c r="U47" s="1">
        <v>115</v>
      </c>
      <c r="V47" s="1">
        <v>159</v>
      </c>
      <c r="W47" s="1">
        <v>138</v>
      </c>
      <c r="X47" s="1">
        <v>123</v>
      </c>
      <c r="Y47" s="1">
        <v>133</v>
      </c>
      <c r="Z47" s="1">
        <v>119</v>
      </c>
      <c r="AA47" s="1">
        <v>117</v>
      </c>
      <c r="AB47" s="1">
        <v>100</v>
      </c>
      <c r="AC47" s="1">
        <v>103</v>
      </c>
      <c r="AD47" s="1">
        <v>102</v>
      </c>
      <c r="AE47" s="1">
        <v>136</v>
      </c>
      <c r="AF47" s="1">
        <v>113</v>
      </c>
      <c r="AG47" s="1">
        <f>SUM(B47:AF47)</f>
        <v>3717</v>
      </c>
    </row>
    <row r="48" spans="1:33" x14ac:dyDescent="0.25">
      <c r="A48" s="56" t="s">
        <v>190</v>
      </c>
      <c r="B48" s="1">
        <v>89</v>
      </c>
      <c r="C48" s="1">
        <v>66</v>
      </c>
      <c r="D48" s="1">
        <v>67</v>
      </c>
      <c r="E48" s="1">
        <v>68</v>
      </c>
      <c r="F48" s="1">
        <v>74</v>
      </c>
      <c r="G48" s="1">
        <v>79</v>
      </c>
      <c r="H48" s="1">
        <v>68</v>
      </c>
      <c r="I48" s="84">
        <v>66</v>
      </c>
      <c r="J48" s="1">
        <v>46</v>
      </c>
      <c r="K48" s="1">
        <v>63</v>
      </c>
      <c r="L48" s="1">
        <v>58</v>
      </c>
      <c r="M48" s="1">
        <v>79</v>
      </c>
      <c r="N48" s="87">
        <v>57</v>
      </c>
      <c r="O48" s="87">
        <v>61</v>
      </c>
      <c r="P48" s="87">
        <v>73</v>
      </c>
      <c r="Q48" s="87">
        <v>72</v>
      </c>
      <c r="R48" s="84">
        <v>61</v>
      </c>
      <c r="S48" s="1">
        <v>82</v>
      </c>
      <c r="T48" s="1">
        <v>68</v>
      </c>
      <c r="U48" s="1">
        <v>59</v>
      </c>
      <c r="V48" s="1">
        <v>74</v>
      </c>
      <c r="W48" s="1">
        <v>80</v>
      </c>
      <c r="X48" s="1">
        <v>75</v>
      </c>
      <c r="Y48" s="1">
        <v>78</v>
      </c>
      <c r="Z48" s="1">
        <v>85</v>
      </c>
      <c r="AA48" s="1">
        <v>76</v>
      </c>
      <c r="AB48" s="1">
        <v>72</v>
      </c>
      <c r="AC48" s="1">
        <v>74</v>
      </c>
      <c r="AD48" s="1">
        <v>67</v>
      </c>
      <c r="AE48" s="1">
        <v>76</v>
      </c>
      <c r="AF48" s="1">
        <v>79</v>
      </c>
      <c r="AG48" s="1">
        <f>SUM(B48:AF48)</f>
        <v>2192</v>
      </c>
    </row>
    <row r="49" spans="1:33" s="182" customFormat="1" hidden="1" x14ac:dyDescent="0.25">
      <c r="A49" s="195" t="s">
        <v>188</v>
      </c>
      <c r="B49" s="182">
        <f t="shared" ref="B49" si="20">SUM(B38)</f>
        <v>44</v>
      </c>
      <c r="O49" s="87"/>
      <c r="P49" s="87"/>
      <c r="Q49" s="87"/>
      <c r="R49" s="84"/>
    </row>
    <row r="50" spans="1:33" x14ac:dyDescent="0.25">
      <c r="A50" s="56" t="s">
        <v>191</v>
      </c>
      <c r="B50" s="1">
        <v>81</v>
      </c>
      <c r="C50" s="1">
        <v>52</v>
      </c>
      <c r="D50" s="1">
        <v>34</v>
      </c>
      <c r="E50" s="1">
        <v>58</v>
      </c>
      <c r="F50" s="1">
        <v>53</v>
      </c>
      <c r="G50" s="1">
        <v>38</v>
      </c>
      <c r="H50" s="1">
        <v>43</v>
      </c>
      <c r="I50" s="84">
        <v>35</v>
      </c>
      <c r="J50" s="1">
        <v>31</v>
      </c>
      <c r="K50" s="1">
        <v>56</v>
      </c>
      <c r="L50" s="1">
        <v>51</v>
      </c>
      <c r="M50" s="1">
        <v>53</v>
      </c>
      <c r="N50" s="87">
        <v>86</v>
      </c>
      <c r="O50" s="87">
        <v>69</v>
      </c>
      <c r="P50" s="87">
        <v>77</v>
      </c>
      <c r="Q50" s="87">
        <v>72</v>
      </c>
      <c r="R50" s="84">
        <v>19</v>
      </c>
      <c r="S50" s="1">
        <v>26</v>
      </c>
      <c r="T50" s="1">
        <v>28</v>
      </c>
      <c r="U50" s="1">
        <v>56</v>
      </c>
      <c r="V50" s="1">
        <v>68</v>
      </c>
      <c r="W50" s="1">
        <v>58</v>
      </c>
      <c r="X50" s="1">
        <v>48</v>
      </c>
      <c r="Y50" s="1">
        <v>55</v>
      </c>
      <c r="Z50" s="1">
        <v>34</v>
      </c>
      <c r="AA50" s="1">
        <v>41</v>
      </c>
      <c r="AB50" s="1">
        <v>28</v>
      </c>
      <c r="AC50" s="1">
        <v>29</v>
      </c>
      <c r="AD50" s="1">
        <v>34</v>
      </c>
      <c r="AE50" s="1">
        <v>60</v>
      </c>
      <c r="AF50" s="1">
        <v>34</v>
      </c>
      <c r="AG50" s="1">
        <f>SUM(B50:AF50)</f>
        <v>1507</v>
      </c>
    </row>
    <row r="51" spans="1:33" x14ac:dyDescent="0.25">
      <c r="A51" s="56" t="s">
        <v>192</v>
      </c>
      <c r="B51" s="1">
        <v>13</v>
      </c>
      <c r="C51" s="1">
        <v>18</v>
      </c>
      <c r="D51" s="1">
        <v>12</v>
      </c>
      <c r="E51" s="1">
        <v>18</v>
      </c>
      <c r="F51" s="1">
        <v>13</v>
      </c>
      <c r="G51" s="1">
        <v>16</v>
      </c>
      <c r="H51" s="1">
        <v>11</v>
      </c>
      <c r="I51" s="84">
        <v>12</v>
      </c>
      <c r="J51" s="1">
        <v>13</v>
      </c>
      <c r="K51" s="1">
        <v>16</v>
      </c>
      <c r="L51" s="1">
        <v>14</v>
      </c>
      <c r="M51" s="1">
        <v>14</v>
      </c>
      <c r="N51" s="87">
        <v>23</v>
      </c>
      <c r="O51" s="87">
        <v>17</v>
      </c>
      <c r="P51" s="87">
        <v>10</v>
      </c>
      <c r="Q51" s="87">
        <v>11</v>
      </c>
      <c r="R51" s="84">
        <v>6</v>
      </c>
      <c r="S51" s="1">
        <v>11</v>
      </c>
      <c r="T51" s="1">
        <v>14</v>
      </c>
      <c r="U51" s="1">
        <v>14</v>
      </c>
      <c r="V51" s="1">
        <v>16</v>
      </c>
      <c r="W51" s="1">
        <v>9</v>
      </c>
      <c r="X51" s="1">
        <v>15</v>
      </c>
      <c r="Y51" s="1">
        <v>18</v>
      </c>
      <c r="Z51" s="1">
        <v>8</v>
      </c>
      <c r="AA51" s="1">
        <v>14</v>
      </c>
      <c r="AB51" s="1">
        <v>12</v>
      </c>
      <c r="AC51" s="1">
        <v>17</v>
      </c>
      <c r="AD51" s="1">
        <v>15</v>
      </c>
      <c r="AE51" s="1">
        <v>12</v>
      </c>
      <c r="AF51" s="1">
        <v>18</v>
      </c>
      <c r="AG51" s="1">
        <f>SUM(B51:AF51)</f>
        <v>430</v>
      </c>
    </row>
    <row r="52" spans="1:33" x14ac:dyDescent="0.25">
      <c r="A52" s="56" t="s">
        <v>194</v>
      </c>
      <c r="B52" s="1">
        <v>7</v>
      </c>
      <c r="C52" s="1">
        <v>8</v>
      </c>
      <c r="D52" s="1">
        <v>4</v>
      </c>
      <c r="E52" s="1">
        <v>8</v>
      </c>
      <c r="F52" s="1">
        <v>9</v>
      </c>
      <c r="G52" s="1">
        <v>7</v>
      </c>
      <c r="H52" s="1">
        <v>3</v>
      </c>
      <c r="I52" s="84">
        <v>7</v>
      </c>
      <c r="J52" s="1">
        <v>2</v>
      </c>
      <c r="K52" s="1">
        <v>11</v>
      </c>
      <c r="L52" s="1">
        <v>7</v>
      </c>
      <c r="M52" s="1">
        <v>8</v>
      </c>
      <c r="N52" s="87">
        <v>10</v>
      </c>
      <c r="O52" s="87">
        <v>5</v>
      </c>
      <c r="P52" s="87">
        <v>10</v>
      </c>
      <c r="Q52" s="87">
        <v>7</v>
      </c>
      <c r="R52" s="84">
        <v>4</v>
      </c>
      <c r="S52" s="1">
        <v>4</v>
      </c>
      <c r="T52" s="1">
        <v>2</v>
      </c>
      <c r="U52" s="1">
        <v>9</v>
      </c>
      <c r="V52" s="1">
        <v>8</v>
      </c>
      <c r="W52" s="1">
        <v>7</v>
      </c>
      <c r="X52" s="1">
        <v>4</v>
      </c>
      <c r="Y52" s="1">
        <v>15</v>
      </c>
      <c r="Z52" s="1">
        <v>5</v>
      </c>
      <c r="AA52" s="1">
        <v>7</v>
      </c>
      <c r="AB52" s="1">
        <v>2</v>
      </c>
      <c r="AC52" s="1">
        <v>1</v>
      </c>
      <c r="AD52" s="1">
        <v>3</v>
      </c>
      <c r="AE52" s="1">
        <v>9</v>
      </c>
      <c r="AF52" s="1">
        <v>4</v>
      </c>
      <c r="AG52" s="1">
        <f>SUM(B52:AF52)</f>
        <v>197</v>
      </c>
    </row>
    <row r="53" spans="1:33" x14ac:dyDescent="0.25">
      <c r="A53" s="56" t="s">
        <v>193</v>
      </c>
      <c r="B53" s="1">
        <v>61</v>
      </c>
      <c r="C53" s="1">
        <v>26</v>
      </c>
      <c r="D53" s="1">
        <v>18</v>
      </c>
      <c r="E53" s="1">
        <v>32</v>
      </c>
      <c r="F53" s="1">
        <v>31</v>
      </c>
      <c r="G53" s="1">
        <v>15</v>
      </c>
      <c r="H53" s="1">
        <v>29</v>
      </c>
      <c r="I53" s="84">
        <v>16</v>
      </c>
      <c r="J53" s="1">
        <v>14</v>
      </c>
      <c r="K53" s="1">
        <v>29</v>
      </c>
      <c r="L53" s="1">
        <v>30</v>
      </c>
      <c r="M53" s="1">
        <v>31</v>
      </c>
      <c r="N53" s="87">
        <v>53</v>
      </c>
      <c r="O53" s="87">
        <v>47</v>
      </c>
      <c r="P53" s="87">
        <v>57</v>
      </c>
      <c r="Q53" s="87">
        <v>54</v>
      </c>
      <c r="R53" s="84">
        <v>9</v>
      </c>
      <c r="S53" s="1">
        <v>11</v>
      </c>
      <c r="T53" s="1">
        <v>12</v>
      </c>
      <c r="U53" s="1">
        <v>33</v>
      </c>
      <c r="V53" s="1">
        <v>44</v>
      </c>
      <c r="W53" s="1">
        <v>42</v>
      </c>
      <c r="X53" s="1">
        <v>28</v>
      </c>
      <c r="Y53" s="1">
        <v>22</v>
      </c>
      <c r="Z53" s="1">
        <v>21</v>
      </c>
      <c r="AA53" s="1">
        <v>20</v>
      </c>
      <c r="AB53" s="1">
        <v>14</v>
      </c>
      <c r="AC53" s="1">
        <v>11</v>
      </c>
      <c r="AD53" s="1">
        <v>16</v>
      </c>
      <c r="AE53" s="1">
        <v>39</v>
      </c>
      <c r="AF53" s="1">
        <v>12</v>
      </c>
      <c r="AG53" s="1">
        <f>SUM(B53:AF53)</f>
        <v>877</v>
      </c>
    </row>
    <row r="54" spans="1:33" x14ac:dyDescent="0.25">
      <c r="A54" s="58" t="s">
        <v>217</v>
      </c>
      <c r="B54" s="61">
        <v>3.4490740740740745E-3</v>
      </c>
      <c r="C54" s="61">
        <v>2.1412037037037038E-3</v>
      </c>
      <c r="D54" s="61">
        <v>1.5624999999999999E-3</v>
      </c>
      <c r="E54" s="61">
        <v>3.2638888888888891E-3</v>
      </c>
      <c r="F54" s="61">
        <v>1.5509259259259261E-3</v>
      </c>
      <c r="G54" s="61">
        <v>1.8171296296296297E-3</v>
      </c>
      <c r="H54" s="61">
        <v>2.2916666666666667E-3</v>
      </c>
      <c r="I54" s="61">
        <v>3.3333333333333335E-3</v>
      </c>
      <c r="J54" s="61">
        <v>2.9976851851851848E-3</v>
      </c>
      <c r="K54" s="61">
        <v>3.2870370370370367E-3</v>
      </c>
      <c r="L54" s="61">
        <v>3.9930555555555561E-3</v>
      </c>
      <c r="M54" s="61">
        <v>2.6041666666666665E-3</v>
      </c>
      <c r="N54" s="61">
        <v>3.7268518518518514E-3</v>
      </c>
      <c r="O54" s="61">
        <v>6.7013888888888887E-3</v>
      </c>
      <c r="P54" s="61">
        <v>4.7685185185185183E-3</v>
      </c>
      <c r="Q54" s="61">
        <v>3.1481481481481482E-3</v>
      </c>
      <c r="R54" s="61">
        <v>2.685185185185185E-3</v>
      </c>
      <c r="S54" s="61">
        <v>1.4583333333333334E-3</v>
      </c>
      <c r="T54" s="61">
        <v>5.9027777777777778E-4</v>
      </c>
      <c r="U54" s="61">
        <v>5.0347222222222225E-3</v>
      </c>
      <c r="V54" s="61">
        <v>1.8634259259259261E-3</v>
      </c>
      <c r="W54" s="61">
        <v>1.5972222222222221E-3</v>
      </c>
      <c r="X54" s="61">
        <v>1.712962962962963E-3</v>
      </c>
      <c r="Y54" s="61">
        <v>1.6666666666666668E-3</v>
      </c>
      <c r="Z54" s="61">
        <v>1.5972222222222221E-3</v>
      </c>
      <c r="AA54" s="61">
        <v>2.4421296296296296E-3</v>
      </c>
      <c r="AB54" s="61">
        <v>2.673611111111111E-3</v>
      </c>
      <c r="AC54" s="61">
        <v>2.1874999999999998E-3</v>
      </c>
      <c r="AD54" s="61">
        <v>1.1342592592592591E-3</v>
      </c>
      <c r="AE54" s="61">
        <v>2.488425925925926E-3</v>
      </c>
      <c r="AF54" s="61">
        <v>2.1990740740740742E-3</v>
      </c>
      <c r="AG54" s="61">
        <f>AVERAGE(B54:AF54)</f>
        <v>2.6441158900836321E-3</v>
      </c>
    </row>
    <row r="55" spans="1:33" x14ac:dyDescent="0.25">
      <c r="A55" s="62" t="s">
        <v>210</v>
      </c>
      <c r="B55" s="63">
        <v>1.5833333333333335E-2</v>
      </c>
      <c r="C55" s="63">
        <v>1.8194444444444444E-2</v>
      </c>
      <c r="D55" s="63">
        <v>1.9780092592592592E-2</v>
      </c>
      <c r="E55" s="63">
        <v>1.6041666666666666E-2</v>
      </c>
      <c r="F55" s="63">
        <v>1.7083333333333336E-2</v>
      </c>
      <c r="G55" s="63">
        <v>1.6446759259259262E-2</v>
      </c>
      <c r="H55" s="79">
        <v>1.9201388888888889E-2</v>
      </c>
      <c r="I55" s="79">
        <v>1.3136574074074077E-2</v>
      </c>
      <c r="J55" s="79">
        <v>1.951388888888889E-2</v>
      </c>
      <c r="K55" s="79">
        <v>1.7546296296296296E-2</v>
      </c>
      <c r="L55" s="79">
        <v>1.6354166666666666E-2</v>
      </c>
      <c r="M55" s="63">
        <v>1.8275462962962962E-2</v>
      </c>
      <c r="N55" s="169">
        <v>1.7615740740740741E-2</v>
      </c>
      <c r="O55" s="169">
        <v>1.6724537037037034E-2</v>
      </c>
      <c r="P55" s="169">
        <v>1.9988425925925927E-2</v>
      </c>
      <c r="Q55" s="169">
        <v>1.1400462962962965E-2</v>
      </c>
      <c r="R55" s="63">
        <v>2.0902777777777781E-2</v>
      </c>
      <c r="S55" s="63">
        <v>1.5474537037037038E-2</v>
      </c>
      <c r="T55" s="63">
        <v>1.375E-2</v>
      </c>
      <c r="U55" s="63">
        <v>1.6261574074074074E-2</v>
      </c>
      <c r="V55" s="63">
        <v>1.579861111111111E-2</v>
      </c>
      <c r="W55" s="63">
        <v>1.4236111111111111E-2</v>
      </c>
      <c r="X55" s="63">
        <v>1.3692129629629629E-2</v>
      </c>
      <c r="Y55" s="63">
        <v>2.2650462962962966E-2</v>
      </c>
      <c r="Z55" s="63">
        <v>1.7303240740740741E-2</v>
      </c>
      <c r="AA55" s="63">
        <v>1.7627314814814814E-2</v>
      </c>
      <c r="AB55" s="63">
        <v>1.7395833333333336E-2</v>
      </c>
      <c r="AC55" s="63">
        <v>1.8020833333333333E-2</v>
      </c>
      <c r="AD55" s="63">
        <v>1.4351851851851852E-2</v>
      </c>
      <c r="AE55" s="63">
        <v>1.90625E-2</v>
      </c>
      <c r="AF55" s="64">
        <v>1.7245370370370369E-2</v>
      </c>
      <c r="AG55" s="64">
        <f>AVERAGE(B55:AF55)</f>
        <v>1.6997087813620072E-2</v>
      </c>
    </row>
    <row r="56" spans="1:33" x14ac:dyDescent="0.25">
      <c r="A56" s="62" t="s">
        <v>219</v>
      </c>
      <c r="B56" s="63">
        <v>1.8576388888888889E-2</v>
      </c>
      <c r="C56" s="63">
        <v>1.2974537037037036E-2</v>
      </c>
      <c r="D56" s="63">
        <v>1.8067129629629631E-2</v>
      </c>
      <c r="E56" s="63">
        <v>1.3888888888888888E-2</v>
      </c>
      <c r="F56" s="63">
        <v>8.3217592592592596E-3</v>
      </c>
      <c r="G56" s="63">
        <v>2.1886574074074072E-2</v>
      </c>
      <c r="H56" s="63">
        <v>1.3391203703703704E-2</v>
      </c>
      <c r="I56" s="63">
        <v>2.0960648148148148E-2</v>
      </c>
      <c r="J56" s="63">
        <v>1.7847222222222223E-2</v>
      </c>
      <c r="K56" s="63">
        <v>1.4421296296296295E-2</v>
      </c>
      <c r="L56" s="63">
        <v>1.8715277777777779E-2</v>
      </c>
      <c r="M56" s="63">
        <v>1.1967592592592592E-2</v>
      </c>
      <c r="N56" s="169">
        <v>1.7731481481481483E-2</v>
      </c>
      <c r="O56" s="169">
        <v>2.1689814814814815E-2</v>
      </c>
      <c r="P56" s="169">
        <v>1.9178240740740742E-2</v>
      </c>
      <c r="Q56" s="169">
        <v>1.8726851851851852E-2</v>
      </c>
      <c r="R56" s="63">
        <v>1.4259259259259261E-2</v>
      </c>
      <c r="S56" s="63">
        <v>1.1840277777777778E-2</v>
      </c>
      <c r="T56" s="63">
        <v>4.155092592592593E-3</v>
      </c>
      <c r="U56" s="63">
        <v>1.6886574074074075E-2</v>
      </c>
      <c r="V56" s="63">
        <v>1.5057870370370369E-2</v>
      </c>
      <c r="W56" s="63">
        <v>1.1377314814814814E-2</v>
      </c>
      <c r="X56" s="63">
        <v>1.230324074074074E-2</v>
      </c>
      <c r="Y56" s="63">
        <v>7.3263888888888892E-3</v>
      </c>
      <c r="Z56" s="63">
        <v>9.6412037037037039E-3</v>
      </c>
      <c r="AA56" s="63">
        <v>2.1342592592592594E-2</v>
      </c>
      <c r="AB56" s="63">
        <v>1.4756944444444446E-2</v>
      </c>
      <c r="AC56" s="63">
        <v>1.7928240740740741E-2</v>
      </c>
      <c r="AD56" s="63">
        <v>7.6504629629629631E-3</v>
      </c>
      <c r="AE56" s="63">
        <v>1.6111111111111111E-2</v>
      </c>
      <c r="AF56" s="64">
        <v>1.5520833333333333E-2</v>
      </c>
      <c r="AG56" s="64">
        <f>MAX(B56:AF56)</f>
        <v>2.1886574074074072E-2</v>
      </c>
    </row>
    <row r="57" spans="1:33" x14ac:dyDescent="0.25">
      <c r="A57" s="57" t="s">
        <v>58</v>
      </c>
      <c r="B57" s="19">
        <f>SUM(B48/B47)</f>
        <v>0.52046783625730997</v>
      </c>
      <c r="C57" s="19">
        <f t="shared" ref="C57:AE57" si="21">SUM(C48/C47)</f>
        <v>0.56896551724137934</v>
      </c>
      <c r="D57" s="19">
        <f t="shared" si="21"/>
        <v>0.6633663366336634</v>
      </c>
      <c r="E57" s="19">
        <f t="shared" si="21"/>
        <v>0.53968253968253965</v>
      </c>
      <c r="F57" s="19">
        <f t="shared" si="21"/>
        <v>0.58267716535433067</v>
      </c>
      <c r="G57" s="19">
        <f t="shared" si="21"/>
        <v>0.67521367521367526</v>
      </c>
      <c r="H57" s="19">
        <f t="shared" si="21"/>
        <v>0.61261261261261257</v>
      </c>
      <c r="I57" s="19">
        <f t="shared" si="21"/>
        <v>0.6470588235294118</v>
      </c>
      <c r="J57" s="19">
        <f t="shared" si="21"/>
        <v>0.59740259740259738</v>
      </c>
      <c r="K57" s="19">
        <f t="shared" si="21"/>
        <v>0.52941176470588236</v>
      </c>
      <c r="L57" s="19">
        <f t="shared" si="21"/>
        <v>0.5321100917431193</v>
      </c>
      <c r="M57" s="19">
        <f t="shared" si="21"/>
        <v>0.59848484848484851</v>
      </c>
      <c r="N57" s="19">
        <f t="shared" si="21"/>
        <v>0.39860139860139859</v>
      </c>
      <c r="O57" s="19">
        <f t="shared" si="21"/>
        <v>0.46923076923076923</v>
      </c>
      <c r="P57" s="19">
        <f t="shared" si="21"/>
        <v>0.48666666666666669</v>
      </c>
      <c r="Q57" s="19">
        <f t="shared" si="21"/>
        <v>0.5</v>
      </c>
      <c r="R57" s="19">
        <f>SUM(R48/R47)</f>
        <v>0.76249999999999996</v>
      </c>
      <c r="S57" s="19">
        <f t="shared" si="21"/>
        <v>0.7592592592592593</v>
      </c>
      <c r="T57" s="19">
        <f t="shared" si="21"/>
        <v>0.70833333333333337</v>
      </c>
      <c r="U57" s="19">
        <f>SUM(U48/U47)</f>
        <v>0.5130434782608696</v>
      </c>
      <c r="V57" s="19">
        <f>SUM(V48/V47)</f>
        <v>0.46540880503144655</v>
      </c>
      <c r="W57" s="19">
        <f t="shared" si="21"/>
        <v>0.57971014492753625</v>
      </c>
      <c r="X57" s="19">
        <f t="shared" si="21"/>
        <v>0.6097560975609756</v>
      </c>
      <c r="Y57" s="19">
        <f t="shared" si="21"/>
        <v>0.5864661654135338</v>
      </c>
      <c r="Z57" s="19">
        <f t="shared" si="21"/>
        <v>0.7142857142857143</v>
      </c>
      <c r="AA57" s="19">
        <f t="shared" si="21"/>
        <v>0.6495726495726496</v>
      </c>
      <c r="AB57" s="19">
        <f t="shared" si="21"/>
        <v>0.72</v>
      </c>
      <c r="AC57" s="19">
        <f t="shared" si="21"/>
        <v>0.71844660194174759</v>
      </c>
      <c r="AD57" s="19">
        <f t="shared" si="21"/>
        <v>0.65686274509803921</v>
      </c>
      <c r="AE57" s="19">
        <f t="shared" si="21"/>
        <v>0.55882352941176472</v>
      </c>
      <c r="AF57" s="19">
        <f>SUM(AF48/AF47)</f>
        <v>0.69911504424778759</v>
      </c>
      <c r="AG57" s="19">
        <f>SUM(AG48/AG47)</f>
        <v>0.58972289480764062</v>
      </c>
    </row>
    <row r="58" spans="1:33" x14ac:dyDescent="0.25">
      <c r="A58" s="57" t="s">
        <v>60</v>
      </c>
      <c r="B58" s="19">
        <f t="shared" ref="B58:AF58" si="22">SUM(B50/B47)</f>
        <v>0.47368421052631576</v>
      </c>
      <c r="C58" s="19">
        <f t="shared" si="22"/>
        <v>0.44827586206896552</v>
      </c>
      <c r="D58" s="19">
        <f t="shared" si="22"/>
        <v>0.33663366336633666</v>
      </c>
      <c r="E58" s="19">
        <f t="shared" si="22"/>
        <v>0.46031746031746029</v>
      </c>
      <c r="F58" s="19">
        <f t="shared" si="22"/>
        <v>0.41732283464566927</v>
      </c>
      <c r="G58" s="19">
        <f t="shared" si="22"/>
        <v>0.3247863247863248</v>
      </c>
      <c r="H58" s="19">
        <f t="shared" si="22"/>
        <v>0.38738738738738737</v>
      </c>
      <c r="I58" s="19">
        <f t="shared" si="22"/>
        <v>0.34313725490196079</v>
      </c>
      <c r="J58" s="19">
        <f t="shared" si="22"/>
        <v>0.40259740259740262</v>
      </c>
      <c r="K58" s="19">
        <f t="shared" si="22"/>
        <v>0.47058823529411764</v>
      </c>
      <c r="L58" s="19">
        <f t="shared" si="22"/>
        <v>0.46788990825688076</v>
      </c>
      <c r="M58" s="19">
        <f t="shared" si="22"/>
        <v>0.40151515151515149</v>
      </c>
      <c r="N58" s="19">
        <f t="shared" si="22"/>
        <v>0.60139860139860135</v>
      </c>
      <c r="O58" s="19">
        <f t="shared" si="22"/>
        <v>0.53076923076923077</v>
      </c>
      <c r="P58" s="19">
        <f t="shared" si="22"/>
        <v>0.51333333333333331</v>
      </c>
      <c r="Q58" s="19">
        <f t="shared" si="22"/>
        <v>0.5</v>
      </c>
      <c r="R58" s="19">
        <f t="shared" si="22"/>
        <v>0.23749999999999999</v>
      </c>
      <c r="S58" s="19">
        <f t="shared" si="22"/>
        <v>0.24074074074074073</v>
      </c>
      <c r="T58" s="19">
        <f t="shared" si="22"/>
        <v>0.29166666666666669</v>
      </c>
      <c r="U58" s="19">
        <f>SUM(U50/U47)</f>
        <v>0.48695652173913045</v>
      </c>
      <c r="V58" s="19">
        <f t="shared" si="22"/>
        <v>0.42767295597484278</v>
      </c>
      <c r="W58" s="19">
        <f t="shared" si="22"/>
        <v>0.42028985507246375</v>
      </c>
      <c r="X58" s="19">
        <f t="shared" si="22"/>
        <v>0.3902439024390244</v>
      </c>
      <c r="Y58" s="19">
        <f t="shared" si="22"/>
        <v>0.41353383458646614</v>
      </c>
      <c r="Z58" s="19">
        <f t="shared" si="22"/>
        <v>0.2857142857142857</v>
      </c>
      <c r="AA58" s="19">
        <f t="shared" si="22"/>
        <v>0.3504273504273504</v>
      </c>
      <c r="AB58" s="19">
        <f t="shared" si="22"/>
        <v>0.28000000000000003</v>
      </c>
      <c r="AC58" s="19">
        <f t="shared" si="22"/>
        <v>0.28155339805825241</v>
      </c>
      <c r="AD58" s="19">
        <f t="shared" si="22"/>
        <v>0.33333333333333331</v>
      </c>
      <c r="AE58" s="19">
        <f t="shared" si="22"/>
        <v>0.44117647058823528</v>
      </c>
      <c r="AF58" s="19">
        <f t="shared" si="22"/>
        <v>0.30088495575221241</v>
      </c>
      <c r="AG58" s="19">
        <f t="shared" ref="AG58" si="23">SUM(AG50/AG47)</f>
        <v>0.4054344901802529</v>
      </c>
    </row>
    <row r="59" spans="1:33" x14ac:dyDescent="0.25">
      <c r="A59" s="57" t="s">
        <v>72</v>
      </c>
      <c r="B59" s="19">
        <f t="shared" ref="B59:AF59" si="24">SUM(B51/B50)</f>
        <v>0.16049382716049382</v>
      </c>
      <c r="C59" s="19">
        <f t="shared" si="24"/>
        <v>0.34615384615384615</v>
      </c>
      <c r="D59" s="19">
        <f t="shared" si="24"/>
        <v>0.35294117647058826</v>
      </c>
      <c r="E59" s="19">
        <f t="shared" si="24"/>
        <v>0.31034482758620691</v>
      </c>
      <c r="F59" s="19">
        <f t="shared" si="24"/>
        <v>0.24528301886792453</v>
      </c>
      <c r="G59" s="19">
        <f t="shared" si="24"/>
        <v>0.42105263157894735</v>
      </c>
      <c r="H59" s="19">
        <f t="shared" si="24"/>
        <v>0.2558139534883721</v>
      </c>
      <c r="I59" s="19">
        <f t="shared" si="24"/>
        <v>0.34285714285714286</v>
      </c>
      <c r="J59" s="19">
        <f t="shared" si="24"/>
        <v>0.41935483870967744</v>
      </c>
      <c r="K59" s="19">
        <f t="shared" si="24"/>
        <v>0.2857142857142857</v>
      </c>
      <c r="L59" s="19">
        <f t="shared" si="24"/>
        <v>0.27450980392156865</v>
      </c>
      <c r="M59" s="19">
        <f t="shared" si="24"/>
        <v>0.26415094339622641</v>
      </c>
      <c r="N59" s="19">
        <f t="shared" si="24"/>
        <v>0.26744186046511625</v>
      </c>
      <c r="O59" s="19">
        <f t="shared" si="24"/>
        <v>0.24637681159420291</v>
      </c>
      <c r="P59" s="19">
        <f t="shared" si="24"/>
        <v>0.12987012987012986</v>
      </c>
      <c r="Q59" s="19">
        <f t="shared" si="24"/>
        <v>0.15277777777777779</v>
      </c>
      <c r="R59" s="19">
        <f t="shared" si="24"/>
        <v>0.31578947368421051</v>
      </c>
      <c r="S59" s="19">
        <f t="shared" si="24"/>
        <v>0.42307692307692307</v>
      </c>
      <c r="T59" s="19">
        <f t="shared" si="24"/>
        <v>0.5</v>
      </c>
      <c r="U59" s="19">
        <f t="shared" si="24"/>
        <v>0.25</v>
      </c>
      <c r="V59" s="19">
        <f t="shared" si="24"/>
        <v>0.23529411764705882</v>
      </c>
      <c r="W59" s="19">
        <f t="shared" si="24"/>
        <v>0.15517241379310345</v>
      </c>
      <c r="X59" s="19">
        <f t="shared" si="24"/>
        <v>0.3125</v>
      </c>
      <c r="Y59" s="19">
        <f t="shared" si="24"/>
        <v>0.32727272727272727</v>
      </c>
      <c r="Z59" s="19">
        <f t="shared" si="24"/>
        <v>0.23529411764705882</v>
      </c>
      <c r="AA59" s="19">
        <f t="shared" si="24"/>
        <v>0.34146341463414637</v>
      </c>
      <c r="AB59" s="19">
        <f t="shared" si="24"/>
        <v>0.42857142857142855</v>
      </c>
      <c r="AC59" s="19">
        <f t="shared" si="24"/>
        <v>0.58620689655172409</v>
      </c>
      <c r="AD59" s="19">
        <f t="shared" si="24"/>
        <v>0.44117647058823528</v>
      </c>
      <c r="AE59" s="19">
        <f t="shared" si="24"/>
        <v>0.2</v>
      </c>
      <c r="AF59" s="19">
        <f t="shared" si="24"/>
        <v>0.52941176470588236</v>
      </c>
      <c r="AG59" s="19">
        <f t="shared" ref="AG59" si="25">SUM(AG51/AG50)</f>
        <v>0.28533510285335101</v>
      </c>
    </row>
    <row r="60" spans="1:33" x14ac:dyDescent="0.25">
      <c r="A60" s="57" t="s">
        <v>64</v>
      </c>
      <c r="B60" s="19">
        <f t="shared" ref="B60:AF60" si="26">SUM(B52/B50)</f>
        <v>8.6419753086419748E-2</v>
      </c>
      <c r="C60" s="19">
        <f t="shared" si="26"/>
        <v>0.15384615384615385</v>
      </c>
      <c r="D60" s="19">
        <f t="shared" si="26"/>
        <v>0.11764705882352941</v>
      </c>
      <c r="E60" s="19">
        <f t="shared" si="26"/>
        <v>0.13793103448275862</v>
      </c>
      <c r="F60" s="19">
        <f t="shared" si="26"/>
        <v>0.16981132075471697</v>
      </c>
      <c r="G60" s="19">
        <f t="shared" si="26"/>
        <v>0.18421052631578946</v>
      </c>
      <c r="H60" s="19">
        <f t="shared" si="26"/>
        <v>6.9767441860465115E-2</v>
      </c>
      <c r="I60" s="19">
        <f t="shared" si="26"/>
        <v>0.2</v>
      </c>
      <c r="J60" s="19">
        <f t="shared" si="26"/>
        <v>6.4516129032258063E-2</v>
      </c>
      <c r="K60" s="19">
        <f t="shared" si="26"/>
        <v>0.19642857142857142</v>
      </c>
      <c r="L60" s="19">
        <f t="shared" si="26"/>
        <v>0.13725490196078433</v>
      </c>
      <c r="M60" s="19">
        <f>SUM(M52/M50)</f>
        <v>0.15094339622641509</v>
      </c>
      <c r="N60" s="19">
        <f t="shared" si="26"/>
        <v>0.11627906976744186</v>
      </c>
      <c r="O60" s="19">
        <f t="shared" si="26"/>
        <v>7.2463768115942032E-2</v>
      </c>
      <c r="P60" s="19">
        <f t="shared" si="26"/>
        <v>0.12987012987012986</v>
      </c>
      <c r="Q60" s="19">
        <f t="shared" si="26"/>
        <v>9.7222222222222224E-2</v>
      </c>
      <c r="R60" s="19">
        <f t="shared" si="26"/>
        <v>0.21052631578947367</v>
      </c>
      <c r="S60" s="19">
        <f t="shared" si="26"/>
        <v>0.15384615384615385</v>
      </c>
      <c r="T60" s="19">
        <f t="shared" si="26"/>
        <v>7.1428571428571425E-2</v>
      </c>
      <c r="U60" s="19">
        <f t="shared" si="26"/>
        <v>0.16071428571428573</v>
      </c>
      <c r="V60" s="19">
        <f t="shared" si="26"/>
        <v>0.11764705882352941</v>
      </c>
      <c r="W60" s="19">
        <f t="shared" si="26"/>
        <v>0.1206896551724138</v>
      </c>
      <c r="X60" s="19">
        <f t="shared" si="26"/>
        <v>8.3333333333333329E-2</v>
      </c>
      <c r="Y60" s="19">
        <f t="shared" si="26"/>
        <v>0.27272727272727271</v>
      </c>
      <c r="Z60" s="19">
        <f t="shared" si="26"/>
        <v>0.14705882352941177</v>
      </c>
      <c r="AA60" s="19">
        <f t="shared" si="26"/>
        <v>0.17073170731707318</v>
      </c>
      <c r="AB60" s="19">
        <f t="shared" si="26"/>
        <v>7.1428571428571425E-2</v>
      </c>
      <c r="AC60" s="19">
        <f t="shared" si="26"/>
        <v>3.4482758620689655E-2</v>
      </c>
      <c r="AD60" s="19">
        <f t="shared" si="26"/>
        <v>8.8235294117647065E-2</v>
      </c>
      <c r="AE60" s="19">
        <f t="shared" si="26"/>
        <v>0.15</v>
      </c>
      <c r="AF60" s="19">
        <f t="shared" si="26"/>
        <v>0.11764705882352941</v>
      </c>
      <c r="AG60" s="19">
        <f t="shared" ref="AG60" si="27">SUM(AG52/AG50)</f>
        <v>0.13072329130723293</v>
      </c>
    </row>
    <row r="61" spans="1:33" x14ac:dyDescent="0.25">
      <c r="A61" s="177" t="s">
        <v>221</v>
      </c>
      <c r="B61" s="176">
        <f t="shared" ref="B61:AF61" si="28">SUM(B53/B50)</f>
        <v>0.75308641975308643</v>
      </c>
      <c r="C61" s="176">
        <f t="shared" si="28"/>
        <v>0.5</v>
      </c>
      <c r="D61" s="176">
        <f t="shared" si="28"/>
        <v>0.52941176470588236</v>
      </c>
      <c r="E61" s="176">
        <f t="shared" si="28"/>
        <v>0.55172413793103448</v>
      </c>
      <c r="F61" s="176">
        <f t="shared" si="28"/>
        <v>0.58490566037735847</v>
      </c>
      <c r="G61" s="176">
        <f t="shared" si="28"/>
        <v>0.39473684210526316</v>
      </c>
      <c r="H61" s="176">
        <f t="shared" si="28"/>
        <v>0.67441860465116277</v>
      </c>
      <c r="I61" s="176">
        <f t="shared" si="28"/>
        <v>0.45714285714285713</v>
      </c>
      <c r="J61" s="176">
        <f t="shared" si="28"/>
        <v>0.45161290322580644</v>
      </c>
      <c r="K61" s="176">
        <f t="shared" si="28"/>
        <v>0.5178571428571429</v>
      </c>
      <c r="L61" s="176">
        <f t="shared" si="28"/>
        <v>0.58823529411764708</v>
      </c>
      <c r="M61" s="176">
        <f t="shared" si="28"/>
        <v>0.58490566037735847</v>
      </c>
      <c r="N61" s="176">
        <f t="shared" si="28"/>
        <v>0.61627906976744184</v>
      </c>
      <c r="O61" s="176">
        <f t="shared" si="28"/>
        <v>0.6811594202898551</v>
      </c>
      <c r="P61" s="176">
        <f t="shared" si="28"/>
        <v>0.74025974025974028</v>
      </c>
      <c r="Q61" s="176">
        <f t="shared" si="28"/>
        <v>0.75</v>
      </c>
      <c r="R61" s="176">
        <f t="shared" si="28"/>
        <v>0.47368421052631576</v>
      </c>
      <c r="S61" s="176">
        <f t="shared" si="28"/>
        <v>0.42307692307692307</v>
      </c>
      <c r="T61" s="176">
        <f t="shared" si="28"/>
        <v>0.42857142857142855</v>
      </c>
      <c r="U61" s="176">
        <f t="shared" si="28"/>
        <v>0.5892857142857143</v>
      </c>
      <c r="V61" s="176">
        <f t="shared" si="28"/>
        <v>0.6470588235294118</v>
      </c>
      <c r="W61" s="176">
        <f t="shared" si="28"/>
        <v>0.72413793103448276</v>
      </c>
      <c r="X61" s="176">
        <f t="shared" si="28"/>
        <v>0.58333333333333337</v>
      </c>
      <c r="Y61" s="176">
        <f t="shared" si="28"/>
        <v>0.4</v>
      </c>
      <c r="Z61" s="176">
        <f t="shared" si="28"/>
        <v>0.61764705882352944</v>
      </c>
      <c r="AA61" s="176">
        <f t="shared" si="28"/>
        <v>0.48780487804878048</v>
      </c>
      <c r="AB61" s="176">
        <f t="shared" si="28"/>
        <v>0.5</v>
      </c>
      <c r="AC61" s="176">
        <f t="shared" si="28"/>
        <v>0.37931034482758619</v>
      </c>
      <c r="AD61" s="176">
        <f t="shared" si="28"/>
        <v>0.47058823529411764</v>
      </c>
      <c r="AE61" s="176">
        <f t="shared" si="28"/>
        <v>0.65</v>
      </c>
      <c r="AF61" s="19">
        <f t="shared" si="28"/>
        <v>0.35294117647058826</v>
      </c>
      <c r="AG61" s="19">
        <f t="shared" ref="AG61" si="29">SUM(AG53/AG50)</f>
        <v>0.58195089581950898</v>
      </c>
    </row>
    <row r="62" spans="1:33" s="1" customFormat="1" x14ac:dyDescent="0.25">
      <c r="A62" s="57" t="s">
        <v>123</v>
      </c>
      <c r="B62" s="19">
        <f t="shared" ref="B62:AF62" si="30">SUM(B53/B47)</f>
        <v>0.35672514619883039</v>
      </c>
      <c r="C62" s="19">
        <f t="shared" si="30"/>
        <v>0.22413793103448276</v>
      </c>
      <c r="D62" s="19">
        <f t="shared" si="30"/>
        <v>0.17821782178217821</v>
      </c>
      <c r="E62" s="19">
        <f t="shared" si="30"/>
        <v>0.25396825396825395</v>
      </c>
      <c r="F62" s="19">
        <f t="shared" si="30"/>
        <v>0.24409448818897639</v>
      </c>
      <c r="G62" s="19">
        <f t="shared" si="30"/>
        <v>0.12820512820512819</v>
      </c>
      <c r="H62" s="19">
        <f t="shared" si="30"/>
        <v>0.26126126126126126</v>
      </c>
      <c r="I62" s="19">
        <f t="shared" si="30"/>
        <v>0.15686274509803921</v>
      </c>
      <c r="J62" s="19">
        <f t="shared" si="30"/>
        <v>0.18181818181818182</v>
      </c>
      <c r="K62" s="19">
        <f t="shared" si="30"/>
        <v>0.24369747899159663</v>
      </c>
      <c r="L62" s="19">
        <f t="shared" si="30"/>
        <v>0.27522935779816515</v>
      </c>
      <c r="M62" s="19">
        <f t="shared" si="30"/>
        <v>0.23484848484848486</v>
      </c>
      <c r="N62" s="19">
        <f t="shared" si="30"/>
        <v>0.37062937062937062</v>
      </c>
      <c r="O62" s="19">
        <f t="shared" si="30"/>
        <v>0.36153846153846153</v>
      </c>
      <c r="P62" s="19">
        <f t="shared" si="30"/>
        <v>0.38</v>
      </c>
      <c r="Q62" s="19">
        <f t="shared" si="30"/>
        <v>0.375</v>
      </c>
      <c r="R62" s="19">
        <f t="shared" si="30"/>
        <v>0.1125</v>
      </c>
      <c r="S62" s="19">
        <f t="shared" si="30"/>
        <v>0.10185185185185185</v>
      </c>
      <c r="T62" s="19">
        <f t="shared" si="30"/>
        <v>0.125</v>
      </c>
      <c r="U62" s="19">
        <f t="shared" si="30"/>
        <v>0.28695652173913044</v>
      </c>
      <c r="V62" s="19">
        <f t="shared" si="30"/>
        <v>0.27672955974842767</v>
      </c>
      <c r="W62" s="19">
        <f>SUM(W53/W47)</f>
        <v>0.30434782608695654</v>
      </c>
      <c r="X62" s="19">
        <f t="shared" si="30"/>
        <v>0.22764227642276422</v>
      </c>
      <c r="Y62" s="19">
        <f t="shared" si="30"/>
        <v>0.16541353383458646</v>
      </c>
      <c r="Z62" s="19">
        <f t="shared" si="30"/>
        <v>0.17647058823529413</v>
      </c>
      <c r="AA62" s="19">
        <f t="shared" si="30"/>
        <v>0.17094017094017094</v>
      </c>
      <c r="AB62" s="19">
        <f t="shared" si="30"/>
        <v>0.14000000000000001</v>
      </c>
      <c r="AC62" s="19">
        <f t="shared" si="30"/>
        <v>0.10679611650485436</v>
      </c>
      <c r="AD62" s="19">
        <f t="shared" si="30"/>
        <v>0.15686274509803921</v>
      </c>
      <c r="AE62" s="19">
        <f t="shared" si="30"/>
        <v>0.28676470588235292</v>
      </c>
      <c r="AF62" s="19">
        <f t="shared" si="30"/>
        <v>0.10619469026548672</v>
      </c>
      <c r="AG62" s="19">
        <f t="shared" ref="AG62" si="31">SUM(AG53/AG47)</f>
        <v>0.23594296475652407</v>
      </c>
    </row>
    <row r="63" spans="1:33" s="178" customFormat="1" ht="12.75" x14ac:dyDescent="0.2">
      <c r="O63" s="210"/>
      <c r="P63" s="210"/>
      <c r="Q63" s="210"/>
      <c r="R63" s="235"/>
    </row>
    <row r="64" spans="1:33" s="178" customFormat="1" ht="12.75" x14ac:dyDescent="0.2">
      <c r="O64" s="210"/>
      <c r="P64" s="210"/>
      <c r="Q64" s="210"/>
      <c r="R64" s="235"/>
    </row>
    <row r="65" spans="1:33" s="181" customFormat="1" x14ac:dyDescent="0.25">
      <c r="A65" s="179" t="s">
        <v>203</v>
      </c>
      <c r="B65" s="180"/>
      <c r="C65" s="180"/>
      <c r="D65" s="180"/>
      <c r="E65" s="180"/>
      <c r="F65" s="180"/>
      <c r="G65" s="180"/>
      <c r="H65" s="180"/>
      <c r="I65" s="180"/>
      <c r="J65" s="180"/>
      <c r="K65" s="180"/>
      <c r="L65" s="180"/>
      <c r="M65" s="180"/>
      <c r="N65" s="180"/>
      <c r="O65" s="180"/>
      <c r="P65" s="180"/>
      <c r="Q65" s="180"/>
      <c r="R65" s="180"/>
      <c r="S65" s="180"/>
      <c r="T65" s="180"/>
      <c r="U65" s="180"/>
      <c r="V65" s="180"/>
      <c r="W65" s="180"/>
      <c r="X65" s="180"/>
      <c r="Y65" s="180"/>
      <c r="Z65" s="180"/>
      <c r="AA65" s="180"/>
      <c r="AB65" s="180"/>
      <c r="AC65" s="180"/>
      <c r="AD65" s="180"/>
      <c r="AE65" s="232"/>
      <c r="AF65" s="233"/>
      <c r="AG65" s="234" t="s">
        <v>127</v>
      </c>
    </row>
    <row r="66" spans="1:33" s="184" customFormat="1" x14ac:dyDescent="0.25">
      <c r="A66" s="183" t="s">
        <v>201</v>
      </c>
      <c r="B66" s="196">
        <f>B47+B39</f>
        <v>177</v>
      </c>
      <c r="C66" s="196">
        <f>C47+C39</f>
        <v>140</v>
      </c>
      <c r="D66" s="196">
        <f>D47+D39</f>
        <v>112</v>
      </c>
      <c r="E66" s="196">
        <f t="shared" ref="E66:V66" si="32">E47+E39</f>
        <v>137</v>
      </c>
      <c r="F66" s="196">
        <f t="shared" si="32"/>
        <v>156</v>
      </c>
      <c r="G66" s="196">
        <f t="shared" si="32"/>
        <v>141</v>
      </c>
      <c r="H66" s="196">
        <f t="shared" si="32"/>
        <v>126</v>
      </c>
      <c r="I66" s="196">
        <f t="shared" si="32"/>
        <v>130</v>
      </c>
      <c r="J66" s="196">
        <f t="shared" si="32"/>
        <v>107</v>
      </c>
      <c r="K66" s="196">
        <f t="shared" si="32"/>
        <v>138</v>
      </c>
      <c r="L66" s="196">
        <f t="shared" si="32"/>
        <v>135</v>
      </c>
      <c r="M66" s="196">
        <f t="shared" si="32"/>
        <v>179</v>
      </c>
      <c r="N66" s="196">
        <f t="shared" si="32"/>
        <v>186</v>
      </c>
      <c r="O66" s="196">
        <f t="shared" si="32"/>
        <v>182</v>
      </c>
      <c r="P66" s="196">
        <f t="shared" si="32"/>
        <v>178</v>
      </c>
      <c r="Q66" s="196">
        <f t="shared" si="32"/>
        <v>201</v>
      </c>
      <c r="R66" s="196">
        <f t="shared" si="32"/>
        <v>102</v>
      </c>
      <c r="S66" s="196">
        <f t="shared" si="32"/>
        <v>116</v>
      </c>
      <c r="T66" s="196">
        <f t="shared" si="32"/>
        <v>115</v>
      </c>
      <c r="U66" s="196">
        <f t="shared" si="32"/>
        <v>136</v>
      </c>
      <c r="V66" s="196">
        <f t="shared" si="32"/>
        <v>197</v>
      </c>
      <c r="W66" s="196">
        <f>W47+W38</f>
        <v>184</v>
      </c>
      <c r="X66" s="196">
        <f t="shared" ref="X66:AE66" si="33">X47+X38</f>
        <v>162</v>
      </c>
      <c r="Y66" s="196">
        <f t="shared" si="33"/>
        <v>150</v>
      </c>
      <c r="Z66" s="196">
        <f>Z47+Z38</f>
        <v>139</v>
      </c>
      <c r="AA66" s="196">
        <f>AA47+AA38</f>
        <v>165</v>
      </c>
      <c r="AB66" s="196">
        <f t="shared" si="33"/>
        <v>128</v>
      </c>
      <c r="AC66" s="196">
        <f t="shared" si="33"/>
        <v>123</v>
      </c>
      <c r="AD66" s="196">
        <f t="shared" si="33"/>
        <v>137</v>
      </c>
      <c r="AE66" s="231">
        <f t="shared" si="33"/>
        <v>166</v>
      </c>
      <c r="AF66" s="231">
        <f>AF47+AF38</f>
        <v>130</v>
      </c>
      <c r="AG66" s="196">
        <f>SUM(C66:AF66)</f>
        <v>4398</v>
      </c>
    </row>
    <row r="67" spans="1:33" s="184" customFormat="1" x14ac:dyDescent="0.25">
      <c r="A67" s="183" t="s">
        <v>202</v>
      </c>
      <c r="B67" s="196">
        <f>B48+B39</f>
        <v>95</v>
      </c>
      <c r="C67" s="196">
        <f>C48+C39</f>
        <v>90</v>
      </c>
      <c r="D67" s="196">
        <f t="shared" ref="D67:R67" si="34">D48+D39</f>
        <v>78</v>
      </c>
      <c r="E67" s="196">
        <f t="shared" si="34"/>
        <v>79</v>
      </c>
      <c r="F67" s="196">
        <f>F48+F39</f>
        <v>103</v>
      </c>
      <c r="G67" s="196">
        <f t="shared" si="34"/>
        <v>103</v>
      </c>
      <c r="H67" s="196">
        <f t="shared" si="34"/>
        <v>83</v>
      </c>
      <c r="I67" s="196">
        <f t="shared" si="34"/>
        <v>94</v>
      </c>
      <c r="J67" s="196">
        <f t="shared" si="34"/>
        <v>76</v>
      </c>
      <c r="K67" s="196">
        <f t="shared" si="34"/>
        <v>82</v>
      </c>
      <c r="L67" s="196">
        <f t="shared" si="34"/>
        <v>84</v>
      </c>
      <c r="M67" s="196">
        <f t="shared" si="34"/>
        <v>126</v>
      </c>
      <c r="N67" s="196">
        <f t="shared" si="34"/>
        <v>100</v>
      </c>
      <c r="O67" s="196">
        <f t="shared" si="34"/>
        <v>113</v>
      </c>
      <c r="P67" s="196">
        <f t="shared" si="34"/>
        <v>101</v>
      </c>
      <c r="Q67" s="196">
        <f t="shared" si="34"/>
        <v>129</v>
      </c>
      <c r="R67" s="196">
        <f t="shared" si="34"/>
        <v>83</v>
      </c>
      <c r="S67" s="196">
        <f>S48+S39</f>
        <v>90</v>
      </c>
      <c r="T67" s="196">
        <f t="shared" ref="T67:AF67" si="35">T48+T39</f>
        <v>87</v>
      </c>
      <c r="U67" s="196">
        <f t="shared" si="35"/>
        <v>80</v>
      </c>
      <c r="V67" s="196">
        <f>V48+V39</f>
        <v>112</v>
      </c>
      <c r="W67" s="196">
        <f t="shared" si="35"/>
        <v>110</v>
      </c>
      <c r="X67" s="196">
        <f t="shared" si="35"/>
        <v>109</v>
      </c>
      <c r="Y67" s="196">
        <f t="shared" si="35"/>
        <v>94</v>
      </c>
      <c r="Z67" s="196">
        <f t="shared" si="35"/>
        <v>101</v>
      </c>
      <c r="AA67" s="196">
        <f>AA48+AA39</f>
        <v>108</v>
      </c>
      <c r="AB67" s="196">
        <f t="shared" si="35"/>
        <v>97</v>
      </c>
      <c r="AC67" s="196">
        <f t="shared" si="35"/>
        <v>93</v>
      </c>
      <c r="AD67" s="196">
        <f t="shared" si="35"/>
        <v>94</v>
      </c>
      <c r="AE67" s="196">
        <f t="shared" si="35"/>
        <v>106</v>
      </c>
      <c r="AF67" s="196">
        <f t="shared" si="35"/>
        <v>96</v>
      </c>
      <c r="AG67" s="196">
        <f t="shared" ref="AG67:AG72" si="36">SUM(C67:AF67)</f>
        <v>2901</v>
      </c>
    </row>
    <row r="68" spans="1:33" s="186" customFormat="1" x14ac:dyDescent="0.25">
      <c r="A68" s="207" t="s">
        <v>196</v>
      </c>
      <c r="B68" s="186">
        <v>44</v>
      </c>
      <c r="C68" s="186">
        <v>37</v>
      </c>
      <c r="D68" s="186">
        <v>16</v>
      </c>
      <c r="E68" s="186">
        <v>15</v>
      </c>
      <c r="F68" s="186">
        <v>49</v>
      </c>
      <c r="G68" s="186">
        <f t="shared" ref="G68:R68" si="37">+G38</f>
        <v>29</v>
      </c>
      <c r="H68" s="186">
        <f t="shared" si="37"/>
        <v>21</v>
      </c>
      <c r="I68" s="186">
        <f t="shared" si="37"/>
        <v>32</v>
      </c>
      <c r="J68" s="186">
        <f t="shared" si="37"/>
        <v>30</v>
      </c>
      <c r="K68" s="186">
        <f t="shared" si="37"/>
        <v>19</v>
      </c>
      <c r="L68" s="186">
        <f t="shared" si="37"/>
        <v>26</v>
      </c>
      <c r="M68" s="186">
        <f>+M38</f>
        <v>48</v>
      </c>
      <c r="N68" s="186">
        <f t="shared" si="37"/>
        <v>44</v>
      </c>
      <c r="O68" s="186">
        <f t="shared" si="37"/>
        <v>52</v>
      </c>
      <c r="P68" s="186">
        <f>+P38</f>
        <v>44</v>
      </c>
      <c r="Q68" s="186">
        <f t="shared" si="37"/>
        <v>63</v>
      </c>
      <c r="R68" s="186">
        <f t="shared" si="37"/>
        <v>23</v>
      </c>
      <c r="S68" s="186">
        <f>+S38</f>
        <v>10</v>
      </c>
      <c r="T68" s="186">
        <f>+T38</f>
        <v>25</v>
      </c>
      <c r="U68" s="186">
        <f>+U38</f>
        <v>30</v>
      </c>
      <c r="V68" s="186">
        <f>+V38</f>
        <v>57</v>
      </c>
      <c r="W68" s="186">
        <f t="shared" ref="W68:AE68" si="38">+W38</f>
        <v>46</v>
      </c>
      <c r="X68" s="186">
        <f t="shared" si="38"/>
        <v>39</v>
      </c>
      <c r="Y68" s="186">
        <f t="shared" si="38"/>
        <v>17</v>
      </c>
      <c r="Z68" s="186">
        <f t="shared" si="38"/>
        <v>20</v>
      </c>
      <c r="AA68" s="186">
        <f t="shared" si="38"/>
        <v>48</v>
      </c>
      <c r="AB68" s="186">
        <f t="shared" si="38"/>
        <v>28</v>
      </c>
      <c r="AC68" s="186">
        <f t="shared" si="38"/>
        <v>20</v>
      </c>
      <c r="AD68" s="186">
        <f t="shared" si="38"/>
        <v>35</v>
      </c>
      <c r="AE68" s="186">
        <f t="shared" si="38"/>
        <v>30</v>
      </c>
      <c r="AG68" s="186">
        <f t="shared" si="36"/>
        <v>953</v>
      </c>
    </row>
    <row r="69" spans="1:33" s="184" customFormat="1" x14ac:dyDescent="0.25">
      <c r="A69" s="183" t="s">
        <v>200</v>
      </c>
      <c r="B69" s="196">
        <f t="shared" ref="B69:AF72" si="39">B50+B41</f>
        <v>81</v>
      </c>
      <c r="C69" s="196">
        <f t="shared" si="39"/>
        <v>52</v>
      </c>
      <c r="D69" s="196">
        <f t="shared" si="39"/>
        <v>35</v>
      </c>
      <c r="E69" s="196">
        <f t="shared" si="39"/>
        <v>60</v>
      </c>
      <c r="F69" s="196">
        <f t="shared" si="39"/>
        <v>53</v>
      </c>
      <c r="G69" s="196">
        <f t="shared" si="39"/>
        <v>38</v>
      </c>
      <c r="H69" s="196">
        <f t="shared" si="39"/>
        <v>43</v>
      </c>
      <c r="I69" s="196">
        <f t="shared" si="39"/>
        <v>37</v>
      </c>
      <c r="J69" s="196">
        <f t="shared" si="39"/>
        <v>31</v>
      </c>
      <c r="K69" s="196">
        <f t="shared" si="39"/>
        <v>56</v>
      </c>
      <c r="L69" s="196">
        <f t="shared" si="39"/>
        <v>51</v>
      </c>
      <c r="M69" s="196">
        <f t="shared" si="39"/>
        <v>54</v>
      </c>
      <c r="N69" s="196">
        <f t="shared" si="39"/>
        <v>87</v>
      </c>
      <c r="O69" s="196">
        <f t="shared" si="39"/>
        <v>69</v>
      </c>
      <c r="P69" s="196">
        <f t="shared" si="39"/>
        <v>78</v>
      </c>
      <c r="Q69" s="196">
        <f t="shared" si="39"/>
        <v>75</v>
      </c>
      <c r="R69" s="196">
        <f t="shared" si="39"/>
        <v>20</v>
      </c>
      <c r="S69" s="196">
        <f t="shared" si="39"/>
        <v>26</v>
      </c>
      <c r="T69" s="196">
        <f t="shared" si="39"/>
        <v>28</v>
      </c>
      <c r="U69" s="196">
        <f t="shared" si="39"/>
        <v>57</v>
      </c>
      <c r="V69" s="196">
        <f>V50+V41</f>
        <v>85</v>
      </c>
      <c r="W69" s="196">
        <f t="shared" si="39"/>
        <v>74</v>
      </c>
      <c r="X69" s="196">
        <f t="shared" si="39"/>
        <v>53</v>
      </c>
      <c r="Y69" s="196">
        <f t="shared" si="39"/>
        <v>56</v>
      </c>
      <c r="Z69" s="196">
        <v>36</v>
      </c>
      <c r="AA69" s="196">
        <f>AA50+AA41</f>
        <v>51</v>
      </c>
      <c r="AB69" s="196">
        <f t="shared" si="39"/>
        <v>31</v>
      </c>
      <c r="AC69" s="196">
        <f t="shared" si="39"/>
        <v>30</v>
      </c>
      <c r="AD69" s="196">
        <f t="shared" si="39"/>
        <v>37</v>
      </c>
      <c r="AE69" s="196">
        <f t="shared" si="39"/>
        <v>60</v>
      </c>
      <c r="AF69" s="196">
        <f t="shared" si="39"/>
        <v>34</v>
      </c>
      <c r="AG69" s="196">
        <f t="shared" si="36"/>
        <v>1497</v>
      </c>
    </row>
    <row r="70" spans="1:33" s="184" customFormat="1" x14ac:dyDescent="0.25">
      <c r="A70" s="183" t="s">
        <v>199</v>
      </c>
      <c r="B70" s="196">
        <f t="shared" si="39"/>
        <v>13</v>
      </c>
      <c r="C70" s="196">
        <f t="shared" si="39"/>
        <v>18</v>
      </c>
      <c r="D70" s="196">
        <f t="shared" si="39"/>
        <v>13</v>
      </c>
      <c r="E70" s="196">
        <f t="shared" si="39"/>
        <v>18</v>
      </c>
      <c r="F70" s="196">
        <f t="shared" si="39"/>
        <v>13</v>
      </c>
      <c r="G70" s="196">
        <f t="shared" si="39"/>
        <v>16</v>
      </c>
      <c r="H70" s="196">
        <f t="shared" si="39"/>
        <v>11</v>
      </c>
      <c r="I70" s="196">
        <f t="shared" si="39"/>
        <v>14</v>
      </c>
      <c r="J70" s="196">
        <f t="shared" si="39"/>
        <v>13</v>
      </c>
      <c r="K70" s="196">
        <f t="shared" si="39"/>
        <v>16</v>
      </c>
      <c r="L70" s="196">
        <f t="shared" si="39"/>
        <v>14</v>
      </c>
      <c r="M70" s="196">
        <f t="shared" si="39"/>
        <v>15</v>
      </c>
      <c r="N70" s="196">
        <f t="shared" si="39"/>
        <v>23</v>
      </c>
      <c r="O70" s="196">
        <f t="shared" si="39"/>
        <v>17</v>
      </c>
      <c r="P70" s="196">
        <f t="shared" si="39"/>
        <v>11</v>
      </c>
      <c r="Q70" s="196">
        <f t="shared" si="39"/>
        <v>12</v>
      </c>
      <c r="R70" s="196">
        <f t="shared" si="39"/>
        <v>6</v>
      </c>
      <c r="S70" s="196">
        <f t="shared" si="39"/>
        <v>11</v>
      </c>
      <c r="T70" s="196">
        <f t="shared" si="39"/>
        <v>14</v>
      </c>
      <c r="U70" s="196">
        <f t="shared" si="39"/>
        <v>14</v>
      </c>
      <c r="V70" s="196">
        <f t="shared" si="39"/>
        <v>16</v>
      </c>
      <c r="W70" s="196">
        <f t="shared" si="39"/>
        <v>11</v>
      </c>
      <c r="X70" s="196">
        <f t="shared" si="39"/>
        <v>16</v>
      </c>
      <c r="Y70" s="196">
        <f t="shared" si="39"/>
        <v>18</v>
      </c>
      <c r="Z70" s="196">
        <v>8</v>
      </c>
      <c r="AA70" s="196">
        <f>AA51+AA42</f>
        <v>17</v>
      </c>
      <c r="AB70" s="196">
        <f t="shared" si="39"/>
        <v>12</v>
      </c>
      <c r="AC70" s="196">
        <f t="shared" si="39"/>
        <v>17</v>
      </c>
      <c r="AD70" s="196">
        <f t="shared" si="39"/>
        <v>15</v>
      </c>
      <c r="AE70" s="196">
        <f t="shared" si="39"/>
        <v>12</v>
      </c>
      <c r="AF70" s="196">
        <f t="shared" si="39"/>
        <v>18</v>
      </c>
      <c r="AG70" s="196">
        <f t="shared" si="36"/>
        <v>429</v>
      </c>
    </row>
    <row r="71" spans="1:33" s="184" customFormat="1" x14ac:dyDescent="0.25">
      <c r="A71" s="183" t="s">
        <v>197</v>
      </c>
      <c r="B71" s="196">
        <f t="shared" si="39"/>
        <v>7</v>
      </c>
      <c r="C71" s="196">
        <f t="shared" si="39"/>
        <v>8</v>
      </c>
      <c r="D71" s="196">
        <f t="shared" si="39"/>
        <v>4</v>
      </c>
      <c r="E71" s="196">
        <f t="shared" si="39"/>
        <v>10</v>
      </c>
      <c r="F71" s="196">
        <f t="shared" si="39"/>
        <v>9</v>
      </c>
      <c r="G71" s="196">
        <f t="shared" si="39"/>
        <v>7</v>
      </c>
      <c r="H71" s="196">
        <f t="shared" si="39"/>
        <v>3</v>
      </c>
      <c r="I71" s="196">
        <f t="shared" si="39"/>
        <v>7</v>
      </c>
      <c r="J71" s="196">
        <f t="shared" si="39"/>
        <v>2</v>
      </c>
      <c r="K71" s="196">
        <f t="shared" si="39"/>
        <v>11</v>
      </c>
      <c r="L71" s="196">
        <f t="shared" si="39"/>
        <v>7</v>
      </c>
      <c r="M71" s="196">
        <f t="shared" si="39"/>
        <v>8</v>
      </c>
      <c r="N71" s="196">
        <f t="shared" si="39"/>
        <v>11</v>
      </c>
      <c r="O71" s="196">
        <f t="shared" si="39"/>
        <v>5</v>
      </c>
      <c r="P71" s="196">
        <f t="shared" si="39"/>
        <v>10</v>
      </c>
      <c r="Q71" s="196">
        <f t="shared" si="39"/>
        <v>9</v>
      </c>
      <c r="R71" s="196">
        <f t="shared" si="39"/>
        <v>5</v>
      </c>
      <c r="S71" s="196">
        <f t="shared" si="39"/>
        <v>4</v>
      </c>
      <c r="T71" s="196">
        <f t="shared" si="39"/>
        <v>2</v>
      </c>
      <c r="U71" s="196">
        <f t="shared" si="39"/>
        <v>9</v>
      </c>
      <c r="V71" s="196">
        <f t="shared" si="39"/>
        <v>12</v>
      </c>
      <c r="W71" s="196">
        <f t="shared" si="39"/>
        <v>9</v>
      </c>
      <c r="X71" s="196">
        <f t="shared" si="39"/>
        <v>4</v>
      </c>
      <c r="Y71" s="196">
        <f t="shared" si="39"/>
        <v>15</v>
      </c>
      <c r="Z71" s="196">
        <f t="shared" si="39"/>
        <v>7</v>
      </c>
      <c r="AA71" s="196">
        <f>AA52+AA43</f>
        <v>7</v>
      </c>
      <c r="AB71" s="196">
        <f t="shared" si="39"/>
        <v>2</v>
      </c>
      <c r="AC71" s="196">
        <f t="shared" si="39"/>
        <v>1</v>
      </c>
      <c r="AD71" s="196">
        <f t="shared" si="39"/>
        <v>3</v>
      </c>
      <c r="AE71" s="196">
        <f t="shared" si="39"/>
        <v>9</v>
      </c>
      <c r="AF71" s="196">
        <f t="shared" si="39"/>
        <v>4</v>
      </c>
      <c r="AG71" s="196">
        <f t="shared" si="36"/>
        <v>204</v>
      </c>
    </row>
    <row r="72" spans="1:33" s="184" customFormat="1" x14ac:dyDescent="0.25">
      <c r="A72" s="183" t="s">
        <v>198</v>
      </c>
      <c r="B72" s="196">
        <f t="shared" si="39"/>
        <v>61</v>
      </c>
      <c r="C72" s="196">
        <f t="shared" si="39"/>
        <v>26</v>
      </c>
      <c r="D72" s="196">
        <f t="shared" si="39"/>
        <v>18</v>
      </c>
      <c r="E72" s="196">
        <f t="shared" si="39"/>
        <v>32</v>
      </c>
      <c r="F72" s="196">
        <f t="shared" si="39"/>
        <v>31</v>
      </c>
      <c r="G72" s="196">
        <f t="shared" si="39"/>
        <v>15</v>
      </c>
      <c r="H72" s="196">
        <f t="shared" si="39"/>
        <v>29</v>
      </c>
      <c r="I72" s="196">
        <f t="shared" si="39"/>
        <v>16</v>
      </c>
      <c r="J72" s="196">
        <f t="shared" si="39"/>
        <v>14</v>
      </c>
      <c r="K72" s="196">
        <f t="shared" si="39"/>
        <v>29</v>
      </c>
      <c r="L72" s="196">
        <f t="shared" si="39"/>
        <v>30</v>
      </c>
      <c r="M72" s="196">
        <f t="shared" si="39"/>
        <v>31</v>
      </c>
      <c r="N72" s="196">
        <f t="shared" si="39"/>
        <v>53</v>
      </c>
      <c r="O72" s="196">
        <f t="shared" si="39"/>
        <v>47</v>
      </c>
      <c r="P72" s="196">
        <f t="shared" si="39"/>
        <v>57</v>
      </c>
      <c r="Q72" s="196">
        <f t="shared" si="39"/>
        <v>54</v>
      </c>
      <c r="R72" s="196">
        <f t="shared" si="39"/>
        <v>9</v>
      </c>
      <c r="S72" s="196">
        <f t="shared" si="39"/>
        <v>11</v>
      </c>
      <c r="T72" s="196">
        <f t="shared" si="39"/>
        <v>12</v>
      </c>
      <c r="U72" s="196">
        <f t="shared" si="39"/>
        <v>34</v>
      </c>
      <c r="V72" s="196">
        <f>V53+V44</f>
        <v>57</v>
      </c>
      <c r="W72" s="196">
        <f t="shared" si="39"/>
        <v>54</v>
      </c>
      <c r="X72" s="196">
        <f t="shared" si="39"/>
        <v>32</v>
      </c>
      <c r="Y72" s="196">
        <f t="shared" si="39"/>
        <v>23</v>
      </c>
      <c r="Z72" s="196">
        <f t="shared" si="39"/>
        <v>21</v>
      </c>
      <c r="AA72" s="196">
        <f>AA53+AA44</f>
        <v>27</v>
      </c>
      <c r="AB72" s="196">
        <f t="shared" si="39"/>
        <v>17</v>
      </c>
      <c r="AC72" s="196">
        <f t="shared" si="39"/>
        <v>12</v>
      </c>
      <c r="AD72" s="196">
        <f t="shared" si="39"/>
        <v>19</v>
      </c>
      <c r="AE72" s="196">
        <f t="shared" si="39"/>
        <v>39</v>
      </c>
      <c r="AF72" s="196">
        <f t="shared" si="39"/>
        <v>12</v>
      </c>
      <c r="AG72" s="196">
        <f t="shared" si="36"/>
        <v>861</v>
      </c>
    </row>
    <row r="73" spans="1:33" s="30" customFormat="1" x14ac:dyDescent="0.25">
      <c r="A73" s="185" t="s">
        <v>50</v>
      </c>
      <c r="B73" s="61">
        <f t="shared" ref="B73:R74" si="40">B54</f>
        <v>3.4490740740740745E-3</v>
      </c>
      <c r="C73" s="61">
        <f t="shared" si="40"/>
        <v>2.1412037037037038E-3</v>
      </c>
      <c r="D73" s="61">
        <f t="shared" si="40"/>
        <v>1.5624999999999999E-3</v>
      </c>
      <c r="E73" s="61">
        <f t="shared" si="40"/>
        <v>3.2638888888888891E-3</v>
      </c>
      <c r="F73" s="61">
        <f t="shared" si="40"/>
        <v>1.5509259259259261E-3</v>
      </c>
      <c r="G73" s="61">
        <f t="shared" si="40"/>
        <v>1.8171296296296297E-3</v>
      </c>
      <c r="H73" s="61">
        <f t="shared" si="40"/>
        <v>2.2916666666666667E-3</v>
      </c>
      <c r="I73" s="61">
        <f t="shared" si="40"/>
        <v>3.3333333333333335E-3</v>
      </c>
      <c r="J73" s="61">
        <f t="shared" si="40"/>
        <v>2.9976851851851848E-3</v>
      </c>
      <c r="K73" s="61">
        <f t="shared" si="40"/>
        <v>3.2870370370370367E-3</v>
      </c>
      <c r="L73" s="61">
        <f t="shared" si="40"/>
        <v>3.9930555555555561E-3</v>
      </c>
      <c r="M73" s="61">
        <f t="shared" si="40"/>
        <v>2.6041666666666665E-3</v>
      </c>
      <c r="N73" s="61">
        <f t="shared" si="40"/>
        <v>3.7268518518518514E-3</v>
      </c>
      <c r="O73" s="61">
        <f t="shared" si="40"/>
        <v>6.7013888888888887E-3</v>
      </c>
      <c r="P73" s="61">
        <f t="shared" si="40"/>
        <v>4.7685185185185183E-3</v>
      </c>
      <c r="Q73" s="61">
        <f t="shared" si="40"/>
        <v>3.1481481481481482E-3</v>
      </c>
      <c r="R73" s="61">
        <f t="shared" si="40"/>
        <v>2.685185185185185E-3</v>
      </c>
      <c r="S73" s="61">
        <f>S54</f>
        <v>1.4583333333333334E-3</v>
      </c>
      <c r="T73" s="61">
        <f t="shared" ref="T73:AE74" si="41">T54</f>
        <v>5.9027777777777778E-4</v>
      </c>
      <c r="U73" s="61">
        <f t="shared" si="41"/>
        <v>5.0347222222222225E-3</v>
      </c>
      <c r="V73" s="61">
        <f t="shared" si="41"/>
        <v>1.8634259259259261E-3</v>
      </c>
      <c r="W73" s="61">
        <f t="shared" si="41"/>
        <v>1.5972222222222221E-3</v>
      </c>
      <c r="X73" s="61">
        <f t="shared" si="41"/>
        <v>1.712962962962963E-3</v>
      </c>
      <c r="Y73" s="61">
        <f t="shared" si="41"/>
        <v>1.6666666666666668E-3</v>
      </c>
      <c r="Z73" s="61">
        <f t="shared" si="41"/>
        <v>1.5972222222222221E-3</v>
      </c>
      <c r="AA73" s="61">
        <f t="shared" si="41"/>
        <v>2.4421296296296296E-3</v>
      </c>
      <c r="AB73" s="61">
        <f t="shared" si="41"/>
        <v>2.673611111111111E-3</v>
      </c>
      <c r="AC73" s="61">
        <f t="shared" si="41"/>
        <v>2.1874999999999998E-3</v>
      </c>
      <c r="AD73" s="61">
        <f t="shared" si="41"/>
        <v>1.1342592592592591E-3</v>
      </c>
      <c r="AE73" s="61">
        <f t="shared" si="41"/>
        <v>2.488425925925926E-3</v>
      </c>
      <c r="AF73" s="222">
        <f t="shared" ref="AF73:AG75" si="42">AF54</f>
        <v>2.1990740740740742E-3</v>
      </c>
      <c r="AG73" s="222">
        <f t="shared" si="42"/>
        <v>2.6441158900836321E-3</v>
      </c>
    </row>
    <row r="74" spans="1:33" s="184" customFormat="1" x14ac:dyDescent="0.25">
      <c r="A74" s="183" t="s">
        <v>66</v>
      </c>
      <c r="B74" s="208">
        <f t="shared" si="40"/>
        <v>1.5833333333333335E-2</v>
      </c>
      <c r="C74" s="208">
        <f t="shared" si="40"/>
        <v>1.8194444444444444E-2</v>
      </c>
      <c r="D74" s="208">
        <f t="shared" si="40"/>
        <v>1.9780092592592592E-2</v>
      </c>
      <c r="E74" s="208">
        <f t="shared" si="40"/>
        <v>1.6041666666666666E-2</v>
      </c>
      <c r="F74" s="208">
        <f t="shared" si="40"/>
        <v>1.7083333333333336E-2</v>
      </c>
      <c r="G74" s="208">
        <f t="shared" si="40"/>
        <v>1.6446759259259262E-2</v>
      </c>
      <c r="H74" s="208">
        <f t="shared" si="40"/>
        <v>1.9201388888888889E-2</v>
      </c>
      <c r="I74" s="208">
        <f t="shared" si="40"/>
        <v>1.3136574074074077E-2</v>
      </c>
      <c r="J74" s="208">
        <f t="shared" si="40"/>
        <v>1.951388888888889E-2</v>
      </c>
      <c r="K74" s="208">
        <f t="shared" si="40"/>
        <v>1.7546296296296296E-2</v>
      </c>
      <c r="L74" s="208">
        <f t="shared" si="40"/>
        <v>1.6354166666666666E-2</v>
      </c>
      <c r="M74" s="208">
        <f t="shared" si="40"/>
        <v>1.8275462962962962E-2</v>
      </c>
      <c r="N74" s="208">
        <f t="shared" si="40"/>
        <v>1.7615740740740741E-2</v>
      </c>
      <c r="O74" s="208">
        <f t="shared" si="40"/>
        <v>1.6724537037037034E-2</v>
      </c>
      <c r="P74" s="208">
        <f t="shared" si="40"/>
        <v>1.9988425925925927E-2</v>
      </c>
      <c r="Q74" s="208">
        <f t="shared" si="40"/>
        <v>1.1400462962962965E-2</v>
      </c>
      <c r="R74" s="208">
        <f t="shared" si="40"/>
        <v>2.0902777777777781E-2</v>
      </c>
      <c r="S74" s="208">
        <f>S55</f>
        <v>1.5474537037037038E-2</v>
      </c>
      <c r="T74" s="208">
        <f t="shared" si="41"/>
        <v>1.375E-2</v>
      </c>
      <c r="U74" s="208">
        <f t="shared" si="41"/>
        <v>1.6261574074074074E-2</v>
      </c>
      <c r="V74" s="208">
        <f t="shared" si="41"/>
        <v>1.579861111111111E-2</v>
      </c>
      <c r="W74" s="208">
        <f t="shared" si="41"/>
        <v>1.4236111111111111E-2</v>
      </c>
      <c r="X74" s="208">
        <f t="shared" si="41"/>
        <v>1.3692129629629629E-2</v>
      </c>
      <c r="Y74" s="208">
        <f t="shared" si="41"/>
        <v>2.2650462962962966E-2</v>
      </c>
      <c r="Z74" s="208">
        <f t="shared" si="41"/>
        <v>1.7303240740740741E-2</v>
      </c>
      <c r="AA74" s="208">
        <f t="shared" si="41"/>
        <v>1.7627314814814814E-2</v>
      </c>
      <c r="AB74" s="208">
        <f t="shared" si="41"/>
        <v>1.7395833333333336E-2</v>
      </c>
      <c r="AC74" s="208">
        <f t="shared" si="41"/>
        <v>1.8020833333333333E-2</v>
      </c>
      <c r="AD74" s="208">
        <f t="shared" si="41"/>
        <v>1.4351851851851852E-2</v>
      </c>
      <c r="AE74" s="208">
        <f t="shared" si="41"/>
        <v>1.90625E-2</v>
      </c>
      <c r="AF74" s="208">
        <f t="shared" si="42"/>
        <v>1.7245370370370369E-2</v>
      </c>
      <c r="AG74" s="208">
        <f t="shared" si="42"/>
        <v>1.6997087813620072E-2</v>
      </c>
    </row>
    <row r="75" spans="1:33" s="184" customFormat="1" x14ac:dyDescent="0.25">
      <c r="A75" s="183" t="s">
        <v>124</v>
      </c>
      <c r="B75" s="208">
        <f t="shared" ref="B75:R76" si="43">+B56</f>
        <v>1.8576388888888889E-2</v>
      </c>
      <c r="C75" s="208">
        <f t="shared" si="43"/>
        <v>1.2974537037037036E-2</v>
      </c>
      <c r="D75" s="208">
        <f t="shared" si="43"/>
        <v>1.8067129629629631E-2</v>
      </c>
      <c r="E75" s="208">
        <f t="shared" si="43"/>
        <v>1.3888888888888888E-2</v>
      </c>
      <c r="F75" s="208">
        <f t="shared" si="43"/>
        <v>8.3217592592592596E-3</v>
      </c>
      <c r="G75" s="208">
        <f t="shared" si="43"/>
        <v>2.1886574074074072E-2</v>
      </c>
      <c r="H75" s="208">
        <f t="shared" si="43"/>
        <v>1.3391203703703704E-2</v>
      </c>
      <c r="I75" s="208">
        <f t="shared" si="43"/>
        <v>2.0960648148148148E-2</v>
      </c>
      <c r="J75" s="208">
        <f t="shared" si="43"/>
        <v>1.7847222222222223E-2</v>
      </c>
      <c r="K75" s="208">
        <f t="shared" si="43"/>
        <v>1.4421296296296295E-2</v>
      </c>
      <c r="L75" s="208">
        <f t="shared" si="43"/>
        <v>1.8715277777777779E-2</v>
      </c>
      <c r="M75" s="208">
        <f t="shared" si="43"/>
        <v>1.1967592592592592E-2</v>
      </c>
      <c r="N75" s="208">
        <f t="shared" si="43"/>
        <v>1.7731481481481483E-2</v>
      </c>
      <c r="O75" s="208">
        <f t="shared" si="43"/>
        <v>2.1689814814814815E-2</v>
      </c>
      <c r="P75" s="208">
        <f t="shared" si="43"/>
        <v>1.9178240740740742E-2</v>
      </c>
      <c r="Q75" s="208">
        <f t="shared" si="43"/>
        <v>1.8726851851851852E-2</v>
      </c>
      <c r="R75" s="208">
        <f t="shared" si="43"/>
        <v>1.4259259259259261E-2</v>
      </c>
      <c r="S75" s="208">
        <f>+S56</f>
        <v>1.1840277777777778E-2</v>
      </c>
      <c r="T75" s="208">
        <f t="shared" ref="T75:AE75" si="44">+T56</f>
        <v>4.155092592592593E-3</v>
      </c>
      <c r="U75" s="208">
        <f t="shared" si="44"/>
        <v>1.6886574074074075E-2</v>
      </c>
      <c r="V75" s="208">
        <f t="shared" si="44"/>
        <v>1.5057870370370369E-2</v>
      </c>
      <c r="W75" s="208">
        <f t="shared" si="44"/>
        <v>1.1377314814814814E-2</v>
      </c>
      <c r="X75" s="208">
        <f t="shared" si="44"/>
        <v>1.230324074074074E-2</v>
      </c>
      <c r="Y75" s="208">
        <f t="shared" si="44"/>
        <v>7.3263888888888892E-3</v>
      </c>
      <c r="Z75" s="208">
        <f t="shared" si="44"/>
        <v>9.6412037037037039E-3</v>
      </c>
      <c r="AA75" s="208">
        <f t="shared" si="44"/>
        <v>2.1342592592592594E-2</v>
      </c>
      <c r="AB75" s="208">
        <f t="shared" si="44"/>
        <v>1.4756944444444446E-2</v>
      </c>
      <c r="AC75" s="208">
        <f t="shared" si="44"/>
        <v>1.7928240740740741E-2</v>
      </c>
      <c r="AD75" s="208">
        <f t="shared" si="44"/>
        <v>7.6504629629629631E-3</v>
      </c>
      <c r="AE75" s="208">
        <f t="shared" si="44"/>
        <v>1.6111111111111111E-2</v>
      </c>
      <c r="AF75" s="208">
        <f t="shared" si="42"/>
        <v>1.5520833333333333E-2</v>
      </c>
      <c r="AG75" s="208">
        <f t="shared" si="42"/>
        <v>2.1886574074074072E-2</v>
      </c>
    </row>
    <row r="76" spans="1:33" s="1" customFormat="1" x14ac:dyDescent="0.25">
      <c r="A76" s="57" t="s">
        <v>58</v>
      </c>
      <c r="B76" s="19">
        <f>+B57</f>
        <v>0.52046783625730997</v>
      </c>
      <c r="C76" s="19">
        <f t="shared" si="43"/>
        <v>0.56896551724137934</v>
      </c>
      <c r="D76" s="19">
        <f t="shared" si="43"/>
        <v>0.6633663366336634</v>
      </c>
      <c r="E76" s="19">
        <f t="shared" si="43"/>
        <v>0.53968253968253965</v>
      </c>
      <c r="F76" s="19">
        <f t="shared" si="43"/>
        <v>0.58267716535433067</v>
      </c>
      <c r="G76" s="19">
        <f t="shared" si="43"/>
        <v>0.67521367521367526</v>
      </c>
      <c r="H76" s="19">
        <f t="shared" si="43"/>
        <v>0.61261261261261257</v>
      </c>
      <c r="I76" s="19">
        <f t="shared" si="43"/>
        <v>0.6470588235294118</v>
      </c>
      <c r="J76" s="19">
        <f t="shared" si="43"/>
        <v>0.59740259740259738</v>
      </c>
      <c r="K76" s="19">
        <f t="shared" si="43"/>
        <v>0.52941176470588236</v>
      </c>
      <c r="L76" s="19">
        <f t="shared" si="43"/>
        <v>0.5321100917431193</v>
      </c>
      <c r="M76" s="19">
        <f>+M57</f>
        <v>0.59848484848484851</v>
      </c>
      <c r="N76" s="19">
        <f>+N57</f>
        <v>0.39860139860139859</v>
      </c>
      <c r="O76" s="19">
        <f t="shared" si="43"/>
        <v>0.46923076923076923</v>
      </c>
      <c r="P76" s="19">
        <f>+P57</f>
        <v>0.48666666666666669</v>
      </c>
      <c r="Q76" s="19">
        <f>+Q57</f>
        <v>0.5</v>
      </c>
      <c r="R76" s="19">
        <f>+R57</f>
        <v>0.76249999999999996</v>
      </c>
      <c r="S76" s="19">
        <f>+S57</f>
        <v>0.7592592592592593</v>
      </c>
      <c r="T76" s="19">
        <f>+T57</f>
        <v>0.70833333333333337</v>
      </c>
      <c r="U76" s="19">
        <f>SUM(U67/U66)</f>
        <v>0.58823529411764708</v>
      </c>
      <c r="V76" s="19">
        <f>SUM(V67/V66)</f>
        <v>0.56852791878172593</v>
      </c>
      <c r="W76" s="19">
        <f t="shared" ref="W76:AE76" si="45">SUM(W67/W66)</f>
        <v>0.59782608695652173</v>
      </c>
      <c r="X76" s="19">
        <f t="shared" si="45"/>
        <v>0.6728395061728395</v>
      </c>
      <c r="Y76" s="19">
        <f t="shared" si="45"/>
        <v>0.62666666666666671</v>
      </c>
      <c r="Z76" s="19">
        <f t="shared" si="45"/>
        <v>0.72661870503597126</v>
      </c>
      <c r="AA76" s="19">
        <f t="shared" si="45"/>
        <v>0.65454545454545454</v>
      </c>
      <c r="AB76" s="19">
        <f t="shared" si="45"/>
        <v>0.7578125</v>
      </c>
      <c r="AC76" s="19">
        <f t="shared" si="45"/>
        <v>0.75609756097560976</v>
      </c>
      <c r="AD76" s="19">
        <f t="shared" si="45"/>
        <v>0.68613138686131392</v>
      </c>
      <c r="AE76" s="19">
        <f t="shared" si="45"/>
        <v>0.63855421686746983</v>
      </c>
      <c r="AF76" s="19">
        <f>SUM(AF67/AF66)</f>
        <v>0.7384615384615385</v>
      </c>
      <c r="AG76" s="19">
        <f t="shared" ref="AG76" si="46">SUM(AG67/AG66)</f>
        <v>0.65961800818553884</v>
      </c>
    </row>
    <row r="77" spans="1:33" s="1" customFormat="1" x14ac:dyDescent="0.25">
      <c r="A77" s="57" t="s">
        <v>60</v>
      </c>
      <c r="B77" s="19">
        <f>B58</f>
        <v>0.47368421052631576</v>
      </c>
      <c r="C77" s="19">
        <f t="shared" ref="C77:R77" si="47">C58</f>
        <v>0.44827586206896552</v>
      </c>
      <c r="D77" s="19">
        <f t="shared" si="47"/>
        <v>0.33663366336633666</v>
      </c>
      <c r="E77" s="19">
        <f t="shared" si="47"/>
        <v>0.46031746031746029</v>
      </c>
      <c r="F77" s="19">
        <f t="shared" si="47"/>
        <v>0.41732283464566927</v>
      </c>
      <c r="G77" s="19">
        <f t="shared" si="47"/>
        <v>0.3247863247863248</v>
      </c>
      <c r="H77" s="19">
        <f t="shared" si="47"/>
        <v>0.38738738738738737</v>
      </c>
      <c r="I77" s="19">
        <f t="shared" si="47"/>
        <v>0.34313725490196079</v>
      </c>
      <c r="J77" s="19">
        <f t="shared" si="47"/>
        <v>0.40259740259740262</v>
      </c>
      <c r="K77" s="19">
        <f t="shared" si="47"/>
        <v>0.47058823529411764</v>
      </c>
      <c r="L77" s="19">
        <f t="shared" si="47"/>
        <v>0.46788990825688076</v>
      </c>
      <c r="M77" s="19">
        <f t="shared" si="47"/>
        <v>0.40151515151515149</v>
      </c>
      <c r="N77" s="19">
        <f t="shared" si="47"/>
        <v>0.60139860139860135</v>
      </c>
      <c r="O77" s="19">
        <f t="shared" si="47"/>
        <v>0.53076923076923077</v>
      </c>
      <c r="P77" s="19">
        <f>P58</f>
        <v>0.51333333333333331</v>
      </c>
      <c r="Q77" s="19">
        <f t="shared" si="47"/>
        <v>0.5</v>
      </c>
      <c r="R77" s="19">
        <f t="shared" si="47"/>
        <v>0.23749999999999999</v>
      </c>
      <c r="S77" s="19">
        <f>S58</f>
        <v>0.24074074074074073</v>
      </c>
      <c r="T77" s="19">
        <f t="shared" ref="T77:T78" si="48">T58</f>
        <v>0.29166666666666669</v>
      </c>
      <c r="U77" s="19">
        <f>SUM(U69/U66)</f>
        <v>0.41911764705882354</v>
      </c>
      <c r="V77" s="19">
        <f>SUM(V69/V66)</f>
        <v>0.43147208121827413</v>
      </c>
      <c r="W77" s="19">
        <f t="shared" ref="W77:AE77" si="49">SUM(W69/W66)</f>
        <v>0.40217391304347827</v>
      </c>
      <c r="X77" s="19">
        <f t="shared" si="49"/>
        <v>0.3271604938271605</v>
      </c>
      <c r="Y77" s="19">
        <f t="shared" si="49"/>
        <v>0.37333333333333335</v>
      </c>
      <c r="Z77" s="19">
        <f t="shared" si="49"/>
        <v>0.25899280575539568</v>
      </c>
      <c r="AA77" s="19">
        <f t="shared" si="49"/>
        <v>0.30909090909090908</v>
      </c>
      <c r="AB77" s="19">
        <f t="shared" si="49"/>
        <v>0.2421875</v>
      </c>
      <c r="AC77" s="19">
        <f t="shared" si="49"/>
        <v>0.24390243902439024</v>
      </c>
      <c r="AD77" s="19">
        <f t="shared" si="49"/>
        <v>0.27007299270072993</v>
      </c>
      <c r="AE77" s="19">
        <f t="shared" si="49"/>
        <v>0.36144578313253012</v>
      </c>
      <c r="AF77" s="19">
        <f>SUM(AF69/AF66)</f>
        <v>0.26153846153846155</v>
      </c>
      <c r="AG77" s="19">
        <f t="shared" ref="AG77" si="50">SUM(AG69/AG66)</f>
        <v>0.3403819918144611</v>
      </c>
    </row>
    <row r="78" spans="1:33" s="1" customFormat="1" x14ac:dyDescent="0.25">
      <c r="A78" s="19" t="str">
        <f t="shared" ref="A78:R78" si="51">A59</f>
        <v>Abandoned: Before 5 seconds %</v>
      </c>
      <c r="B78" s="19">
        <f>B59</f>
        <v>0.16049382716049382</v>
      </c>
      <c r="C78" s="19">
        <f t="shared" si="51"/>
        <v>0.34615384615384615</v>
      </c>
      <c r="D78" s="19">
        <f t="shared" si="51"/>
        <v>0.35294117647058826</v>
      </c>
      <c r="E78" s="19">
        <f t="shared" si="51"/>
        <v>0.31034482758620691</v>
      </c>
      <c r="F78" s="19">
        <f t="shared" si="51"/>
        <v>0.24528301886792453</v>
      </c>
      <c r="G78" s="19">
        <f t="shared" si="51"/>
        <v>0.42105263157894735</v>
      </c>
      <c r="H78" s="19">
        <f t="shared" si="51"/>
        <v>0.2558139534883721</v>
      </c>
      <c r="I78" s="19">
        <f t="shared" si="51"/>
        <v>0.34285714285714286</v>
      </c>
      <c r="J78" s="19">
        <f t="shared" si="51"/>
        <v>0.41935483870967744</v>
      </c>
      <c r="K78" s="19">
        <f t="shared" si="51"/>
        <v>0.2857142857142857</v>
      </c>
      <c r="L78" s="19">
        <f t="shared" si="51"/>
        <v>0.27450980392156865</v>
      </c>
      <c r="M78" s="19">
        <f t="shared" si="51"/>
        <v>0.26415094339622641</v>
      </c>
      <c r="N78" s="19">
        <f t="shared" si="51"/>
        <v>0.26744186046511625</v>
      </c>
      <c r="O78" s="19">
        <f t="shared" si="51"/>
        <v>0.24637681159420291</v>
      </c>
      <c r="P78" s="19">
        <f t="shared" si="51"/>
        <v>0.12987012987012986</v>
      </c>
      <c r="Q78" s="19">
        <f t="shared" si="51"/>
        <v>0.15277777777777779</v>
      </c>
      <c r="R78" s="19">
        <f t="shared" si="51"/>
        <v>0.31578947368421051</v>
      </c>
      <c r="S78" s="19">
        <f>S59</f>
        <v>0.42307692307692307</v>
      </c>
      <c r="T78" s="19">
        <f t="shared" si="48"/>
        <v>0.5</v>
      </c>
      <c r="U78" s="19">
        <f>SUM(U70/U69)</f>
        <v>0.24561403508771928</v>
      </c>
      <c r="V78" s="19">
        <f>SUM(V70/V69)</f>
        <v>0.18823529411764706</v>
      </c>
      <c r="W78" s="19">
        <f t="shared" ref="W78:AF78" si="52">SUM(W70/W69)</f>
        <v>0.14864864864864866</v>
      </c>
      <c r="X78" s="19">
        <f t="shared" si="52"/>
        <v>0.30188679245283018</v>
      </c>
      <c r="Y78" s="19">
        <f t="shared" si="52"/>
        <v>0.32142857142857145</v>
      </c>
      <c r="Z78" s="19">
        <f t="shared" si="52"/>
        <v>0.22222222222222221</v>
      </c>
      <c r="AA78" s="19">
        <f t="shared" si="52"/>
        <v>0.33333333333333331</v>
      </c>
      <c r="AB78" s="19">
        <f t="shared" si="52"/>
        <v>0.38709677419354838</v>
      </c>
      <c r="AC78" s="19">
        <f t="shared" si="52"/>
        <v>0.56666666666666665</v>
      </c>
      <c r="AD78" s="19">
        <f t="shared" si="52"/>
        <v>0.40540540540540543</v>
      </c>
      <c r="AE78" s="19">
        <f t="shared" si="52"/>
        <v>0.2</v>
      </c>
      <c r="AF78" s="19">
        <f t="shared" si="52"/>
        <v>0.52941176470588236</v>
      </c>
      <c r="AG78" s="19">
        <f t="shared" ref="AG78" si="53">SUM(AG70/AG69)</f>
        <v>0.28657314629258518</v>
      </c>
    </row>
    <row r="79" spans="1:33" s="1" customFormat="1" x14ac:dyDescent="0.25">
      <c r="A79" s="57" t="s">
        <v>64</v>
      </c>
      <c r="B79" s="19">
        <f>+B60</f>
        <v>8.6419753086419748E-2</v>
      </c>
      <c r="C79" s="19">
        <f t="shared" ref="B79:T81" si="54">+C60</f>
        <v>0.15384615384615385</v>
      </c>
      <c r="D79" s="19">
        <f t="shared" si="54"/>
        <v>0.11764705882352941</v>
      </c>
      <c r="E79" s="19">
        <f t="shared" si="54"/>
        <v>0.13793103448275862</v>
      </c>
      <c r="F79" s="19">
        <f t="shared" si="54"/>
        <v>0.16981132075471697</v>
      </c>
      <c r="G79" s="19">
        <f t="shared" si="54"/>
        <v>0.18421052631578946</v>
      </c>
      <c r="H79" s="19">
        <f t="shared" si="54"/>
        <v>6.9767441860465115E-2</v>
      </c>
      <c r="I79" s="19">
        <f t="shared" si="54"/>
        <v>0.2</v>
      </c>
      <c r="J79" s="19">
        <f t="shared" si="54"/>
        <v>6.4516129032258063E-2</v>
      </c>
      <c r="K79" s="19">
        <f t="shared" si="54"/>
        <v>0.19642857142857142</v>
      </c>
      <c r="L79" s="19">
        <f t="shared" si="54"/>
        <v>0.13725490196078433</v>
      </c>
      <c r="M79" s="19">
        <f t="shared" si="54"/>
        <v>0.15094339622641509</v>
      </c>
      <c r="N79" s="19">
        <f t="shared" si="54"/>
        <v>0.11627906976744186</v>
      </c>
      <c r="O79" s="19">
        <f t="shared" si="54"/>
        <v>7.2463768115942032E-2</v>
      </c>
      <c r="P79" s="19">
        <f t="shared" si="54"/>
        <v>0.12987012987012986</v>
      </c>
      <c r="Q79" s="19">
        <f t="shared" si="54"/>
        <v>9.7222222222222224E-2</v>
      </c>
      <c r="R79" s="19">
        <f t="shared" si="54"/>
        <v>0.21052631578947367</v>
      </c>
      <c r="S79" s="19">
        <f t="shared" si="54"/>
        <v>0.15384615384615385</v>
      </c>
      <c r="T79" s="19">
        <f t="shared" si="54"/>
        <v>7.1428571428571425E-2</v>
      </c>
      <c r="U79" s="19">
        <f>SUM(U71/U69)</f>
        <v>0.15789473684210525</v>
      </c>
      <c r="V79" s="19">
        <f>SUM(V71/V69)</f>
        <v>0.14117647058823529</v>
      </c>
      <c r="W79" s="19">
        <f t="shared" ref="W79:AF79" si="55">SUM(W71/W69)</f>
        <v>0.12162162162162163</v>
      </c>
      <c r="X79" s="19">
        <f t="shared" si="55"/>
        <v>7.5471698113207544E-2</v>
      </c>
      <c r="Y79" s="19">
        <f t="shared" si="55"/>
        <v>0.26785714285714285</v>
      </c>
      <c r="Z79" s="19">
        <f t="shared" si="55"/>
        <v>0.19444444444444445</v>
      </c>
      <c r="AA79" s="19">
        <f t="shared" si="55"/>
        <v>0.13725490196078433</v>
      </c>
      <c r="AB79" s="19">
        <f t="shared" si="55"/>
        <v>6.4516129032258063E-2</v>
      </c>
      <c r="AC79" s="19">
        <f t="shared" si="55"/>
        <v>3.3333333333333333E-2</v>
      </c>
      <c r="AD79" s="19">
        <f t="shared" si="55"/>
        <v>8.1081081081081086E-2</v>
      </c>
      <c r="AE79" s="19">
        <f t="shared" si="55"/>
        <v>0.15</v>
      </c>
      <c r="AF79" s="19">
        <f t="shared" si="55"/>
        <v>0.11764705882352941</v>
      </c>
      <c r="AG79" s="19">
        <f t="shared" ref="AG79" si="56">SUM(AG71/AG69)</f>
        <v>0.13627254509018036</v>
      </c>
    </row>
    <row r="80" spans="1:33" s="1" customFormat="1" x14ac:dyDescent="0.25">
      <c r="A80" s="57" t="s">
        <v>71</v>
      </c>
      <c r="B80" s="19">
        <f t="shared" si="54"/>
        <v>0.75308641975308643</v>
      </c>
      <c r="C80" s="19">
        <f t="shared" si="54"/>
        <v>0.5</v>
      </c>
      <c r="D80" s="19">
        <f t="shared" si="54"/>
        <v>0.52941176470588236</v>
      </c>
      <c r="E80" s="19">
        <f t="shared" si="54"/>
        <v>0.55172413793103448</v>
      </c>
      <c r="F80" s="19">
        <f>+F61</f>
        <v>0.58490566037735847</v>
      </c>
      <c r="G80" s="19">
        <f t="shared" si="54"/>
        <v>0.39473684210526316</v>
      </c>
      <c r="H80" s="19">
        <f t="shared" si="54"/>
        <v>0.67441860465116277</v>
      </c>
      <c r="I80" s="19">
        <f t="shared" si="54"/>
        <v>0.45714285714285713</v>
      </c>
      <c r="J80" s="19">
        <f t="shared" si="54"/>
        <v>0.45161290322580644</v>
      </c>
      <c r="K80" s="19">
        <f t="shared" si="54"/>
        <v>0.5178571428571429</v>
      </c>
      <c r="L80" s="19">
        <f t="shared" si="54"/>
        <v>0.58823529411764708</v>
      </c>
      <c r="M80" s="19">
        <f t="shared" si="54"/>
        <v>0.58490566037735847</v>
      </c>
      <c r="N80" s="19">
        <f t="shared" si="54"/>
        <v>0.61627906976744184</v>
      </c>
      <c r="O80" s="19">
        <f t="shared" si="54"/>
        <v>0.6811594202898551</v>
      </c>
      <c r="P80" s="19">
        <f t="shared" si="54"/>
        <v>0.74025974025974028</v>
      </c>
      <c r="Q80" s="19">
        <f t="shared" si="54"/>
        <v>0.75</v>
      </c>
      <c r="R80" s="19">
        <f t="shared" si="54"/>
        <v>0.47368421052631576</v>
      </c>
      <c r="S80" s="19">
        <f t="shared" si="54"/>
        <v>0.42307692307692307</v>
      </c>
      <c r="T80" s="19">
        <f t="shared" si="54"/>
        <v>0.42857142857142855</v>
      </c>
      <c r="U80" s="19">
        <f>SUM(U72/U69)</f>
        <v>0.59649122807017541</v>
      </c>
      <c r="V80" s="19">
        <f>SUM(V72/V69)</f>
        <v>0.6705882352941176</v>
      </c>
      <c r="W80" s="19">
        <f t="shared" ref="W80:AF80" si="57">SUM(W72/W69)</f>
        <v>0.72972972972972971</v>
      </c>
      <c r="X80" s="19">
        <f t="shared" si="57"/>
        <v>0.60377358490566035</v>
      </c>
      <c r="Y80" s="19">
        <f t="shared" si="57"/>
        <v>0.4107142857142857</v>
      </c>
      <c r="Z80" s="19">
        <f t="shared" si="57"/>
        <v>0.58333333333333337</v>
      </c>
      <c r="AA80" s="19">
        <f t="shared" si="57"/>
        <v>0.52941176470588236</v>
      </c>
      <c r="AB80" s="19">
        <f t="shared" si="57"/>
        <v>0.54838709677419351</v>
      </c>
      <c r="AC80" s="19">
        <f t="shared" si="57"/>
        <v>0.4</v>
      </c>
      <c r="AD80" s="19">
        <f t="shared" si="57"/>
        <v>0.51351351351351349</v>
      </c>
      <c r="AE80" s="19">
        <f t="shared" si="57"/>
        <v>0.65</v>
      </c>
      <c r="AF80" s="19">
        <f t="shared" si="57"/>
        <v>0.35294117647058826</v>
      </c>
      <c r="AG80" s="19">
        <f t="shared" ref="AG80" si="58">SUM(AG72/AG69)</f>
        <v>0.57515030060120242</v>
      </c>
    </row>
    <row r="81" spans="1:42" s="1" customFormat="1" x14ac:dyDescent="0.25">
      <c r="A81" s="57" t="s">
        <v>123</v>
      </c>
      <c r="B81" s="19">
        <f t="shared" si="54"/>
        <v>0.35672514619883039</v>
      </c>
      <c r="C81" s="19">
        <f t="shared" si="54"/>
        <v>0.22413793103448276</v>
      </c>
      <c r="D81" s="19">
        <f t="shared" si="54"/>
        <v>0.17821782178217821</v>
      </c>
      <c r="E81" s="19">
        <f t="shared" si="54"/>
        <v>0.25396825396825395</v>
      </c>
      <c r="F81" s="19">
        <f t="shared" si="54"/>
        <v>0.24409448818897639</v>
      </c>
      <c r="G81" s="19">
        <f t="shared" si="54"/>
        <v>0.12820512820512819</v>
      </c>
      <c r="H81" s="19">
        <f t="shared" si="54"/>
        <v>0.26126126126126126</v>
      </c>
      <c r="I81" s="19">
        <f t="shared" si="54"/>
        <v>0.15686274509803921</v>
      </c>
      <c r="J81" s="19">
        <f t="shared" si="54"/>
        <v>0.18181818181818182</v>
      </c>
      <c r="K81" s="19">
        <f t="shared" si="54"/>
        <v>0.24369747899159663</v>
      </c>
      <c r="L81" s="19">
        <f t="shared" si="54"/>
        <v>0.27522935779816515</v>
      </c>
      <c r="M81" s="19">
        <f t="shared" si="54"/>
        <v>0.23484848484848486</v>
      </c>
      <c r="N81" s="19">
        <f t="shared" si="54"/>
        <v>0.37062937062937062</v>
      </c>
      <c r="O81" s="19">
        <f t="shared" si="54"/>
        <v>0.36153846153846153</v>
      </c>
      <c r="P81" s="19">
        <f t="shared" si="54"/>
        <v>0.38</v>
      </c>
      <c r="Q81" s="19">
        <f t="shared" si="54"/>
        <v>0.375</v>
      </c>
      <c r="R81" s="19">
        <f t="shared" si="54"/>
        <v>0.1125</v>
      </c>
      <c r="S81" s="19">
        <f t="shared" si="54"/>
        <v>0.10185185185185185</v>
      </c>
      <c r="T81" s="19">
        <f t="shared" si="54"/>
        <v>0.125</v>
      </c>
      <c r="U81" s="19">
        <f>SUM(U72/U66)</f>
        <v>0.25</v>
      </c>
      <c r="V81" s="19">
        <f>SUM(V72/V66)</f>
        <v>0.28934010152284262</v>
      </c>
      <c r="W81" s="19">
        <f t="shared" ref="W81:AF81" si="59">SUM(W72/W66)</f>
        <v>0.29347826086956524</v>
      </c>
      <c r="X81" s="19">
        <f t="shared" si="59"/>
        <v>0.19753086419753085</v>
      </c>
      <c r="Y81" s="19">
        <f t="shared" si="59"/>
        <v>0.15333333333333332</v>
      </c>
      <c r="Z81" s="19">
        <f t="shared" si="59"/>
        <v>0.15107913669064749</v>
      </c>
      <c r="AA81" s="19">
        <f t="shared" si="59"/>
        <v>0.16363636363636364</v>
      </c>
      <c r="AB81" s="19">
        <f t="shared" si="59"/>
        <v>0.1328125</v>
      </c>
      <c r="AC81" s="19">
        <f t="shared" si="59"/>
        <v>9.7560975609756101E-2</v>
      </c>
      <c r="AD81" s="19">
        <f t="shared" si="59"/>
        <v>0.13868613138686131</v>
      </c>
      <c r="AE81" s="19">
        <f t="shared" si="59"/>
        <v>0.23493975903614459</v>
      </c>
      <c r="AF81" s="19">
        <f t="shared" si="59"/>
        <v>9.2307692307692313E-2</v>
      </c>
      <c r="AG81" s="19">
        <f t="shared" ref="AG81" si="60">SUM(AG72/AG66)</f>
        <v>0.19577080491132332</v>
      </c>
    </row>
    <row r="82" spans="1:42" s="178" customFormat="1" ht="13.5" thickBot="1" x14ac:dyDescent="0.25">
      <c r="O82" s="210"/>
      <c r="P82" s="210"/>
      <c r="Q82" s="210"/>
      <c r="R82" s="203"/>
    </row>
    <row r="83" spans="1:42" s="18" customFormat="1" x14ac:dyDescent="0.25">
      <c r="A83" s="107" t="s">
        <v>139</v>
      </c>
      <c r="B83" s="97">
        <v>44105</v>
      </c>
      <c r="C83" s="97">
        <v>44106</v>
      </c>
      <c r="D83" s="97">
        <v>44107</v>
      </c>
      <c r="E83" s="97">
        <v>44108</v>
      </c>
      <c r="F83" s="97">
        <v>44109</v>
      </c>
      <c r="G83" s="97">
        <v>44110</v>
      </c>
      <c r="H83" s="97">
        <v>44111</v>
      </c>
      <c r="I83" s="97">
        <v>44112</v>
      </c>
      <c r="J83" s="97">
        <v>44113</v>
      </c>
      <c r="K83" s="97">
        <v>44114</v>
      </c>
      <c r="L83" s="97">
        <v>44115</v>
      </c>
      <c r="M83" s="97">
        <v>44116</v>
      </c>
      <c r="N83" s="97">
        <v>44117</v>
      </c>
      <c r="O83" s="97">
        <v>44118</v>
      </c>
      <c r="P83" s="97">
        <v>44119</v>
      </c>
      <c r="Q83" s="97">
        <v>44120</v>
      </c>
      <c r="R83" s="97">
        <v>44121</v>
      </c>
      <c r="S83" s="97">
        <v>44122</v>
      </c>
      <c r="T83" s="97">
        <v>44123</v>
      </c>
      <c r="U83" s="97">
        <v>44124</v>
      </c>
      <c r="V83" s="97">
        <v>44125</v>
      </c>
      <c r="W83" s="97">
        <v>44126</v>
      </c>
      <c r="X83" s="97">
        <v>44127</v>
      </c>
      <c r="Y83" s="97">
        <v>44128</v>
      </c>
      <c r="Z83" s="97">
        <v>44129</v>
      </c>
      <c r="AA83" s="97">
        <v>44130</v>
      </c>
      <c r="AB83" s="97">
        <v>44131</v>
      </c>
      <c r="AC83" s="97">
        <v>44132</v>
      </c>
      <c r="AD83" s="97">
        <v>44133</v>
      </c>
      <c r="AE83" s="97">
        <v>44134</v>
      </c>
      <c r="AF83" s="97">
        <v>44135</v>
      </c>
      <c r="AG83" s="97" t="s">
        <v>126</v>
      </c>
    </row>
    <row r="84" spans="1:42" x14ac:dyDescent="0.25">
      <c r="A84" s="98" t="s">
        <v>142</v>
      </c>
      <c r="B84" s="84">
        <v>44</v>
      </c>
      <c r="C84" s="84">
        <v>42</v>
      </c>
      <c r="D84" s="143"/>
      <c r="E84" s="143"/>
      <c r="F84" s="84">
        <v>57</v>
      </c>
      <c r="G84" s="84">
        <v>39</v>
      </c>
      <c r="H84" s="84">
        <v>46</v>
      </c>
      <c r="I84" s="84">
        <v>44</v>
      </c>
      <c r="J84" s="84">
        <v>61</v>
      </c>
      <c r="K84" s="143"/>
      <c r="L84" s="143"/>
      <c r="M84" s="87">
        <v>52</v>
      </c>
      <c r="N84" s="87">
        <v>51</v>
      </c>
      <c r="O84" s="87">
        <v>68</v>
      </c>
      <c r="P84" s="211">
        <v>60</v>
      </c>
      <c r="Q84" s="211">
        <v>60</v>
      </c>
      <c r="R84" s="143"/>
      <c r="S84" s="143"/>
      <c r="T84" s="87">
        <v>51</v>
      </c>
      <c r="U84" s="87">
        <v>44</v>
      </c>
      <c r="V84" s="84">
        <v>46</v>
      </c>
      <c r="W84" s="84">
        <v>59</v>
      </c>
      <c r="X84" s="84">
        <v>45</v>
      </c>
      <c r="Y84" s="143"/>
      <c r="Z84" s="143"/>
      <c r="AA84" s="87">
        <v>47</v>
      </c>
      <c r="AB84" s="87">
        <v>41</v>
      </c>
      <c r="AC84" s="84">
        <v>41</v>
      </c>
      <c r="AD84" s="84">
        <v>35</v>
      </c>
      <c r="AE84" s="84">
        <v>52</v>
      </c>
      <c r="AF84" s="230"/>
      <c r="AG84" s="220">
        <f>SUM(C84:AF84)</f>
        <v>1041</v>
      </c>
    </row>
    <row r="85" spans="1:42" x14ac:dyDescent="0.25">
      <c r="A85" s="98" t="s">
        <v>161</v>
      </c>
      <c r="B85" s="84">
        <v>41</v>
      </c>
      <c r="C85" s="84">
        <v>42</v>
      </c>
      <c r="D85" s="143"/>
      <c r="E85" s="143"/>
      <c r="F85" s="84">
        <v>53</v>
      </c>
      <c r="G85" s="84">
        <v>35</v>
      </c>
      <c r="H85" s="84">
        <v>41</v>
      </c>
      <c r="I85" s="84">
        <v>40</v>
      </c>
      <c r="J85" s="84">
        <v>59</v>
      </c>
      <c r="K85" s="143"/>
      <c r="L85" s="143"/>
      <c r="M85" s="87">
        <v>51</v>
      </c>
      <c r="N85" s="87">
        <v>47</v>
      </c>
      <c r="O85" s="87">
        <v>59</v>
      </c>
      <c r="P85" s="211">
        <v>55</v>
      </c>
      <c r="Q85" s="211">
        <v>52</v>
      </c>
      <c r="R85" s="143"/>
      <c r="S85" s="143"/>
      <c r="T85" s="87">
        <v>47</v>
      </c>
      <c r="U85" s="87">
        <v>43</v>
      </c>
      <c r="V85" s="84">
        <v>41</v>
      </c>
      <c r="W85" s="84">
        <v>55</v>
      </c>
      <c r="X85" s="84">
        <v>42</v>
      </c>
      <c r="Y85" s="143"/>
      <c r="Z85" s="143"/>
      <c r="AA85" s="87">
        <v>45</v>
      </c>
      <c r="AB85" s="87">
        <v>36</v>
      </c>
      <c r="AC85" s="84">
        <v>37</v>
      </c>
      <c r="AD85" s="84">
        <v>29</v>
      </c>
      <c r="AE85" s="84">
        <v>45</v>
      </c>
      <c r="AF85" s="143"/>
      <c r="AG85" s="1">
        <f>SUM(C85:AF85)</f>
        <v>954</v>
      </c>
    </row>
    <row r="86" spans="1:42" x14ac:dyDescent="0.25">
      <c r="A86" s="98" t="s">
        <v>160</v>
      </c>
      <c r="B86" s="84">
        <v>3</v>
      </c>
      <c r="C86" s="84">
        <v>0</v>
      </c>
      <c r="D86" s="143"/>
      <c r="E86" s="143"/>
      <c r="F86" s="84">
        <v>4</v>
      </c>
      <c r="G86" s="84">
        <v>4</v>
      </c>
      <c r="H86" s="84">
        <v>5</v>
      </c>
      <c r="I86" s="84">
        <v>4</v>
      </c>
      <c r="J86" s="84">
        <v>2</v>
      </c>
      <c r="K86" s="143"/>
      <c r="L86" s="143"/>
      <c r="M86" s="87">
        <v>1</v>
      </c>
      <c r="N86" s="87">
        <v>4</v>
      </c>
      <c r="O86" s="87">
        <v>9</v>
      </c>
      <c r="P86" s="211">
        <v>5</v>
      </c>
      <c r="Q86" s="211">
        <v>8</v>
      </c>
      <c r="R86" s="143"/>
      <c r="S86" s="143"/>
      <c r="T86" s="87">
        <v>4</v>
      </c>
      <c r="U86" s="87">
        <v>1</v>
      </c>
      <c r="V86" s="84">
        <v>5</v>
      </c>
      <c r="W86" s="84">
        <v>4</v>
      </c>
      <c r="X86" s="84">
        <v>3</v>
      </c>
      <c r="Y86" s="143"/>
      <c r="Z86" s="143"/>
      <c r="AA86" s="87">
        <v>2</v>
      </c>
      <c r="AB86" s="87">
        <v>5</v>
      </c>
      <c r="AC86" s="84">
        <v>4</v>
      </c>
      <c r="AD86" s="84">
        <v>6</v>
      </c>
      <c r="AE86" s="84">
        <v>8</v>
      </c>
      <c r="AF86" s="143"/>
      <c r="AG86" s="1">
        <f>SUM(C86:AF86)</f>
        <v>88</v>
      </c>
    </row>
    <row r="87" spans="1:42" s="1" customFormat="1" x14ac:dyDescent="0.25">
      <c r="A87" s="99" t="s">
        <v>159</v>
      </c>
      <c r="B87" s="84">
        <v>3</v>
      </c>
      <c r="C87" s="84">
        <v>0</v>
      </c>
      <c r="D87" s="143"/>
      <c r="E87" s="143"/>
      <c r="F87" s="84">
        <v>3</v>
      </c>
      <c r="G87" s="84">
        <v>3</v>
      </c>
      <c r="H87" s="84">
        <v>4</v>
      </c>
      <c r="I87" s="84">
        <v>3</v>
      </c>
      <c r="J87" s="84">
        <v>2</v>
      </c>
      <c r="K87" s="143"/>
      <c r="L87" s="143"/>
      <c r="M87" s="87">
        <v>1</v>
      </c>
      <c r="N87" s="87">
        <v>2</v>
      </c>
      <c r="O87" s="87">
        <v>4</v>
      </c>
      <c r="P87" s="211">
        <v>4</v>
      </c>
      <c r="Q87" s="211">
        <v>6</v>
      </c>
      <c r="R87" s="143"/>
      <c r="S87" s="143"/>
      <c r="T87" s="87">
        <v>3</v>
      </c>
      <c r="U87" s="87">
        <v>1</v>
      </c>
      <c r="V87" s="84">
        <v>4</v>
      </c>
      <c r="W87" s="84">
        <v>4</v>
      </c>
      <c r="X87" s="84">
        <v>2</v>
      </c>
      <c r="Y87" s="143"/>
      <c r="Z87" s="143"/>
      <c r="AA87" s="87">
        <v>1</v>
      </c>
      <c r="AB87" s="87">
        <v>4</v>
      </c>
      <c r="AC87" s="84">
        <v>4</v>
      </c>
      <c r="AD87" s="84">
        <v>5</v>
      </c>
      <c r="AE87" s="84">
        <v>8</v>
      </c>
      <c r="AF87" s="143"/>
      <c r="AG87" s="1">
        <f>SUM(C87:AF87)</f>
        <v>68</v>
      </c>
      <c r="AH87"/>
      <c r="AI87"/>
      <c r="AJ87"/>
      <c r="AK87"/>
      <c r="AL87"/>
      <c r="AM87"/>
      <c r="AN87"/>
      <c r="AO87"/>
      <c r="AP87"/>
    </row>
    <row r="88" spans="1:42" s="1" customFormat="1" x14ac:dyDescent="0.25">
      <c r="A88" s="99" t="s">
        <v>155</v>
      </c>
      <c r="B88" s="84">
        <v>0</v>
      </c>
      <c r="C88" s="84">
        <v>0</v>
      </c>
      <c r="D88" s="143"/>
      <c r="E88" s="143"/>
      <c r="F88" s="84">
        <v>1</v>
      </c>
      <c r="G88" s="84">
        <v>1</v>
      </c>
      <c r="H88" s="84">
        <v>1</v>
      </c>
      <c r="I88" s="84">
        <v>1</v>
      </c>
      <c r="J88" s="84">
        <v>0</v>
      </c>
      <c r="K88" s="143"/>
      <c r="L88" s="143"/>
      <c r="M88" s="87">
        <v>0</v>
      </c>
      <c r="N88" s="87">
        <v>2</v>
      </c>
      <c r="O88" s="87">
        <v>5</v>
      </c>
      <c r="P88" s="211">
        <v>1</v>
      </c>
      <c r="Q88" s="211">
        <v>2</v>
      </c>
      <c r="R88" s="143"/>
      <c r="S88" s="143"/>
      <c r="T88" s="87">
        <v>1</v>
      </c>
      <c r="U88" s="87">
        <v>0</v>
      </c>
      <c r="V88" s="84">
        <v>1</v>
      </c>
      <c r="W88" s="84">
        <v>0</v>
      </c>
      <c r="X88" s="84">
        <v>1</v>
      </c>
      <c r="Y88" s="143"/>
      <c r="Z88" s="143"/>
      <c r="AA88" s="87">
        <v>1</v>
      </c>
      <c r="AB88" s="87">
        <v>1</v>
      </c>
      <c r="AC88" s="84">
        <v>0</v>
      </c>
      <c r="AD88" s="84">
        <v>1</v>
      </c>
      <c r="AE88" s="84">
        <v>0</v>
      </c>
      <c r="AF88" s="143"/>
      <c r="AG88" s="1">
        <f>SUM(C88:AF88)</f>
        <v>20</v>
      </c>
      <c r="AH88"/>
      <c r="AI88"/>
      <c r="AJ88"/>
      <c r="AK88"/>
      <c r="AL88"/>
      <c r="AM88"/>
      <c r="AN88"/>
      <c r="AO88"/>
      <c r="AP88"/>
    </row>
    <row r="89" spans="1:42" s="110" customFormat="1" x14ac:dyDescent="0.25">
      <c r="A89" s="111" t="s">
        <v>220</v>
      </c>
      <c r="B89" s="79">
        <v>2.2106481481481478E-3</v>
      </c>
      <c r="C89" s="79">
        <v>3.7037037037037035E-4</v>
      </c>
      <c r="D89" s="145"/>
      <c r="E89" s="145"/>
      <c r="F89" s="164">
        <v>1.9097222222222222E-3</v>
      </c>
      <c r="G89" s="224">
        <v>2.8935185185185189E-4</v>
      </c>
      <c r="H89" s="164">
        <v>2.8819444444444444E-3</v>
      </c>
      <c r="I89" s="79">
        <v>4.2476851851851851E-3</v>
      </c>
      <c r="J89" s="79">
        <v>2.9050925925925928E-3</v>
      </c>
      <c r="K89" s="145"/>
      <c r="L89" s="145"/>
      <c r="M89" s="212">
        <v>2.5462962962962961E-3</v>
      </c>
      <c r="N89" s="212">
        <v>2.488425925925926E-3</v>
      </c>
      <c r="O89" s="212">
        <v>4.3518518518518515E-3</v>
      </c>
      <c r="P89" s="169">
        <v>3.1365740740740742E-3</v>
      </c>
      <c r="Q89" s="169">
        <v>3.7731481481481483E-3</v>
      </c>
      <c r="R89" s="145"/>
      <c r="S89" s="145"/>
      <c r="T89" s="212">
        <v>2.7546296296296294E-3</v>
      </c>
      <c r="U89" s="212">
        <v>3.2291666666666666E-3</v>
      </c>
      <c r="V89" s="164">
        <v>1.4699074074074074E-3</v>
      </c>
      <c r="W89" s="164">
        <v>1.0416666666666667E-4</v>
      </c>
      <c r="X89" s="79">
        <v>7.0601851851851847E-4</v>
      </c>
      <c r="Y89" s="145"/>
      <c r="Z89" s="145"/>
      <c r="AA89" s="212">
        <v>7.9861111111111105E-4</v>
      </c>
      <c r="AB89" s="212">
        <v>1.8865740740740742E-3</v>
      </c>
      <c r="AC89" s="164">
        <v>2.8587962962962963E-3</v>
      </c>
      <c r="AD89" s="79">
        <v>3.3217592592592591E-3</v>
      </c>
      <c r="AE89" s="79">
        <v>4.2361111111111106E-3</v>
      </c>
      <c r="AF89" s="145"/>
      <c r="AG89" s="110">
        <f>AVERAGE(C89:AF89)</f>
        <v>2.3936287477954142E-3</v>
      </c>
      <c r="AH89"/>
      <c r="AI89"/>
      <c r="AJ89"/>
      <c r="AK89"/>
      <c r="AL89"/>
      <c r="AM89"/>
      <c r="AN89"/>
      <c r="AO89"/>
      <c r="AP89"/>
    </row>
    <row r="90" spans="1:42" x14ac:dyDescent="0.25">
      <c r="A90" s="98" t="s">
        <v>212</v>
      </c>
      <c r="B90" s="84">
        <v>0</v>
      </c>
      <c r="C90" s="84">
        <v>0</v>
      </c>
      <c r="D90" s="143">
        <v>0</v>
      </c>
      <c r="E90" s="143">
        <v>0</v>
      </c>
      <c r="F90" s="84">
        <v>0</v>
      </c>
      <c r="G90" s="84">
        <v>0</v>
      </c>
      <c r="H90" s="84">
        <v>0</v>
      </c>
      <c r="I90" s="84">
        <v>0</v>
      </c>
      <c r="J90" s="84">
        <v>0</v>
      </c>
      <c r="K90" s="143">
        <v>0</v>
      </c>
      <c r="L90" s="143">
        <v>0</v>
      </c>
      <c r="M90" s="87">
        <v>0</v>
      </c>
      <c r="N90" s="87">
        <v>0</v>
      </c>
      <c r="O90" s="87">
        <v>0</v>
      </c>
      <c r="P90" s="211">
        <v>0</v>
      </c>
      <c r="Q90" s="211">
        <v>0</v>
      </c>
      <c r="R90" s="143">
        <v>0</v>
      </c>
      <c r="S90" s="143">
        <v>0</v>
      </c>
      <c r="T90" s="87">
        <v>0</v>
      </c>
      <c r="U90" s="87">
        <v>0</v>
      </c>
      <c r="V90" s="84">
        <v>0</v>
      </c>
      <c r="W90" s="84">
        <v>0</v>
      </c>
      <c r="X90" s="84">
        <v>0</v>
      </c>
      <c r="Y90" s="143">
        <v>0</v>
      </c>
      <c r="Z90" s="143">
        <v>0</v>
      </c>
      <c r="AA90" s="87">
        <v>0</v>
      </c>
      <c r="AB90" s="87">
        <v>0</v>
      </c>
      <c r="AC90" s="84">
        <v>0</v>
      </c>
      <c r="AD90" s="84">
        <v>0</v>
      </c>
      <c r="AE90" s="84">
        <v>0</v>
      </c>
      <c r="AF90" s="143"/>
      <c r="AG90" s="1">
        <f t="shared" ref="AG90:AG95" si="61">SUM(C90:AF90)</f>
        <v>0</v>
      </c>
    </row>
    <row r="91" spans="1:42" x14ac:dyDescent="0.25">
      <c r="A91" s="98" t="s">
        <v>213</v>
      </c>
      <c r="B91" s="84">
        <v>29</v>
      </c>
      <c r="C91" s="84">
        <v>23</v>
      </c>
      <c r="D91" s="143"/>
      <c r="E91" s="143"/>
      <c r="F91" s="84">
        <v>44</v>
      </c>
      <c r="G91" s="84">
        <v>26</v>
      </c>
      <c r="H91" s="84">
        <v>32</v>
      </c>
      <c r="I91" s="84">
        <v>31</v>
      </c>
      <c r="J91" s="84">
        <v>47</v>
      </c>
      <c r="K91" s="143"/>
      <c r="L91" s="143"/>
      <c r="M91" s="87">
        <v>40</v>
      </c>
      <c r="N91" s="87">
        <v>38</v>
      </c>
      <c r="O91" s="87">
        <v>46</v>
      </c>
      <c r="P91" s="211">
        <v>37</v>
      </c>
      <c r="Q91" s="211">
        <v>40</v>
      </c>
      <c r="R91" s="143"/>
      <c r="S91" s="143"/>
      <c r="T91" s="87">
        <v>36</v>
      </c>
      <c r="U91" s="87">
        <v>26</v>
      </c>
      <c r="V91" s="84">
        <v>20</v>
      </c>
      <c r="W91" s="84">
        <v>27</v>
      </c>
      <c r="X91" s="84">
        <v>32</v>
      </c>
      <c r="Y91" s="143"/>
      <c r="Z91" s="143"/>
      <c r="AA91" s="87">
        <v>38</v>
      </c>
      <c r="AB91" s="87">
        <v>23</v>
      </c>
      <c r="AC91" s="84">
        <v>34</v>
      </c>
      <c r="AD91" s="84">
        <v>20</v>
      </c>
      <c r="AE91" s="84">
        <v>34</v>
      </c>
      <c r="AF91" s="143"/>
      <c r="AG91" s="1">
        <f t="shared" si="61"/>
        <v>694</v>
      </c>
    </row>
    <row r="92" spans="1:42" s="100" customFormat="1" x14ac:dyDescent="0.25">
      <c r="A92" s="99" t="s">
        <v>214</v>
      </c>
      <c r="B92" s="84">
        <v>9</v>
      </c>
      <c r="C92" s="84">
        <v>12</v>
      </c>
      <c r="D92" s="143">
        <v>0</v>
      </c>
      <c r="E92" s="143">
        <v>0</v>
      </c>
      <c r="F92" s="84">
        <v>9</v>
      </c>
      <c r="G92" s="84">
        <v>3</v>
      </c>
      <c r="H92" s="84">
        <v>4</v>
      </c>
      <c r="I92" s="84">
        <v>4</v>
      </c>
      <c r="J92" s="84">
        <v>6</v>
      </c>
      <c r="K92" s="143">
        <v>0</v>
      </c>
      <c r="L92" s="143">
        <v>0</v>
      </c>
      <c r="M92" s="87">
        <v>5</v>
      </c>
      <c r="N92" s="87">
        <v>8</v>
      </c>
      <c r="O92" s="87">
        <v>11</v>
      </c>
      <c r="P92" s="211">
        <v>14</v>
      </c>
      <c r="Q92" s="211">
        <v>8</v>
      </c>
      <c r="R92" s="143">
        <v>0</v>
      </c>
      <c r="S92" s="143">
        <v>0</v>
      </c>
      <c r="T92" s="87">
        <v>6</v>
      </c>
      <c r="U92" s="87">
        <v>9</v>
      </c>
      <c r="V92" s="84">
        <v>10</v>
      </c>
      <c r="W92" s="84">
        <v>23</v>
      </c>
      <c r="X92" s="84">
        <v>5</v>
      </c>
      <c r="Y92" s="143">
        <v>0</v>
      </c>
      <c r="Z92" s="143">
        <v>0</v>
      </c>
      <c r="AA92" s="87">
        <v>6</v>
      </c>
      <c r="AB92" s="87">
        <v>6</v>
      </c>
      <c r="AC92" s="84">
        <v>0</v>
      </c>
      <c r="AD92" s="84">
        <v>7</v>
      </c>
      <c r="AE92" s="84">
        <v>5</v>
      </c>
      <c r="AF92" s="143"/>
      <c r="AG92" s="87">
        <f t="shared" si="61"/>
        <v>161</v>
      </c>
    </row>
    <row r="93" spans="1:42" x14ac:dyDescent="0.25">
      <c r="A93" s="99" t="s">
        <v>215</v>
      </c>
      <c r="B93" s="84">
        <v>3</v>
      </c>
      <c r="C93" s="84">
        <v>5</v>
      </c>
      <c r="D93" s="143">
        <v>0</v>
      </c>
      <c r="E93" s="143">
        <v>0</v>
      </c>
      <c r="F93" s="84">
        <v>4</v>
      </c>
      <c r="G93" s="84">
        <v>6</v>
      </c>
      <c r="H93" s="84">
        <v>4</v>
      </c>
      <c r="I93" s="84">
        <v>5</v>
      </c>
      <c r="J93" s="84">
        <v>6</v>
      </c>
      <c r="K93" s="143">
        <v>0</v>
      </c>
      <c r="L93" s="143">
        <v>0</v>
      </c>
      <c r="M93" s="87">
        <v>6</v>
      </c>
      <c r="N93" s="87">
        <v>1</v>
      </c>
      <c r="O93" s="87">
        <v>2</v>
      </c>
      <c r="P93" s="211">
        <v>4</v>
      </c>
      <c r="Q93" s="211">
        <v>4</v>
      </c>
      <c r="R93" s="143">
        <v>0</v>
      </c>
      <c r="S93" s="143">
        <v>0</v>
      </c>
      <c r="T93" s="87">
        <v>4</v>
      </c>
      <c r="U93" s="87">
        <v>7</v>
      </c>
      <c r="V93" s="84">
        <v>10</v>
      </c>
      <c r="W93" s="84">
        <v>5</v>
      </c>
      <c r="X93" s="84">
        <v>5</v>
      </c>
      <c r="Y93" s="143">
        <v>0</v>
      </c>
      <c r="Z93" s="143">
        <v>0</v>
      </c>
      <c r="AA93" s="87">
        <v>1</v>
      </c>
      <c r="AB93" s="87">
        <v>5</v>
      </c>
      <c r="AC93" s="84">
        <v>3</v>
      </c>
      <c r="AD93" s="84">
        <v>2</v>
      </c>
      <c r="AE93" s="84">
        <v>6</v>
      </c>
      <c r="AF93" s="143"/>
      <c r="AG93" s="1">
        <f t="shared" si="61"/>
        <v>95</v>
      </c>
    </row>
    <row r="94" spans="1:42" x14ac:dyDescent="0.25">
      <c r="A94" s="105" t="s">
        <v>216</v>
      </c>
      <c r="B94" s="84">
        <v>0</v>
      </c>
      <c r="C94" s="84">
        <v>2</v>
      </c>
      <c r="D94" s="144">
        <v>0</v>
      </c>
      <c r="E94" s="144">
        <v>0</v>
      </c>
      <c r="F94" s="163">
        <v>0</v>
      </c>
      <c r="G94" s="163">
        <v>0</v>
      </c>
      <c r="H94" s="84">
        <v>1</v>
      </c>
      <c r="I94" s="84">
        <v>0</v>
      </c>
      <c r="J94" s="84">
        <v>0</v>
      </c>
      <c r="K94" s="144">
        <v>0</v>
      </c>
      <c r="L94" s="144">
        <v>0</v>
      </c>
      <c r="M94" s="211">
        <v>0</v>
      </c>
      <c r="N94" s="211">
        <v>0</v>
      </c>
      <c r="O94" s="211">
        <v>0</v>
      </c>
      <c r="P94" s="211">
        <v>0</v>
      </c>
      <c r="Q94" s="211">
        <v>0</v>
      </c>
      <c r="R94" s="144">
        <v>0</v>
      </c>
      <c r="S94" s="144">
        <v>0</v>
      </c>
      <c r="T94" s="211">
        <v>1</v>
      </c>
      <c r="U94" s="211">
        <v>1</v>
      </c>
      <c r="V94" s="163">
        <v>1</v>
      </c>
      <c r="W94" s="84">
        <v>0</v>
      </c>
      <c r="X94" s="84">
        <v>0</v>
      </c>
      <c r="Y94" s="144">
        <v>0</v>
      </c>
      <c r="Z94" s="144">
        <v>0</v>
      </c>
      <c r="AA94" s="211">
        <v>0</v>
      </c>
      <c r="AB94" s="211">
        <v>2</v>
      </c>
      <c r="AC94" s="163">
        <v>0</v>
      </c>
      <c r="AD94" s="84">
        <v>0</v>
      </c>
      <c r="AE94" s="84">
        <v>0</v>
      </c>
      <c r="AF94" s="143"/>
      <c r="AG94" s="1">
        <f t="shared" si="61"/>
        <v>8</v>
      </c>
    </row>
    <row r="95" spans="1:42" s="1" customFormat="1" x14ac:dyDescent="0.25">
      <c r="A95" s="98" t="s">
        <v>211</v>
      </c>
      <c r="B95" s="84">
        <v>54</v>
      </c>
      <c r="C95" s="84">
        <v>67</v>
      </c>
      <c r="D95" s="143">
        <v>2</v>
      </c>
      <c r="E95" s="143">
        <v>0</v>
      </c>
      <c r="F95" s="84">
        <v>52</v>
      </c>
      <c r="G95" s="84">
        <v>73</v>
      </c>
      <c r="H95" s="84">
        <v>32</v>
      </c>
      <c r="I95" s="84">
        <v>75</v>
      </c>
      <c r="J95" s="84">
        <v>62</v>
      </c>
      <c r="K95" s="143">
        <v>1</v>
      </c>
      <c r="L95" s="143">
        <v>2</v>
      </c>
      <c r="M95" s="87">
        <v>38</v>
      </c>
      <c r="N95" s="87">
        <v>66</v>
      </c>
      <c r="O95" s="87">
        <v>63</v>
      </c>
      <c r="P95" s="87">
        <v>50</v>
      </c>
      <c r="Q95" s="87">
        <v>63</v>
      </c>
      <c r="R95" s="143">
        <v>13</v>
      </c>
      <c r="S95" s="143">
        <v>5</v>
      </c>
      <c r="T95" s="87">
        <v>59</v>
      </c>
      <c r="U95" s="87">
        <v>49</v>
      </c>
      <c r="V95" s="84">
        <v>56</v>
      </c>
      <c r="W95" s="84">
        <v>52</v>
      </c>
      <c r="X95" s="84">
        <v>41</v>
      </c>
      <c r="Y95" s="143">
        <v>4</v>
      </c>
      <c r="Z95" s="143">
        <v>0</v>
      </c>
      <c r="AA95" s="87">
        <v>51</v>
      </c>
      <c r="AB95" s="87">
        <v>65</v>
      </c>
      <c r="AC95" s="84">
        <v>52</v>
      </c>
      <c r="AD95" s="84">
        <v>40</v>
      </c>
      <c r="AE95" s="84">
        <v>42</v>
      </c>
      <c r="AF95" s="143"/>
      <c r="AG95" s="1">
        <f t="shared" si="61"/>
        <v>1175</v>
      </c>
      <c r="AH95"/>
      <c r="AI95"/>
      <c r="AJ95"/>
      <c r="AK95"/>
      <c r="AL95"/>
      <c r="AM95"/>
      <c r="AN95"/>
      <c r="AO95"/>
      <c r="AP95"/>
    </row>
    <row r="96" spans="1:42" x14ac:dyDescent="0.25">
      <c r="I96" s="213"/>
      <c r="J96" s="213"/>
      <c r="K96" s="213"/>
      <c r="L96" s="213"/>
      <c r="M96" s="213"/>
      <c r="N96" s="213"/>
      <c r="O96" s="214"/>
      <c r="P96" s="214"/>
      <c r="Q96" s="214"/>
    </row>
    <row r="97" spans="9:25" x14ac:dyDescent="0.25">
      <c r="I97" s="213"/>
      <c r="J97" s="213"/>
      <c r="K97" s="213"/>
      <c r="L97" s="213"/>
      <c r="M97" s="213"/>
      <c r="N97" s="213"/>
      <c r="O97" s="214"/>
      <c r="P97" s="214"/>
      <c r="Q97" s="214"/>
    </row>
    <row r="98" spans="9:25" x14ac:dyDescent="0.25">
      <c r="I98" s="213"/>
      <c r="J98" s="213"/>
      <c r="K98" s="213"/>
      <c r="L98" s="215"/>
      <c r="M98" s="213"/>
      <c r="N98" s="213"/>
      <c r="O98" s="216"/>
      <c r="P98" s="214"/>
      <c r="Q98" s="217"/>
      <c r="S98" s="221">
        <v>4.3750000000000004E-3</v>
      </c>
      <c r="T98" s="221">
        <v>1.8055555555555557E-3</v>
      </c>
      <c r="W98" s="221">
        <v>3.0092592592592593E-3</v>
      </c>
      <c r="X98" s="221">
        <v>2.0833333333333333E-3</v>
      </c>
      <c r="Y98" s="221">
        <v>2.6921296296296297E-2</v>
      </c>
    </row>
    <row r="99" spans="9:25" x14ac:dyDescent="0.25">
      <c r="M99" s="221"/>
      <c r="S99" s="221">
        <v>8.8310185185185193E-3</v>
      </c>
      <c r="T99" s="221">
        <v>2.4421296296296296E-3</v>
      </c>
      <c r="X99" s="221"/>
      <c r="Y99" s="221">
        <v>4.1921296296296297E-2</v>
      </c>
    </row>
    <row r="100" spans="9:25" x14ac:dyDescent="0.25">
      <c r="M100" s="221"/>
      <c r="S100" s="221">
        <v>4.6180555555555558E-3</v>
      </c>
      <c r="T100" s="221">
        <v>2.7662037037037034E-3</v>
      </c>
      <c r="X100" s="221"/>
      <c r="Y100" s="221">
        <v>1.2256944444444445E-2</v>
      </c>
    </row>
    <row r="101" spans="9:25" x14ac:dyDescent="0.25">
      <c r="M101" s="221"/>
      <c r="S101" s="221">
        <v>2.0613425925925924E-2</v>
      </c>
      <c r="T101" s="221">
        <v>8.3333333333333339E-4</v>
      </c>
      <c r="X101" s="221"/>
      <c r="Y101" s="221">
        <v>7.1203703703703698E-3</v>
      </c>
    </row>
    <row r="102" spans="9:25" x14ac:dyDescent="0.25">
      <c r="M102" s="221"/>
      <c r="S102" s="221">
        <v>1.4930555555555556E-3</v>
      </c>
      <c r="T102" s="221">
        <v>2.6157407407407405E-3</v>
      </c>
      <c r="X102" s="221"/>
      <c r="Y102" s="221">
        <v>1.3263888888888888E-2</v>
      </c>
    </row>
    <row r="103" spans="9:25" x14ac:dyDescent="0.25">
      <c r="S103" s="221">
        <v>1.6550925925925926E-3</v>
      </c>
      <c r="T103" s="221">
        <v>9.9305555555555553E-3</v>
      </c>
      <c r="X103" s="221"/>
      <c r="Y103" s="221">
        <v>1.4699074074074074E-2</v>
      </c>
    </row>
    <row r="104" spans="9:25" x14ac:dyDescent="0.25">
      <c r="S104" s="221">
        <v>9.3749999999999997E-3</v>
      </c>
      <c r="T104" s="221">
        <v>7.0023148148148145E-3</v>
      </c>
      <c r="X104" s="221"/>
      <c r="Y104" s="221">
        <v>1.4947916666666667E-2</v>
      </c>
    </row>
    <row r="105" spans="9:25" x14ac:dyDescent="0.25">
      <c r="S105" s="221">
        <v>4.8958333333333336E-3</v>
      </c>
      <c r="T105" s="221">
        <v>3.3217592592592595E-3</v>
      </c>
      <c r="X105" s="221"/>
      <c r="Y105" s="221">
        <v>1.3310185185185185E-2</v>
      </c>
    </row>
    <row r="106" spans="9:25" x14ac:dyDescent="0.25">
      <c r="T106" s="221">
        <v>1.7349537037037035E-2</v>
      </c>
      <c r="X106" s="221"/>
      <c r="Y106" s="221">
        <v>2.0648148148148148E-2</v>
      </c>
    </row>
    <row r="107" spans="9:25" x14ac:dyDescent="0.25">
      <c r="T107" s="221">
        <v>5.185185185185185E-3</v>
      </c>
      <c r="X107" s="221"/>
      <c r="Y107" s="221">
        <v>6.9155092592592593E-3</v>
      </c>
    </row>
    <row r="108" spans="9:25" x14ac:dyDescent="0.25">
      <c r="T108" s="221">
        <v>5.4629629629629629E-3</v>
      </c>
      <c r="X108" s="221"/>
      <c r="Y108" s="221">
        <v>3.5324074074074077E-2</v>
      </c>
    </row>
    <row r="109" spans="9:25" x14ac:dyDescent="0.25">
      <c r="X109" s="221"/>
      <c r="Y109" s="221">
        <v>1.5655864197530865E-2</v>
      </c>
    </row>
    <row r="110" spans="9:25" x14ac:dyDescent="0.25">
      <c r="X110" s="221"/>
      <c r="Y110" s="221">
        <v>1.7064043209876544E-2</v>
      </c>
    </row>
    <row r="111" spans="9:25" x14ac:dyDescent="0.25">
      <c r="X111" s="221"/>
      <c r="Y111" s="221">
        <v>1.1103395061728395E-2</v>
      </c>
    </row>
    <row r="112" spans="9:25" x14ac:dyDescent="0.25">
      <c r="X112" s="221"/>
      <c r="Y112" s="221">
        <v>1.4479166666666666E-2</v>
      </c>
    </row>
    <row r="113" spans="24:25" x14ac:dyDescent="0.25">
      <c r="X113" s="221"/>
      <c r="Y113" s="221">
        <v>2.0527777777777777E-2</v>
      </c>
    </row>
    <row r="114" spans="24:25" x14ac:dyDescent="0.25">
      <c r="X114" s="221">
        <v>1.9768518518518515E-2</v>
      </c>
      <c r="Y114" s="221">
        <v>2.582175925925926E-2</v>
      </c>
    </row>
    <row r="115" spans="24:25" x14ac:dyDescent="0.25">
      <c r="X115" s="221">
        <v>6.2557870370370371E-3</v>
      </c>
      <c r="Y115" s="221">
        <v>1.1485339506172839E-2</v>
      </c>
    </row>
    <row r="116" spans="24:25" x14ac:dyDescent="0.25">
      <c r="Y116" s="221">
        <v>1.0410236625514402E-2</v>
      </c>
    </row>
    <row r="117" spans="24:25" x14ac:dyDescent="0.25">
      <c r="Y117" s="221">
        <v>1.0379050925925925E-2</v>
      </c>
    </row>
    <row r="118" spans="24:25" x14ac:dyDescent="0.25">
      <c r="Y118" s="221">
        <v>1.3396990740740741E-2</v>
      </c>
    </row>
    <row r="119" spans="24:25" x14ac:dyDescent="0.25">
      <c r="Y119" s="221">
        <v>2.0271990740740743E-2</v>
      </c>
    </row>
    <row r="125" spans="24:25" x14ac:dyDescent="0.25">
      <c r="Y125" s="221">
        <v>4.363425925925926E-3</v>
      </c>
    </row>
    <row r="126" spans="24:25" x14ac:dyDescent="0.25">
      <c r="Y126" s="221">
        <v>1.1226851851851851E-3</v>
      </c>
    </row>
    <row r="127" spans="24:25" x14ac:dyDescent="0.25">
      <c r="Y127" s="221">
        <v>9.6412037037037039E-3</v>
      </c>
    </row>
    <row r="128" spans="24:25" x14ac:dyDescent="0.25">
      <c r="Y128" s="221">
        <v>1.9675925925925924E-3</v>
      </c>
    </row>
    <row r="129" spans="25:25" x14ac:dyDescent="0.25">
      <c r="Y129" s="221">
        <v>9.3865740740740732E-3</v>
      </c>
    </row>
    <row r="130" spans="25:25" x14ac:dyDescent="0.25">
      <c r="Y130" s="221">
        <v>6.134259259259259E-4</v>
      </c>
    </row>
  </sheetData>
  <mergeCells count="3">
    <mergeCell ref="A11:XFD11"/>
    <mergeCell ref="A18:XFD19"/>
    <mergeCell ref="A29:XFD29"/>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M14:M15"/>
  <sheetViews>
    <sheetView workbookViewId="0">
      <selection activeCell="M14" sqref="M14:M15"/>
    </sheetView>
  </sheetViews>
  <sheetFormatPr defaultRowHeight="15" x14ac:dyDescent="0.25"/>
  <sheetData>
    <row r="14" spans="13:13" x14ac:dyDescent="0.25">
      <c r="M14" s="1">
        <v>84</v>
      </c>
    </row>
    <row r="15" spans="13:13" x14ac:dyDescent="0.25">
      <c r="M15" s="2">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H41"/>
  <sheetViews>
    <sheetView workbookViewId="0">
      <selection activeCell="G15" sqref="G15"/>
    </sheetView>
  </sheetViews>
  <sheetFormatPr defaultRowHeight="15" x14ac:dyDescent="0.25"/>
  <cols>
    <col min="1" max="1" width="43.7109375" bestFit="1" customWidth="1"/>
    <col min="2" max="32" width="10.7109375" bestFit="1" customWidth="1"/>
    <col min="33" max="33" width="11.85546875" bestFit="1" customWidth="1"/>
    <col min="34" max="34" width="166.5703125" bestFit="1" customWidth="1"/>
  </cols>
  <sheetData>
    <row r="1" spans="1:34" x14ac:dyDescent="0.25">
      <c r="A1" s="46" t="s">
        <v>135</v>
      </c>
      <c r="B1" s="47">
        <v>44105</v>
      </c>
      <c r="C1" s="47">
        <v>44106</v>
      </c>
      <c r="D1" s="47">
        <v>44107</v>
      </c>
      <c r="E1" s="47">
        <v>44108</v>
      </c>
      <c r="F1" s="47">
        <v>44109</v>
      </c>
      <c r="G1" s="47">
        <v>44110</v>
      </c>
      <c r="H1" s="47">
        <v>44111</v>
      </c>
      <c r="I1" s="47">
        <v>44112</v>
      </c>
      <c r="J1" s="47">
        <v>44113</v>
      </c>
      <c r="K1" s="47">
        <v>44114</v>
      </c>
      <c r="L1" s="47">
        <v>44115</v>
      </c>
      <c r="M1" s="47">
        <v>44116</v>
      </c>
      <c r="N1" s="47">
        <v>44117</v>
      </c>
      <c r="O1" s="47">
        <v>44118</v>
      </c>
      <c r="P1" s="47">
        <v>44119</v>
      </c>
      <c r="Q1" s="47">
        <v>44120</v>
      </c>
      <c r="R1" s="47">
        <v>44121</v>
      </c>
      <c r="S1" s="47">
        <v>44122</v>
      </c>
      <c r="T1" s="47">
        <v>44123</v>
      </c>
      <c r="U1" s="47">
        <v>44124</v>
      </c>
      <c r="V1" s="47">
        <v>44125</v>
      </c>
      <c r="W1" s="47">
        <v>44126</v>
      </c>
      <c r="X1" s="47">
        <v>44127</v>
      </c>
      <c r="Y1" s="47">
        <v>44128</v>
      </c>
      <c r="Z1" s="47">
        <v>44129</v>
      </c>
      <c r="AA1" s="47">
        <v>44130</v>
      </c>
      <c r="AB1" s="47">
        <v>44131</v>
      </c>
      <c r="AC1" s="47">
        <v>44132</v>
      </c>
      <c r="AD1" s="47">
        <v>44133</v>
      </c>
      <c r="AE1" s="47">
        <v>44134</v>
      </c>
      <c r="AF1" s="47">
        <v>44135</v>
      </c>
      <c r="AG1" s="46" t="s">
        <v>126</v>
      </c>
      <c r="AH1" s="46"/>
    </row>
    <row r="2" spans="1:34" x14ac:dyDescent="0.25">
      <c r="A2" s="32" t="s">
        <v>0</v>
      </c>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row>
    <row r="3" spans="1:34" x14ac:dyDescent="0.25">
      <c r="A3" s="21" t="s">
        <v>169</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x14ac:dyDescent="0.25">
      <c r="A4" s="31" t="s">
        <v>165</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row>
    <row r="5" spans="1:34" x14ac:dyDescent="0.25">
      <c r="A5" s="21" t="s">
        <v>2</v>
      </c>
      <c r="B5" s="2"/>
      <c r="C5" s="2"/>
      <c r="D5" s="2"/>
      <c r="E5" s="2"/>
      <c r="F5" s="2"/>
      <c r="G5" s="2"/>
      <c r="H5" s="2"/>
      <c r="I5" s="2"/>
      <c r="J5" s="2"/>
      <c r="K5" s="6"/>
      <c r="L5" s="2"/>
      <c r="M5" s="2"/>
      <c r="N5" s="2"/>
      <c r="O5" s="2"/>
      <c r="P5" s="2"/>
      <c r="Q5" s="2"/>
      <c r="R5" s="2"/>
      <c r="S5" s="2"/>
      <c r="T5" s="2"/>
      <c r="U5" s="2"/>
      <c r="V5" s="2"/>
      <c r="W5" s="2"/>
      <c r="X5" s="2"/>
      <c r="Y5" s="2"/>
      <c r="Z5" s="2"/>
      <c r="AA5" s="2"/>
      <c r="AB5" s="2"/>
      <c r="AC5" s="2"/>
      <c r="AD5" s="2"/>
      <c r="AE5" s="2"/>
      <c r="AF5" s="2"/>
      <c r="AG5" s="2"/>
      <c r="AH5" s="2"/>
    </row>
    <row r="6" spans="1:34" x14ac:dyDescent="0.25">
      <c r="A6" s="21" t="s">
        <v>62</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171"/>
    </row>
    <row r="7" spans="1:34" x14ac:dyDescent="0.25">
      <c r="A7" s="21" t="s">
        <v>73</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171"/>
    </row>
    <row r="8" spans="1:34" x14ac:dyDescent="0.25">
      <c r="A8" s="21" t="s">
        <v>65</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171"/>
    </row>
    <row r="9" spans="1:34" ht="15.75" thickBot="1" x14ac:dyDescent="0.3"/>
    <row r="10" spans="1:34" ht="15.75" thickBot="1" x14ac:dyDescent="0.3">
      <c r="A10" s="116" t="s">
        <v>55</v>
      </c>
      <c r="B10" s="174">
        <v>44105</v>
      </c>
      <c r="C10" s="174">
        <v>44106</v>
      </c>
      <c r="D10" s="174">
        <v>44107</v>
      </c>
      <c r="E10" s="174">
        <v>44108</v>
      </c>
      <c r="F10" s="174">
        <v>44109</v>
      </c>
      <c r="G10" s="174">
        <v>44110</v>
      </c>
      <c r="H10" s="174">
        <v>44111</v>
      </c>
      <c r="I10" s="174">
        <v>44112</v>
      </c>
      <c r="J10" s="174">
        <v>44113</v>
      </c>
      <c r="K10" s="174">
        <v>44114</v>
      </c>
      <c r="L10" s="174">
        <v>44115</v>
      </c>
      <c r="M10" s="174">
        <v>44116</v>
      </c>
      <c r="N10" s="174">
        <v>44117</v>
      </c>
      <c r="O10" s="174">
        <v>44118</v>
      </c>
      <c r="P10" s="174">
        <v>44119</v>
      </c>
      <c r="Q10" s="174">
        <v>44120</v>
      </c>
      <c r="R10" s="174">
        <v>44121</v>
      </c>
      <c r="S10" s="174">
        <v>44122</v>
      </c>
      <c r="T10" s="174">
        <v>44123</v>
      </c>
      <c r="U10" s="174">
        <v>44124</v>
      </c>
      <c r="V10" s="174">
        <v>44125</v>
      </c>
      <c r="W10" s="174">
        <v>44126</v>
      </c>
      <c r="X10" s="174">
        <v>44127</v>
      </c>
      <c r="Y10" s="174">
        <v>44128</v>
      </c>
      <c r="Z10" s="174">
        <v>44129</v>
      </c>
      <c r="AA10" s="174">
        <v>44130</v>
      </c>
      <c r="AB10" s="174">
        <v>44131</v>
      </c>
      <c r="AC10" s="174">
        <v>44132</v>
      </c>
      <c r="AD10" s="174">
        <v>44133</v>
      </c>
      <c r="AE10" s="174">
        <v>44134</v>
      </c>
      <c r="AF10" s="174">
        <v>44135</v>
      </c>
      <c r="AG10" s="81" t="s">
        <v>127</v>
      </c>
    </row>
    <row r="11" spans="1:34" x14ac:dyDescent="0.25">
      <c r="A11" s="56" t="s">
        <v>166</v>
      </c>
      <c r="B11" s="1"/>
      <c r="C11" s="1"/>
      <c r="D11" s="1"/>
      <c r="E11" s="1"/>
      <c r="F11" s="1"/>
      <c r="G11" s="1"/>
      <c r="H11" s="1"/>
      <c r="I11" s="84"/>
      <c r="J11" s="1"/>
      <c r="K11" s="1"/>
      <c r="L11" s="1"/>
      <c r="M11" s="1"/>
      <c r="N11" s="87"/>
      <c r="O11" s="1"/>
      <c r="P11" s="1"/>
      <c r="Q11" s="1"/>
      <c r="R11" s="1"/>
      <c r="S11" s="1"/>
      <c r="T11" s="1"/>
      <c r="U11" s="1"/>
      <c r="V11" s="1"/>
      <c r="W11" s="1"/>
      <c r="X11" s="1"/>
      <c r="Y11" s="1"/>
      <c r="Z11" s="1"/>
      <c r="AA11" s="1"/>
      <c r="AB11" s="1"/>
      <c r="AC11" s="1"/>
      <c r="AD11" s="1"/>
      <c r="AE11" s="1"/>
      <c r="AF11" s="1"/>
      <c r="AG11">
        <f>SUM(B11:AE11)</f>
        <v>0</v>
      </c>
      <c r="AH11" s="173" t="s">
        <v>174</v>
      </c>
    </row>
    <row r="12" spans="1:34" x14ac:dyDescent="0.25">
      <c r="A12" s="56" t="s">
        <v>167</v>
      </c>
      <c r="B12" s="1"/>
      <c r="C12" s="1"/>
      <c r="D12" s="1"/>
      <c r="E12" s="1"/>
      <c r="F12" s="1"/>
      <c r="G12" s="1"/>
      <c r="H12" s="1"/>
      <c r="I12" s="84"/>
      <c r="J12" s="1"/>
      <c r="K12" s="1"/>
      <c r="L12" s="1"/>
      <c r="M12" s="1"/>
      <c r="N12" s="87"/>
      <c r="O12" s="1"/>
      <c r="P12" s="1"/>
      <c r="Q12" s="1"/>
      <c r="R12" s="1"/>
      <c r="S12" s="1"/>
      <c r="T12" s="1"/>
      <c r="U12" s="1"/>
      <c r="V12" s="1"/>
      <c r="W12" s="1"/>
      <c r="X12" s="1"/>
      <c r="Y12" s="1"/>
      <c r="Z12" s="1"/>
      <c r="AA12" s="1"/>
      <c r="AB12" s="1"/>
      <c r="AC12" s="1"/>
      <c r="AD12" s="1"/>
      <c r="AE12" s="1"/>
      <c r="AF12" s="1"/>
      <c r="AH12" s="173" t="s">
        <v>175</v>
      </c>
    </row>
    <row r="13" spans="1:34" x14ac:dyDescent="0.25">
      <c r="A13" s="56" t="s">
        <v>168</v>
      </c>
      <c r="B13" s="1"/>
      <c r="C13" s="1"/>
      <c r="D13" s="1"/>
      <c r="E13" s="1"/>
      <c r="F13" s="1"/>
      <c r="G13" s="1"/>
      <c r="H13" s="1"/>
      <c r="I13" s="84"/>
      <c r="J13" s="1"/>
      <c r="K13" s="1"/>
      <c r="L13" s="1"/>
      <c r="M13" s="1"/>
      <c r="N13" s="87"/>
      <c r="O13" s="1"/>
      <c r="P13" s="1"/>
      <c r="Q13" s="1"/>
      <c r="R13" s="1"/>
      <c r="S13" s="1"/>
      <c r="T13" s="1"/>
      <c r="U13" s="1"/>
      <c r="V13" s="1"/>
      <c r="W13" s="1"/>
      <c r="X13" s="1"/>
      <c r="Y13" s="1"/>
      <c r="Z13" s="1"/>
      <c r="AA13" s="1"/>
      <c r="AB13" s="1"/>
      <c r="AC13" s="1"/>
      <c r="AD13" s="1"/>
      <c r="AE13" s="1"/>
      <c r="AF13" s="1"/>
      <c r="AH13" s="173" t="s">
        <v>176</v>
      </c>
    </row>
    <row r="14" spans="1:34" x14ac:dyDescent="0.25">
      <c r="A14" s="56" t="s">
        <v>62</v>
      </c>
      <c r="B14" s="1"/>
      <c r="C14" s="1"/>
      <c r="D14" s="1"/>
      <c r="E14" s="1"/>
      <c r="F14" s="1"/>
      <c r="G14" s="1"/>
      <c r="H14" s="1"/>
      <c r="I14" s="84"/>
      <c r="J14" s="1"/>
      <c r="K14" s="1"/>
      <c r="L14" s="1"/>
      <c r="M14" s="1"/>
      <c r="N14" s="87"/>
      <c r="O14" s="1"/>
      <c r="P14" s="1"/>
      <c r="Q14" s="1"/>
      <c r="R14" s="1"/>
      <c r="S14" s="1"/>
      <c r="T14" s="1"/>
      <c r="U14" s="1"/>
      <c r="V14" s="1"/>
      <c r="W14" s="1"/>
      <c r="X14" s="1"/>
      <c r="Y14" s="1"/>
      <c r="Z14" s="1"/>
      <c r="AA14" s="1"/>
      <c r="AB14" s="1"/>
      <c r="AC14" s="1"/>
      <c r="AD14" s="1"/>
      <c r="AE14" s="1"/>
      <c r="AF14" s="1"/>
      <c r="AH14" s="173" t="s">
        <v>177</v>
      </c>
    </row>
    <row r="15" spans="1:34" x14ac:dyDescent="0.25">
      <c r="A15" s="56" t="s">
        <v>73</v>
      </c>
      <c r="B15" s="1"/>
      <c r="C15" s="1"/>
      <c r="D15" s="1"/>
      <c r="E15" s="1"/>
      <c r="F15" s="1"/>
      <c r="G15" s="1"/>
      <c r="H15" s="1"/>
      <c r="I15" s="84"/>
      <c r="J15" s="1"/>
      <c r="K15" s="1"/>
      <c r="L15" s="1"/>
      <c r="M15" s="1"/>
      <c r="N15" s="87"/>
      <c r="O15" s="1"/>
      <c r="P15" s="1"/>
      <c r="Q15" s="1"/>
      <c r="R15" s="1"/>
      <c r="S15" s="1"/>
      <c r="T15" s="1"/>
      <c r="U15" s="1"/>
      <c r="V15" s="1"/>
      <c r="W15" s="1"/>
      <c r="X15" s="1"/>
      <c r="Y15" s="1"/>
      <c r="Z15" s="1"/>
      <c r="AA15" s="1"/>
      <c r="AB15" s="1"/>
      <c r="AC15" s="1"/>
      <c r="AD15" s="1"/>
      <c r="AE15" s="1"/>
      <c r="AF15" s="1"/>
      <c r="AH15" s="173" t="s">
        <v>179</v>
      </c>
    </row>
    <row r="16" spans="1:34" x14ac:dyDescent="0.25">
      <c r="A16" s="56" t="s">
        <v>65</v>
      </c>
      <c r="B16" s="1"/>
      <c r="C16" s="1"/>
      <c r="D16" s="1"/>
      <c r="E16" s="1"/>
      <c r="F16" s="1"/>
      <c r="G16" s="1"/>
      <c r="H16" s="1"/>
      <c r="I16" s="84"/>
      <c r="J16" s="1"/>
      <c r="K16" s="1"/>
      <c r="L16" s="1"/>
      <c r="M16" s="1"/>
      <c r="N16" s="87"/>
      <c r="O16" s="1"/>
      <c r="P16" s="1"/>
      <c r="Q16" s="1"/>
      <c r="R16" s="1"/>
      <c r="S16" s="1"/>
      <c r="T16" s="1"/>
      <c r="U16" s="1"/>
      <c r="V16" s="1"/>
      <c r="W16" s="1"/>
      <c r="X16" s="1"/>
      <c r="Y16" s="1"/>
      <c r="Z16" s="1"/>
      <c r="AA16" s="1"/>
      <c r="AB16" s="1"/>
      <c r="AC16" s="1"/>
      <c r="AD16" s="1"/>
      <c r="AE16" s="1"/>
      <c r="AF16" s="1"/>
      <c r="AG16">
        <f>SUM(B16:AE16)</f>
        <v>0</v>
      </c>
      <c r="AH16" s="173" t="s">
        <v>181</v>
      </c>
    </row>
    <row r="17" spans="1:34" x14ac:dyDescent="0.25">
      <c r="A17" s="58" t="s">
        <v>50</v>
      </c>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121"/>
      <c r="AH17" s="173"/>
    </row>
    <row r="18" spans="1:34" x14ac:dyDescent="0.25">
      <c r="A18" s="62" t="s">
        <v>66</v>
      </c>
      <c r="B18" s="63"/>
      <c r="C18" s="63"/>
      <c r="D18" s="63"/>
      <c r="E18" s="63"/>
      <c r="F18" s="63"/>
      <c r="G18" s="63"/>
      <c r="H18" s="79"/>
      <c r="I18" s="79"/>
      <c r="J18" s="79"/>
      <c r="K18" s="79"/>
      <c r="L18" s="79"/>
      <c r="M18" s="63"/>
      <c r="N18" s="169"/>
      <c r="O18" s="63"/>
      <c r="P18" s="63"/>
      <c r="Q18" s="63"/>
      <c r="R18" s="63"/>
      <c r="S18" s="63"/>
      <c r="T18" s="63"/>
      <c r="U18" s="63"/>
      <c r="V18" s="63"/>
      <c r="W18" s="63"/>
      <c r="X18" s="63"/>
      <c r="Y18" s="63"/>
      <c r="Z18" s="63"/>
      <c r="AA18" s="63"/>
      <c r="AB18" s="63"/>
      <c r="AC18" s="63"/>
      <c r="AD18" s="63"/>
      <c r="AE18" s="63"/>
      <c r="AF18" s="63"/>
      <c r="AH18" s="173"/>
    </row>
    <row r="19" spans="1:34" x14ac:dyDescent="0.25">
      <c r="A19" s="62" t="s">
        <v>124</v>
      </c>
      <c r="B19" s="63"/>
      <c r="C19" s="63"/>
      <c r="D19" s="63"/>
      <c r="E19" s="63"/>
      <c r="F19" s="63"/>
      <c r="G19" s="63"/>
      <c r="H19" s="63"/>
      <c r="I19" s="63"/>
      <c r="J19" s="63"/>
      <c r="K19" s="63"/>
      <c r="L19" s="63"/>
      <c r="M19" s="63"/>
      <c r="N19" s="169"/>
      <c r="O19" s="63"/>
      <c r="P19" s="63"/>
      <c r="Q19" s="63"/>
      <c r="R19" s="63"/>
      <c r="S19" s="63"/>
      <c r="T19" s="63"/>
      <c r="U19" s="63"/>
      <c r="V19" s="63"/>
      <c r="W19" s="63"/>
      <c r="X19" s="63"/>
      <c r="Y19" s="63"/>
      <c r="Z19" s="63"/>
      <c r="AA19" s="63"/>
      <c r="AB19" s="63"/>
      <c r="AC19" s="63"/>
      <c r="AD19" s="63"/>
      <c r="AE19" s="63"/>
      <c r="AF19" s="63"/>
      <c r="AG19" s="121">
        <f>MAX(B19:AE19)</f>
        <v>0</v>
      </c>
      <c r="AH19" s="173"/>
    </row>
    <row r="20" spans="1:34" x14ac:dyDescent="0.25">
      <c r="A20" s="172" t="s">
        <v>170</v>
      </c>
      <c r="B20" s="1"/>
      <c r="C20" s="1"/>
      <c r="D20" s="1"/>
      <c r="E20" s="1"/>
      <c r="F20" s="1"/>
      <c r="G20" s="1"/>
      <c r="H20" s="1"/>
      <c r="I20" s="84"/>
      <c r="J20" s="1"/>
      <c r="K20" s="1"/>
      <c r="L20" s="1"/>
      <c r="M20" s="1"/>
      <c r="N20" s="87"/>
      <c r="O20" s="1"/>
      <c r="P20" s="1"/>
      <c r="Q20" s="1"/>
      <c r="R20" s="1"/>
      <c r="S20" s="1"/>
      <c r="T20" s="1"/>
      <c r="U20" s="1"/>
      <c r="V20" s="1"/>
      <c r="W20" s="1"/>
      <c r="X20" s="1"/>
      <c r="Y20" s="1"/>
      <c r="Z20" s="1"/>
      <c r="AA20" s="1"/>
      <c r="AB20" s="1"/>
      <c r="AC20" s="1"/>
      <c r="AD20" s="1"/>
      <c r="AE20" s="1"/>
      <c r="AF20" s="1"/>
      <c r="AG20" s="1"/>
      <c r="AH20" s="173" t="s">
        <v>182</v>
      </c>
    </row>
    <row r="21" spans="1:34" x14ac:dyDescent="0.25">
      <c r="A21" s="57" t="s">
        <v>58</v>
      </c>
      <c r="B21" s="19" t="e">
        <f t="shared" ref="B21:AE21" si="0">SUM(B12/B11)</f>
        <v>#DIV/0!</v>
      </c>
      <c r="C21" s="19" t="e">
        <f t="shared" si="0"/>
        <v>#DIV/0!</v>
      </c>
      <c r="D21" s="19" t="e">
        <f t="shared" si="0"/>
        <v>#DIV/0!</v>
      </c>
      <c r="E21" s="19" t="e">
        <f t="shared" si="0"/>
        <v>#DIV/0!</v>
      </c>
      <c r="F21" s="19" t="e">
        <f t="shared" si="0"/>
        <v>#DIV/0!</v>
      </c>
      <c r="G21" s="19" t="e">
        <f t="shared" si="0"/>
        <v>#DIV/0!</v>
      </c>
      <c r="H21" s="19" t="e">
        <f t="shared" si="0"/>
        <v>#DIV/0!</v>
      </c>
      <c r="I21" s="19" t="e">
        <f t="shared" si="0"/>
        <v>#DIV/0!</v>
      </c>
      <c r="J21" s="19" t="e">
        <f t="shared" si="0"/>
        <v>#DIV/0!</v>
      </c>
      <c r="K21" s="19" t="e">
        <f t="shared" si="0"/>
        <v>#DIV/0!</v>
      </c>
      <c r="L21" s="19" t="e">
        <f t="shared" si="0"/>
        <v>#DIV/0!</v>
      </c>
      <c r="M21" s="19" t="e">
        <f t="shared" si="0"/>
        <v>#DIV/0!</v>
      </c>
      <c r="N21" s="19" t="e">
        <f t="shared" si="0"/>
        <v>#DIV/0!</v>
      </c>
      <c r="O21" s="19" t="e">
        <f t="shared" si="0"/>
        <v>#DIV/0!</v>
      </c>
      <c r="P21" s="19" t="e">
        <f t="shared" si="0"/>
        <v>#DIV/0!</v>
      </c>
      <c r="Q21" s="19" t="e">
        <f t="shared" si="0"/>
        <v>#DIV/0!</v>
      </c>
      <c r="R21" s="19" t="e">
        <f t="shared" si="0"/>
        <v>#DIV/0!</v>
      </c>
      <c r="S21" s="19" t="e">
        <f t="shared" si="0"/>
        <v>#DIV/0!</v>
      </c>
      <c r="T21" s="19" t="e">
        <f t="shared" si="0"/>
        <v>#DIV/0!</v>
      </c>
      <c r="U21" s="19" t="e">
        <f t="shared" si="0"/>
        <v>#DIV/0!</v>
      </c>
      <c r="V21" s="19" t="e">
        <f t="shared" si="0"/>
        <v>#DIV/0!</v>
      </c>
      <c r="W21" s="19" t="e">
        <f t="shared" si="0"/>
        <v>#DIV/0!</v>
      </c>
      <c r="X21" s="19" t="e">
        <f t="shared" si="0"/>
        <v>#DIV/0!</v>
      </c>
      <c r="Y21" s="19" t="e">
        <f t="shared" si="0"/>
        <v>#DIV/0!</v>
      </c>
      <c r="Z21" s="19" t="e">
        <f t="shared" si="0"/>
        <v>#DIV/0!</v>
      </c>
      <c r="AA21" s="19" t="e">
        <f t="shared" si="0"/>
        <v>#DIV/0!</v>
      </c>
      <c r="AB21" s="19" t="e">
        <f t="shared" si="0"/>
        <v>#DIV/0!</v>
      </c>
      <c r="AC21" s="19" t="e">
        <f t="shared" si="0"/>
        <v>#DIV/0!</v>
      </c>
      <c r="AD21" s="19" t="e">
        <f t="shared" si="0"/>
        <v>#DIV/0!</v>
      </c>
      <c r="AE21" s="19" t="e">
        <f t="shared" si="0"/>
        <v>#DIV/0!</v>
      </c>
      <c r="AF21" s="19" t="e">
        <f t="shared" ref="AF21" si="1">SUM(AF12/AF11)</f>
        <v>#DIV/0!</v>
      </c>
    </row>
    <row r="22" spans="1:34" x14ac:dyDescent="0.25">
      <c r="A22" s="57" t="s">
        <v>60</v>
      </c>
      <c r="B22" s="19" t="e">
        <f t="shared" ref="B22:AE22" si="2">SUM(B13/B11)</f>
        <v>#DIV/0!</v>
      </c>
      <c r="C22" s="19" t="e">
        <f t="shared" si="2"/>
        <v>#DIV/0!</v>
      </c>
      <c r="D22" s="19" t="e">
        <f t="shared" si="2"/>
        <v>#DIV/0!</v>
      </c>
      <c r="E22" s="19" t="e">
        <f t="shared" si="2"/>
        <v>#DIV/0!</v>
      </c>
      <c r="F22" s="19" t="e">
        <f t="shared" si="2"/>
        <v>#DIV/0!</v>
      </c>
      <c r="G22" s="19" t="e">
        <f t="shared" si="2"/>
        <v>#DIV/0!</v>
      </c>
      <c r="H22" s="19" t="e">
        <f t="shared" si="2"/>
        <v>#DIV/0!</v>
      </c>
      <c r="I22" s="19" t="e">
        <f t="shared" si="2"/>
        <v>#DIV/0!</v>
      </c>
      <c r="J22" s="19" t="e">
        <f t="shared" si="2"/>
        <v>#DIV/0!</v>
      </c>
      <c r="K22" s="19" t="e">
        <f t="shared" si="2"/>
        <v>#DIV/0!</v>
      </c>
      <c r="L22" s="19" t="e">
        <f t="shared" si="2"/>
        <v>#DIV/0!</v>
      </c>
      <c r="M22" s="19" t="e">
        <f t="shared" si="2"/>
        <v>#DIV/0!</v>
      </c>
      <c r="N22" s="19" t="e">
        <f t="shared" si="2"/>
        <v>#DIV/0!</v>
      </c>
      <c r="O22" s="19" t="e">
        <f t="shared" si="2"/>
        <v>#DIV/0!</v>
      </c>
      <c r="P22" s="19" t="e">
        <f t="shared" si="2"/>
        <v>#DIV/0!</v>
      </c>
      <c r="Q22" s="19" t="e">
        <f t="shared" si="2"/>
        <v>#DIV/0!</v>
      </c>
      <c r="R22" s="19" t="e">
        <f t="shared" si="2"/>
        <v>#DIV/0!</v>
      </c>
      <c r="S22" s="19" t="e">
        <f t="shared" si="2"/>
        <v>#DIV/0!</v>
      </c>
      <c r="T22" s="19" t="e">
        <f t="shared" si="2"/>
        <v>#DIV/0!</v>
      </c>
      <c r="U22" s="19" t="e">
        <f t="shared" si="2"/>
        <v>#DIV/0!</v>
      </c>
      <c r="V22" s="19" t="e">
        <f t="shared" si="2"/>
        <v>#DIV/0!</v>
      </c>
      <c r="W22" s="19" t="e">
        <f t="shared" si="2"/>
        <v>#DIV/0!</v>
      </c>
      <c r="X22" s="19" t="e">
        <f t="shared" si="2"/>
        <v>#DIV/0!</v>
      </c>
      <c r="Y22" s="19" t="e">
        <f t="shared" si="2"/>
        <v>#DIV/0!</v>
      </c>
      <c r="Z22" s="19" t="e">
        <f t="shared" si="2"/>
        <v>#DIV/0!</v>
      </c>
      <c r="AA22" s="19" t="e">
        <f t="shared" si="2"/>
        <v>#DIV/0!</v>
      </c>
      <c r="AB22" s="19" t="e">
        <f t="shared" si="2"/>
        <v>#DIV/0!</v>
      </c>
      <c r="AC22" s="19" t="e">
        <f t="shared" si="2"/>
        <v>#DIV/0!</v>
      </c>
      <c r="AD22" s="19" t="e">
        <f t="shared" si="2"/>
        <v>#DIV/0!</v>
      </c>
      <c r="AE22" s="19" t="e">
        <f t="shared" si="2"/>
        <v>#DIV/0!</v>
      </c>
      <c r="AF22" s="19" t="e">
        <f t="shared" ref="AF22" si="3">SUM(AF13/AF11)</f>
        <v>#DIV/0!</v>
      </c>
    </row>
    <row r="23" spans="1:34" x14ac:dyDescent="0.25">
      <c r="A23" s="57" t="s">
        <v>72</v>
      </c>
      <c r="B23" s="19" t="e">
        <f t="shared" ref="B23:AE23" si="4">SUM(B14/B13)</f>
        <v>#DIV/0!</v>
      </c>
      <c r="C23" s="19" t="e">
        <f t="shared" si="4"/>
        <v>#DIV/0!</v>
      </c>
      <c r="D23" s="19" t="e">
        <f t="shared" si="4"/>
        <v>#DIV/0!</v>
      </c>
      <c r="E23" s="19" t="e">
        <f t="shared" si="4"/>
        <v>#DIV/0!</v>
      </c>
      <c r="F23" s="19" t="e">
        <f t="shared" si="4"/>
        <v>#DIV/0!</v>
      </c>
      <c r="G23" s="19" t="e">
        <f t="shared" si="4"/>
        <v>#DIV/0!</v>
      </c>
      <c r="H23" s="19" t="e">
        <f t="shared" si="4"/>
        <v>#DIV/0!</v>
      </c>
      <c r="I23" s="19" t="e">
        <f t="shared" si="4"/>
        <v>#DIV/0!</v>
      </c>
      <c r="J23" s="19" t="e">
        <f t="shared" si="4"/>
        <v>#DIV/0!</v>
      </c>
      <c r="K23" s="19" t="e">
        <f t="shared" si="4"/>
        <v>#DIV/0!</v>
      </c>
      <c r="L23" s="19" t="e">
        <f t="shared" si="4"/>
        <v>#DIV/0!</v>
      </c>
      <c r="M23" s="19" t="e">
        <f t="shared" si="4"/>
        <v>#DIV/0!</v>
      </c>
      <c r="N23" s="19" t="e">
        <f t="shared" si="4"/>
        <v>#DIV/0!</v>
      </c>
      <c r="O23" s="19" t="e">
        <f t="shared" si="4"/>
        <v>#DIV/0!</v>
      </c>
      <c r="P23" s="19" t="e">
        <f t="shared" si="4"/>
        <v>#DIV/0!</v>
      </c>
      <c r="Q23" s="19" t="e">
        <f t="shared" si="4"/>
        <v>#DIV/0!</v>
      </c>
      <c r="R23" s="19" t="e">
        <f t="shared" si="4"/>
        <v>#DIV/0!</v>
      </c>
      <c r="S23" s="19" t="e">
        <f t="shared" si="4"/>
        <v>#DIV/0!</v>
      </c>
      <c r="T23" s="19" t="e">
        <f t="shared" si="4"/>
        <v>#DIV/0!</v>
      </c>
      <c r="U23" s="19" t="e">
        <f t="shared" si="4"/>
        <v>#DIV/0!</v>
      </c>
      <c r="V23" s="19" t="e">
        <f t="shared" si="4"/>
        <v>#DIV/0!</v>
      </c>
      <c r="W23" s="19" t="e">
        <f t="shared" si="4"/>
        <v>#DIV/0!</v>
      </c>
      <c r="X23" s="19" t="e">
        <f t="shared" si="4"/>
        <v>#DIV/0!</v>
      </c>
      <c r="Y23" s="19" t="e">
        <f t="shared" si="4"/>
        <v>#DIV/0!</v>
      </c>
      <c r="Z23" s="19" t="e">
        <f t="shared" si="4"/>
        <v>#DIV/0!</v>
      </c>
      <c r="AA23" s="19" t="e">
        <f t="shared" si="4"/>
        <v>#DIV/0!</v>
      </c>
      <c r="AB23" s="19" t="e">
        <f t="shared" si="4"/>
        <v>#DIV/0!</v>
      </c>
      <c r="AC23" s="19" t="e">
        <f t="shared" si="4"/>
        <v>#DIV/0!</v>
      </c>
      <c r="AD23" s="19" t="e">
        <f t="shared" si="4"/>
        <v>#DIV/0!</v>
      </c>
      <c r="AE23" s="19" t="e">
        <f t="shared" si="4"/>
        <v>#DIV/0!</v>
      </c>
      <c r="AF23" s="19" t="e">
        <f t="shared" ref="AF23" si="5">SUM(AF14/AF13)</f>
        <v>#DIV/0!</v>
      </c>
    </row>
    <row r="24" spans="1:34" x14ac:dyDescent="0.25">
      <c r="A24" s="57" t="s">
        <v>64</v>
      </c>
      <c r="B24" s="19" t="e">
        <f t="shared" ref="B24:AE24" si="6">SUM(B15/B13)</f>
        <v>#DIV/0!</v>
      </c>
      <c r="C24" s="19" t="e">
        <f t="shared" si="6"/>
        <v>#DIV/0!</v>
      </c>
      <c r="D24" s="19" t="e">
        <f t="shared" si="6"/>
        <v>#DIV/0!</v>
      </c>
      <c r="E24" s="19" t="e">
        <f t="shared" si="6"/>
        <v>#DIV/0!</v>
      </c>
      <c r="F24" s="19" t="e">
        <f t="shared" si="6"/>
        <v>#DIV/0!</v>
      </c>
      <c r="G24" s="19" t="e">
        <f t="shared" si="6"/>
        <v>#DIV/0!</v>
      </c>
      <c r="H24" s="19" t="e">
        <f t="shared" si="6"/>
        <v>#DIV/0!</v>
      </c>
      <c r="I24" s="19" t="e">
        <f t="shared" si="6"/>
        <v>#DIV/0!</v>
      </c>
      <c r="J24" s="19" t="e">
        <f t="shared" si="6"/>
        <v>#DIV/0!</v>
      </c>
      <c r="K24" s="19" t="e">
        <f t="shared" si="6"/>
        <v>#DIV/0!</v>
      </c>
      <c r="L24" s="19" t="e">
        <f t="shared" si="6"/>
        <v>#DIV/0!</v>
      </c>
      <c r="M24" s="19" t="e">
        <f>SUM(M15/M13)</f>
        <v>#DIV/0!</v>
      </c>
      <c r="N24" s="19" t="e">
        <f t="shared" si="6"/>
        <v>#DIV/0!</v>
      </c>
      <c r="O24" s="19" t="e">
        <f t="shared" si="6"/>
        <v>#DIV/0!</v>
      </c>
      <c r="P24" s="19" t="e">
        <f t="shared" si="6"/>
        <v>#DIV/0!</v>
      </c>
      <c r="Q24" s="19" t="e">
        <f t="shared" si="6"/>
        <v>#DIV/0!</v>
      </c>
      <c r="R24" s="19" t="e">
        <f t="shared" si="6"/>
        <v>#DIV/0!</v>
      </c>
      <c r="S24" s="19" t="e">
        <f t="shared" si="6"/>
        <v>#DIV/0!</v>
      </c>
      <c r="T24" s="19" t="e">
        <f t="shared" si="6"/>
        <v>#DIV/0!</v>
      </c>
      <c r="U24" s="19" t="e">
        <f t="shared" si="6"/>
        <v>#DIV/0!</v>
      </c>
      <c r="V24" s="19" t="e">
        <f t="shared" si="6"/>
        <v>#DIV/0!</v>
      </c>
      <c r="W24" s="19" t="e">
        <f t="shared" si="6"/>
        <v>#DIV/0!</v>
      </c>
      <c r="X24" s="19" t="e">
        <f t="shared" si="6"/>
        <v>#DIV/0!</v>
      </c>
      <c r="Y24" s="19" t="e">
        <f t="shared" si="6"/>
        <v>#DIV/0!</v>
      </c>
      <c r="Z24" s="19" t="e">
        <f t="shared" si="6"/>
        <v>#DIV/0!</v>
      </c>
      <c r="AA24" s="19" t="e">
        <f t="shared" si="6"/>
        <v>#DIV/0!</v>
      </c>
      <c r="AB24" s="19" t="e">
        <f t="shared" si="6"/>
        <v>#DIV/0!</v>
      </c>
      <c r="AC24" s="19" t="e">
        <f t="shared" si="6"/>
        <v>#DIV/0!</v>
      </c>
      <c r="AD24" s="19" t="e">
        <f t="shared" si="6"/>
        <v>#DIV/0!</v>
      </c>
      <c r="AE24" s="19" t="e">
        <f t="shared" si="6"/>
        <v>#DIV/0!</v>
      </c>
      <c r="AF24" s="19" t="e">
        <f t="shared" ref="AF24" si="7">SUM(AF15/AF13)</f>
        <v>#DIV/0!</v>
      </c>
    </row>
    <row r="25" spans="1:34" x14ac:dyDescent="0.25">
      <c r="A25" s="57" t="s">
        <v>71</v>
      </c>
      <c r="B25" s="19" t="e">
        <f t="shared" ref="B25:AE25" si="8">SUM(B16/B13)</f>
        <v>#DIV/0!</v>
      </c>
      <c r="C25" s="19" t="e">
        <f t="shared" si="8"/>
        <v>#DIV/0!</v>
      </c>
      <c r="D25" s="19" t="e">
        <f t="shared" si="8"/>
        <v>#DIV/0!</v>
      </c>
      <c r="E25" s="19" t="e">
        <f t="shared" si="8"/>
        <v>#DIV/0!</v>
      </c>
      <c r="F25" s="19" t="e">
        <f t="shared" si="8"/>
        <v>#DIV/0!</v>
      </c>
      <c r="G25" s="19" t="e">
        <f t="shared" si="8"/>
        <v>#DIV/0!</v>
      </c>
      <c r="H25" s="19" t="e">
        <f t="shared" si="8"/>
        <v>#DIV/0!</v>
      </c>
      <c r="I25" s="19" t="e">
        <f t="shared" si="8"/>
        <v>#DIV/0!</v>
      </c>
      <c r="J25" s="19" t="e">
        <f t="shared" si="8"/>
        <v>#DIV/0!</v>
      </c>
      <c r="K25" s="19" t="e">
        <f t="shared" si="8"/>
        <v>#DIV/0!</v>
      </c>
      <c r="L25" s="19" t="e">
        <f t="shared" si="8"/>
        <v>#DIV/0!</v>
      </c>
      <c r="M25" s="19" t="e">
        <f t="shared" si="8"/>
        <v>#DIV/0!</v>
      </c>
      <c r="N25" s="19" t="e">
        <f t="shared" si="8"/>
        <v>#DIV/0!</v>
      </c>
      <c r="O25" s="19" t="e">
        <f t="shared" si="8"/>
        <v>#DIV/0!</v>
      </c>
      <c r="P25" s="19" t="e">
        <f t="shared" si="8"/>
        <v>#DIV/0!</v>
      </c>
      <c r="Q25" s="19" t="e">
        <f t="shared" si="8"/>
        <v>#DIV/0!</v>
      </c>
      <c r="R25" s="19" t="e">
        <f t="shared" si="8"/>
        <v>#DIV/0!</v>
      </c>
      <c r="S25" s="19" t="e">
        <f t="shared" si="8"/>
        <v>#DIV/0!</v>
      </c>
      <c r="T25" s="19" t="e">
        <f t="shared" si="8"/>
        <v>#DIV/0!</v>
      </c>
      <c r="U25" s="19" t="e">
        <f t="shared" si="8"/>
        <v>#DIV/0!</v>
      </c>
      <c r="V25" s="19" t="e">
        <f t="shared" si="8"/>
        <v>#DIV/0!</v>
      </c>
      <c r="W25" s="19" t="e">
        <f t="shared" si="8"/>
        <v>#DIV/0!</v>
      </c>
      <c r="X25" s="19" t="e">
        <f t="shared" si="8"/>
        <v>#DIV/0!</v>
      </c>
      <c r="Y25" s="19" t="e">
        <f t="shared" si="8"/>
        <v>#DIV/0!</v>
      </c>
      <c r="Z25" s="19" t="e">
        <f t="shared" si="8"/>
        <v>#DIV/0!</v>
      </c>
      <c r="AA25" s="19" t="e">
        <f t="shared" si="8"/>
        <v>#DIV/0!</v>
      </c>
      <c r="AB25" s="19" t="e">
        <f t="shared" si="8"/>
        <v>#DIV/0!</v>
      </c>
      <c r="AC25" s="19" t="e">
        <f t="shared" si="8"/>
        <v>#DIV/0!</v>
      </c>
      <c r="AD25" s="19" t="e">
        <f t="shared" si="8"/>
        <v>#DIV/0!</v>
      </c>
      <c r="AE25" s="19" t="e">
        <f t="shared" si="8"/>
        <v>#DIV/0!</v>
      </c>
      <c r="AF25" s="19" t="e">
        <f t="shared" ref="AF25" si="9">SUM(AF16/AF13)</f>
        <v>#DIV/0!</v>
      </c>
    </row>
    <row r="26" spans="1:34" x14ac:dyDescent="0.25">
      <c r="A26" s="75" t="s">
        <v>123</v>
      </c>
      <c r="B26" s="19" t="e">
        <f t="shared" ref="B26:AE26" si="10">SUM(B16/B11)</f>
        <v>#DIV/0!</v>
      </c>
      <c r="C26" s="19" t="e">
        <f t="shared" si="10"/>
        <v>#DIV/0!</v>
      </c>
      <c r="D26" s="19" t="e">
        <f t="shared" si="10"/>
        <v>#DIV/0!</v>
      </c>
      <c r="E26" s="19" t="e">
        <f t="shared" si="10"/>
        <v>#DIV/0!</v>
      </c>
      <c r="F26" s="19" t="e">
        <f t="shared" si="10"/>
        <v>#DIV/0!</v>
      </c>
      <c r="G26" s="19" t="e">
        <f t="shared" si="10"/>
        <v>#DIV/0!</v>
      </c>
      <c r="H26" s="19" t="e">
        <f t="shared" si="10"/>
        <v>#DIV/0!</v>
      </c>
      <c r="I26" s="19" t="e">
        <f t="shared" si="10"/>
        <v>#DIV/0!</v>
      </c>
      <c r="J26" s="19" t="e">
        <f t="shared" si="10"/>
        <v>#DIV/0!</v>
      </c>
      <c r="K26" s="19" t="e">
        <f t="shared" si="10"/>
        <v>#DIV/0!</v>
      </c>
      <c r="L26" s="19" t="e">
        <f t="shared" si="10"/>
        <v>#DIV/0!</v>
      </c>
      <c r="M26" s="19" t="e">
        <f t="shared" si="10"/>
        <v>#DIV/0!</v>
      </c>
      <c r="N26" s="19" t="e">
        <f t="shared" si="10"/>
        <v>#DIV/0!</v>
      </c>
      <c r="O26" s="19" t="e">
        <f t="shared" si="10"/>
        <v>#DIV/0!</v>
      </c>
      <c r="P26" s="19" t="e">
        <f t="shared" si="10"/>
        <v>#DIV/0!</v>
      </c>
      <c r="Q26" s="19" t="e">
        <f t="shared" si="10"/>
        <v>#DIV/0!</v>
      </c>
      <c r="R26" s="19" t="e">
        <f t="shared" si="10"/>
        <v>#DIV/0!</v>
      </c>
      <c r="S26" s="19" t="e">
        <f t="shared" si="10"/>
        <v>#DIV/0!</v>
      </c>
      <c r="T26" s="19" t="e">
        <f t="shared" si="10"/>
        <v>#DIV/0!</v>
      </c>
      <c r="U26" s="19" t="e">
        <f t="shared" si="10"/>
        <v>#DIV/0!</v>
      </c>
      <c r="V26" s="19" t="e">
        <f t="shared" si="10"/>
        <v>#DIV/0!</v>
      </c>
      <c r="W26" s="19" t="e">
        <f t="shared" si="10"/>
        <v>#DIV/0!</v>
      </c>
      <c r="X26" s="19" t="e">
        <f t="shared" si="10"/>
        <v>#DIV/0!</v>
      </c>
      <c r="Y26" s="19" t="e">
        <f t="shared" si="10"/>
        <v>#DIV/0!</v>
      </c>
      <c r="Z26" s="19" t="e">
        <f t="shared" si="10"/>
        <v>#DIV/0!</v>
      </c>
      <c r="AA26" s="19" t="e">
        <f t="shared" si="10"/>
        <v>#DIV/0!</v>
      </c>
      <c r="AB26" s="19" t="e">
        <f t="shared" si="10"/>
        <v>#DIV/0!</v>
      </c>
      <c r="AC26" s="19" t="e">
        <f t="shared" si="10"/>
        <v>#DIV/0!</v>
      </c>
      <c r="AD26" s="19" t="e">
        <f t="shared" si="10"/>
        <v>#DIV/0!</v>
      </c>
      <c r="AE26" s="19" t="e">
        <f t="shared" si="10"/>
        <v>#DIV/0!</v>
      </c>
      <c r="AF26" s="19" t="e">
        <f t="shared" ref="AF26" si="11">SUM(AF16/AF11)</f>
        <v>#DIV/0!</v>
      </c>
      <c r="AG26" s="19" t="e">
        <f>SUM(AG16/AG11)</f>
        <v>#DIV/0!</v>
      </c>
    </row>
    <row r="28" spans="1:34" ht="15.75" thickBot="1" x14ac:dyDescent="0.3"/>
    <row r="29" spans="1:34" x14ac:dyDescent="0.25">
      <c r="A29" s="107" t="s">
        <v>139</v>
      </c>
      <c r="B29" s="97">
        <v>44105</v>
      </c>
      <c r="C29" s="97">
        <v>44106</v>
      </c>
      <c r="D29" s="97">
        <v>44107</v>
      </c>
      <c r="E29" s="97">
        <v>44108</v>
      </c>
      <c r="F29" s="97">
        <v>44109</v>
      </c>
      <c r="G29" s="97">
        <v>44110</v>
      </c>
      <c r="H29" s="97">
        <v>44111</v>
      </c>
      <c r="I29" s="97">
        <v>44112</v>
      </c>
      <c r="J29" s="97">
        <v>44113</v>
      </c>
      <c r="K29" s="97">
        <v>44114</v>
      </c>
      <c r="L29" s="97">
        <v>44115</v>
      </c>
      <c r="M29" s="97">
        <v>44116</v>
      </c>
      <c r="N29" s="97">
        <v>44117</v>
      </c>
      <c r="O29" s="97">
        <v>44118</v>
      </c>
      <c r="P29" s="97">
        <v>44119</v>
      </c>
      <c r="Q29" s="97">
        <v>44120</v>
      </c>
      <c r="R29" s="97">
        <v>44121</v>
      </c>
      <c r="S29" s="97">
        <v>44122</v>
      </c>
      <c r="T29" s="97">
        <v>44123</v>
      </c>
      <c r="U29" s="97">
        <v>44124</v>
      </c>
      <c r="V29" s="97">
        <v>44125</v>
      </c>
      <c r="W29" s="97">
        <v>44126</v>
      </c>
      <c r="X29" s="97">
        <v>44127</v>
      </c>
      <c r="Y29" s="97">
        <v>44128</v>
      </c>
      <c r="Z29" s="97">
        <v>44129</v>
      </c>
      <c r="AA29" s="97">
        <v>44130</v>
      </c>
      <c r="AB29" s="97">
        <v>44131</v>
      </c>
      <c r="AC29" s="97">
        <v>44132</v>
      </c>
      <c r="AD29" s="97">
        <v>44133</v>
      </c>
      <c r="AE29" s="97">
        <v>44134</v>
      </c>
      <c r="AF29" s="97">
        <v>44135</v>
      </c>
      <c r="AG29" s="97" t="s">
        <v>126</v>
      </c>
      <c r="AH29" s="18"/>
    </row>
    <row r="30" spans="1:34" x14ac:dyDescent="0.25">
      <c r="A30" s="98" t="s">
        <v>142</v>
      </c>
      <c r="B30" s="84"/>
      <c r="C30" s="84"/>
      <c r="D30" s="143"/>
      <c r="E30" s="143"/>
      <c r="F30" s="1"/>
      <c r="G30" s="1"/>
      <c r="H30" s="84"/>
      <c r="I30" s="84"/>
      <c r="J30" s="84"/>
      <c r="K30" s="143"/>
      <c r="L30" s="143"/>
      <c r="M30" s="1"/>
      <c r="N30" s="1"/>
      <c r="O30" s="84"/>
      <c r="P30" s="84"/>
      <c r="Q30" s="84"/>
      <c r="R30" s="143"/>
      <c r="S30" s="143"/>
      <c r="T30" s="1"/>
      <c r="U30" s="1"/>
      <c r="V30" s="84"/>
      <c r="W30" s="84"/>
      <c r="X30" s="84"/>
      <c r="Y30" s="143"/>
      <c r="Z30" s="143"/>
      <c r="AA30" s="1"/>
      <c r="AB30" s="1"/>
      <c r="AC30" s="84"/>
      <c r="AD30" s="84"/>
      <c r="AE30" s="84"/>
      <c r="AF30" s="143"/>
      <c r="AG30" s="1"/>
    </row>
    <row r="31" spans="1:34" x14ac:dyDescent="0.25">
      <c r="A31" s="98" t="s">
        <v>161</v>
      </c>
      <c r="B31" s="84"/>
      <c r="C31" s="84"/>
      <c r="D31" s="143"/>
      <c r="E31" s="143"/>
      <c r="F31" s="1"/>
      <c r="G31" s="1"/>
      <c r="H31" s="84"/>
      <c r="I31" s="84"/>
      <c r="J31" s="84"/>
      <c r="K31" s="143"/>
      <c r="L31" s="143"/>
      <c r="M31" s="1"/>
      <c r="N31" s="1"/>
      <c r="O31" s="84"/>
      <c r="P31" s="84"/>
      <c r="Q31" s="84"/>
      <c r="R31" s="143"/>
      <c r="S31" s="143"/>
      <c r="T31" s="1"/>
      <c r="U31" s="1"/>
      <c r="V31" s="84"/>
      <c r="W31" s="84"/>
      <c r="X31" s="84"/>
      <c r="Y31" s="143"/>
      <c r="Z31" s="143"/>
      <c r="AA31" s="1"/>
      <c r="AB31" s="1"/>
      <c r="AC31" s="84"/>
      <c r="AD31" s="84"/>
      <c r="AE31" s="84"/>
      <c r="AF31" s="143"/>
      <c r="AG31" s="1"/>
    </row>
    <row r="32" spans="1:34" x14ac:dyDescent="0.25">
      <c r="A32" s="98" t="s">
        <v>160</v>
      </c>
      <c r="B32" s="84"/>
      <c r="C32" s="84"/>
      <c r="D32" s="143"/>
      <c r="E32" s="143"/>
      <c r="F32" s="1"/>
      <c r="G32" s="1"/>
      <c r="H32" s="84"/>
      <c r="I32" s="84"/>
      <c r="J32" s="84"/>
      <c r="K32" s="143"/>
      <c r="L32" s="143"/>
      <c r="M32" s="1"/>
      <c r="N32" s="1"/>
      <c r="O32" s="84"/>
      <c r="P32" s="84"/>
      <c r="Q32" s="84"/>
      <c r="R32" s="143"/>
      <c r="S32" s="143"/>
      <c r="T32" s="1"/>
      <c r="U32" s="1"/>
      <c r="V32" s="84"/>
      <c r="W32" s="84"/>
      <c r="X32" s="84"/>
      <c r="Y32" s="143"/>
      <c r="Z32" s="143"/>
      <c r="AA32" s="1"/>
      <c r="AB32" s="1"/>
      <c r="AC32" s="84"/>
      <c r="AD32" s="84"/>
      <c r="AE32" s="84"/>
      <c r="AF32" s="143"/>
      <c r="AG32" s="1"/>
    </row>
    <row r="33" spans="1:34" x14ac:dyDescent="0.25">
      <c r="A33" s="98" t="s">
        <v>140</v>
      </c>
      <c r="B33" s="84"/>
      <c r="C33" s="84"/>
      <c r="D33" s="143"/>
      <c r="E33" s="143"/>
      <c r="F33" s="1"/>
      <c r="G33" s="1"/>
      <c r="H33" s="84"/>
      <c r="I33" s="84"/>
      <c r="J33" s="84"/>
      <c r="K33" s="143"/>
      <c r="L33" s="143"/>
      <c r="M33" s="1"/>
      <c r="N33" s="1"/>
      <c r="O33" s="84"/>
      <c r="P33" s="84"/>
      <c r="Q33" s="84"/>
      <c r="R33" s="143"/>
      <c r="S33" s="143"/>
      <c r="T33" s="1"/>
      <c r="U33" s="1"/>
      <c r="V33" s="84"/>
      <c r="W33" s="84"/>
      <c r="X33" s="84"/>
      <c r="Y33" s="143"/>
      <c r="Z33" s="143"/>
      <c r="AA33" s="1"/>
      <c r="AB33" s="1"/>
      <c r="AC33" s="84"/>
      <c r="AD33" s="84"/>
      <c r="AE33" s="84"/>
      <c r="AF33" s="143"/>
      <c r="AG33" s="1"/>
    </row>
    <row r="34" spans="1:34" x14ac:dyDescent="0.25">
      <c r="A34" s="98" t="s">
        <v>157</v>
      </c>
      <c r="B34" s="84"/>
      <c r="C34" s="84"/>
      <c r="D34" s="143"/>
      <c r="E34" s="143"/>
      <c r="F34" s="1"/>
      <c r="G34" s="1"/>
      <c r="H34" s="84"/>
      <c r="I34" s="84"/>
      <c r="J34" s="84"/>
      <c r="K34" s="143"/>
      <c r="L34" s="143"/>
      <c r="M34" s="1"/>
      <c r="N34" s="1"/>
      <c r="O34" s="84"/>
      <c r="P34" s="84"/>
      <c r="Q34" s="84"/>
      <c r="R34" s="143"/>
      <c r="S34" s="143"/>
      <c r="T34" s="1"/>
      <c r="U34" s="1"/>
      <c r="V34" s="84"/>
      <c r="W34" s="84"/>
      <c r="X34" s="84"/>
      <c r="Y34" s="143"/>
      <c r="Z34" s="143"/>
      <c r="AA34" s="1"/>
      <c r="AB34" s="1"/>
      <c r="AC34" s="84"/>
      <c r="AD34" s="84"/>
      <c r="AE34" s="84"/>
      <c r="AF34" s="143"/>
      <c r="AG34" s="1"/>
    </row>
    <row r="35" spans="1:34" x14ac:dyDescent="0.25">
      <c r="A35" s="99" t="s">
        <v>143</v>
      </c>
      <c r="B35" s="84"/>
      <c r="C35" s="84"/>
      <c r="D35" s="143"/>
      <c r="E35" s="143"/>
      <c r="F35" s="1"/>
      <c r="G35" s="1"/>
      <c r="H35" s="84"/>
      <c r="I35" s="84"/>
      <c r="J35" s="84"/>
      <c r="K35" s="143"/>
      <c r="L35" s="143"/>
      <c r="M35" s="1"/>
      <c r="N35" s="1"/>
      <c r="O35" s="84"/>
      <c r="P35" s="84"/>
      <c r="Q35" s="84"/>
      <c r="R35" s="143"/>
      <c r="S35" s="143"/>
      <c r="T35" s="1"/>
      <c r="U35" s="1"/>
      <c r="V35" s="84"/>
      <c r="W35" s="84"/>
      <c r="X35" s="84"/>
      <c r="Y35" s="143"/>
      <c r="Z35" s="143"/>
      <c r="AA35" s="1"/>
      <c r="AB35" s="1"/>
      <c r="AC35" s="84"/>
      <c r="AD35" s="84"/>
      <c r="AE35" s="84"/>
      <c r="AF35" s="143"/>
      <c r="AG35" s="87"/>
      <c r="AH35" s="100"/>
    </row>
    <row r="36" spans="1:34" x14ac:dyDescent="0.25">
      <c r="A36" s="99" t="s">
        <v>158</v>
      </c>
      <c r="B36" s="84"/>
      <c r="C36" s="84"/>
      <c r="D36" s="143"/>
      <c r="E36" s="143"/>
      <c r="F36" s="1"/>
      <c r="G36" s="1"/>
      <c r="H36" s="84"/>
      <c r="I36" s="84"/>
      <c r="J36" s="84"/>
      <c r="K36" s="143"/>
      <c r="L36" s="143"/>
      <c r="M36" s="1"/>
      <c r="N36" s="1"/>
      <c r="O36" s="84"/>
      <c r="P36" s="84"/>
      <c r="Q36" s="84"/>
      <c r="R36" s="143"/>
      <c r="S36" s="143"/>
      <c r="T36" s="1"/>
      <c r="U36" s="1"/>
      <c r="V36" s="84"/>
      <c r="W36" s="84"/>
      <c r="X36" s="84"/>
      <c r="Y36" s="143"/>
      <c r="Z36" s="143"/>
      <c r="AA36" s="1"/>
      <c r="AB36" s="1"/>
      <c r="AC36" s="84"/>
      <c r="AD36" s="84"/>
      <c r="AE36" s="84"/>
      <c r="AF36" s="143"/>
      <c r="AG36" s="1"/>
    </row>
    <row r="37" spans="1:34" x14ac:dyDescent="0.25">
      <c r="A37" s="105" t="s">
        <v>146</v>
      </c>
      <c r="B37" s="84"/>
      <c r="C37" s="84"/>
      <c r="D37" s="144"/>
      <c r="E37" s="144"/>
      <c r="F37" s="1"/>
      <c r="G37" s="1"/>
      <c r="H37" s="84"/>
      <c r="I37" s="84"/>
      <c r="J37" s="84"/>
      <c r="K37" s="143"/>
      <c r="L37" s="143"/>
      <c r="M37" s="1"/>
      <c r="N37" s="1"/>
      <c r="O37" s="84"/>
      <c r="P37" s="84"/>
      <c r="Q37" s="84"/>
      <c r="R37" s="143"/>
      <c r="S37" s="143"/>
      <c r="T37" s="1"/>
      <c r="U37" s="1"/>
      <c r="V37" s="84"/>
      <c r="W37" s="84"/>
      <c r="X37" s="84"/>
      <c r="Y37" s="143"/>
      <c r="Z37" s="143"/>
      <c r="AA37" s="1"/>
      <c r="AB37" s="1"/>
      <c r="AC37" s="84"/>
      <c r="AD37" s="84"/>
      <c r="AE37" s="84"/>
      <c r="AF37" s="144"/>
      <c r="AG37" s="1"/>
    </row>
    <row r="38" spans="1:34" x14ac:dyDescent="0.25">
      <c r="A38" s="99" t="s">
        <v>159</v>
      </c>
      <c r="B38" s="84"/>
      <c r="C38" s="84"/>
      <c r="D38" s="143"/>
      <c r="E38" s="143"/>
      <c r="F38" s="1"/>
      <c r="G38" s="1"/>
      <c r="H38" s="84"/>
      <c r="I38" s="84"/>
      <c r="J38" s="84"/>
      <c r="K38" s="143"/>
      <c r="L38" s="143"/>
      <c r="M38" s="1"/>
      <c r="N38" s="1"/>
      <c r="O38" s="84"/>
      <c r="P38" s="84"/>
      <c r="Q38" s="84"/>
      <c r="R38" s="143"/>
      <c r="S38" s="143"/>
      <c r="T38" s="1"/>
      <c r="U38" s="1"/>
      <c r="V38" s="84"/>
      <c r="W38" s="84"/>
      <c r="X38" s="84"/>
      <c r="Y38" s="143"/>
      <c r="Z38" s="143"/>
      <c r="AA38" s="1"/>
      <c r="AB38" s="1"/>
      <c r="AC38" s="84"/>
      <c r="AD38" s="84"/>
      <c r="AE38" s="84"/>
      <c r="AF38" s="143"/>
      <c r="AG38" s="1"/>
    </row>
    <row r="39" spans="1:34" x14ac:dyDescent="0.25">
      <c r="A39" s="99" t="s">
        <v>155</v>
      </c>
      <c r="B39" s="84"/>
      <c r="C39" s="84"/>
      <c r="D39" s="143"/>
      <c r="E39" s="143"/>
      <c r="F39" s="1"/>
      <c r="G39" s="1"/>
      <c r="H39" s="84"/>
      <c r="I39" s="84"/>
      <c r="J39" s="84"/>
      <c r="K39" s="143"/>
      <c r="L39" s="143"/>
      <c r="M39" s="1"/>
      <c r="N39" s="1"/>
      <c r="O39" s="84"/>
      <c r="P39" s="84"/>
      <c r="Q39" s="84"/>
      <c r="R39" s="143"/>
      <c r="S39" s="143"/>
      <c r="T39" s="1"/>
      <c r="U39" s="1"/>
      <c r="V39" s="84"/>
      <c r="W39" s="84"/>
      <c r="X39" s="84"/>
      <c r="Y39" s="143"/>
      <c r="Z39" s="143"/>
      <c r="AA39" s="1"/>
      <c r="AB39" s="1"/>
      <c r="AC39" s="84"/>
      <c r="AD39" s="84"/>
      <c r="AE39" s="84"/>
      <c r="AF39" s="143"/>
      <c r="AG39" s="1"/>
    </row>
    <row r="40" spans="1:34" x14ac:dyDescent="0.25">
      <c r="A40" s="111" t="s">
        <v>148</v>
      </c>
      <c r="B40" s="79"/>
      <c r="C40" s="79"/>
      <c r="D40" s="145"/>
      <c r="E40" s="145"/>
      <c r="F40" s="1"/>
      <c r="G40" s="1"/>
      <c r="H40" s="164"/>
      <c r="I40" s="79"/>
      <c r="J40" s="79"/>
      <c r="K40" s="145"/>
      <c r="L40" s="145"/>
      <c r="M40" s="1"/>
      <c r="N40" s="1"/>
      <c r="O40" s="164"/>
      <c r="P40" s="84"/>
      <c r="Q40" s="84"/>
      <c r="R40" s="145"/>
      <c r="S40" s="145"/>
      <c r="T40" s="1"/>
      <c r="U40" s="1"/>
      <c r="V40" s="164"/>
      <c r="W40" s="84"/>
      <c r="X40" s="84"/>
      <c r="Y40" s="145"/>
      <c r="Z40" s="145"/>
      <c r="AA40" s="1"/>
      <c r="AB40" s="1"/>
      <c r="AC40" s="164"/>
      <c r="AD40" s="84"/>
      <c r="AE40" s="84"/>
      <c r="AF40" s="145"/>
      <c r="AG40" s="110"/>
    </row>
    <row r="41" spans="1:34" x14ac:dyDescent="0.25">
      <c r="A41" s="98" t="s">
        <v>145</v>
      </c>
      <c r="B41" s="84"/>
      <c r="C41" s="84"/>
      <c r="D41" s="143"/>
      <c r="E41" s="143"/>
      <c r="F41" s="1"/>
      <c r="G41" s="1"/>
      <c r="H41" s="84"/>
      <c r="I41" s="84"/>
      <c r="J41" s="84"/>
      <c r="K41" s="143"/>
      <c r="L41" s="143"/>
      <c r="M41" s="1"/>
      <c r="N41" s="1"/>
      <c r="O41" s="84"/>
      <c r="P41" s="84"/>
      <c r="Q41" s="84"/>
      <c r="R41" s="143"/>
      <c r="S41" s="143"/>
      <c r="T41" s="1"/>
      <c r="U41" s="1"/>
      <c r="V41" s="84"/>
      <c r="W41" s="84"/>
      <c r="X41" s="84"/>
      <c r="Y41" s="143"/>
      <c r="Z41" s="143"/>
      <c r="AA41" s="1"/>
      <c r="AB41" s="1"/>
      <c r="AC41" s="84"/>
      <c r="AD41" s="84"/>
      <c r="AE41" s="84"/>
      <c r="AF41" s="143"/>
      <c r="AG4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AO130"/>
  <sheetViews>
    <sheetView topLeftCell="S41" workbookViewId="0">
      <selection activeCell="AF67" sqref="AF67"/>
    </sheetView>
  </sheetViews>
  <sheetFormatPr defaultRowHeight="15" x14ac:dyDescent="0.25"/>
  <cols>
    <col min="1" max="1" width="90.5703125" bestFit="1" customWidth="1"/>
    <col min="2" max="14" width="11.7109375" customWidth="1"/>
    <col min="15" max="17" width="11.7109375" style="194" customWidth="1"/>
    <col min="18" max="18" width="11.7109375" style="78" customWidth="1"/>
    <col min="19" max="31" width="11.7109375" customWidth="1"/>
    <col min="32" max="32" width="12.28515625" bestFit="1" customWidth="1"/>
  </cols>
  <sheetData>
    <row r="1" spans="1:32" s="82" customFormat="1" ht="15.75" thickBot="1" x14ac:dyDescent="0.3">
      <c r="A1" s="80"/>
      <c r="B1" s="81">
        <v>44136</v>
      </c>
      <c r="C1" s="81">
        <v>44137</v>
      </c>
      <c r="D1" s="81">
        <v>44138</v>
      </c>
      <c r="E1" s="81">
        <v>44139</v>
      </c>
      <c r="F1" s="81">
        <v>44140</v>
      </c>
      <c r="G1" s="81">
        <v>44141</v>
      </c>
      <c r="H1" s="81">
        <v>44142</v>
      </c>
      <c r="I1" s="81">
        <v>44143</v>
      </c>
      <c r="J1" s="81">
        <v>44144</v>
      </c>
      <c r="K1" s="81" t="s">
        <v>223</v>
      </c>
      <c r="L1" s="81">
        <v>44146</v>
      </c>
      <c r="M1" s="81">
        <v>44147</v>
      </c>
      <c r="N1" s="81">
        <v>44148</v>
      </c>
      <c r="O1" s="81">
        <v>44149</v>
      </c>
      <c r="P1" s="81">
        <v>44150</v>
      </c>
      <c r="Q1" s="81">
        <v>44151</v>
      </c>
      <c r="R1" s="81">
        <v>44152</v>
      </c>
      <c r="S1" s="81">
        <v>44153</v>
      </c>
      <c r="T1" s="81">
        <v>44154</v>
      </c>
      <c r="U1" s="81">
        <v>44155</v>
      </c>
      <c r="V1" s="81">
        <v>44156</v>
      </c>
      <c r="W1" s="81">
        <v>44157</v>
      </c>
      <c r="X1" s="81">
        <v>44158</v>
      </c>
      <c r="Y1" s="81">
        <v>44159</v>
      </c>
      <c r="Z1" s="81">
        <v>44160</v>
      </c>
      <c r="AA1" s="81">
        <v>44161</v>
      </c>
      <c r="AB1" s="81">
        <v>44162</v>
      </c>
      <c r="AC1" s="81">
        <v>44163</v>
      </c>
      <c r="AD1" s="81">
        <v>44164</v>
      </c>
      <c r="AE1" s="81">
        <v>44165</v>
      </c>
      <c r="AF1" s="82" t="s">
        <v>126</v>
      </c>
    </row>
    <row r="2" spans="1:32" s="49" customFormat="1" ht="15.75" hidden="1" thickBot="1" x14ac:dyDescent="0.3">
      <c r="A2" s="114" t="s">
        <v>137</v>
      </c>
      <c r="B2" s="48">
        <v>44075</v>
      </c>
      <c r="C2" s="48">
        <v>44076</v>
      </c>
      <c r="D2" s="48">
        <v>44077</v>
      </c>
      <c r="E2" s="48">
        <v>44078</v>
      </c>
      <c r="F2" s="48">
        <v>44079</v>
      </c>
      <c r="G2" s="48">
        <v>44080</v>
      </c>
      <c r="H2" s="48">
        <v>44081</v>
      </c>
      <c r="I2" s="48">
        <v>44082</v>
      </c>
      <c r="J2" s="48">
        <v>44083</v>
      </c>
      <c r="K2" s="48">
        <v>44084</v>
      </c>
      <c r="L2" s="48">
        <v>44085</v>
      </c>
      <c r="M2" s="48">
        <v>44086</v>
      </c>
      <c r="N2" s="48">
        <v>44087</v>
      </c>
      <c r="O2" s="48">
        <v>44088</v>
      </c>
      <c r="P2" s="48">
        <v>44089</v>
      </c>
      <c r="Q2" s="48">
        <v>44090</v>
      </c>
      <c r="R2" s="197">
        <v>44091</v>
      </c>
      <c r="S2" s="48">
        <v>44092</v>
      </c>
      <c r="T2" s="48">
        <v>44093</v>
      </c>
      <c r="U2" s="48">
        <v>44094</v>
      </c>
      <c r="V2" s="48">
        <v>44095</v>
      </c>
      <c r="W2" s="48">
        <v>44096</v>
      </c>
      <c r="X2" s="48">
        <v>44097</v>
      </c>
      <c r="Y2" s="48">
        <v>44098</v>
      </c>
      <c r="Z2" s="48">
        <v>44099</v>
      </c>
      <c r="AA2" s="48">
        <v>44100</v>
      </c>
      <c r="AB2" s="48">
        <v>44101</v>
      </c>
      <c r="AC2" s="48">
        <v>44102</v>
      </c>
      <c r="AD2" s="48">
        <v>44103</v>
      </c>
      <c r="AE2" s="48">
        <v>44104</v>
      </c>
    </row>
    <row r="3" spans="1:32" s="24" customFormat="1" ht="15.75" hidden="1" thickBot="1" x14ac:dyDescent="0.3">
      <c r="A3" s="26" t="s">
        <v>0</v>
      </c>
      <c r="B3" s="23">
        <v>63</v>
      </c>
      <c r="C3" s="23"/>
      <c r="H3" s="1"/>
      <c r="I3" s="1"/>
      <c r="J3" s="1"/>
      <c r="O3" s="188"/>
      <c r="P3" s="188"/>
      <c r="Q3" s="188"/>
      <c r="R3" s="198"/>
      <c r="X3" s="25"/>
      <c r="AA3" s="25"/>
      <c r="AB3" s="25"/>
      <c r="AC3" s="25"/>
    </row>
    <row r="4" spans="1:32" s="1" customFormat="1" ht="15.75" hidden="1" thickBot="1" x14ac:dyDescent="0.3">
      <c r="A4" s="27" t="s">
        <v>1</v>
      </c>
      <c r="B4" s="22">
        <v>33</v>
      </c>
      <c r="C4" s="22"/>
      <c r="O4" s="189"/>
      <c r="P4" s="189"/>
      <c r="Q4" s="189"/>
      <c r="R4" s="143"/>
      <c r="X4" s="2"/>
      <c r="AA4" s="2"/>
      <c r="AB4" s="2"/>
      <c r="AC4" s="2"/>
    </row>
    <row r="5" spans="1:32" s="1" customFormat="1" ht="15.75" hidden="1" thickBot="1" x14ac:dyDescent="0.3">
      <c r="A5" s="27" t="s">
        <v>2</v>
      </c>
      <c r="B5" s="22">
        <v>30</v>
      </c>
      <c r="C5" s="22"/>
      <c r="O5" s="189"/>
      <c r="P5" s="189"/>
      <c r="Q5" s="189"/>
      <c r="R5" s="143"/>
      <c r="X5" s="2"/>
      <c r="AA5" s="2"/>
      <c r="AB5" s="2"/>
      <c r="AC5" s="2"/>
    </row>
    <row r="6" spans="1:32" s="1" customFormat="1" ht="15.75" hidden="1" thickBot="1" x14ac:dyDescent="0.3">
      <c r="A6" s="28" t="s">
        <v>3</v>
      </c>
      <c r="B6" s="70">
        <v>2.0127314814814817E-2</v>
      </c>
      <c r="C6" s="70"/>
      <c r="D6" s="64"/>
      <c r="E6" s="64"/>
      <c r="F6" s="64"/>
      <c r="G6" s="64"/>
      <c r="H6" s="64"/>
      <c r="I6" s="64"/>
      <c r="J6" s="64"/>
      <c r="K6" s="64"/>
      <c r="L6" s="64"/>
      <c r="M6" s="64"/>
      <c r="N6" s="64"/>
      <c r="O6" s="190"/>
      <c r="P6" s="190"/>
      <c r="Q6" s="190"/>
      <c r="R6" s="199"/>
      <c r="S6" s="64"/>
      <c r="T6" s="64"/>
      <c r="U6" s="64"/>
      <c r="V6" s="64"/>
      <c r="W6" s="64"/>
      <c r="X6" s="4"/>
      <c r="Y6" s="64"/>
      <c r="Z6" s="64"/>
      <c r="AA6" s="4"/>
      <c r="AB6" s="4"/>
      <c r="AC6" s="5"/>
      <c r="AD6" s="64"/>
    </row>
    <row r="7" spans="1:32" s="1" customFormat="1" ht="15.75" hidden="1" thickBot="1" x14ac:dyDescent="0.3">
      <c r="A7" s="28" t="s">
        <v>50</v>
      </c>
      <c r="B7" s="70">
        <v>3.1249999999999997E-3</v>
      </c>
      <c r="C7" s="70"/>
      <c r="D7" s="64"/>
      <c r="E7" s="64"/>
      <c r="F7" s="64"/>
      <c r="G7" s="64"/>
      <c r="H7" s="64"/>
      <c r="I7" s="64"/>
      <c r="J7" s="64"/>
      <c r="K7" s="64"/>
      <c r="L7" s="64"/>
      <c r="M7" s="64"/>
      <c r="N7" s="64"/>
      <c r="O7" s="190"/>
      <c r="P7" s="190"/>
      <c r="Q7" s="190"/>
      <c r="R7" s="199"/>
      <c r="S7" s="64"/>
      <c r="T7" s="64"/>
      <c r="U7" s="64"/>
      <c r="V7" s="64"/>
      <c r="W7" s="64"/>
      <c r="X7" s="4"/>
      <c r="Y7" s="64"/>
      <c r="Z7" s="64"/>
      <c r="AA7" s="5"/>
      <c r="AB7" s="5"/>
      <c r="AC7" s="4"/>
      <c r="AD7" s="64"/>
    </row>
    <row r="8" spans="1:32" s="1" customFormat="1" ht="15.75" hidden="1" thickBot="1" x14ac:dyDescent="0.3">
      <c r="A8" s="28" t="s">
        <v>125</v>
      </c>
      <c r="B8" s="70">
        <v>1.4444444444444446E-2</v>
      </c>
      <c r="C8" s="70"/>
      <c r="D8" s="64"/>
      <c r="E8" s="64"/>
      <c r="F8" s="64"/>
      <c r="G8" s="64"/>
      <c r="H8" s="64"/>
      <c r="I8" s="64"/>
      <c r="J8" s="64"/>
      <c r="K8" s="64"/>
      <c r="L8" s="64"/>
      <c r="M8" s="64"/>
      <c r="N8" s="64"/>
      <c r="O8" s="190"/>
      <c r="P8" s="190"/>
      <c r="Q8" s="190"/>
      <c r="R8" s="199"/>
      <c r="S8" s="64"/>
      <c r="T8" s="64"/>
      <c r="U8" s="64"/>
      <c r="V8" s="64"/>
      <c r="W8" s="64"/>
      <c r="X8" s="4"/>
      <c r="Y8" s="64"/>
      <c r="Z8" s="64"/>
      <c r="AA8" s="5"/>
      <c r="AB8" s="5"/>
      <c r="AC8" s="4"/>
      <c r="AD8" s="64"/>
    </row>
    <row r="9" spans="1:32" s="17" customFormat="1" ht="15.75" hidden="1" thickBot="1" x14ac:dyDescent="0.3">
      <c r="A9" s="37" t="s">
        <v>51</v>
      </c>
      <c r="B9" s="3">
        <f>SUM(B4/B3)</f>
        <v>0.52380952380952384</v>
      </c>
      <c r="C9" s="3" t="e">
        <f>SUM(C4/C3)</f>
        <v>#DIV/0!</v>
      </c>
      <c r="D9" s="3" t="e">
        <f>SUM(D4/D3)</f>
        <v>#DIV/0!</v>
      </c>
      <c r="E9" s="3" t="e">
        <f t="shared" ref="E9:AF9" si="0">SUM(E4/E3)</f>
        <v>#DIV/0!</v>
      </c>
      <c r="F9" s="3" t="e">
        <f t="shared" si="0"/>
        <v>#DIV/0!</v>
      </c>
      <c r="G9" s="3" t="e">
        <f t="shared" si="0"/>
        <v>#DIV/0!</v>
      </c>
      <c r="H9" s="3" t="e">
        <f t="shared" si="0"/>
        <v>#DIV/0!</v>
      </c>
      <c r="I9" s="3" t="e">
        <f t="shared" si="0"/>
        <v>#DIV/0!</v>
      </c>
      <c r="J9" s="3" t="e">
        <f t="shared" si="0"/>
        <v>#DIV/0!</v>
      </c>
      <c r="K9" s="3" t="e">
        <f t="shared" si="0"/>
        <v>#DIV/0!</v>
      </c>
      <c r="L9" s="3" t="e">
        <f t="shared" si="0"/>
        <v>#DIV/0!</v>
      </c>
      <c r="M9" s="3" t="e">
        <f t="shared" si="0"/>
        <v>#DIV/0!</v>
      </c>
      <c r="N9" s="3" t="e">
        <f t="shared" si="0"/>
        <v>#DIV/0!</v>
      </c>
      <c r="O9" s="191" t="e">
        <f t="shared" si="0"/>
        <v>#DIV/0!</v>
      </c>
      <c r="P9" s="191" t="e">
        <f t="shared" si="0"/>
        <v>#DIV/0!</v>
      </c>
      <c r="Q9" s="191" t="e">
        <f t="shared" si="0"/>
        <v>#DIV/0!</v>
      </c>
      <c r="R9" s="200" t="e">
        <f t="shared" si="0"/>
        <v>#DIV/0!</v>
      </c>
      <c r="S9" s="3" t="e">
        <f t="shared" si="0"/>
        <v>#DIV/0!</v>
      </c>
      <c r="T9" s="3" t="e">
        <f t="shared" si="0"/>
        <v>#DIV/0!</v>
      </c>
      <c r="U9" s="3" t="e">
        <f t="shared" si="0"/>
        <v>#DIV/0!</v>
      </c>
      <c r="V9" s="3" t="e">
        <f t="shared" si="0"/>
        <v>#DIV/0!</v>
      </c>
      <c r="W9" s="3" t="e">
        <f t="shared" si="0"/>
        <v>#DIV/0!</v>
      </c>
      <c r="X9" s="3" t="e">
        <f t="shared" si="0"/>
        <v>#DIV/0!</v>
      </c>
      <c r="Y9" s="3" t="e">
        <f t="shared" si="0"/>
        <v>#DIV/0!</v>
      </c>
      <c r="Z9" s="3" t="e">
        <f t="shared" si="0"/>
        <v>#DIV/0!</v>
      </c>
      <c r="AA9" s="3" t="e">
        <f t="shared" si="0"/>
        <v>#DIV/0!</v>
      </c>
      <c r="AB9" s="3" t="e">
        <f t="shared" si="0"/>
        <v>#DIV/0!</v>
      </c>
      <c r="AC9" s="3" t="e">
        <f t="shared" si="0"/>
        <v>#DIV/0!</v>
      </c>
      <c r="AD9" s="3" t="e">
        <f t="shared" si="0"/>
        <v>#DIV/0!</v>
      </c>
      <c r="AE9" s="3" t="e">
        <f t="shared" si="0"/>
        <v>#DIV/0!</v>
      </c>
      <c r="AF9" s="3" t="e">
        <f t="shared" si="0"/>
        <v>#DIV/0!</v>
      </c>
    </row>
    <row r="10" spans="1:32" s="17" customFormat="1" ht="15.75" hidden="1" thickBot="1" x14ac:dyDescent="0.3">
      <c r="A10" s="36" t="s">
        <v>45</v>
      </c>
      <c r="B10" s="3">
        <f>SUM(B5/B3)</f>
        <v>0.47619047619047616</v>
      </c>
      <c r="C10" s="3" t="e">
        <f>SUM(C5/C3)</f>
        <v>#DIV/0!</v>
      </c>
      <c r="D10" s="3" t="e">
        <f>SUM(D5/D3)</f>
        <v>#DIV/0!</v>
      </c>
      <c r="E10" s="3" t="e">
        <f t="shared" ref="E10:AF10" si="1">SUM(E5/E3)</f>
        <v>#DIV/0!</v>
      </c>
      <c r="F10" s="3" t="e">
        <f t="shared" si="1"/>
        <v>#DIV/0!</v>
      </c>
      <c r="G10" s="3" t="e">
        <f t="shared" si="1"/>
        <v>#DIV/0!</v>
      </c>
      <c r="H10" s="3" t="e">
        <f t="shared" si="1"/>
        <v>#DIV/0!</v>
      </c>
      <c r="I10" s="3" t="e">
        <f t="shared" si="1"/>
        <v>#DIV/0!</v>
      </c>
      <c r="J10" s="3" t="e">
        <f t="shared" si="1"/>
        <v>#DIV/0!</v>
      </c>
      <c r="K10" s="3" t="e">
        <f t="shared" si="1"/>
        <v>#DIV/0!</v>
      </c>
      <c r="L10" s="3" t="e">
        <f t="shared" si="1"/>
        <v>#DIV/0!</v>
      </c>
      <c r="M10" s="3" t="e">
        <f t="shared" si="1"/>
        <v>#DIV/0!</v>
      </c>
      <c r="N10" s="3" t="e">
        <f t="shared" si="1"/>
        <v>#DIV/0!</v>
      </c>
      <c r="O10" s="191" t="e">
        <f t="shared" si="1"/>
        <v>#DIV/0!</v>
      </c>
      <c r="P10" s="191" t="e">
        <f t="shared" si="1"/>
        <v>#DIV/0!</v>
      </c>
      <c r="Q10" s="191" t="e">
        <f t="shared" si="1"/>
        <v>#DIV/0!</v>
      </c>
      <c r="R10" s="200" t="e">
        <f t="shared" si="1"/>
        <v>#DIV/0!</v>
      </c>
      <c r="S10" s="3" t="e">
        <f t="shared" si="1"/>
        <v>#DIV/0!</v>
      </c>
      <c r="T10" s="3" t="e">
        <f t="shared" si="1"/>
        <v>#DIV/0!</v>
      </c>
      <c r="U10" s="3" t="e">
        <f t="shared" si="1"/>
        <v>#DIV/0!</v>
      </c>
      <c r="V10" s="3" t="e">
        <f t="shared" si="1"/>
        <v>#DIV/0!</v>
      </c>
      <c r="W10" s="3" t="e">
        <f t="shared" si="1"/>
        <v>#DIV/0!</v>
      </c>
      <c r="X10" s="3" t="e">
        <f t="shared" si="1"/>
        <v>#DIV/0!</v>
      </c>
      <c r="Y10" s="3" t="e">
        <f t="shared" si="1"/>
        <v>#DIV/0!</v>
      </c>
      <c r="Z10" s="3" t="e">
        <f t="shared" si="1"/>
        <v>#DIV/0!</v>
      </c>
      <c r="AA10" s="3" t="e">
        <f t="shared" si="1"/>
        <v>#DIV/0!</v>
      </c>
      <c r="AB10" s="3" t="e">
        <f t="shared" si="1"/>
        <v>#DIV/0!</v>
      </c>
      <c r="AC10" s="3" t="e">
        <f t="shared" si="1"/>
        <v>#DIV/0!</v>
      </c>
      <c r="AD10" s="3" t="e">
        <f t="shared" si="1"/>
        <v>#DIV/0!</v>
      </c>
      <c r="AE10" s="3" t="e">
        <f t="shared" si="1"/>
        <v>#DIV/0!</v>
      </c>
      <c r="AF10" s="3" t="e">
        <f t="shared" si="1"/>
        <v>#DIV/0!</v>
      </c>
    </row>
    <row r="11" spans="1:32" s="430" customFormat="1" ht="15.75" hidden="1" thickBot="1" x14ac:dyDescent="0.3">
      <c r="A11" s="428" t="s">
        <v>54</v>
      </c>
      <c r="B11" s="429"/>
      <c r="C11" s="429"/>
      <c r="D11" s="429"/>
      <c r="E11" s="429"/>
      <c r="F11" s="429"/>
      <c r="G11" s="429"/>
      <c r="H11" s="429"/>
      <c r="I11" s="440"/>
      <c r="J11" s="429"/>
      <c r="K11" s="429"/>
      <c r="L11" s="429"/>
      <c r="M11" s="429"/>
      <c r="N11" s="429"/>
      <c r="O11" s="429"/>
      <c r="P11" s="429"/>
      <c r="Q11" s="429"/>
      <c r="R11" s="429"/>
      <c r="S11" s="429"/>
      <c r="T11" s="429"/>
      <c r="U11" s="429"/>
      <c r="V11" s="429"/>
      <c r="W11" s="429"/>
      <c r="X11" s="429"/>
      <c r="Y11" s="429"/>
      <c r="Z11" s="429"/>
      <c r="AA11" s="429"/>
      <c r="AB11" s="429"/>
      <c r="AC11" s="429"/>
      <c r="AD11" s="429"/>
      <c r="AE11" s="429"/>
    </row>
    <row r="12" spans="1:32" s="24" customFormat="1" ht="15.75" hidden="1" thickBot="1" x14ac:dyDescent="0.3">
      <c r="A12" s="26" t="s">
        <v>4</v>
      </c>
      <c r="B12" s="23">
        <v>10</v>
      </c>
      <c r="C12" s="23"/>
      <c r="I12" s="1"/>
      <c r="O12" s="188"/>
      <c r="P12" s="188"/>
      <c r="Q12" s="188"/>
      <c r="R12" s="198"/>
      <c r="X12" s="25"/>
      <c r="AA12" s="25"/>
      <c r="AB12" s="2"/>
      <c r="AC12" s="2"/>
    </row>
    <row r="13" spans="1:32" s="1" customFormat="1" ht="15.75" hidden="1" thickBot="1" x14ac:dyDescent="0.3">
      <c r="A13" s="27" t="s">
        <v>5</v>
      </c>
      <c r="B13" s="22">
        <v>4</v>
      </c>
      <c r="C13" s="22"/>
      <c r="O13" s="189"/>
      <c r="P13" s="189"/>
      <c r="Q13" s="189"/>
      <c r="R13" s="143"/>
      <c r="X13" s="2"/>
      <c r="AA13" s="2"/>
      <c r="AB13" s="2"/>
      <c r="AC13" s="2"/>
    </row>
    <row r="14" spans="1:32" s="1" customFormat="1" ht="15.75" hidden="1" thickBot="1" x14ac:dyDescent="0.3">
      <c r="A14" s="27" t="s">
        <v>6</v>
      </c>
      <c r="B14" s="22">
        <v>16</v>
      </c>
      <c r="C14" s="22"/>
      <c r="O14" s="189"/>
      <c r="P14" s="189"/>
      <c r="Q14" s="189"/>
      <c r="R14" s="143"/>
      <c r="X14" s="2"/>
      <c r="AA14" s="2"/>
      <c r="AB14" s="2"/>
      <c r="AC14" s="2"/>
    </row>
    <row r="15" spans="1:32" s="33" customFormat="1" ht="15.75" hidden="1" thickBot="1" x14ac:dyDescent="0.3">
      <c r="A15" s="35" t="s">
        <v>48</v>
      </c>
      <c r="B15" s="3">
        <f t="shared" ref="B15:AF15" si="2">SUM(B12/B5)</f>
        <v>0.33333333333333331</v>
      </c>
      <c r="C15" s="3" t="e">
        <f t="shared" si="2"/>
        <v>#DIV/0!</v>
      </c>
      <c r="D15" s="3" t="e">
        <f t="shared" si="2"/>
        <v>#DIV/0!</v>
      </c>
      <c r="E15" s="3" t="e">
        <f t="shared" si="2"/>
        <v>#DIV/0!</v>
      </c>
      <c r="F15" s="3" t="e">
        <f t="shared" si="2"/>
        <v>#DIV/0!</v>
      </c>
      <c r="G15" s="3" t="e">
        <f t="shared" si="2"/>
        <v>#DIV/0!</v>
      </c>
      <c r="H15" s="3" t="e">
        <f t="shared" si="2"/>
        <v>#DIV/0!</v>
      </c>
      <c r="I15" s="3" t="e">
        <f t="shared" si="2"/>
        <v>#DIV/0!</v>
      </c>
      <c r="J15" s="3" t="e">
        <f t="shared" si="2"/>
        <v>#DIV/0!</v>
      </c>
      <c r="K15" s="3" t="e">
        <f t="shared" si="2"/>
        <v>#DIV/0!</v>
      </c>
      <c r="L15" s="3" t="e">
        <f t="shared" si="2"/>
        <v>#DIV/0!</v>
      </c>
      <c r="M15" s="3" t="e">
        <f t="shared" si="2"/>
        <v>#DIV/0!</v>
      </c>
      <c r="N15" s="3" t="e">
        <f t="shared" si="2"/>
        <v>#DIV/0!</v>
      </c>
      <c r="O15" s="191" t="e">
        <f t="shared" si="2"/>
        <v>#DIV/0!</v>
      </c>
      <c r="P15" s="191" t="e">
        <f t="shared" si="2"/>
        <v>#DIV/0!</v>
      </c>
      <c r="Q15" s="191" t="e">
        <f t="shared" si="2"/>
        <v>#DIV/0!</v>
      </c>
      <c r="R15" s="200" t="e">
        <f t="shared" si="2"/>
        <v>#DIV/0!</v>
      </c>
      <c r="S15" s="3" t="e">
        <f t="shared" si="2"/>
        <v>#DIV/0!</v>
      </c>
      <c r="T15" s="3" t="e">
        <f t="shared" si="2"/>
        <v>#DIV/0!</v>
      </c>
      <c r="U15" s="3" t="e">
        <f t="shared" si="2"/>
        <v>#DIV/0!</v>
      </c>
      <c r="V15" s="3" t="e">
        <f t="shared" si="2"/>
        <v>#DIV/0!</v>
      </c>
      <c r="W15" s="3" t="e">
        <f t="shared" si="2"/>
        <v>#DIV/0!</v>
      </c>
      <c r="X15" s="3" t="e">
        <f t="shared" si="2"/>
        <v>#DIV/0!</v>
      </c>
      <c r="Y15" s="3" t="e">
        <f t="shared" si="2"/>
        <v>#DIV/0!</v>
      </c>
      <c r="Z15" s="3" t="e">
        <f t="shared" si="2"/>
        <v>#DIV/0!</v>
      </c>
      <c r="AA15" s="3" t="e">
        <f t="shared" si="2"/>
        <v>#DIV/0!</v>
      </c>
      <c r="AB15" s="3" t="e">
        <f t="shared" si="2"/>
        <v>#DIV/0!</v>
      </c>
      <c r="AC15" s="3" t="e">
        <f t="shared" si="2"/>
        <v>#DIV/0!</v>
      </c>
      <c r="AD15" s="3" t="e">
        <f t="shared" si="2"/>
        <v>#DIV/0!</v>
      </c>
      <c r="AE15" s="3" t="e">
        <f t="shared" si="2"/>
        <v>#DIV/0!</v>
      </c>
      <c r="AF15" s="3" t="e">
        <f t="shared" si="2"/>
        <v>#DIV/0!</v>
      </c>
    </row>
    <row r="16" spans="1:32" s="33" customFormat="1" ht="15.75" hidden="1" thickBot="1" x14ac:dyDescent="0.3">
      <c r="A16" s="35" t="s">
        <v>46</v>
      </c>
      <c r="B16" s="3">
        <f t="shared" ref="B16:AF16" si="3">SUM(B13/B5)</f>
        <v>0.13333333333333333</v>
      </c>
      <c r="C16" s="3" t="e">
        <f t="shared" si="3"/>
        <v>#DIV/0!</v>
      </c>
      <c r="D16" s="3" t="e">
        <f t="shared" si="3"/>
        <v>#DIV/0!</v>
      </c>
      <c r="E16" s="3" t="e">
        <f t="shared" si="3"/>
        <v>#DIV/0!</v>
      </c>
      <c r="F16" s="3" t="e">
        <f t="shared" si="3"/>
        <v>#DIV/0!</v>
      </c>
      <c r="G16" s="3" t="e">
        <f t="shared" si="3"/>
        <v>#DIV/0!</v>
      </c>
      <c r="H16" s="3" t="e">
        <f t="shared" si="3"/>
        <v>#DIV/0!</v>
      </c>
      <c r="I16" s="3" t="e">
        <f t="shared" si="3"/>
        <v>#DIV/0!</v>
      </c>
      <c r="J16" s="3" t="e">
        <f t="shared" si="3"/>
        <v>#DIV/0!</v>
      </c>
      <c r="K16" s="3" t="e">
        <f t="shared" si="3"/>
        <v>#DIV/0!</v>
      </c>
      <c r="L16" s="3" t="e">
        <f t="shared" si="3"/>
        <v>#DIV/0!</v>
      </c>
      <c r="M16" s="3" t="e">
        <f t="shared" si="3"/>
        <v>#DIV/0!</v>
      </c>
      <c r="N16" s="3" t="e">
        <f t="shared" si="3"/>
        <v>#DIV/0!</v>
      </c>
      <c r="O16" s="191" t="e">
        <f t="shared" si="3"/>
        <v>#DIV/0!</v>
      </c>
      <c r="P16" s="191" t="e">
        <f t="shared" si="3"/>
        <v>#DIV/0!</v>
      </c>
      <c r="Q16" s="191" t="e">
        <f t="shared" si="3"/>
        <v>#DIV/0!</v>
      </c>
      <c r="R16" s="200" t="e">
        <f t="shared" si="3"/>
        <v>#DIV/0!</v>
      </c>
      <c r="S16" s="3" t="e">
        <f t="shared" si="3"/>
        <v>#DIV/0!</v>
      </c>
      <c r="T16" s="3" t="e">
        <f t="shared" si="3"/>
        <v>#DIV/0!</v>
      </c>
      <c r="U16" s="3" t="e">
        <f t="shared" si="3"/>
        <v>#DIV/0!</v>
      </c>
      <c r="V16" s="3" t="e">
        <f t="shared" si="3"/>
        <v>#DIV/0!</v>
      </c>
      <c r="W16" s="3" t="e">
        <f t="shared" si="3"/>
        <v>#DIV/0!</v>
      </c>
      <c r="X16" s="3" t="e">
        <f t="shared" si="3"/>
        <v>#DIV/0!</v>
      </c>
      <c r="Y16" s="3" t="e">
        <f t="shared" si="3"/>
        <v>#DIV/0!</v>
      </c>
      <c r="Z16" s="3" t="e">
        <f t="shared" si="3"/>
        <v>#DIV/0!</v>
      </c>
      <c r="AA16" s="3" t="e">
        <f t="shared" si="3"/>
        <v>#DIV/0!</v>
      </c>
      <c r="AB16" s="3" t="e">
        <f t="shared" si="3"/>
        <v>#DIV/0!</v>
      </c>
      <c r="AC16" s="3" t="e">
        <f t="shared" si="3"/>
        <v>#DIV/0!</v>
      </c>
      <c r="AD16" s="3" t="e">
        <f t="shared" si="3"/>
        <v>#DIV/0!</v>
      </c>
      <c r="AE16" s="3" t="e">
        <f t="shared" si="3"/>
        <v>#DIV/0!</v>
      </c>
      <c r="AF16" s="3" t="e">
        <f t="shared" si="3"/>
        <v>#DIV/0!</v>
      </c>
    </row>
    <row r="17" spans="1:32" s="33" customFormat="1" ht="15.75" hidden="1" thickBot="1" x14ac:dyDescent="0.3">
      <c r="A17" s="34" t="s">
        <v>52</v>
      </c>
      <c r="B17" s="3">
        <f t="shared" ref="B17:AF17" si="4">SUM(B14/B5)</f>
        <v>0.53333333333333333</v>
      </c>
      <c r="C17" s="3" t="e">
        <f t="shared" si="4"/>
        <v>#DIV/0!</v>
      </c>
      <c r="D17" s="3" t="e">
        <f t="shared" si="4"/>
        <v>#DIV/0!</v>
      </c>
      <c r="E17" s="3" t="e">
        <f t="shared" si="4"/>
        <v>#DIV/0!</v>
      </c>
      <c r="F17" s="3" t="e">
        <f t="shared" si="4"/>
        <v>#DIV/0!</v>
      </c>
      <c r="G17" s="3" t="e">
        <f t="shared" si="4"/>
        <v>#DIV/0!</v>
      </c>
      <c r="H17" s="3" t="e">
        <f t="shared" si="4"/>
        <v>#DIV/0!</v>
      </c>
      <c r="I17" s="3" t="e">
        <f t="shared" si="4"/>
        <v>#DIV/0!</v>
      </c>
      <c r="J17" s="3" t="e">
        <f t="shared" si="4"/>
        <v>#DIV/0!</v>
      </c>
      <c r="K17" s="3" t="e">
        <f t="shared" si="4"/>
        <v>#DIV/0!</v>
      </c>
      <c r="L17" s="3" t="e">
        <f t="shared" si="4"/>
        <v>#DIV/0!</v>
      </c>
      <c r="M17" s="3" t="e">
        <f t="shared" si="4"/>
        <v>#DIV/0!</v>
      </c>
      <c r="N17" s="3" t="e">
        <f t="shared" si="4"/>
        <v>#DIV/0!</v>
      </c>
      <c r="O17" s="191" t="e">
        <f t="shared" si="4"/>
        <v>#DIV/0!</v>
      </c>
      <c r="P17" s="191" t="e">
        <f t="shared" si="4"/>
        <v>#DIV/0!</v>
      </c>
      <c r="Q17" s="191" t="e">
        <f t="shared" si="4"/>
        <v>#DIV/0!</v>
      </c>
      <c r="R17" s="200" t="e">
        <f t="shared" si="4"/>
        <v>#DIV/0!</v>
      </c>
      <c r="S17" s="3" t="e">
        <f t="shared" si="4"/>
        <v>#DIV/0!</v>
      </c>
      <c r="T17" s="3" t="e">
        <f t="shared" si="4"/>
        <v>#DIV/0!</v>
      </c>
      <c r="U17" s="3" t="e">
        <f t="shared" si="4"/>
        <v>#DIV/0!</v>
      </c>
      <c r="V17" s="3" t="e">
        <f t="shared" si="4"/>
        <v>#DIV/0!</v>
      </c>
      <c r="W17" s="3" t="e">
        <f t="shared" si="4"/>
        <v>#DIV/0!</v>
      </c>
      <c r="X17" s="3" t="e">
        <f t="shared" si="4"/>
        <v>#DIV/0!</v>
      </c>
      <c r="Y17" s="3" t="e">
        <f t="shared" si="4"/>
        <v>#DIV/0!</v>
      </c>
      <c r="Z17" s="3" t="e">
        <f t="shared" si="4"/>
        <v>#DIV/0!</v>
      </c>
      <c r="AA17" s="3" t="e">
        <f t="shared" si="4"/>
        <v>#DIV/0!</v>
      </c>
      <c r="AB17" s="3" t="e">
        <f t="shared" si="4"/>
        <v>#DIV/0!</v>
      </c>
      <c r="AC17" s="3" t="e">
        <f t="shared" si="4"/>
        <v>#DIV/0!</v>
      </c>
      <c r="AD17" s="3" t="e">
        <f t="shared" si="4"/>
        <v>#DIV/0!</v>
      </c>
      <c r="AE17" s="3" t="e">
        <f t="shared" si="4"/>
        <v>#DIV/0!</v>
      </c>
      <c r="AF17" s="3" t="e">
        <f t="shared" si="4"/>
        <v>#DIV/0!</v>
      </c>
    </row>
    <row r="18" spans="1:32" s="434" customFormat="1" ht="15.75" hidden="1" thickBot="1" x14ac:dyDescent="0.3"/>
    <row r="19" spans="1:32" s="434" customFormat="1" ht="15.75" hidden="1" thickBot="1" x14ac:dyDescent="0.3"/>
    <row r="20" spans="1:32" s="20" customFormat="1" ht="15.75" hidden="1" thickBot="1" x14ac:dyDescent="0.3">
      <c r="A20" s="115" t="s">
        <v>136</v>
      </c>
      <c r="B20" s="53">
        <v>44075</v>
      </c>
      <c r="C20" s="53">
        <v>44076</v>
      </c>
      <c r="D20" s="53">
        <v>44077</v>
      </c>
      <c r="E20" s="53">
        <v>44078</v>
      </c>
      <c r="F20" s="53">
        <v>44079</v>
      </c>
      <c r="G20" s="53">
        <v>44080</v>
      </c>
      <c r="H20" s="53">
        <v>44081</v>
      </c>
      <c r="I20" s="53">
        <v>44082</v>
      </c>
      <c r="J20" s="53">
        <v>44083</v>
      </c>
      <c r="K20" s="53">
        <v>44084</v>
      </c>
      <c r="L20" s="53">
        <v>44085</v>
      </c>
      <c r="M20" s="53">
        <v>44086</v>
      </c>
      <c r="N20" s="53">
        <v>44087</v>
      </c>
      <c r="O20" s="192">
        <v>44088</v>
      </c>
      <c r="P20" s="192">
        <v>44089</v>
      </c>
      <c r="Q20" s="192">
        <v>44090</v>
      </c>
      <c r="R20" s="201">
        <v>44091</v>
      </c>
      <c r="S20" s="53">
        <v>44092</v>
      </c>
      <c r="T20" s="53">
        <v>44093</v>
      </c>
      <c r="U20" s="53">
        <v>44094</v>
      </c>
      <c r="V20" s="53">
        <v>44095</v>
      </c>
      <c r="W20" s="53">
        <v>44096</v>
      </c>
      <c r="X20" s="53">
        <v>44097</v>
      </c>
      <c r="Y20" s="53">
        <v>44098</v>
      </c>
      <c r="Z20" s="53">
        <v>44099</v>
      </c>
      <c r="AA20" s="53">
        <v>44100</v>
      </c>
      <c r="AB20" s="53">
        <v>44101</v>
      </c>
      <c r="AC20" s="53">
        <v>44102</v>
      </c>
      <c r="AD20" s="53">
        <v>44103</v>
      </c>
      <c r="AE20" s="53">
        <v>44104</v>
      </c>
      <c r="AF20" s="20" t="s">
        <v>126</v>
      </c>
    </row>
    <row r="21" spans="1:32" s="25" customFormat="1" ht="15.75" hidden="1" thickBot="1" x14ac:dyDescent="0.3">
      <c r="A21" s="50" t="s">
        <v>0</v>
      </c>
      <c r="B21" s="51">
        <v>103</v>
      </c>
      <c r="D21" s="24"/>
      <c r="O21" s="188"/>
      <c r="P21" s="188"/>
      <c r="Q21" s="188"/>
      <c r="R21" s="198"/>
      <c r="AB21" s="52"/>
      <c r="AC21" s="52"/>
    </row>
    <row r="22" spans="1:32" s="2" customFormat="1" ht="15.75" hidden="1" thickBot="1" x14ac:dyDescent="0.3">
      <c r="A22" s="39" t="s">
        <v>1</v>
      </c>
      <c r="B22" s="38">
        <v>40</v>
      </c>
      <c r="D22" s="1"/>
      <c r="O22" s="189"/>
      <c r="P22" s="189"/>
      <c r="Q22" s="189"/>
      <c r="R22" s="143"/>
    </row>
    <row r="23" spans="1:32" s="2" customFormat="1" ht="15.75" hidden="1" thickBot="1" x14ac:dyDescent="0.3">
      <c r="A23" s="39" t="s">
        <v>2</v>
      </c>
      <c r="B23" s="38">
        <v>63</v>
      </c>
      <c r="D23" s="1"/>
      <c r="O23" s="189"/>
      <c r="P23" s="189"/>
      <c r="Q23" s="189"/>
      <c r="R23" s="143"/>
    </row>
    <row r="24" spans="1:32" s="2" customFormat="1" ht="15.75" hidden="1" thickBot="1" x14ac:dyDescent="0.3">
      <c r="A24" s="39" t="s">
        <v>3</v>
      </c>
      <c r="B24" s="69">
        <v>4.4814814814814814E-2</v>
      </c>
      <c r="C24" s="4"/>
      <c r="D24" s="64"/>
      <c r="E24" s="4"/>
      <c r="F24" s="4"/>
      <c r="G24" s="4"/>
      <c r="H24" s="4"/>
      <c r="I24" s="4"/>
      <c r="J24" s="4"/>
      <c r="K24" s="4"/>
      <c r="L24" s="4"/>
      <c r="M24" s="4"/>
      <c r="N24" s="4"/>
      <c r="O24" s="190"/>
      <c r="P24" s="190"/>
      <c r="Q24" s="190"/>
      <c r="R24" s="199"/>
      <c r="S24" s="4"/>
      <c r="T24" s="4"/>
      <c r="U24" s="4"/>
      <c r="V24" s="4"/>
      <c r="W24" s="4"/>
      <c r="X24" s="4"/>
      <c r="Y24" s="4"/>
      <c r="Z24" s="4"/>
      <c r="AA24" s="4"/>
      <c r="AB24" s="4"/>
      <c r="AC24" s="4"/>
      <c r="AD24" s="4"/>
    </row>
    <row r="25" spans="1:32" s="2" customFormat="1" ht="15.75" hidden="1" thickBot="1" x14ac:dyDescent="0.3">
      <c r="A25" s="39" t="s">
        <v>50</v>
      </c>
      <c r="B25" s="69">
        <v>8.8425925925925911E-3</v>
      </c>
      <c r="C25" s="4"/>
      <c r="D25" s="64"/>
      <c r="E25" s="4"/>
      <c r="F25" s="4"/>
      <c r="G25" s="4"/>
      <c r="H25" s="4"/>
      <c r="I25" s="4"/>
      <c r="J25" s="4"/>
      <c r="K25" s="4"/>
      <c r="L25" s="4"/>
      <c r="M25" s="4"/>
      <c r="N25" s="4"/>
      <c r="O25" s="190"/>
      <c r="P25" s="190"/>
      <c r="Q25" s="190"/>
      <c r="R25" s="199"/>
      <c r="S25" s="4"/>
      <c r="T25" s="4"/>
      <c r="U25" s="4"/>
      <c r="V25" s="4"/>
      <c r="W25" s="4"/>
      <c r="X25" s="4"/>
      <c r="Y25" s="4"/>
      <c r="Z25" s="4"/>
      <c r="AA25" s="5"/>
      <c r="AB25" s="5"/>
      <c r="AC25" s="5"/>
      <c r="AD25" s="4"/>
    </row>
    <row r="26" spans="1:32" s="2" customFormat="1" ht="15.75" hidden="1" thickBot="1" x14ac:dyDescent="0.3">
      <c r="A26" s="39" t="s">
        <v>125</v>
      </c>
      <c r="B26" s="69">
        <v>2.1666666666666667E-2</v>
      </c>
      <c r="C26" s="4"/>
      <c r="D26" s="64"/>
      <c r="E26" s="4"/>
      <c r="F26" s="4"/>
      <c r="G26" s="4"/>
      <c r="H26" s="4"/>
      <c r="I26" s="4"/>
      <c r="J26" s="4"/>
      <c r="K26" s="4"/>
      <c r="L26" s="4"/>
      <c r="M26" s="4"/>
      <c r="N26" s="4"/>
      <c r="O26" s="190"/>
      <c r="P26" s="190"/>
      <c r="Q26" s="190"/>
      <c r="R26" s="199"/>
      <c r="S26" s="4"/>
      <c r="T26" s="4"/>
      <c r="U26" s="4"/>
      <c r="V26" s="4"/>
      <c r="W26" s="4"/>
      <c r="X26" s="4"/>
      <c r="Y26" s="4"/>
      <c r="Z26" s="4"/>
      <c r="AA26" s="5"/>
      <c r="AB26" s="5"/>
      <c r="AC26" s="5"/>
      <c r="AD26" s="4"/>
    </row>
    <row r="27" spans="1:32" s="17" customFormat="1" ht="15.75" hidden="1" thickBot="1" x14ac:dyDescent="0.3">
      <c r="A27" s="37" t="s">
        <v>51</v>
      </c>
      <c r="B27" s="33">
        <f t="shared" ref="B27:AF27" si="5">SUM(B22/B21)</f>
        <v>0.38834951456310679</v>
      </c>
      <c r="C27" s="33" t="e">
        <f t="shared" si="5"/>
        <v>#DIV/0!</v>
      </c>
      <c r="D27" s="3" t="e">
        <f t="shared" si="5"/>
        <v>#DIV/0!</v>
      </c>
      <c r="E27" s="33" t="e">
        <f t="shared" si="5"/>
        <v>#DIV/0!</v>
      </c>
      <c r="F27" s="33" t="e">
        <f t="shared" si="5"/>
        <v>#DIV/0!</v>
      </c>
      <c r="G27" s="33" t="e">
        <f t="shared" si="5"/>
        <v>#DIV/0!</v>
      </c>
      <c r="H27" s="33" t="e">
        <f t="shared" si="5"/>
        <v>#DIV/0!</v>
      </c>
      <c r="I27" s="33" t="e">
        <f t="shared" si="5"/>
        <v>#DIV/0!</v>
      </c>
      <c r="J27" s="33" t="e">
        <f t="shared" si="5"/>
        <v>#DIV/0!</v>
      </c>
      <c r="K27" s="33" t="e">
        <f t="shared" si="5"/>
        <v>#DIV/0!</v>
      </c>
      <c r="L27" s="33" t="e">
        <f t="shared" si="5"/>
        <v>#DIV/0!</v>
      </c>
      <c r="M27" s="33" t="e">
        <f t="shared" si="5"/>
        <v>#DIV/0!</v>
      </c>
      <c r="N27" s="33" t="e">
        <f t="shared" si="5"/>
        <v>#DIV/0!</v>
      </c>
      <c r="O27" s="193" t="e">
        <f t="shared" si="5"/>
        <v>#DIV/0!</v>
      </c>
      <c r="P27" s="193" t="e">
        <f t="shared" si="5"/>
        <v>#DIV/0!</v>
      </c>
      <c r="Q27" s="193" t="e">
        <f t="shared" si="5"/>
        <v>#DIV/0!</v>
      </c>
      <c r="R27" s="202" t="e">
        <f t="shared" si="5"/>
        <v>#DIV/0!</v>
      </c>
      <c r="S27" s="33" t="e">
        <f t="shared" si="5"/>
        <v>#DIV/0!</v>
      </c>
      <c r="T27" s="33" t="e">
        <f t="shared" si="5"/>
        <v>#DIV/0!</v>
      </c>
      <c r="U27" s="33" t="e">
        <f t="shared" si="5"/>
        <v>#DIV/0!</v>
      </c>
      <c r="V27" s="33" t="e">
        <f t="shared" si="5"/>
        <v>#DIV/0!</v>
      </c>
      <c r="W27" s="33" t="e">
        <f t="shared" si="5"/>
        <v>#DIV/0!</v>
      </c>
      <c r="X27" s="33" t="e">
        <f t="shared" si="5"/>
        <v>#DIV/0!</v>
      </c>
      <c r="Y27" s="33" t="e">
        <f t="shared" si="5"/>
        <v>#DIV/0!</v>
      </c>
      <c r="Z27" s="33" t="e">
        <f t="shared" si="5"/>
        <v>#DIV/0!</v>
      </c>
      <c r="AA27" s="33" t="e">
        <f t="shared" si="5"/>
        <v>#DIV/0!</v>
      </c>
      <c r="AB27" s="33" t="e">
        <f t="shared" si="5"/>
        <v>#DIV/0!</v>
      </c>
      <c r="AC27" s="33" t="e">
        <f t="shared" si="5"/>
        <v>#DIV/0!</v>
      </c>
      <c r="AD27" s="33" t="e">
        <f t="shared" si="5"/>
        <v>#DIV/0!</v>
      </c>
      <c r="AE27" s="33" t="e">
        <f t="shared" si="5"/>
        <v>#DIV/0!</v>
      </c>
      <c r="AF27" s="33" t="e">
        <f t="shared" si="5"/>
        <v>#DIV/0!</v>
      </c>
    </row>
    <row r="28" spans="1:32" s="17" customFormat="1" ht="15.75" hidden="1" thickBot="1" x14ac:dyDescent="0.3">
      <c r="A28" s="36" t="s">
        <v>45</v>
      </c>
      <c r="B28" s="33">
        <f t="shared" ref="B28:AF28" si="6">SUM(B23/B21)</f>
        <v>0.61165048543689315</v>
      </c>
      <c r="C28" s="33" t="e">
        <f t="shared" si="6"/>
        <v>#DIV/0!</v>
      </c>
      <c r="D28" s="3" t="e">
        <f t="shared" si="6"/>
        <v>#DIV/0!</v>
      </c>
      <c r="E28" s="33" t="e">
        <f t="shared" si="6"/>
        <v>#DIV/0!</v>
      </c>
      <c r="F28" s="33" t="e">
        <f t="shared" si="6"/>
        <v>#DIV/0!</v>
      </c>
      <c r="G28" s="33" t="e">
        <f t="shared" si="6"/>
        <v>#DIV/0!</v>
      </c>
      <c r="H28" s="33" t="e">
        <f t="shared" si="6"/>
        <v>#DIV/0!</v>
      </c>
      <c r="I28" s="33" t="e">
        <f t="shared" si="6"/>
        <v>#DIV/0!</v>
      </c>
      <c r="J28" s="33" t="e">
        <f t="shared" si="6"/>
        <v>#DIV/0!</v>
      </c>
      <c r="K28" s="33" t="e">
        <f t="shared" si="6"/>
        <v>#DIV/0!</v>
      </c>
      <c r="L28" s="33" t="e">
        <f t="shared" si="6"/>
        <v>#DIV/0!</v>
      </c>
      <c r="M28" s="33" t="e">
        <f t="shared" si="6"/>
        <v>#DIV/0!</v>
      </c>
      <c r="N28" s="33" t="e">
        <f t="shared" si="6"/>
        <v>#DIV/0!</v>
      </c>
      <c r="O28" s="193" t="e">
        <f t="shared" si="6"/>
        <v>#DIV/0!</v>
      </c>
      <c r="P28" s="193" t="e">
        <f t="shared" si="6"/>
        <v>#DIV/0!</v>
      </c>
      <c r="Q28" s="193" t="e">
        <f t="shared" si="6"/>
        <v>#DIV/0!</v>
      </c>
      <c r="R28" s="202" t="e">
        <f t="shared" si="6"/>
        <v>#DIV/0!</v>
      </c>
      <c r="S28" s="33" t="e">
        <f t="shared" si="6"/>
        <v>#DIV/0!</v>
      </c>
      <c r="T28" s="33" t="e">
        <f t="shared" si="6"/>
        <v>#DIV/0!</v>
      </c>
      <c r="U28" s="33" t="e">
        <f t="shared" si="6"/>
        <v>#DIV/0!</v>
      </c>
      <c r="V28" s="33" t="e">
        <f t="shared" si="6"/>
        <v>#DIV/0!</v>
      </c>
      <c r="W28" s="33" t="e">
        <f t="shared" si="6"/>
        <v>#DIV/0!</v>
      </c>
      <c r="X28" s="33" t="e">
        <f t="shared" si="6"/>
        <v>#DIV/0!</v>
      </c>
      <c r="Y28" s="33" t="e">
        <f t="shared" si="6"/>
        <v>#DIV/0!</v>
      </c>
      <c r="Z28" s="33" t="e">
        <f t="shared" si="6"/>
        <v>#DIV/0!</v>
      </c>
      <c r="AA28" s="33" t="e">
        <f t="shared" si="6"/>
        <v>#DIV/0!</v>
      </c>
      <c r="AB28" s="33" t="e">
        <f t="shared" si="6"/>
        <v>#DIV/0!</v>
      </c>
      <c r="AC28" s="33" t="e">
        <f t="shared" si="6"/>
        <v>#DIV/0!</v>
      </c>
      <c r="AD28" s="33" t="e">
        <f t="shared" si="6"/>
        <v>#DIV/0!</v>
      </c>
      <c r="AE28" s="33" t="e">
        <f t="shared" si="6"/>
        <v>#DIV/0!</v>
      </c>
      <c r="AF28" s="33" t="e">
        <f t="shared" si="6"/>
        <v>#DIV/0!</v>
      </c>
    </row>
    <row r="29" spans="1:32" s="438" customFormat="1" ht="15.75" hidden="1" thickBot="1" x14ac:dyDescent="0.3">
      <c r="A29" s="436" t="s">
        <v>53</v>
      </c>
      <c r="B29" s="437"/>
      <c r="C29" s="437"/>
      <c r="D29" s="437"/>
      <c r="E29" s="437"/>
      <c r="F29" s="437"/>
      <c r="G29" s="437"/>
      <c r="H29" s="437"/>
      <c r="I29" s="437"/>
      <c r="J29" s="437"/>
      <c r="K29" s="437"/>
      <c r="L29" s="437"/>
      <c r="M29" s="437"/>
      <c r="N29" s="437"/>
      <c r="O29" s="437"/>
      <c r="P29" s="437"/>
      <c r="Q29" s="437"/>
      <c r="R29" s="437"/>
      <c r="S29" s="437"/>
      <c r="T29" s="437"/>
      <c r="U29" s="437"/>
      <c r="V29" s="437"/>
      <c r="W29" s="437"/>
      <c r="X29" s="437"/>
      <c r="Y29" s="437"/>
      <c r="Z29" s="437"/>
      <c r="AA29" s="437"/>
      <c r="AB29" s="437"/>
      <c r="AC29" s="437"/>
      <c r="AD29" s="437"/>
      <c r="AE29" s="437"/>
    </row>
    <row r="30" spans="1:32" s="25" customFormat="1" ht="15.75" hidden="1" thickBot="1" x14ac:dyDescent="0.3">
      <c r="A30" s="32" t="s">
        <v>9</v>
      </c>
      <c r="B30" s="25">
        <v>21</v>
      </c>
      <c r="D30" s="24"/>
      <c r="O30" s="188"/>
      <c r="P30" s="188"/>
      <c r="Q30" s="188"/>
      <c r="R30" s="198"/>
    </row>
    <row r="31" spans="1:32" s="2" customFormat="1" ht="15.75" hidden="1" thickBot="1" x14ac:dyDescent="0.3">
      <c r="A31" s="21" t="s">
        <v>5</v>
      </c>
      <c r="B31" s="2">
        <v>9</v>
      </c>
      <c r="D31" s="1"/>
      <c r="O31" s="189"/>
      <c r="P31" s="189"/>
      <c r="Q31" s="189"/>
      <c r="R31" s="143"/>
    </row>
    <row r="32" spans="1:32" s="2" customFormat="1" ht="15.75" hidden="1" thickBot="1" x14ac:dyDescent="0.3">
      <c r="A32" s="21" t="s">
        <v>6</v>
      </c>
      <c r="B32" s="2">
        <v>33</v>
      </c>
      <c r="D32" s="1"/>
      <c r="O32" s="189"/>
      <c r="P32" s="189"/>
      <c r="Q32" s="189"/>
      <c r="R32" s="143"/>
    </row>
    <row r="33" spans="1:32" s="33" customFormat="1" ht="15.75" hidden="1" thickBot="1" x14ac:dyDescent="0.3">
      <c r="A33" s="35" t="s">
        <v>48</v>
      </c>
      <c r="B33" s="3">
        <f t="shared" ref="B33:AF33" si="7">SUM(B30/B23)</f>
        <v>0.33333333333333331</v>
      </c>
      <c r="C33" s="3" t="e">
        <f t="shared" si="7"/>
        <v>#DIV/0!</v>
      </c>
      <c r="D33" s="3" t="e">
        <f t="shared" si="7"/>
        <v>#DIV/0!</v>
      </c>
      <c r="E33" s="3" t="e">
        <f t="shared" si="7"/>
        <v>#DIV/0!</v>
      </c>
      <c r="F33" s="3" t="e">
        <f t="shared" si="7"/>
        <v>#DIV/0!</v>
      </c>
      <c r="G33" s="3" t="e">
        <f t="shared" si="7"/>
        <v>#DIV/0!</v>
      </c>
      <c r="H33" s="3" t="e">
        <f t="shared" si="7"/>
        <v>#DIV/0!</v>
      </c>
      <c r="I33" s="3" t="e">
        <f t="shared" si="7"/>
        <v>#DIV/0!</v>
      </c>
      <c r="J33" s="3" t="e">
        <f t="shared" si="7"/>
        <v>#DIV/0!</v>
      </c>
      <c r="K33" s="3" t="e">
        <f t="shared" si="7"/>
        <v>#DIV/0!</v>
      </c>
      <c r="L33" s="3" t="e">
        <f t="shared" si="7"/>
        <v>#DIV/0!</v>
      </c>
      <c r="M33" s="3" t="e">
        <f t="shared" si="7"/>
        <v>#DIV/0!</v>
      </c>
      <c r="N33" s="3" t="e">
        <f t="shared" si="7"/>
        <v>#DIV/0!</v>
      </c>
      <c r="O33" s="191" t="e">
        <f t="shared" si="7"/>
        <v>#DIV/0!</v>
      </c>
      <c r="P33" s="191" t="e">
        <f t="shared" si="7"/>
        <v>#DIV/0!</v>
      </c>
      <c r="Q33" s="191" t="e">
        <f t="shared" si="7"/>
        <v>#DIV/0!</v>
      </c>
      <c r="R33" s="200" t="e">
        <f t="shared" si="7"/>
        <v>#DIV/0!</v>
      </c>
      <c r="S33" s="3" t="e">
        <f t="shared" si="7"/>
        <v>#DIV/0!</v>
      </c>
      <c r="T33" s="3" t="e">
        <f t="shared" si="7"/>
        <v>#DIV/0!</v>
      </c>
      <c r="U33" s="3" t="e">
        <f t="shared" si="7"/>
        <v>#DIV/0!</v>
      </c>
      <c r="V33" s="3" t="e">
        <f t="shared" si="7"/>
        <v>#DIV/0!</v>
      </c>
      <c r="W33" s="3" t="e">
        <f t="shared" si="7"/>
        <v>#DIV/0!</v>
      </c>
      <c r="X33" s="3" t="e">
        <f t="shared" si="7"/>
        <v>#DIV/0!</v>
      </c>
      <c r="Y33" s="3" t="e">
        <f t="shared" si="7"/>
        <v>#DIV/0!</v>
      </c>
      <c r="Z33" s="3" t="e">
        <f t="shared" si="7"/>
        <v>#DIV/0!</v>
      </c>
      <c r="AA33" s="3" t="e">
        <f t="shared" si="7"/>
        <v>#DIV/0!</v>
      </c>
      <c r="AB33" s="3" t="e">
        <f t="shared" si="7"/>
        <v>#DIV/0!</v>
      </c>
      <c r="AC33" s="3" t="e">
        <f t="shared" si="7"/>
        <v>#DIV/0!</v>
      </c>
      <c r="AD33" s="3" t="e">
        <f t="shared" si="7"/>
        <v>#DIV/0!</v>
      </c>
      <c r="AE33" s="3" t="e">
        <f t="shared" si="7"/>
        <v>#DIV/0!</v>
      </c>
      <c r="AF33" s="3" t="e">
        <f t="shared" si="7"/>
        <v>#DIV/0!</v>
      </c>
    </row>
    <row r="34" spans="1:32" s="33" customFormat="1" ht="15.75" hidden="1" thickBot="1" x14ac:dyDescent="0.3">
      <c r="A34" s="35" t="s">
        <v>46</v>
      </c>
      <c r="B34" s="3">
        <f t="shared" ref="B34:AF34" si="8">SUM(B31/B23)</f>
        <v>0.14285714285714285</v>
      </c>
      <c r="C34" s="3" t="e">
        <f t="shared" si="8"/>
        <v>#DIV/0!</v>
      </c>
      <c r="D34" s="3" t="e">
        <f t="shared" si="8"/>
        <v>#DIV/0!</v>
      </c>
      <c r="E34" s="3" t="e">
        <f t="shared" si="8"/>
        <v>#DIV/0!</v>
      </c>
      <c r="F34" s="3" t="e">
        <f t="shared" si="8"/>
        <v>#DIV/0!</v>
      </c>
      <c r="G34" s="3" t="e">
        <f t="shared" si="8"/>
        <v>#DIV/0!</v>
      </c>
      <c r="H34" s="3" t="e">
        <f t="shared" si="8"/>
        <v>#DIV/0!</v>
      </c>
      <c r="I34" s="3" t="e">
        <f t="shared" si="8"/>
        <v>#DIV/0!</v>
      </c>
      <c r="J34" s="3" t="e">
        <f t="shared" si="8"/>
        <v>#DIV/0!</v>
      </c>
      <c r="K34" s="3" t="e">
        <f t="shared" si="8"/>
        <v>#DIV/0!</v>
      </c>
      <c r="L34" s="3" t="e">
        <f t="shared" si="8"/>
        <v>#DIV/0!</v>
      </c>
      <c r="M34" s="3" t="e">
        <f t="shared" si="8"/>
        <v>#DIV/0!</v>
      </c>
      <c r="N34" s="3" t="e">
        <f t="shared" si="8"/>
        <v>#DIV/0!</v>
      </c>
      <c r="O34" s="191" t="e">
        <f t="shared" si="8"/>
        <v>#DIV/0!</v>
      </c>
      <c r="P34" s="191" t="e">
        <f t="shared" si="8"/>
        <v>#DIV/0!</v>
      </c>
      <c r="Q34" s="191" t="e">
        <f t="shared" si="8"/>
        <v>#DIV/0!</v>
      </c>
      <c r="R34" s="200" t="e">
        <f t="shared" si="8"/>
        <v>#DIV/0!</v>
      </c>
      <c r="S34" s="3" t="e">
        <f t="shared" si="8"/>
        <v>#DIV/0!</v>
      </c>
      <c r="T34" s="3" t="e">
        <f t="shared" si="8"/>
        <v>#DIV/0!</v>
      </c>
      <c r="U34" s="3" t="e">
        <f t="shared" si="8"/>
        <v>#DIV/0!</v>
      </c>
      <c r="V34" s="3" t="e">
        <f t="shared" si="8"/>
        <v>#DIV/0!</v>
      </c>
      <c r="W34" s="3" t="e">
        <f t="shared" si="8"/>
        <v>#DIV/0!</v>
      </c>
      <c r="X34" s="3" t="e">
        <f t="shared" si="8"/>
        <v>#DIV/0!</v>
      </c>
      <c r="Y34" s="3" t="e">
        <f t="shared" si="8"/>
        <v>#DIV/0!</v>
      </c>
      <c r="Z34" s="3" t="e">
        <f t="shared" si="8"/>
        <v>#DIV/0!</v>
      </c>
      <c r="AA34" s="3" t="e">
        <f t="shared" si="8"/>
        <v>#DIV/0!</v>
      </c>
      <c r="AB34" s="3" t="e">
        <f t="shared" si="8"/>
        <v>#DIV/0!</v>
      </c>
      <c r="AC34" s="3" t="e">
        <f t="shared" si="8"/>
        <v>#DIV/0!</v>
      </c>
      <c r="AD34" s="3" t="e">
        <f t="shared" si="8"/>
        <v>#DIV/0!</v>
      </c>
      <c r="AE34" s="3" t="e">
        <f t="shared" si="8"/>
        <v>#DIV/0!</v>
      </c>
      <c r="AF34" s="3" t="e">
        <f t="shared" si="8"/>
        <v>#DIV/0!</v>
      </c>
    </row>
    <row r="35" spans="1:32" s="33" customFormat="1" ht="15.75" hidden="1" thickBot="1" x14ac:dyDescent="0.3">
      <c r="A35" s="34" t="s">
        <v>52</v>
      </c>
      <c r="B35" s="3">
        <f t="shared" ref="B35:AF35" si="9">SUM(B32/B23)</f>
        <v>0.52380952380952384</v>
      </c>
      <c r="C35" s="3" t="e">
        <f t="shared" si="9"/>
        <v>#DIV/0!</v>
      </c>
      <c r="D35" s="3" t="e">
        <f t="shared" si="9"/>
        <v>#DIV/0!</v>
      </c>
      <c r="E35" s="3" t="e">
        <f t="shared" si="9"/>
        <v>#DIV/0!</v>
      </c>
      <c r="F35" s="3" t="e">
        <f t="shared" si="9"/>
        <v>#DIV/0!</v>
      </c>
      <c r="G35" s="3" t="e">
        <f t="shared" si="9"/>
        <v>#DIV/0!</v>
      </c>
      <c r="H35" s="3" t="e">
        <f t="shared" si="9"/>
        <v>#DIV/0!</v>
      </c>
      <c r="I35" s="3" t="e">
        <f t="shared" si="9"/>
        <v>#DIV/0!</v>
      </c>
      <c r="J35" s="3" t="e">
        <f t="shared" si="9"/>
        <v>#DIV/0!</v>
      </c>
      <c r="K35" s="3" t="e">
        <f t="shared" si="9"/>
        <v>#DIV/0!</v>
      </c>
      <c r="L35" s="3" t="e">
        <f t="shared" si="9"/>
        <v>#DIV/0!</v>
      </c>
      <c r="M35" s="3" t="e">
        <f t="shared" si="9"/>
        <v>#DIV/0!</v>
      </c>
      <c r="N35" s="3" t="e">
        <f t="shared" si="9"/>
        <v>#DIV/0!</v>
      </c>
      <c r="O35" s="191" t="e">
        <f t="shared" si="9"/>
        <v>#DIV/0!</v>
      </c>
      <c r="P35" s="191" t="e">
        <f t="shared" si="9"/>
        <v>#DIV/0!</v>
      </c>
      <c r="Q35" s="191" t="e">
        <f t="shared" si="9"/>
        <v>#DIV/0!</v>
      </c>
      <c r="R35" s="200" t="e">
        <f t="shared" si="9"/>
        <v>#DIV/0!</v>
      </c>
      <c r="S35" s="3" t="e">
        <f t="shared" si="9"/>
        <v>#DIV/0!</v>
      </c>
      <c r="T35" s="3" t="e">
        <f t="shared" si="9"/>
        <v>#DIV/0!</v>
      </c>
      <c r="U35" s="3" t="e">
        <f t="shared" si="9"/>
        <v>#DIV/0!</v>
      </c>
      <c r="V35" s="3" t="e">
        <f t="shared" si="9"/>
        <v>#DIV/0!</v>
      </c>
      <c r="W35" s="3" t="e">
        <f t="shared" si="9"/>
        <v>#DIV/0!</v>
      </c>
      <c r="X35" s="3" t="e">
        <f t="shared" si="9"/>
        <v>#DIV/0!</v>
      </c>
      <c r="Y35" s="3" t="e">
        <f t="shared" si="9"/>
        <v>#DIV/0!</v>
      </c>
      <c r="Z35" s="3" t="e">
        <f t="shared" si="9"/>
        <v>#DIV/0!</v>
      </c>
      <c r="AA35" s="3" t="e">
        <f t="shared" si="9"/>
        <v>#DIV/0!</v>
      </c>
      <c r="AB35" s="3" t="e">
        <f t="shared" si="9"/>
        <v>#DIV/0!</v>
      </c>
      <c r="AC35" s="3" t="e">
        <f t="shared" si="9"/>
        <v>#DIV/0!</v>
      </c>
      <c r="AD35" s="3" t="e">
        <f t="shared" si="9"/>
        <v>#DIV/0!</v>
      </c>
      <c r="AE35" s="3" t="e">
        <f t="shared" si="9"/>
        <v>#DIV/0!</v>
      </c>
      <c r="AF35" s="3" t="e">
        <f t="shared" si="9"/>
        <v>#DIV/0!</v>
      </c>
    </row>
    <row r="36" spans="1:32" ht="15.75" hidden="1" thickBot="1" x14ac:dyDescent="0.3"/>
    <row r="37" spans="1:32" s="46" customFormat="1" ht="15.75" thickBot="1" x14ac:dyDescent="0.3">
      <c r="A37" s="46" t="s">
        <v>135</v>
      </c>
      <c r="B37" s="197">
        <v>44136</v>
      </c>
      <c r="C37" s="47">
        <v>44137</v>
      </c>
      <c r="D37" s="47">
        <v>44138</v>
      </c>
      <c r="E37" s="47">
        <v>44139</v>
      </c>
      <c r="F37" s="47">
        <v>44140</v>
      </c>
      <c r="G37" s="47">
        <v>44141</v>
      </c>
      <c r="H37" s="47">
        <v>44142</v>
      </c>
      <c r="I37" s="47">
        <v>44143</v>
      </c>
      <c r="J37" s="47">
        <v>44144</v>
      </c>
      <c r="K37" s="47">
        <v>44145</v>
      </c>
      <c r="L37" s="47">
        <v>44146</v>
      </c>
      <c r="M37" s="47">
        <v>44147</v>
      </c>
      <c r="N37" s="47">
        <v>44148</v>
      </c>
      <c r="O37" s="47">
        <v>44149</v>
      </c>
      <c r="P37" s="47">
        <v>44150</v>
      </c>
      <c r="Q37" s="47">
        <v>44151</v>
      </c>
      <c r="R37" s="47">
        <v>44152</v>
      </c>
      <c r="S37" s="47">
        <v>44153</v>
      </c>
      <c r="T37" s="47">
        <v>44154</v>
      </c>
      <c r="U37" s="47">
        <v>44155</v>
      </c>
      <c r="V37" s="47">
        <v>44156</v>
      </c>
      <c r="W37" s="47">
        <v>44157</v>
      </c>
      <c r="X37" s="47">
        <v>44158</v>
      </c>
      <c r="Y37" s="47">
        <v>44159</v>
      </c>
      <c r="Z37" s="47">
        <v>44160</v>
      </c>
      <c r="AA37" s="47">
        <v>44161</v>
      </c>
      <c r="AB37" s="47">
        <v>44162</v>
      </c>
      <c r="AC37" s="47">
        <v>44163</v>
      </c>
      <c r="AD37" s="47">
        <v>44164</v>
      </c>
      <c r="AE37" s="47">
        <v>44165</v>
      </c>
      <c r="AF37" s="46" t="s">
        <v>126</v>
      </c>
    </row>
    <row r="38" spans="1:32" s="25" customFormat="1" x14ac:dyDescent="0.25">
      <c r="A38" s="32" t="s">
        <v>204</v>
      </c>
      <c r="B38" s="25">
        <v>14</v>
      </c>
      <c r="C38" s="25">
        <v>22</v>
      </c>
      <c r="D38" s="25">
        <v>38</v>
      </c>
      <c r="E38" s="25">
        <v>40</v>
      </c>
      <c r="F38" s="25">
        <v>42</v>
      </c>
      <c r="G38" s="25">
        <v>56</v>
      </c>
      <c r="H38" s="25">
        <v>20</v>
      </c>
      <c r="I38" s="25">
        <v>20</v>
      </c>
      <c r="J38" s="25">
        <v>28</v>
      </c>
      <c r="K38" s="25">
        <v>46</v>
      </c>
      <c r="L38" s="25">
        <v>84</v>
      </c>
      <c r="M38" s="25">
        <v>43</v>
      </c>
      <c r="N38" s="25">
        <v>37</v>
      </c>
      <c r="O38" s="25">
        <v>15</v>
      </c>
      <c r="P38" s="25">
        <v>16</v>
      </c>
      <c r="Q38" s="25">
        <v>39</v>
      </c>
      <c r="R38" s="25">
        <v>40</v>
      </c>
      <c r="S38" s="25">
        <v>42</v>
      </c>
      <c r="T38" s="25">
        <v>31</v>
      </c>
      <c r="U38" s="25">
        <v>56</v>
      </c>
      <c r="V38" s="25">
        <v>22</v>
      </c>
      <c r="W38" s="25">
        <v>17</v>
      </c>
      <c r="X38" s="25">
        <v>44</v>
      </c>
      <c r="Y38" s="25">
        <v>33</v>
      </c>
      <c r="Z38" s="25">
        <v>44</v>
      </c>
      <c r="AA38" s="25">
        <v>52</v>
      </c>
      <c r="AB38" s="25">
        <v>42</v>
      </c>
      <c r="AC38" s="25">
        <v>22</v>
      </c>
      <c r="AD38" s="25">
        <v>12</v>
      </c>
      <c r="AE38" s="25">
        <v>42</v>
      </c>
      <c r="AF38" s="25">
        <f>SUM(B38:AE38)</f>
        <v>1059</v>
      </c>
    </row>
    <row r="39" spans="1:32" s="2" customFormat="1" x14ac:dyDescent="0.25">
      <c r="A39" s="21" t="s">
        <v>222</v>
      </c>
      <c r="B39" s="2">
        <v>13</v>
      </c>
      <c r="C39" s="2">
        <v>20</v>
      </c>
      <c r="D39" s="2">
        <v>31</v>
      </c>
      <c r="E39" s="2">
        <v>32</v>
      </c>
      <c r="F39" s="2">
        <v>31</v>
      </c>
      <c r="G39" s="2">
        <v>45</v>
      </c>
      <c r="H39" s="2">
        <v>16</v>
      </c>
      <c r="I39" s="2">
        <v>18</v>
      </c>
      <c r="J39" s="2">
        <v>19</v>
      </c>
      <c r="K39" s="2">
        <v>35</v>
      </c>
      <c r="L39" s="2">
        <v>60</v>
      </c>
      <c r="M39" s="2">
        <v>32</v>
      </c>
      <c r="N39" s="2">
        <v>37</v>
      </c>
      <c r="O39" s="2">
        <v>12</v>
      </c>
      <c r="P39" s="2">
        <v>16</v>
      </c>
      <c r="Q39" s="2">
        <v>37</v>
      </c>
      <c r="R39" s="2">
        <v>34</v>
      </c>
      <c r="S39" s="2">
        <v>38</v>
      </c>
      <c r="T39" s="2">
        <v>31</v>
      </c>
      <c r="U39" s="2">
        <v>52</v>
      </c>
      <c r="V39" s="2">
        <v>22</v>
      </c>
      <c r="W39" s="2">
        <v>16</v>
      </c>
      <c r="X39" s="2">
        <v>38</v>
      </c>
      <c r="Y39" s="2">
        <v>28</v>
      </c>
      <c r="Z39" s="2">
        <v>33</v>
      </c>
      <c r="AA39" s="2">
        <v>36</v>
      </c>
      <c r="AB39" s="2">
        <v>35</v>
      </c>
      <c r="AC39" s="2">
        <v>18</v>
      </c>
      <c r="AD39" s="2">
        <v>11</v>
      </c>
      <c r="AE39" s="2">
        <v>32</v>
      </c>
      <c r="AF39" s="2">
        <f>SUM(B39:AE39)</f>
        <v>878</v>
      </c>
    </row>
    <row r="40" spans="1:32" s="2" customFormat="1" hidden="1" x14ac:dyDescent="0.25">
      <c r="A40" s="228" t="s">
        <v>218</v>
      </c>
      <c r="AF40" s="2">
        <f t="shared" ref="AF40:AF44" si="10">SUM(B40:AE40)</f>
        <v>0</v>
      </c>
    </row>
    <row r="41" spans="1:32" s="2" customFormat="1" x14ac:dyDescent="0.25">
      <c r="A41" s="21" t="s">
        <v>206</v>
      </c>
      <c r="B41" s="2">
        <v>1</v>
      </c>
      <c r="C41" s="2">
        <v>2</v>
      </c>
      <c r="D41" s="2">
        <v>7</v>
      </c>
      <c r="E41" s="2">
        <v>8</v>
      </c>
      <c r="F41" s="2">
        <v>11</v>
      </c>
      <c r="G41" s="2">
        <v>11</v>
      </c>
      <c r="H41" s="2">
        <v>4</v>
      </c>
      <c r="I41" s="2">
        <v>2</v>
      </c>
      <c r="J41" s="2">
        <v>9</v>
      </c>
      <c r="K41" s="6">
        <v>11</v>
      </c>
      <c r="L41" s="2">
        <v>24</v>
      </c>
      <c r="M41" s="2">
        <v>11</v>
      </c>
      <c r="N41" s="2">
        <v>0</v>
      </c>
      <c r="O41" s="2">
        <v>3</v>
      </c>
      <c r="P41" s="2">
        <v>0</v>
      </c>
      <c r="Q41" s="2">
        <v>2</v>
      </c>
      <c r="R41" s="2">
        <v>6</v>
      </c>
      <c r="S41" s="2">
        <v>4</v>
      </c>
      <c r="T41" s="2">
        <v>0</v>
      </c>
      <c r="U41" s="2">
        <v>4</v>
      </c>
      <c r="V41" s="2">
        <v>0</v>
      </c>
      <c r="W41" s="2">
        <v>1</v>
      </c>
      <c r="X41" s="2">
        <v>6</v>
      </c>
      <c r="Y41" s="2">
        <v>5</v>
      </c>
      <c r="Z41" s="2">
        <v>11</v>
      </c>
      <c r="AA41" s="2">
        <v>16</v>
      </c>
      <c r="AB41" s="2">
        <v>7</v>
      </c>
      <c r="AC41" s="2">
        <v>4</v>
      </c>
      <c r="AD41" s="2">
        <v>1</v>
      </c>
      <c r="AE41" s="2">
        <v>10</v>
      </c>
      <c r="AF41" s="2">
        <f t="shared" si="10"/>
        <v>181</v>
      </c>
    </row>
    <row r="42" spans="1:32" s="171" customFormat="1" x14ac:dyDescent="0.25">
      <c r="A42" s="21" t="s">
        <v>207</v>
      </c>
      <c r="B42" s="2">
        <v>0</v>
      </c>
      <c r="C42" s="2">
        <v>0</v>
      </c>
      <c r="D42" s="2">
        <v>3</v>
      </c>
      <c r="E42" s="2">
        <v>3</v>
      </c>
      <c r="F42" s="2">
        <v>5</v>
      </c>
      <c r="G42" s="2">
        <v>5</v>
      </c>
      <c r="H42" s="2">
        <v>2</v>
      </c>
      <c r="I42" s="2">
        <v>2</v>
      </c>
      <c r="J42" s="2">
        <v>3</v>
      </c>
      <c r="K42" s="2">
        <v>1</v>
      </c>
      <c r="L42" s="2">
        <v>3</v>
      </c>
      <c r="M42" s="2">
        <v>3</v>
      </c>
      <c r="N42" s="2">
        <v>0</v>
      </c>
      <c r="O42" s="2">
        <v>1</v>
      </c>
      <c r="P42" s="2">
        <v>0</v>
      </c>
      <c r="Q42" s="2">
        <v>0</v>
      </c>
      <c r="R42" s="2">
        <v>0</v>
      </c>
      <c r="S42" s="2">
        <v>1</v>
      </c>
      <c r="T42" s="2">
        <v>0</v>
      </c>
      <c r="U42" s="2">
        <v>1</v>
      </c>
      <c r="V42" s="2">
        <v>0</v>
      </c>
      <c r="W42" s="2">
        <v>0</v>
      </c>
      <c r="X42" s="2">
        <v>1</v>
      </c>
      <c r="Y42" s="2">
        <v>0</v>
      </c>
      <c r="Z42" s="2">
        <v>0</v>
      </c>
      <c r="AA42" s="2">
        <v>0</v>
      </c>
      <c r="AB42" s="2">
        <v>1</v>
      </c>
      <c r="AC42" s="2">
        <v>0</v>
      </c>
      <c r="AD42" s="2">
        <v>1</v>
      </c>
      <c r="AE42" s="2">
        <v>2</v>
      </c>
      <c r="AF42" s="2">
        <f t="shared" si="10"/>
        <v>38</v>
      </c>
    </row>
    <row r="43" spans="1:32" s="171" customFormat="1" x14ac:dyDescent="0.25">
      <c r="A43" s="21" t="s">
        <v>208</v>
      </c>
      <c r="B43" s="2">
        <v>0</v>
      </c>
      <c r="C43" s="2">
        <v>1</v>
      </c>
      <c r="D43" s="2">
        <v>0</v>
      </c>
      <c r="E43" s="2">
        <v>1</v>
      </c>
      <c r="F43" s="2">
        <v>1</v>
      </c>
      <c r="G43" s="2">
        <v>2</v>
      </c>
      <c r="H43" s="2">
        <v>0</v>
      </c>
      <c r="I43" s="2">
        <v>0</v>
      </c>
      <c r="J43" s="2">
        <v>3</v>
      </c>
      <c r="K43" s="2">
        <v>3</v>
      </c>
      <c r="L43" s="2">
        <v>3</v>
      </c>
      <c r="M43" s="2">
        <v>2</v>
      </c>
      <c r="N43" s="2">
        <v>0</v>
      </c>
      <c r="O43" s="2">
        <v>0</v>
      </c>
      <c r="P43" s="2">
        <v>0</v>
      </c>
      <c r="Q43" s="2">
        <v>1</v>
      </c>
      <c r="R43" s="2">
        <v>1</v>
      </c>
      <c r="S43" s="2">
        <v>0</v>
      </c>
      <c r="T43" s="2">
        <v>0</v>
      </c>
      <c r="U43" s="2">
        <v>0</v>
      </c>
      <c r="V43" s="2">
        <v>0</v>
      </c>
      <c r="W43" s="2">
        <v>0</v>
      </c>
      <c r="X43" s="2">
        <v>1</v>
      </c>
      <c r="Y43" s="2">
        <v>0</v>
      </c>
      <c r="Z43" s="2">
        <v>3</v>
      </c>
      <c r="AA43" s="2">
        <v>1</v>
      </c>
      <c r="AB43" s="2">
        <v>0</v>
      </c>
      <c r="AC43" s="2">
        <v>1</v>
      </c>
      <c r="AD43" s="2">
        <v>0</v>
      </c>
      <c r="AE43" s="2">
        <v>0</v>
      </c>
      <c r="AF43" s="2">
        <f t="shared" si="10"/>
        <v>24</v>
      </c>
    </row>
    <row r="44" spans="1:32" s="171" customFormat="1" x14ac:dyDescent="0.25">
      <c r="A44" s="21" t="s">
        <v>209</v>
      </c>
      <c r="B44" s="2">
        <v>1</v>
      </c>
      <c r="C44" s="2">
        <v>1</v>
      </c>
      <c r="D44" s="2">
        <v>4</v>
      </c>
      <c r="E44" s="2">
        <v>4</v>
      </c>
      <c r="F44" s="2">
        <v>5</v>
      </c>
      <c r="G44" s="2">
        <v>4</v>
      </c>
      <c r="H44" s="2">
        <v>2</v>
      </c>
      <c r="I44" s="2">
        <v>0</v>
      </c>
      <c r="J44" s="2">
        <v>3</v>
      </c>
      <c r="K44" s="2">
        <v>7</v>
      </c>
      <c r="L44" s="2">
        <v>18</v>
      </c>
      <c r="M44" s="2">
        <v>6</v>
      </c>
      <c r="N44" s="2">
        <v>0</v>
      </c>
      <c r="O44" s="2">
        <v>2</v>
      </c>
      <c r="P44" s="2">
        <v>0</v>
      </c>
      <c r="Q44" s="2">
        <v>1</v>
      </c>
      <c r="R44" s="2">
        <v>5</v>
      </c>
      <c r="S44" s="2">
        <v>3</v>
      </c>
      <c r="T44" s="2">
        <v>0</v>
      </c>
      <c r="U44" s="2">
        <v>3</v>
      </c>
      <c r="V44" s="2">
        <v>0</v>
      </c>
      <c r="W44" s="2">
        <v>1</v>
      </c>
      <c r="X44" s="2">
        <v>4</v>
      </c>
      <c r="Y44" s="2">
        <v>5</v>
      </c>
      <c r="Z44" s="2">
        <v>8</v>
      </c>
      <c r="AA44" s="2">
        <v>15</v>
      </c>
      <c r="AB44" s="2">
        <v>6</v>
      </c>
      <c r="AC44" s="2">
        <v>3</v>
      </c>
      <c r="AD44" s="2">
        <v>0</v>
      </c>
      <c r="AE44" s="2">
        <v>8</v>
      </c>
      <c r="AF44" s="2">
        <f t="shared" si="10"/>
        <v>119</v>
      </c>
    </row>
    <row r="45" spans="1:32" s="178" customFormat="1" ht="13.5" thickBot="1" x14ac:dyDescent="0.25">
      <c r="O45" s="209"/>
      <c r="P45" s="209"/>
      <c r="Q45" s="209"/>
      <c r="R45" s="235"/>
    </row>
    <row r="46" spans="1:32" x14ac:dyDescent="0.25">
      <c r="A46" s="116" t="s">
        <v>195</v>
      </c>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97" t="s">
        <v>127</v>
      </c>
    </row>
    <row r="47" spans="1:32" x14ac:dyDescent="0.25">
      <c r="A47" s="56" t="s">
        <v>189</v>
      </c>
      <c r="B47" s="1">
        <v>109</v>
      </c>
      <c r="C47" s="1">
        <v>119</v>
      </c>
      <c r="D47" s="1">
        <v>114</v>
      </c>
      <c r="E47" s="1">
        <v>127</v>
      </c>
      <c r="F47" s="1">
        <v>105</v>
      </c>
      <c r="G47" s="1">
        <v>127</v>
      </c>
      <c r="H47" s="1">
        <v>94</v>
      </c>
      <c r="I47" s="84">
        <v>108</v>
      </c>
      <c r="J47" s="1">
        <v>136</v>
      </c>
      <c r="K47" s="1">
        <v>152</v>
      </c>
      <c r="L47" s="1">
        <v>169</v>
      </c>
      <c r="M47" s="1">
        <v>117</v>
      </c>
      <c r="N47" s="87">
        <v>93</v>
      </c>
      <c r="O47" s="87">
        <v>112</v>
      </c>
      <c r="P47" s="87">
        <v>141</v>
      </c>
      <c r="Q47" s="87">
        <v>183</v>
      </c>
      <c r="R47" s="84">
        <v>129</v>
      </c>
      <c r="S47" s="1">
        <v>94</v>
      </c>
      <c r="T47" s="1">
        <v>87</v>
      </c>
      <c r="U47" s="1">
        <v>133</v>
      </c>
      <c r="V47" s="1">
        <v>132</v>
      </c>
      <c r="W47" s="1">
        <v>88</v>
      </c>
      <c r="X47" s="1">
        <v>120</v>
      </c>
      <c r="Y47" s="1">
        <v>72</v>
      </c>
      <c r="Z47" s="1">
        <v>119</v>
      </c>
      <c r="AA47" s="1">
        <v>104</v>
      </c>
      <c r="AB47" s="1">
        <v>118</v>
      </c>
      <c r="AC47" s="1">
        <v>114</v>
      </c>
      <c r="AD47" s="1">
        <v>79</v>
      </c>
      <c r="AE47" s="1">
        <v>135</v>
      </c>
      <c r="AF47" s="1">
        <f>SUM(B47:AE47)</f>
        <v>3530</v>
      </c>
    </row>
    <row r="48" spans="1:32" x14ac:dyDescent="0.25">
      <c r="A48" s="56" t="s">
        <v>190</v>
      </c>
      <c r="B48" s="1">
        <v>84</v>
      </c>
      <c r="C48" s="1">
        <v>70</v>
      </c>
      <c r="D48" s="1">
        <v>53</v>
      </c>
      <c r="E48" s="1">
        <v>63</v>
      </c>
      <c r="F48" s="1">
        <v>67</v>
      </c>
      <c r="G48" s="1">
        <v>80</v>
      </c>
      <c r="H48" s="1">
        <v>54</v>
      </c>
      <c r="I48" s="84">
        <v>78</v>
      </c>
      <c r="J48" s="1">
        <v>86</v>
      </c>
      <c r="K48" s="1">
        <v>76</v>
      </c>
      <c r="L48" s="1">
        <v>74</v>
      </c>
      <c r="M48" s="1">
        <v>59</v>
      </c>
      <c r="N48" s="87">
        <v>79</v>
      </c>
      <c r="O48" s="87">
        <v>85</v>
      </c>
      <c r="P48" s="87">
        <v>108</v>
      </c>
      <c r="Q48" s="87">
        <v>108</v>
      </c>
      <c r="R48" s="84">
        <v>76</v>
      </c>
      <c r="S48" s="1">
        <v>69</v>
      </c>
      <c r="T48" s="1">
        <v>64</v>
      </c>
      <c r="U48" s="1">
        <v>76</v>
      </c>
      <c r="V48" s="1">
        <v>92</v>
      </c>
      <c r="W48" s="1">
        <v>66</v>
      </c>
      <c r="X48" s="1">
        <v>70</v>
      </c>
      <c r="Y48" s="1">
        <v>56</v>
      </c>
      <c r="Z48" s="1">
        <v>70</v>
      </c>
      <c r="AA48" s="1">
        <v>60</v>
      </c>
      <c r="AB48" s="1">
        <v>85</v>
      </c>
      <c r="AC48" s="1">
        <v>70</v>
      </c>
      <c r="AD48" s="1">
        <v>61</v>
      </c>
      <c r="AE48" s="1">
        <v>64</v>
      </c>
      <c r="AF48" s="1">
        <f>SUM(B48:AE48)</f>
        <v>2203</v>
      </c>
    </row>
    <row r="49" spans="1:32" s="182" customFormat="1" hidden="1" x14ac:dyDescent="0.25">
      <c r="A49" s="195" t="s">
        <v>188</v>
      </c>
      <c r="O49" s="87"/>
      <c r="P49" s="87"/>
      <c r="Q49" s="87"/>
      <c r="R49" s="84"/>
    </row>
    <row r="50" spans="1:32" x14ac:dyDescent="0.25">
      <c r="A50" s="56" t="s">
        <v>191</v>
      </c>
      <c r="B50" s="1">
        <v>25</v>
      </c>
      <c r="C50" s="1">
        <v>49</v>
      </c>
      <c r="D50" s="1">
        <v>61</v>
      </c>
      <c r="E50" s="1">
        <v>64</v>
      </c>
      <c r="F50" s="1">
        <v>38</v>
      </c>
      <c r="G50" s="1">
        <v>47</v>
      </c>
      <c r="H50" s="1">
        <v>40</v>
      </c>
      <c r="I50" s="84">
        <v>30</v>
      </c>
      <c r="J50" s="1">
        <v>50</v>
      </c>
      <c r="K50" s="1">
        <v>76</v>
      </c>
      <c r="L50" s="1">
        <v>83</v>
      </c>
      <c r="M50" s="1">
        <v>58</v>
      </c>
      <c r="N50" s="87">
        <v>14</v>
      </c>
      <c r="O50" s="87">
        <v>27</v>
      </c>
      <c r="P50" s="87">
        <v>33</v>
      </c>
      <c r="Q50" s="87">
        <v>75</v>
      </c>
      <c r="R50" s="84">
        <v>53</v>
      </c>
      <c r="S50" s="1">
        <v>25</v>
      </c>
      <c r="T50" s="1">
        <v>23</v>
      </c>
      <c r="U50" s="1">
        <v>57</v>
      </c>
      <c r="V50" s="1">
        <v>40</v>
      </c>
      <c r="W50" s="1">
        <v>22</v>
      </c>
      <c r="X50" s="1">
        <v>50</v>
      </c>
      <c r="Y50" s="1">
        <v>16</v>
      </c>
      <c r="Z50" s="1">
        <v>49</v>
      </c>
      <c r="AA50" s="1">
        <v>44</v>
      </c>
      <c r="AB50" s="1">
        <v>33</v>
      </c>
      <c r="AC50" s="1">
        <v>44</v>
      </c>
      <c r="AD50" s="1">
        <v>18</v>
      </c>
      <c r="AE50" s="1">
        <v>71</v>
      </c>
      <c r="AF50" s="1">
        <f>SUM(B50:AE50)</f>
        <v>1315</v>
      </c>
    </row>
    <row r="51" spans="1:32" x14ac:dyDescent="0.25">
      <c r="A51" s="56" t="s">
        <v>192</v>
      </c>
      <c r="B51" s="1">
        <v>12</v>
      </c>
      <c r="C51" s="1">
        <v>19</v>
      </c>
      <c r="D51" s="1">
        <v>14</v>
      </c>
      <c r="E51" s="1">
        <v>22</v>
      </c>
      <c r="F51" s="1">
        <v>11</v>
      </c>
      <c r="G51" s="1">
        <v>19</v>
      </c>
      <c r="H51" s="1">
        <v>12</v>
      </c>
      <c r="I51" s="84">
        <v>11</v>
      </c>
      <c r="J51" s="1">
        <v>18</v>
      </c>
      <c r="K51" s="1">
        <v>20</v>
      </c>
      <c r="L51" s="1">
        <v>17</v>
      </c>
      <c r="M51" s="1">
        <v>26</v>
      </c>
      <c r="N51" s="87">
        <v>7</v>
      </c>
      <c r="O51" s="87">
        <v>13</v>
      </c>
      <c r="P51" s="87">
        <v>10</v>
      </c>
      <c r="Q51" s="87">
        <v>21</v>
      </c>
      <c r="R51" s="84">
        <v>11</v>
      </c>
      <c r="S51" s="1">
        <v>13</v>
      </c>
      <c r="T51" s="1">
        <v>13</v>
      </c>
      <c r="U51" s="1">
        <v>15</v>
      </c>
      <c r="V51" s="1">
        <v>15</v>
      </c>
      <c r="W51" s="1">
        <v>7</v>
      </c>
      <c r="X51" s="1">
        <v>15</v>
      </c>
      <c r="Y51" s="1">
        <v>10</v>
      </c>
      <c r="Z51" s="1">
        <v>23</v>
      </c>
      <c r="AA51" s="1">
        <v>15</v>
      </c>
      <c r="AB51" s="1">
        <v>19</v>
      </c>
      <c r="AC51" s="1">
        <v>25</v>
      </c>
      <c r="AD51" s="1">
        <v>10</v>
      </c>
      <c r="AE51" s="1">
        <v>17</v>
      </c>
      <c r="AF51" s="1">
        <f>SUM(B51:AE51)</f>
        <v>460</v>
      </c>
    </row>
    <row r="52" spans="1:32" x14ac:dyDescent="0.25">
      <c r="A52" s="56" t="s">
        <v>194</v>
      </c>
      <c r="B52" s="1">
        <v>4</v>
      </c>
      <c r="C52" s="1">
        <v>3</v>
      </c>
      <c r="D52" s="1">
        <v>2</v>
      </c>
      <c r="E52" s="1">
        <v>10</v>
      </c>
      <c r="F52" s="1">
        <v>5</v>
      </c>
      <c r="G52" s="1">
        <v>8</v>
      </c>
      <c r="H52" s="1">
        <v>1</v>
      </c>
      <c r="I52" s="84">
        <v>6</v>
      </c>
      <c r="J52" s="1">
        <v>6</v>
      </c>
      <c r="K52" s="1">
        <v>11</v>
      </c>
      <c r="L52" s="1">
        <v>10</v>
      </c>
      <c r="M52" s="1">
        <v>2</v>
      </c>
      <c r="N52" s="87">
        <v>1</v>
      </c>
      <c r="O52" s="87">
        <v>3</v>
      </c>
      <c r="P52" s="87">
        <v>1</v>
      </c>
      <c r="Q52" s="87">
        <v>10</v>
      </c>
      <c r="R52" s="84">
        <v>6</v>
      </c>
      <c r="S52" s="1">
        <v>2</v>
      </c>
      <c r="T52" s="1">
        <v>1</v>
      </c>
      <c r="U52" s="1">
        <v>8</v>
      </c>
      <c r="V52" s="1">
        <v>7</v>
      </c>
      <c r="W52" s="1">
        <v>3</v>
      </c>
      <c r="X52" s="1">
        <v>10</v>
      </c>
      <c r="Y52" s="1">
        <v>5</v>
      </c>
      <c r="Z52" s="1">
        <v>3</v>
      </c>
      <c r="AA52" s="1">
        <v>9</v>
      </c>
      <c r="AB52" s="1">
        <v>4</v>
      </c>
      <c r="AC52" s="1">
        <v>3</v>
      </c>
      <c r="AD52" s="1">
        <v>2</v>
      </c>
      <c r="AE52" s="1">
        <v>12</v>
      </c>
      <c r="AF52" s="1">
        <f>SUM(B52:AE52)</f>
        <v>158</v>
      </c>
    </row>
    <row r="53" spans="1:32" x14ac:dyDescent="0.25">
      <c r="A53" s="56" t="s">
        <v>193</v>
      </c>
      <c r="B53" s="1">
        <v>9</v>
      </c>
      <c r="C53" s="1">
        <v>27</v>
      </c>
      <c r="D53" s="1">
        <v>45</v>
      </c>
      <c r="E53" s="1">
        <v>32</v>
      </c>
      <c r="F53" s="1">
        <v>22</v>
      </c>
      <c r="G53" s="1">
        <v>20</v>
      </c>
      <c r="H53" s="1">
        <v>27</v>
      </c>
      <c r="I53" s="84">
        <v>13</v>
      </c>
      <c r="J53" s="1">
        <v>16</v>
      </c>
      <c r="K53" s="1">
        <v>42</v>
      </c>
      <c r="L53" s="1">
        <v>56</v>
      </c>
      <c r="M53" s="1">
        <v>30</v>
      </c>
      <c r="N53" s="87">
        <v>6</v>
      </c>
      <c r="O53" s="87">
        <v>11</v>
      </c>
      <c r="P53" s="87">
        <v>22</v>
      </c>
      <c r="Q53" s="87">
        <v>44</v>
      </c>
      <c r="R53" s="84">
        <v>36</v>
      </c>
      <c r="S53" s="1">
        <v>10</v>
      </c>
      <c r="T53" s="1">
        <v>9</v>
      </c>
      <c r="U53" s="1">
        <v>34</v>
      </c>
      <c r="V53" s="1">
        <v>18</v>
      </c>
      <c r="W53" s="1">
        <v>12</v>
      </c>
      <c r="X53" s="1">
        <v>25</v>
      </c>
      <c r="Y53" s="1">
        <v>1</v>
      </c>
      <c r="Z53" s="1">
        <v>23</v>
      </c>
      <c r="AA53" s="1">
        <v>20</v>
      </c>
      <c r="AB53" s="1">
        <v>10</v>
      </c>
      <c r="AC53" s="1">
        <v>16</v>
      </c>
      <c r="AD53" s="1">
        <v>6</v>
      </c>
      <c r="AE53" s="1">
        <v>42</v>
      </c>
      <c r="AF53" s="1">
        <f>SUM(B53:AE53)</f>
        <v>684</v>
      </c>
    </row>
    <row r="54" spans="1:32" x14ac:dyDescent="0.25">
      <c r="A54" s="58" t="s">
        <v>217</v>
      </c>
      <c r="B54" s="61">
        <v>8.449074074074075E-4</v>
      </c>
      <c r="C54" s="61">
        <v>9.1435185185185185E-4</v>
      </c>
      <c r="D54" s="61">
        <v>2.8124999999999995E-3</v>
      </c>
      <c r="E54" s="61">
        <v>3.2523148148148151E-3</v>
      </c>
      <c r="F54" s="61">
        <v>2.1412037037037038E-3</v>
      </c>
      <c r="G54" s="61">
        <v>1.736111111111111E-3</v>
      </c>
      <c r="H54" s="61">
        <v>1.4583333333333334E-3</v>
      </c>
      <c r="I54" s="61">
        <v>7.175925925925927E-4</v>
      </c>
      <c r="J54" s="61">
        <v>7.291666666666667E-4</v>
      </c>
      <c r="K54" s="61">
        <v>2.1527777777777778E-3</v>
      </c>
      <c r="L54" s="61">
        <v>3.3217592592592591E-3</v>
      </c>
      <c r="M54" s="61">
        <v>2.0717592592592593E-3</v>
      </c>
      <c r="N54" s="61">
        <v>8.9120370370370362E-4</v>
      </c>
      <c r="O54" s="61">
        <v>1.7013888888888892E-3</v>
      </c>
      <c r="P54" s="61">
        <v>1.1689814814814816E-3</v>
      </c>
      <c r="Q54" s="61">
        <v>2.0138888888888888E-3</v>
      </c>
      <c r="R54" s="61">
        <v>2.4074074074074076E-3</v>
      </c>
      <c r="S54" s="61">
        <v>1.7592592592592592E-3</v>
      </c>
      <c r="T54" s="61">
        <v>1.8634259259259261E-3</v>
      </c>
      <c r="U54" s="61">
        <v>1.7013888888888892E-3</v>
      </c>
      <c r="V54" s="61">
        <v>2.4189814814814816E-3</v>
      </c>
      <c r="W54" s="61">
        <v>2.0833333333333333E-3</v>
      </c>
      <c r="X54" s="61">
        <v>4.1319444444444442E-3</v>
      </c>
      <c r="Y54" s="61">
        <v>1.6666666666666668E-3</v>
      </c>
      <c r="Z54" s="61">
        <v>2.0138888888888888E-3</v>
      </c>
      <c r="AA54" s="61">
        <v>4.0393518518518521E-3</v>
      </c>
      <c r="AB54" s="61">
        <v>1.5972222222222221E-3</v>
      </c>
      <c r="AC54" s="61">
        <v>2.8703703703703708E-3</v>
      </c>
      <c r="AD54" s="61">
        <v>2.2685185185185182E-3</v>
      </c>
      <c r="AE54" s="61">
        <v>4.6527777777777774E-3</v>
      </c>
      <c r="AF54" s="61">
        <f>AVERAGE(B54:AE54)</f>
        <v>2.1134259259259261E-3</v>
      </c>
    </row>
    <row r="55" spans="1:32" x14ac:dyDescent="0.25">
      <c r="A55" s="62" t="s">
        <v>210</v>
      </c>
      <c r="B55" s="63">
        <v>1.9641203703703706E-2</v>
      </c>
      <c r="C55" s="63">
        <v>1.6493055555555556E-2</v>
      </c>
      <c r="D55" s="63">
        <v>1.8993055555555558E-2</v>
      </c>
      <c r="E55" s="63">
        <v>1.5405092592592593E-2</v>
      </c>
      <c r="F55" s="63">
        <v>1.6909722222222225E-2</v>
      </c>
      <c r="G55" s="63">
        <v>1.653935185185185E-2</v>
      </c>
      <c r="H55" s="79">
        <v>1.577546296296296E-2</v>
      </c>
      <c r="I55" s="79">
        <v>1.6979166666666667E-2</v>
      </c>
      <c r="J55" s="79">
        <v>1.7685185185185182E-2</v>
      </c>
      <c r="K55" s="79">
        <v>1.7662037037037035E-2</v>
      </c>
      <c r="L55" s="79">
        <v>1.7534722222222222E-2</v>
      </c>
      <c r="M55" s="63">
        <v>1.5729166666666666E-2</v>
      </c>
      <c r="N55" s="169">
        <v>5.7870370370370376E-3</v>
      </c>
      <c r="O55" s="169">
        <v>1.6875000000000001E-2</v>
      </c>
      <c r="P55" s="169">
        <v>1.5914351851851853E-2</v>
      </c>
      <c r="Q55" s="169">
        <v>1.5416666666666667E-2</v>
      </c>
      <c r="R55" s="63">
        <v>2.0300925925925927E-2</v>
      </c>
      <c r="S55" s="63">
        <v>1.6550925925925924E-2</v>
      </c>
      <c r="T55" s="63">
        <v>1.636574074074074E-2</v>
      </c>
      <c r="U55" s="63">
        <v>1.4641203703703703E-2</v>
      </c>
      <c r="V55" s="63">
        <v>1.5787037037037037E-2</v>
      </c>
      <c r="W55" s="63">
        <v>9.3981481481481485E-3</v>
      </c>
      <c r="X55" s="63">
        <v>9.2129629629629627E-3</v>
      </c>
      <c r="Y55" s="63">
        <v>1.3819444444444445E-2</v>
      </c>
      <c r="Z55" s="63">
        <v>1.4872685185185185E-2</v>
      </c>
      <c r="AA55" s="63">
        <v>1.5659722222222224E-2</v>
      </c>
      <c r="AB55" s="63">
        <v>1.3425925925925924E-2</v>
      </c>
      <c r="AC55" s="63">
        <v>2.2395833333333334E-2</v>
      </c>
      <c r="AD55" s="63">
        <v>1.7210648148148149E-2</v>
      </c>
      <c r="AE55" s="63">
        <v>1.5208333333333332E-2</v>
      </c>
      <c r="AF55" s="64">
        <f>AVERAGE(B55:AE55)</f>
        <v>1.5806327160493829E-2</v>
      </c>
    </row>
    <row r="56" spans="1:32" x14ac:dyDescent="0.25">
      <c r="A56" s="62" t="s">
        <v>219</v>
      </c>
      <c r="B56" s="63">
        <v>6.5624999999999998E-3</v>
      </c>
      <c r="C56" s="63">
        <v>6.7708333333333336E-3</v>
      </c>
      <c r="D56" s="63">
        <v>2.2083333333333333E-2</v>
      </c>
      <c r="E56" s="63">
        <v>1.6203703703703703E-2</v>
      </c>
      <c r="F56" s="63">
        <v>1.6180555555555556E-2</v>
      </c>
      <c r="G56" s="63">
        <v>2.013888888888889E-2</v>
      </c>
      <c r="H56" s="63">
        <v>1.3888888888888888E-2</v>
      </c>
      <c r="I56" s="63">
        <v>7.743055555555556E-3</v>
      </c>
      <c r="J56" s="63">
        <v>6.7939814814814816E-3</v>
      </c>
      <c r="K56" s="63">
        <v>1.5706018518518518E-2</v>
      </c>
      <c r="L56" s="63">
        <v>1.8645833333333334E-2</v>
      </c>
      <c r="M56" s="63">
        <v>1.0868055555555556E-2</v>
      </c>
      <c r="N56" s="169">
        <v>5.7060185185185191E-3</v>
      </c>
      <c r="O56" s="169">
        <v>7.9861111111111122E-3</v>
      </c>
      <c r="P56" s="169">
        <v>6.8634259259259256E-3</v>
      </c>
      <c r="Q56" s="169">
        <v>1.6875000000000001E-2</v>
      </c>
      <c r="R56" s="63">
        <v>1.4166666666666666E-2</v>
      </c>
      <c r="S56" s="63">
        <v>2.1250000000000002E-2</v>
      </c>
      <c r="T56" s="63">
        <v>9.8958333333333329E-3</v>
      </c>
      <c r="U56" s="63">
        <v>1.0023148148148147E-2</v>
      </c>
      <c r="V56" s="63">
        <v>1.5891203703703703E-2</v>
      </c>
      <c r="W56" s="63">
        <v>1.03125E-2</v>
      </c>
      <c r="X56" s="63">
        <v>1.7083333333333336E-2</v>
      </c>
      <c r="Y56" s="63">
        <v>5.4976851851851853E-3</v>
      </c>
      <c r="Z56" s="63">
        <v>9.5833333333333343E-3</v>
      </c>
      <c r="AA56" s="63">
        <v>1.7592592592592594E-2</v>
      </c>
      <c r="AB56" s="63">
        <v>2.1122685185185185E-2</v>
      </c>
      <c r="AC56" s="63">
        <v>1.4456018518518519E-2</v>
      </c>
      <c r="AD56" s="63">
        <v>7.3726851851851861E-3</v>
      </c>
      <c r="AE56" s="63">
        <v>2.0497685185185185E-2</v>
      </c>
      <c r="AF56" s="64">
        <f>MAX(B56:AE56)</f>
        <v>2.2083333333333333E-2</v>
      </c>
    </row>
    <row r="57" spans="1:32" x14ac:dyDescent="0.25">
      <c r="A57" s="57" t="s">
        <v>58</v>
      </c>
      <c r="B57" s="19">
        <f>SUM(B48/B47)</f>
        <v>0.77064220183486243</v>
      </c>
      <c r="C57" s="19">
        <f>SUM(C48/C47)</f>
        <v>0.58823529411764708</v>
      </c>
      <c r="D57" s="19">
        <f>SUM(D48/D47)</f>
        <v>0.46491228070175439</v>
      </c>
      <c r="E57" s="19">
        <f>SUM(E48/E47)</f>
        <v>0.49606299212598426</v>
      </c>
      <c r="F57" s="19">
        <f>SUM(F48/F47)</f>
        <v>0.63809523809523805</v>
      </c>
      <c r="G57" s="19">
        <f t="shared" ref="G57:AE57" si="11">SUM(G48/G47)</f>
        <v>0.62992125984251968</v>
      </c>
      <c r="H57" s="19">
        <f t="shared" si="11"/>
        <v>0.57446808510638303</v>
      </c>
      <c r="I57" s="19">
        <f t="shared" si="11"/>
        <v>0.72222222222222221</v>
      </c>
      <c r="J57" s="19">
        <f t="shared" si="11"/>
        <v>0.63235294117647056</v>
      </c>
      <c r="K57" s="19">
        <f t="shared" si="11"/>
        <v>0.5</v>
      </c>
      <c r="L57" s="19">
        <f t="shared" si="11"/>
        <v>0.43786982248520712</v>
      </c>
      <c r="M57" s="19">
        <f t="shared" si="11"/>
        <v>0.50427350427350426</v>
      </c>
      <c r="N57" s="19">
        <f t="shared" si="11"/>
        <v>0.84946236559139787</v>
      </c>
      <c r="O57" s="19">
        <f t="shared" si="11"/>
        <v>0.7589285714285714</v>
      </c>
      <c r="P57" s="19">
        <f t="shared" si="11"/>
        <v>0.76595744680851063</v>
      </c>
      <c r="Q57" s="19">
        <f t="shared" si="11"/>
        <v>0.5901639344262295</v>
      </c>
      <c r="R57" s="19">
        <f>SUM(R48/R47)</f>
        <v>0.58914728682170547</v>
      </c>
      <c r="S57" s="19">
        <f t="shared" si="11"/>
        <v>0.73404255319148937</v>
      </c>
      <c r="T57" s="19">
        <f t="shared" si="11"/>
        <v>0.73563218390804597</v>
      </c>
      <c r="U57" s="19">
        <f>SUM(U48/U47)</f>
        <v>0.5714285714285714</v>
      </c>
      <c r="V57" s="19">
        <f>SUM(V48/V47)</f>
        <v>0.69696969696969702</v>
      </c>
      <c r="W57" s="19">
        <f t="shared" si="11"/>
        <v>0.75</v>
      </c>
      <c r="X57" s="19">
        <f t="shared" si="11"/>
        <v>0.58333333333333337</v>
      </c>
      <c r="Y57" s="19">
        <f t="shared" si="11"/>
        <v>0.77777777777777779</v>
      </c>
      <c r="Z57" s="19">
        <f t="shared" si="11"/>
        <v>0.58823529411764708</v>
      </c>
      <c r="AA57" s="19">
        <f t="shared" si="11"/>
        <v>0.57692307692307687</v>
      </c>
      <c r="AB57" s="19">
        <f t="shared" si="11"/>
        <v>0.72033898305084743</v>
      </c>
      <c r="AC57" s="19">
        <f t="shared" si="11"/>
        <v>0.61403508771929827</v>
      </c>
      <c r="AD57" s="19">
        <f t="shared" si="11"/>
        <v>0.77215189873417722</v>
      </c>
      <c r="AE57" s="19">
        <f t="shared" si="11"/>
        <v>0.47407407407407409</v>
      </c>
      <c r="AF57" s="19">
        <f>SUM(AF48/AF47)</f>
        <v>0.62407932011331446</v>
      </c>
    </row>
    <row r="58" spans="1:32" x14ac:dyDescent="0.25">
      <c r="A58" s="57" t="s">
        <v>60</v>
      </c>
      <c r="B58" s="19">
        <f>SUM(B50/B47)</f>
        <v>0.22935779816513763</v>
      </c>
      <c r="C58" s="19">
        <f t="shared" ref="C58:AF58" si="12">SUM(C50/C47)</f>
        <v>0.41176470588235292</v>
      </c>
      <c r="D58" s="19">
        <f>SUM(D50/D47)</f>
        <v>0.53508771929824561</v>
      </c>
      <c r="E58" s="19">
        <f t="shared" si="12"/>
        <v>0.50393700787401574</v>
      </c>
      <c r="F58" s="19">
        <f t="shared" si="12"/>
        <v>0.3619047619047619</v>
      </c>
      <c r="G58" s="19">
        <f t="shared" si="12"/>
        <v>0.37007874015748032</v>
      </c>
      <c r="H58" s="19">
        <f t="shared" si="12"/>
        <v>0.42553191489361702</v>
      </c>
      <c r="I58" s="19">
        <f t="shared" si="12"/>
        <v>0.27777777777777779</v>
      </c>
      <c r="J58" s="19">
        <f t="shared" si="12"/>
        <v>0.36764705882352944</v>
      </c>
      <c r="K58" s="19">
        <f t="shared" si="12"/>
        <v>0.5</v>
      </c>
      <c r="L58" s="19">
        <f t="shared" si="12"/>
        <v>0.4911242603550296</v>
      </c>
      <c r="M58" s="19">
        <f t="shared" si="12"/>
        <v>0.49572649572649574</v>
      </c>
      <c r="N58" s="19">
        <f t="shared" si="12"/>
        <v>0.15053763440860216</v>
      </c>
      <c r="O58" s="19">
        <f t="shared" si="12"/>
        <v>0.24107142857142858</v>
      </c>
      <c r="P58" s="19">
        <f t="shared" si="12"/>
        <v>0.23404255319148937</v>
      </c>
      <c r="Q58" s="19">
        <f t="shared" si="12"/>
        <v>0.4098360655737705</v>
      </c>
      <c r="R58" s="19">
        <f t="shared" si="12"/>
        <v>0.41085271317829458</v>
      </c>
      <c r="S58" s="19">
        <f t="shared" si="12"/>
        <v>0.26595744680851063</v>
      </c>
      <c r="T58" s="19">
        <f t="shared" si="12"/>
        <v>0.26436781609195403</v>
      </c>
      <c r="U58" s="19">
        <f>SUM(U50/U47)</f>
        <v>0.42857142857142855</v>
      </c>
      <c r="V58" s="19">
        <f t="shared" si="12"/>
        <v>0.30303030303030304</v>
      </c>
      <c r="W58" s="19">
        <f t="shared" si="12"/>
        <v>0.25</v>
      </c>
      <c r="X58" s="19">
        <f t="shared" si="12"/>
        <v>0.41666666666666669</v>
      </c>
      <c r="Y58" s="19">
        <f t="shared" si="12"/>
        <v>0.22222222222222221</v>
      </c>
      <c r="Z58" s="19">
        <f t="shared" si="12"/>
        <v>0.41176470588235292</v>
      </c>
      <c r="AA58" s="19">
        <f t="shared" si="12"/>
        <v>0.42307692307692307</v>
      </c>
      <c r="AB58" s="19">
        <f t="shared" si="12"/>
        <v>0.27966101694915252</v>
      </c>
      <c r="AC58" s="19">
        <f t="shared" si="12"/>
        <v>0.38596491228070173</v>
      </c>
      <c r="AD58" s="19">
        <f t="shared" si="12"/>
        <v>0.22784810126582278</v>
      </c>
      <c r="AE58" s="19">
        <f t="shared" si="12"/>
        <v>0.52592592592592591</v>
      </c>
      <c r="AF58" s="19">
        <f t="shared" si="12"/>
        <v>0.37252124645892354</v>
      </c>
    </row>
    <row r="59" spans="1:32" x14ac:dyDescent="0.25">
      <c r="A59" s="57" t="s">
        <v>72</v>
      </c>
      <c r="B59" s="19">
        <f t="shared" ref="B59:AF59" si="13">SUM(B51/B50)</f>
        <v>0.48</v>
      </c>
      <c r="C59" s="19">
        <f t="shared" si="13"/>
        <v>0.38775510204081631</v>
      </c>
      <c r="D59" s="19">
        <f t="shared" si="13"/>
        <v>0.22950819672131148</v>
      </c>
      <c r="E59" s="19">
        <f t="shared" si="13"/>
        <v>0.34375</v>
      </c>
      <c r="F59" s="19">
        <f t="shared" si="13"/>
        <v>0.28947368421052633</v>
      </c>
      <c r="G59" s="19">
        <f t="shared" si="13"/>
        <v>0.40425531914893614</v>
      </c>
      <c r="H59" s="19">
        <f t="shared" si="13"/>
        <v>0.3</v>
      </c>
      <c r="I59" s="19">
        <f t="shared" si="13"/>
        <v>0.36666666666666664</v>
      </c>
      <c r="J59" s="19">
        <f t="shared" si="13"/>
        <v>0.36</v>
      </c>
      <c r="K59" s="19">
        <f t="shared" si="13"/>
        <v>0.26315789473684209</v>
      </c>
      <c r="L59" s="19">
        <f t="shared" si="13"/>
        <v>0.20481927710843373</v>
      </c>
      <c r="M59" s="19">
        <f t="shared" si="13"/>
        <v>0.44827586206896552</v>
      </c>
      <c r="N59" s="19">
        <f t="shared" si="13"/>
        <v>0.5</v>
      </c>
      <c r="O59" s="19">
        <f t="shared" si="13"/>
        <v>0.48148148148148145</v>
      </c>
      <c r="P59" s="19">
        <f t="shared" si="13"/>
        <v>0.30303030303030304</v>
      </c>
      <c r="Q59" s="19">
        <f t="shared" si="13"/>
        <v>0.28000000000000003</v>
      </c>
      <c r="R59" s="19">
        <f t="shared" si="13"/>
        <v>0.20754716981132076</v>
      </c>
      <c r="S59" s="19">
        <f t="shared" si="13"/>
        <v>0.52</v>
      </c>
      <c r="T59" s="19">
        <f t="shared" si="13"/>
        <v>0.56521739130434778</v>
      </c>
      <c r="U59" s="19">
        <f t="shared" si="13"/>
        <v>0.26315789473684209</v>
      </c>
      <c r="V59" s="19">
        <f t="shared" si="13"/>
        <v>0.375</v>
      </c>
      <c r="W59" s="19">
        <f t="shared" si="13"/>
        <v>0.31818181818181818</v>
      </c>
      <c r="X59" s="19">
        <f t="shared" si="13"/>
        <v>0.3</v>
      </c>
      <c r="Y59" s="19">
        <f t="shared" si="13"/>
        <v>0.625</v>
      </c>
      <c r="Z59" s="19">
        <f t="shared" si="13"/>
        <v>0.46938775510204084</v>
      </c>
      <c r="AA59" s="19">
        <f t="shared" si="13"/>
        <v>0.34090909090909088</v>
      </c>
      <c r="AB59" s="19">
        <f t="shared" si="13"/>
        <v>0.5757575757575758</v>
      </c>
      <c r="AC59" s="19">
        <f t="shared" si="13"/>
        <v>0.56818181818181823</v>
      </c>
      <c r="AD59" s="19">
        <f t="shared" si="13"/>
        <v>0.55555555555555558</v>
      </c>
      <c r="AE59" s="19">
        <f t="shared" si="13"/>
        <v>0.23943661971830985</v>
      </c>
      <c r="AF59" s="19">
        <f t="shared" si="13"/>
        <v>0.34980988593155893</v>
      </c>
    </row>
    <row r="60" spans="1:32" x14ac:dyDescent="0.25">
      <c r="A60" s="57" t="s">
        <v>64</v>
      </c>
      <c r="B60" s="19">
        <f t="shared" ref="B60:AF60" si="14">SUM(B52/B50)</f>
        <v>0.16</v>
      </c>
      <c r="C60" s="19">
        <f t="shared" si="14"/>
        <v>6.1224489795918366E-2</v>
      </c>
      <c r="D60" s="19">
        <f t="shared" si="14"/>
        <v>3.2786885245901641E-2</v>
      </c>
      <c r="E60" s="19">
        <f t="shared" si="14"/>
        <v>0.15625</v>
      </c>
      <c r="F60" s="19">
        <f t="shared" si="14"/>
        <v>0.13157894736842105</v>
      </c>
      <c r="G60" s="19">
        <f t="shared" si="14"/>
        <v>0.1702127659574468</v>
      </c>
      <c r="H60" s="19">
        <f t="shared" si="14"/>
        <v>2.5000000000000001E-2</v>
      </c>
      <c r="I60" s="19">
        <f t="shared" si="14"/>
        <v>0.2</v>
      </c>
      <c r="J60" s="19">
        <f t="shared" si="14"/>
        <v>0.12</v>
      </c>
      <c r="K60" s="19">
        <f t="shared" si="14"/>
        <v>0.14473684210526316</v>
      </c>
      <c r="L60" s="19">
        <f t="shared" si="14"/>
        <v>0.12048192771084337</v>
      </c>
      <c r="M60" s="19">
        <f>SUM(M52/M50)</f>
        <v>3.4482758620689655E-2</v>
      </c>
      <c r="N60" s="19">
        <f t="shared" si="14"/>
        <v>7.1428571428571425E-2</v>
      </c>
      <c r="O60" s="19">
        <f t="shared" si="14"/>
        <v>0.1111111111111111</v>
      </c>
      <c r="P60" s="19">
        <f t="shared" si="14"/>
        <v>3.0303030303030304E-2</v>
      </c>
      <c r="Q60" s="19">
        <f t="shared" si="14"/>
        <v>0.13333333333333333</v>
      </c>
      <c r="R60" s="19">
        <f t="shared" si="14"/>
        <v>0.11320754716981132</v>
      </c>
      <c r="S60" s="19">
        <f t="shared" si="14"/>
        <v>0.08</v>
      </c>
      <c r="T60" s="19">
        <f t="shared" si="14"/>
        <v>4.3478260869565216E-2</v>
      </c>
      <c r="U60" s="19">
        <f t="shared" si="14"/>
        <v>0.14035087719298245</v>
      </c>
      <c r="V60" s="19">
        <f t="shared" si="14"/>
        <v>0.17499999999999999</v>
      </c>
      <c r="W60" s="19">
        <f t="shared" si="14"/>
        <v>0.13636363636363635</v>
      </c>
      <c r="X60" s="19">
        <f t="shared" si="14"/>
        <v>0.2</v>
      </c>
      <c r="Y60" s="19">
        <f t="shared" si="14"/>
        <v>0.3125</v>
      </c>
      <c r="Z60" s="19">
        <f t="shared" si="14"/>
        <v>6.1224489795918366E-2</v>
      </c>
      <c r="AA60" s="19">
        <f t="shared" si="14"/>
        <v>0.20454545454545456</v>
      </c>
      <c r="AB60" s="19">
        <f t="shared" si="14"/>
        <v>0.12121212121212122</v>
      </c>
      <c r="AC60" s="19">
        <f t="shared" si="14"/>
        <v>6.8181818181818177E-2</v>
      </c>
      <c r="AD60" s="19">
        <f t="shared" si="14"/>
        <v>0.1111111111111111</v>
      </c>
      <c r="AE60" s="19">
        <f t="shared" si="14"/>
        <v>0.16901408450704225</v>
      </c>
      <c r="AF60" s="19">
        <f t="shared" si="14"/>
        <v>0.12015209125475285</v>
      </c>
    </row>
    <row r="61" spans="1:32" x14ac:dyDescent="0.25">
      <c r="A61" s="177" t="s">
        <v>221</v>
      </c>
      <c r="B61" s="176">
        <f t="shared" ref="B61:AF61" si="15">SUM(B53/B50)</f>
        <v>0.36</v>
      </c>
      <c r="C61" s="176">
        <f t="shared" si="15"/>
        <v>0.55102040816326525</v>
      </c>
      <c r="D61" s="176">
        <f t="shared" si="15"/>
        <v>0.73770491803278693</v>
      </c>
      <c r="E61" s="176">
        <f t="shared" si="15"/>
        <v>0.5</v>
      </c>
      <c r="F61" s="176">
        <f t="shared" si="15"/>
        <v>0.57894736842105265</v>
      </c>
      <c r="G61" s="176">
        <f t="shared" si="15"/>
        <v>0.42553191489361702</v>
      </c>
      <c r="H61" s="176">
        <f t="shared" si="15"/>
        <v>0.67500000000000004</v>
      </c>
      <c r="I61" s="176">
        <f t="shared" si="15"/>
        <v>0.43333333333333335</v>
      </c>
      <c r="J61" s="176">
        <f t="shared" si="15"/>
        <v>0.32</v>
      </c>
      <c r="K61" s="176">
        <f t="shared" si="15"/>
        <v>0.55263157894736847</v>
      </c>
      <c r="L61" s="176">
        <f t="shared" si="15"/>
        <v>0.67469879518072284</v>
      </c>
      <c r="M61" s="176">
        <f t="shared" si="15"/>
        <v>0.51724137931034486</v>
      </c>
      <c r="N61" s="176">
        <f t="shared" si="15"/>
        <v>0.42857142857142855</v>
      </c>
      <c r="O61" s="176">
        <f t="shared" si="15"/>
        <v>0.40740740740740738</v>
      </c>
      <c r="P61" s="176">
        <f t="shared" si="15"/>
        <v>0.66666666666666663</v>
      </c>
      <c r="Q61" s="176">
        <f t="shared" si="15"/>
        <v>0.58666666666666667</v>
      </c>
      <c r="R61" s="176">
        <f t="shared" si="15"/>
        <v>0.67924528301886788</v>
      </c>
      <c r="S61" s="176">
        <f t="shared" si="15"/>
        <v>0.4</v>
      </c>
      <c r="T61" s="176">
        <f t="shared" si="15"/>
        <v>0.39130434782608697</v>
      </c>
      <c r="U61" s="176">
        <f t="shared" si="15"/>
        <v>0.59649122807017541</v>
      </c>
      <c r="V61" s="176">
        <f t="shared" si="15"/>
        <v>0.45</v>
      </c>
      <c r="W61" s="176">
        <f t="shared" si="15"/>
        <v>0.54545454545454541</v>
      </c>
      <c r="X61" s="176">
        <f t="shared" si="15"/>
        <v>0.5</v>
      </c>
      <c r="Y61" s="176">
        <f t="shared" si="15"/>
        <v>6.25E-2</v>
      </c>
      <c r="Z61" s="176">
        <f t="shared" si="15"/>
        <v>0.46938775510204084</v>
      </c>
      <c r="AA61" s="176">
        <f t="shared" si="15"/>
        <v>0.45454545454545453</v>
      </c>
      <c r="AB61" s="176">
        <f t="shared" si="15"/>
        <v>0.30303030303030304</v>
      </c>
      <c r="AC61" s="176">
        <f t="shared" si="15"/>
        <v>0.36363636363636365</v>
      </c>
      <c r="AD61" s="176">
        <f t="shared" si="15"/>
        <v>0.33333333333333331</v>
      </c>
      <c r="AE61" s="176">
        <f t="shared" si="15"/>
        <v>0.59154929577464788</v>
      </c>
      <c r="AF61" s="19">
        <f t="shared" si="15"/>
        <v>0.52015209125475281</v>
      </c>
    </row>
    <row r="62" spans="1:32" s="1" customFormat="1" x14ac:dyDescent="0.25">
      <c r="A62" s="57" t="s">
        <v>123</v>
      </c>
      <c r="B62" s="19">
        <f t="shared" ref="B62:AF62" si="16">SUM(B53/B47)</f>
        <v>8.2568807339449546E-2</v>
      </c>
      <c r="C62" s="19">
        <f t="shared" si="16"/>
        <v>0.22689075630252101</v>
      </c>
      <c r="D62" s="19">
        <f t="shared" si="16"/>
        <v>0.39473684210526316</v>
      </c>
      <c r="E62" s="19">
        <f t="shared" si="16"/>
        <v>0.25196850393700787</v>
      </c>
      <c r="F62" s="19">
        <f t="shared" si="16"/>
        <v>0.20952380952380953</v>
      </c>
      <c r="G62" s="19">
        <f t="shared" si="16"/>
        <v>0.15748031496062992</v>
      </c>
      <c r="H62" s="19">
        <f t="shared" si="16"/>
        <v>0.28723404255319152</v>
      </c>
      <c r="I62" s="19">
        <f t="shared" si="16"/>
        <v>0.12037037037037036</v>
      </c>
      <c r="J62" s="19">
        <f t="shared" si="16"/>
        <v>0.11764705882352941</v>
      </c>
      <c r="K62" s="19">
        <f t="shared" si="16"/>
        <v>0.27631578947368424</v>
      </c>
      <c r="L62" s="19">
        <f t="shared" si="16"/>
        <v>0.33136094674556216</v>
      </c>
      <c r="M62" s="19">
        <f t="shared" si="16"/>
        <v>0.25641025641025639</v>
      </c>
      <c r="N62" s="19">
        <f t="shared" si="16"/>
        <v>6.4516129032258063E-2</v>
      </c>
      <c r="O62" s="19">
        <f t="shared" si="16"/>
        <v>9.8214285714285712E-2</v>
      </c>
      <c r="P62" s="19">
        <f t="shared" si="16"/>
        <v>0.15602836879432624</v>
      </c>
      <c r="Q62" s="19">
        <f t="shared" si="16"/>
        <v>0.24043715846994534</v>
      </c>
      <c r="R62" s="19">
        <f t="shared" si="16"/>
        <v>0.27906976744186046</v>
      </c>
      <c r="S62" s="19">
        <f t="shared" si="16"/>
        <v>0.10638297872340426</v>
      </c>
      <c r="T62" s="19">
        <f t="shared" si="16"/>
        <v>0.10344827586206896</v>
      </c>
      <c r="U62" s="19">
        <f t="shared" si="16"/>
        <v>0.25563909774436089</v>
      </c>
      <c r="V62" s="19">
        <f t="shared" si="16"/>
        <v>0.13636363636363635</v>
      </c>
      <c r="W62" s="19">
        <f>SUM(W53/W47)</f>
        <v>0.13636363636363635</v>
      </c>
      <c r="X62" s="19">
        <f t="shared" si="16"/>
        <v>0.20833333333333334</v>
      </c>
      <c r="Y62" s="19">
        <f t="shared" si="16"/>
        <v>1.3888888888888888E-2</v>
      </c>
      <c r="Z62" s="19">
        <f t="shared" si="16"/>
        <v>0.19327731092436976</v>
      </c>
      <c r="AA62" s="19">
        <f t="shared" si="16"/>
        <v>0.19230769230769232</v>
      </c>
      <c r="AB62" s="19">
        <f t="shared" si="16"/>
        <v>8.4745762711864403E-2</v>
      </c>
      <c r="AC62" s="19">
        <f t="shared" si="16"/>
        <v>0.14035087719298245</v>
      </c>
      <c r="AD62" s="19">
        <f t="shared" si="16"/>
        <v>7.5949367088607597E-2</v>
      </c>
      <c r="AE62" s="19">
        <f t="shared" si="16"/>
        <v>0.31111111111111112</v>
      </c>
      <c r="AF62" s="19">
        <f t="shared" si="16"/>
        <v>0.19376770538243626</v>
      </c>
    </row>
    <row r="63" spans="1:32" s="178" customFormat="1" ht="12.75" x14ac:dyDescent="0.2">
      <c r="O63" s="210"/>
      <c r="P63" s="210"/>
      <c r="Q63" s="210"/>
      <c r="R63" s="235"/>
    </row>
    <row r="64" spans="1:32" s="178" customFormat="1" ht="12.75" x14ac:dyDescent="0.2">
      <c r="O64" s="210"/>
      <c r="P64" s="210"/>
      <c r="Q64" s="210"/>
      <c r="R64" s="235"/>
    </row>
    <row r="65" spans="1:32" s="181" customFormat="1" x14ac:dyDescent="0.25">
      <c r="A65" s="179" t="s">
        <v>203</v>
      </c>
      <c r="B65" s="180"/>
      <c r="C65" s="180"/>
      <c r="D65" s="180"/>
      <c r="E65" s="180"/>
      <c r="F65" s="180"/>
      <c r="G65" s="180"/>
      <c r="H65" s="180"/>
      <c r="I65" s="180"/>
      <c r="J65" s="180"/>
      <c r="K65" s="180"/>
      <c r="L65" s="180"/>
      <c r="M65" s="180"/>
      <c r="N65" s="180"/>
      <c r="O65" s="180"/>
      <c r="P65" s="180"/>
      <c r="Q65" s="180"/>
      <c r="R65" s="180"/>
      <c r="S65" s="180"/>
      <c r="T65" s="180"/>
      <c r="U65" s="180"/>
      <c r="V65" s="180"/>
      <c r="W65" s="180"/>
      <c r="X65" s="180"/>
      <c r="Y65" s="180"/>
      <c r="Z65" s="180"/>
      <c r="AA65" s="180"/>
      <c r="AB65" s="180"/>
      <c r="AC65" s="180"/>
      <c r="AD65" s="180"/>
      <c r="AE65" s="232"/>
      <c r="AF65" s="234" t="s">
        <v>127</v>
      </c>
    </row>
    <row r="66" spans="1:32" s="184" customFormat="1" x14ac:dyDescent="0.25">
      <c r="A66" s="183" t="s">
        <v>201</v>
      </c>
      <c r="B66" s="196">
        <f>B47+B38</f>
        <v>123</v>
      </c>
      <c r="C66" s="196">
        <f>C47+C38</f>
        <v>141</v>
      </c>
      <c r="D66" s="196">
        <f t="shared" ref="D66:AE66" si="17">D47+D38</f>
        <v>152</v>
      </c>
      <c r="E66" s="196">
        <f t="shared" si="17"/>
        <v>167</v>
      </c>
      <c r="F66" s="196">
        <f t="shared" si="17"/>
        <v>147</v>
      </c>
      <c r="G66" s="196">
        <f t="shared" si="17"/>
        <v>183</v>
      </c>
      <c r="H66" s="196">
        <f t="shared" si="17"/>
        <v>114</v>
      </c>
      <c r="I66" s="196">
        <f t="shared" si="17"/>
        <v>128</v>
      </c>
      <c r="J66" s="196">
        <f t="shared" si="17"/>
        <v>164</v>
      </c>
      <c r="K66" s="196">
        <f t="shared" si="17"/>
        <v>198</v>
      </c>
      <c r="L66" s="196">
        <f t="shared" si="17"/>
        <v>253</v>
      </c>
      <c r="M66" s="196">
        <f t="shared" si="17"/>
        <v>160</v>
      </c>
      <c r="N66" s="196">
        <f t="shared" si="17"/>
        <v>130</v>
      </c>
      <c r="O66" s="196">
        <f t="shared" si="17"/>
        <v>127</v>
      </c>
      <c r="P66" s="196">
        <f t="shared" si="17"/>
        <v>157</v>
      </c>
      <c r="Q66" s="196">
        <f t="shared" si="17"/>
        <v>222</v>
      </c>
      <c r="R66" s="196">
        <f t="shared" si="17"/>
        <v>169</v>
      </c>
      <c r="S66" s="196">
        <f t="shared" si="17"/>
        <v>136</v>
      </c>
      <c r="T66" s="196">
        <f t="shared" si="17"/>
        <v>118</v>
      </c>
      <c r="U66" s="196">
        <f t="shared" si="17"/>
        <v>189</v>
      </c>
      <c r="V66" s="196">
        <f t="shared" si="17"/>
        <v>154</v>
      </c>
      <c r="W66" s="196">
        <f t="shared" si="17"/>
        <v>105</v>
      </c>
      <c r="X66" s="196">
        <f t="shared" si="17"/>
        <v>164</v>
      </c>
      <c r="Y66" s="196">
        <f t="shared" si="17"/>
        <v>105</v>
      </c>
      <c r="Z66" s="196">
        <f t="shared" si="17"/>
        <v>163</v>
      </c>
      <c r="AA66" s="196">
        <f t="shared" si="17"/>
        <v>156</v>
      </c>
      <c r="AB66" s="196">
        <f t="shared" si="17"/>
        <v>160</v>
      </c>
      <c r="AC66" s="196">
        <f t="shared" si="17"/>
        <v>136</v>
      </c>
      <c r="AD66" s="196">
        <f t="shared" si="17"/>
        <v>91</v>
      </c>
      <c r="AE66" s="196">
        <f t="shared" si="17"/>
        <v>177</v>
      </c>
      <c r="AF66" s="196">
        <f>SUM(C66:AE66)</f>
        <v>4466</v>
      </c>
    </row>
    <row r="67" spans="1:32" s="184" customFormat="1" x14ac:dyDescent="0.25">
      <c r="A67" s="183" t="s">
        <v>202</v>
      </c>
      <c r="B67" s="196">
        <f>B48+B39</f>
        <v>97</v>
      </c>
      <c r="C67" s="196">
        <f>C48+C39</f>
        <v>90</v>
      </c>
      <c r="D67" s="196">
        <f t="shared" ref="D67:R67" si="18">D48+D39</f>
        <v>84</v>
      </c>
      <c r="E67" s="196">
        <f t="shared" si="18"/>
        <v>95</v>
      </c>
      <c r="F67" s="196">
        <f>F48+F39</f>
        <v>98</v>
      </c>
      <c r="G67" s="196">
        <f t="shared" si="18"/>
        <v>125</v>
      </c>
      <c r="H67" s="196">
        <f t="shared" si="18"/>
        <v>70</v>
      </c>
      <c r="I67" s="196">
        <f t="shared" si="18"/>
        <v>96</v>
      </c>
      <c r="J67" s="196">
        <f t="shared" si="18"/>
        <v>105</v>
      </c>
      <c r="K67" s="196">
        <f t="shared" si="18"/>
        <v>111</v>
      </c>
      <c r="L67" s="196">
        <f t="shared" si="18"/>
        <v>134</v>
      </c>
      <c r="M67" s="196">
        <f t="shared" si="18"/>
        <v>91</v>
      </c>
      <c r="N67" s="196">
        <f t="shared" si="18"/>
        <v>116</v>
      </c>
      <c r="O67" s="196">
        <f t="shared" si="18"/>
        <v>97</v>
      </c>
      <c r="P67" s="196">
        <f t="shared" si="18"/>
        <v>124</v>
      </c>
      <c r="Q67" s="196">
        <f t="shared" si="18"/>
        <v>145</v>
      </c>
      <c r="R67" s="196">
        <f t="shared" si="18"/>
        <v>110</v>
      </c>
      <c r="S67" s="196">
        <f>S48+S39</f>
        <v>107</v>
      </c>
      <c r="T67" s="196">
        <f t="shared" ref="T67:AE67" si="19">T48+T39</f>
        <v>95</v>
      </c>
      <c r="U67" s="196">
        <f t="shared" si="19"/>
        <v>128</v>
      </c>
      <c r="V67" s="196">
        <f>V48+V39</f>
        <v>114</v>
      </c>
      <c r="W67" s="196">
        <f t="shared" si="19"/>
        <v>82</v>
      </c>
      <c r="X67" s="196">
        <f t="shared" si="19"/>
        <v>108</v>
      </c>
      <c r="Y67" s="196">
        <f t="shared" si="19"/>
        <v>84</v>
      </c>
      <c r="Z67" s="196">
        <f t="shared" si="19"/>
        <v>103</v>
      </c>
      <c r="AA67" s="196">
        <f>AA48+AA39</f>
        <v>96</v>
      </c>
      <c r="AB67" s="196">
        <f t="shared" si="19"/>
        <v>120</v>
      </c>
      <c r="AC67" s="196">
        <f t="shared" si="19"/>
        <v>88</v>
      </c>
      <c r="AD67" s="196">
        <f t="shared" si="19"/>
        <v>72</v>
      </c>
      <c r="AE67" s="196">
        <f t="shared" si="19"/>
        <v>96</v>
      </c>
      <c r="AF67" s="196">
        <f t="shared" ref="AF67:AF72" si="20">SUM(C67:AE67)</f>
        <v>2984</v>
      </c>
    </row>
    <row r="68" spans="1:32" s="186" customFormat="1" hidden="1" x14ac:dyDescent="0.25">
      <c r="A68" s="207" t="s">
        <v>196</v>
      </c>
      <c r="B68" s="186">
        <v>44</v>
      </c>
      <c r="C68" s="186">
        <v>37</v>
      </c>
      <c r="D68" s="186">
        <v>16</v>
      </c>
      <c r="E68" s="186">
        <v>15</v>
      </c>
      <c r="F68" s="186">
        <v>49</v>
      </c>
      <c r="G68" s="186">
        <f t="shared" ref="G68:R68" si="21">+G38</f>
        <v>56</v>
      </c>
      <c r="H68" s="186">
        <f t="shared" si="21"/>
        <v>20</v>
      </c>
      <c r="I68" s="186">
        <f t="shared" si="21"/>
        <v>20</v>
      </c>
      <c r="J68" s="186">
        <f t="shared" si="21"/>
        <v>28</v>
      </c>
      <c r="K68" s="186">
        <f t="shared" si="21"/>
        <v>46</v>
      </c>
      <c r="L68" s="186">
        <f t="shared" si="21"/>
        <v>84</v>
      </c>
      <c r="M68" s="186">
        <f>+M38</f>
        <v>43</v>
      </c>
      <c r="N68" s="186">
        <f t="shared" si="21"/>
        <v>37</v>
      </c>
      <c r="O68" s="186">
        <f t="shared" si="21"/>
        <v>15</v>
      </c>
      <c r="P68" s="186">
        <f>+P38</f>
        <v>16</v>
      </c>
      <c r="Q68" s="186">
        <f t="shared" si="21"/>
        <v>39</v>
      </c>
      <c r="R68" s="186">
        <f t="shared" si="21"/>
        <v>40</v>
      </c>
      <c r="S68" s="186">
        <f>+S38</f>
        <v>42</v>
      </c>
      <c r="T68" s="186">
        <f>+T38</f>
        <v>31</v>
      </c>
      <c r="U68" s="186">
        <f>+U38</f>
        <v>56</v>
      </c>
      <c r="V68" s="186">
        <f>+V38</f>
        <v>22</v>
      </c>
      <c r="W68" s="186">
        <f t="shared" ref="W68:AE68" si="22">+W38</f>
        <v>17</v>
      </c>
      <c r="X68" s="186">
        <f t="shared" si="22"/>
        <v>44</v>
      </c>
      <c r="Y68" s="186">
        <f t="shared" si="22"/>
        <v>33</v>
      </c>
      <c r="Z68" s="186">
        <f t="shared" si="22"/>
        <v>44</v>
      </c>
      <c r="AA68" s="186">
        <f t="shared" si="22"/>
        <v>52</v>
      </c>
      <c r="AB68" s="186">
        <f t="shared" si="22"/>
        <v>42</v>
      </c>
      <c r="AC68" s="186">
        <f t="shared" si="22"/>
        <v>22</v>
      </c>
      <c r="AD68" s="186">
        <f t="shared" si="22"/>
        <v>12</v>
      </c>
      <c r="AE68" s="186">
        <f t="shared" si="22"/>
        <v>42</v>
      </c>
      <c r="AF68" s="186">
        <f t="shared" si="20"/>
        <v>1020</v>
      </c>
    </row>
    <row r="69" spans="1:32" s="184" customFormat="1" x14ac:dyDescent="0.25">
      <c r="A69" s="183" t="s">
        <v>200</v>
      </c>
      <c r="B69" s="196">
        <f t="shared" ref="B69:AE72" si="23">B50+B41</f>
        <v>26</v>
      </c>
      <c r="C69" s="196">
        <f t="shared" si="23"/>
        <v>51</v>
      </c>
      <c r="D69" s="196">
        <f>D50+D41</f>
        <v>68</v>
      </c>
      <c r="E69" s="196">
        <f t="shared" si="23"/>
        <v>72</v>
      </c>
      <c r="F69" s="196">
        <f t="shared" si="23"/>
        <v>49</v>
      </c>
      <c r="G69" s="196">
        <f t="shared" si="23"/>
        <v>58</v>
      </c>
      <c r="H69" s="196">
        <f t="shared" si="23"/>
        <v>44</v>
      </c>
      <c r="I69" s="196">
        <f t="shared" si="23"/>
        <v>32</v>
      </c>
      <c r="J69" s="196">
        <f t="shared" si="23"/>
        <v>59</v>
      </c>
      <c r="K69" s="196">
        <f t="shared" si="23"/>
        <v>87</v>
      </c>
      <c r="L69" s="196">
        <f t="shared" si="23"/>
        <v>107</v>
      </c>
      <c r="M69" s="196">
        <f t="shared" si="23"/>
        <v>69</v>
      </c>
      <c r="N69" s="196">
        <f t="shared" si="23"/>
        <v>14</v>
      </c>
      <c r="O69" s="196">
        <f t="shared" si="23"/>
        <v>30</v>
      </c>
      <c r="P69" s="196">
        <f t="shared" si="23"/>
        <v>33</v>
      </c>
      <c r="Q69" s="196">
        <f t="shared" si="23"/>
        <v>77</v>
      </c>
      <c r="R69" s="196">
        <f t="shared" si="23"/>
        <v>59</v>
      </c>
      <c r="S69" s="196">
        <f t="shared" si="23"/>
        <v>29</v>
      </c>
      <c r="T69" s="196">
        <f t="shared" si="23"/>
        <v>23</v>
      </c>
      <c r="U69" s="196">
        <f t="shared" si="23"/>
        <v>61</v>
      </c>
      <c r="V69" s="196">
        <f>V50+V41</f>
        <v>40</v>
      </c>
      <c r="W69" s="196">
        <f t="shared" si="23"/>
        <v>23</v>
      </c>
      <c r="X69" s="196">
        <f t="shared" si="23"/>
        <v>56</v>
      </c>
      <c r="Y69" s="196">
        <f>Y50+Y41</f>
        <v>21</v>
      </c>
      <c r="Z69" s="196">
        <f>Z50+Z41</f>
        <v>60</v>
      </c>
      <c r="AA69" s="196">
        <f>AA50+AA41</f>
        <v>60</v>
      </c>
      <c r="AB69" s="196">
        <f t="shared" si="23"/>
        <v>40</v>
      </c>
      <c r="AC69" s="196">
        <f t="shared" si="23"/>
        <v>48</v>
      </c>
      <c r="AD69" s="196">
        <f t="shared" si="23"/>
        <v>19</v>
      </c>
      <c r="AE69" s="196">
        <f t="shared" si="23"/>
        <v>81</v>
      </c>
      <c r="AF69" s="196">
        <f t="shared" si="20"/>
        <v>1470</v>
      </c>
    </row>
    <row r="70" spans="1:32" s="184" customFormat="1" x14ac:dyDescent="0.25">
      <c r="A70" s="183" t="s">
        <v>199</v>
      </c>
      <c r="B70" s="196">
        <f t="shared" si="23"/>
        <v>12</v>
      </c>
      <c r="C70" s="196">
        <f t="shared" si="23"/>
        <v>19</v>
      </c>
      <c r="D70" s="196">
        <f t="shared" si="23"/>
        <v>17</v>
      </c>
      <c r="E70" s="196">
        <f t="shared" si="23"/>
        <v>25</v>
      </c>
      <c r="F70" s="196">
        <f t="shared" si="23"/>
        <v>16</v>
      </c>
      <c r="G70" s="196">
        <f t="shared" si="23"/>
        <v>24</v>
      </c>
      <c r="H70" s="196">
        <f t="shared" si="23"/>
        <v>14</v>
      </c>
      <c r="I70" s="196">
        <f t="shared" si="23"/>
        <v>13</v>
      </c>
      <c r="J70" s="196">
        <f t="shared" si="23"/>
        <v>21</v>
      </c>
      <c r="K70" s="196">
        <f t="shared" si="23"/>
        <v>21</v>
      </c>
      <c r="L70" s="196">
        <f t="shared" si="23"/>
        <v>20</v>
      </c>
      <c r="M70" s="196">
        <f t="shared" si="23"/>
        <v>29</v>
      </c>
      <c r="N70" s="196">
        <f t="shared" si="23"/>
        <v>7</v>
      </c>
      <c r="O70" s="196">
        <f t="shared" si="23"/>
        <v>14</v>
      </c>
      <c r="P70" s="196">
        <f t="shared" si="23"/>
        <v>10</v>
      </c>
      <c r="Q70" s="196">
        <f t="shared" si="23"/>
        <v>21</v>
      </c>
      <c r="R70" s="196">
        <f t="shared" si="23"/>
        <v>11</v>
      </c>
      <c r="S70" s="196">
        <f t="shared" si="23"/>
        <v>14</v>
      </c>
      <c r="T70" s="196">
        <f t="shared" si="23"/>
        <v>13</v>
      </c>
      <c r="U70" s="196">
        <f t="shared" si="23"/>
        <v>16</v>
      </c>
      <c r="V70" s="196">
        <f t="shared" si="23"/>
        <v>15</v>
      </c>
      <c r="W70" s="196">
        <f t="shared" si="23"/>
        <v>7</v>
      </c>
      <c r="X70" s="196">
        <f t="shared" si="23"/>
        <v>16</v>
      </c>
      <c r="Y70" s="196">
        <f t="shared" si="23"/>
        <v>10</v>
      </c>
      <c r="Z70" s="196">
        <v>8</v>
      </c>
      <c r="AA70" s="196">
        <f>AA51+AA42</f>
        <v>15</v>
      </c>
      <c r="AB70" s="196">
        <f t="shared" si="23"/>
        <v>20</v>
      </c>
      <c r="AC70" s="196">
        <f t="shared" si="23"/>
        <v>25</v>
      </c>
      <c r="AD70" s="196">
        <f t="shared" si="23"/>
        <v>11</v>
      </c>
      <c r="AE70" s="196">
        <f t="shared" si="23"/>
        <v>19</v>
      </c>
      <c r="AF70" s="196">
        <f t="shared" si="20"/>
        <v>471</v>
      </c>
    </row>
    <row r="71" spans="1:32" s="184" customFormat="1" x14ac:dyDescent="0.25">
      <c r="A71" s="183" t="s">
        <v>197</v>
      </c>
      <c r="B71" s="196">
        <f t="shared" si="23"/>
        <v>4</v>
      </c>
      <c r="C71" s="196">
        <f t="shared" si="23"/>
        <v>4</v>
      </c>
      <c r="D71" s="196">
        <f t="shared" si="23"/>
        <v>2</v>
      </c>
      <c r="E71" s="196">
        <f t="shared" si="23"/>
        <v>11</v>
      </c>
      <c r="F71" s="196">
        <f t="shared" si="23"/>
        <v>6</v>
      </c>
      <c r="G71" s="196">
        <f t="shared" si="23"/>
        <v>10</v>
      </c>
      <c r="H71" s="196">
        <f t="shared" si="23"/>
        <v>1</v>
      </c>
      <c r="I71" s="196">
        <f t="shared" si="23"/>
        <v>6</v>
      </c>
      <c r="J71" s="196">
        <f t="shared" si="23"/>
        <v>9</v>
      </c>
      <c r="K71" s="196">
        <f t="shared" si="23"/>
        <v>14</v>
      </c>
      <c r="L71" s="196">
        <f t="shared" si="23"/>
        <v>13</v>
      </c>
      <c r="M71" s="196">
        <f t="shared" si="23"/>
        <v>4</v>
      </c>
      <c r="N71" s="196">
        <f t="shared" si="23"/>
        <v>1</v>
      </c>
      <c r="O71" s="196">
        <f t="shared" si="23"/>
        <v>3</v>
      </c>
      <c r="P71" s="196">
        <f t="shared" si="23"/>
        <v>1</v>
      </c>
      <c r="Q71" s="196">
        <f t="shared" si="23"/>
        <v>11</v>
      </c>
      <c r="R71" s="196">
        <f t="shared" si="23"/>
        <v>7</v>
      </c>
      <c r="S71" s="196">
        <f t="shared" si="23"/>
        <v>2</v>
      </c>
      <c r="T71" s="196">
        <f t="shared" si="23"/>
        <v>1</v>
      </c>
      <c r="U71" s="196">
        <f t="shared" si="23"/>
        <v>8</v>
      </c>
      <c r="V71" s="196">
        <f t="shared" si="23"/>
        <v>7</v>
      </c>
      <c r="W71" s="196">
        <f t="shared" si="23"/>
        <v>3</v>
      </c>
      <c r="X71" s="196">
        <f t="shared" si="23"/>
        <v>11</v>
      </c>
      <c r="Y71" s="196">
        <f t="shared" si="23"/>
        <v>5</v>
      </c>
      <c r="Z71" s="196">
        <f t="shared" si="23"/>
        <v>6</v>
      </c>
      <c r="AA71" s="196">
        <f>AA52+AA43</f>
        <v>10</v>
      </c>
      <c r="AB71" s="196">
        <f t="shared" si="23"/>
        <v>4</v>
      </c>
      <c r="AC71" s="196">
        <f t="shared" si="23"/>
        <v>4</v>
      </c>
      <c r="AD71" s="196">
        <f t="shared" si="23"/>
        <v>2</v>
      </c>
      <c r="AE71" s="196">
        <f t="shared" si="23"/>
        <v>12</v>
      </c>
      <c r="AF71" s="196">
        <f t="shared" si="20"/>
        <v>178</v>
      </c>
    </row>
    <row r="72" spans="1:32" s="184" customFormat="1" x14ac:dyDescent="0.25">
      <c r="A72" s="183" t="s">
        <v>198</v>
      </c>
      <c r="B72" s="196">
        <f t="shared" si="23"/>
        <v>10</v>
      </c>
      <c r="C72" s="196">
        <f t="shared" si="23"/>
        <v>28</v>
      </c>
      <c r="D72" s="196">
        <f t="shared" si="23"/>
        <v>49</v>
      </c>
      <c r="E72" s="196">
        <f t="shared" si="23"/>
        <v>36</v>
      </c>
      <c r="F72" s="196">
        <f t="shared" si="23"/>
        <v>27</v>
      </c>
      <c r="G72" s="196">
        <f t="shared" si="23"/>
        <v>24</v>
      </c>
      <c r="H72" s="196">
        <f t="shared" si="23"/>
        <v>29</v>
      </c>
      <c r="I72" s="196">
        <f t="shared" si="23"/>
        <v>13</v>
      </c>
      <c r="J72" s="196">
        <f t="shared" si="23"/>
        <v>19</v>
      </c>
      <c r="K72" s="196">
        <f t="shared" si="23"/>
        <v>49</v>
      </c>
      <c r="L72" s="196">
        <f t="shared" si="23"/>
        <v>74</v>
      </c>
      <c r="M72" s="196">
        <f t="shared" si="23"/>
        <v>36</v>
      </c>
      <c r="N72" s="196">
        <f t="shared" si="23"/>
        <v>6</v>
      </c>
      <c r="O72" s="196">
        <f t="shared" si="23"/>
        <v>13</v>
      </c>
      <c r="P72" s="196">
        <f t="shared" si="23"/>
        <v>22</v>
      </c>
      <c r="Q72" s="196">
        <f t="shared" si="23"/>
        <v>45</v>
      </c>
      <c r="R72" s="196">
        <f t="shared" si="23"/>
        <v>41</v>
      </c>
      <c r="S72" s="196">
        <f t="shared" si="23"/>
        <v>13</v>
      </c>
      <c r="T72" s="196">
        <f t="shared" si="23"/>
        <v>9</v>
      </c>
      <c r="U72" s="196">
        <f t="shared" si="23"/>
        <v>37</v>
      </c>
      <c r="V72" s="196">
        <f>V53+V44</f>
        <v>18</v>
      </c>
      <c r="W72" s="196">
        <f t="shared" si="23"/>
        <v>13</v>
      </c>
      <c r="X72" s="196">
        <f t="shared" si="23"/>
        <v>29</v>
      </c>
      <c r="Y72" s="196">
        <f t="shared" si="23"/>
        <v>6</v>
      </c>
      <c r="Z72" s="196">
        <f t="shared" si="23"/>
        <v>31</v>
      </c>
      <c r="AA72" s="196">
        <f>AA53+AA44</f>
        <v>35</v>
      </c>
      <c r="AB72" s="196">
        <f t="shared" si="23"/>
        <v>16</v>
      </c>
      <c r="AC72" s="196">
        <f t="shared" si="23"/>
        <v>19</v>
      </c>
      <c r="AD72" s="196">
        <f t="shared" si="23"/>
        <v>6</v>
      </c>
      <c r="AE72" s="196">
        <f t="shared" si="23"/>
        <v>50</v>
      </c>
      <c r="AF72" s="196">
        <f t="shared" si="20"/>
        <v>793</v>
      </c>
    </row>
    <row r="73" spans="1:32" s="30" customFormat="1" x14ac:dyDescent="0.25">
      <c r="A73" s="185" t="s">
        <v>50</v>
      </c>
      <c r="B73" s="61">
        <f t="shared" ref="B73:R74" si="24">B54</f>
        <v>8.449074074074075E-4</v>
      </c>
      <c r="C73" s="61">
        <f t="shared" si="24"/>
        <v>9.1435185185185185E-4</v>
      </c>
      <c r="D73" s="61">
        <f t="shared" si="24"/>
        <v>2.8124999999999995E-3</v>
      </c>
      <c r="E73" s="61">
        <f t="shared" si="24"/>
        <v>3.2523148148148151E-3</v>
      </c>
      <c r="F73" s="61">
        <f t="shared" si="24"/>
        <v>2.1412037037037038E-3</v>
      </c>
      <c r="G73" s="61">
        <f t="shared" si="24"/>
        <v>1.736111111111111E-3</v>
      </c>
      <c r="H73" s="61">
        <f t="shared" si="24"/>
        <v>1.4583333333333334E-3</v>
      </c>
      <c r="I73" s="61">
        <f t="shared" si="24"/>
        <v>7.175925925925927E-4</v>
      </c>
      <c r="J73" s="61">
        <f t="shared" si="24"/>
        <v>7.291666666666667E-4</v>
      </c>
      <c r="K73" s="61">
        <f t="shared" si="24"/>
        <v>2.1527777777777778E-3</v>
      </c>
      <c r="L73" s="61">
        <f t="shared" si="24"/>
        <v>3.3217592592592591E-3</v>
      </c>
      <c r="M73" s="61">
        <f t="shared" si="24"/>
        <v>2.0717592592592593E-3</v>
      </c>
      <c r="N73" s="61">
        <f t="shared" si="24"/>
        <v>8.9120370370370362E-4</v>
      </c>
      <c r="O73" s="61">
        <f t="shared" si="24"/>
        <v>1.7013888888888892E-3</v>
      </c>
      <c r="P73" s="61">
        <f t="shared" si="24"/>
        <v>1.1689814814814816E-3</v>
      </c>
      <c r="Q73" s="61">
        <f t="shared" si="24"/>
        <v>2.0138888888888888E-3</v>
      </c>
      <c r="R73" s="61">
        <f t="shared" si="24"/>
        <v>2.4074074074074076E-3</v>
      </c>
      <c r="S73" s="61">
        <f>S54</f>
        <v>1.7592592592592592E-3</v>
      </c>
      <c r="T73" s="61">
        <f t="shared" ref="T73:AF75" si="25">T54</f>
        <v>1.8634259259259261E-3</v>
      </c>
      <c r="U73" s="61">
        <f t="shared" si="25"/>
        <v>1.7013888888888892E-3</v>
      </c>
      <c r="V73" s="61">
        <f t="shared" si="25"/>
        <v>2.4189814814814816E-3</v>
      </c>
      <c r="W73" s="61">
        <f t="shared" si="25"/>
        <v>2.0833333333333333E-3</v>
      </c>
      <c r="X73" s="61">
        <f t="shared" si="25"/>
        <v>4.1319444444444442E-3</v>
      </c>
      <c r="Y73" s="61">
        <f t="shared" si="25"/>
        <v>1.6666666666666668E-3</v>
      </c>
      <c r="Z73" s="61">
        <f t="shared" si="25"/>
        <v>2.0138888888888888E-3</v>
      </c>
      <c r="AA73" s="61">
        <f t="shared" si="25"/>
        <v>4.0393518518518521E-3</v>
      </c>
      <c r="AB73" s="61">
        <f t="shared" si="25"/>
        <v>1.5972222222222221E-3</v>
      </c>
      <c r="AC73" s="61">
        <f t="shared" si="25"/>
        <v>2.8703703703703708E-3</v>
      </c>
      <c r="AD73" s="61">
        <f t="shared" si="25"/>
        <v>2.2685185185185182E-3</v>
      </c>
      <c r="AE73" s="61">
        <f t="shared" si="25"/>
        <v>4.6527777777777774E-3</v>
      </c>
      <c r="AF73" s="222">
        <f t="shared" si="25"/>
        <v>2.1134259259259261E-3</v>
      </c>
    </row>
    <row r="74" spans="1:32" s="184" customFormat="1" x14ac:dyDescent="0.25">
      <c r="A74" s="183" t="s">
        <v>66</v>
      </c>
      <c r="B74" s="208">
        <f t="shared" si="24"/>
        <v>1.9641203703703706E-2</v>
      </c>
      <c r="C74" s="208">
        <f t="shared" si="24"/>
        <v>1.6493055555555556E-2</v>
      </c>
      <c r="D74" s="208">
        <f t="shared" si="24"/>
        <v>1.8993055555555558E-2</v>
      </c>
      <c r="E74" s="208">
        <f t="shared" si="24"/>
        <v>1.5405092592592593E-2</v>
      </c>
      <c r="F74" s="208">
        <f t="shared" si="24"/>
        <v>1.6909722222222225E-2</v>
      </c>
      <c r="G74" s="208">
        <f t="shared" si="24"/>
        <v>1.653935185185185E-2</v>
      </c>
      <c r="H74" s="208">
        <f t="shared" si="24"/>
        <v>1.577546296296296E-2</v>
      </c>
      <c r="I74" s="208">
        <f t="shared" si="24"/>
        <v>1.6979166666666667E-2</v>
      </c>
      <c r="J74" s="208">
        <f t="shared" si="24"/>
        <v>1.7685185185185182E-2</v>
      </c>
      <c r="K74" s="208">
        <f t="shared" si="24"/>
        <v>1.7662037037037035E-2</v>
      </c>
      <c r="L74" s="208">
        <f t="shared" si="24"/>
        <v>1.7534722222222222E-2</v>
      </c>
      <c r="M74" s="208">
        <f t="shared" si="24"/>
        <v>1.5729166666666666E-2</v>
      </c>
      <c r="N74" s="208">
        <f t="shared" si="24"/>
        <v>5.7870370370370376E-3</v>
      </c>
      <c r="O74" s="208">
        <f t="shared" si="24"/>
        <v>1.6875000000000001E-2</v>
      </c>
      <c r="P74" s="208">
        <f t="shared" si="24"/>
        <v>1.5914351851851853E-2</v>
      </c>
      <c r="Q74" s="208">
        <f t="shared" si="24"/>
        <v>1.5416666666666667E-2</v>
      </c>
      <c r="R74" s="208">
        <f t="shared" si="24"/>
        <v>2.0300925925925927E-2</v>
      </c>
      <c r="S74" s="208">
        <f>S55</f>
        <v>1.6550925925925924E-2</v>
      </c>
      <c r="T74" s="208">
        <f t="shared" si="25"/>
        <v>1.636574074074074E-2</v>
      </c>
      <c r="U74" s="208">
        <f t="shared" si="25"/>
        <v>1.4641203703703703E-2</v>
      </c>
      <c r="V74" s="208">
        <f t="shared" si="25"/>
        <v>1.5787037037037037E-2</v>
      </c>
      <c r="W74" s="208">
        <f t="shared" si="25"/>
        <v>9.3981481481481485E-3</v>
      </c>
      <c r="X74" s="208">
        <f t="shared" si="25"/>
        <v>9.2129629629629627E-3</v>
      </c>
      <c r="Y74" s="208">
        <f t="shared" si="25"/>
        <v>1.3819444444444445E-2</v>
      </c>
      <c r="Z74" s="208">
        <f t="shared" si="25"/>
        <v>1.4872685185185185E-2</v>
      </c>
      <c r="AA74" s="208">
        <f t="shared" si="25"/>
        <v>1.5659722222222224E-2</v>
      </c>
      <c r="AB74" s="208">
        <f t="shared" si="25"/>
        <v>1.3425925925925924E-2</v>
      </c>
      <c r="AC74" s="208">
        <f t="shared" si="25"/>
        <v>2.2395833333333334E-2</v>
      </c>
      <c r="AD74" s="208">
        <f t="shared" si="25"/>
        <v>1.7210648148148149E-2</v>
      </c>
      <c r="AE74" s="208">
        <f t="shared" si="25"/>
        <v>1.5208333333333332E-2</v>
      </c>
      <c r="AF74" s="208">
        <f t="shared" si="25"/>
        <v>1.5806327160493829E-2</v>
      </c>
    </row>
    <row r="75" spans="1:32" s="184" customFormat="1" x14ac:dyDescent="0.25">
      <c r="A75" s="183" t="s">
        <v>124</v>
      </c>
      <c r="B75" s="208">
        <f t="shared" ref="B75:R75" si="26">+B56</f>
        <v>6.5624999999999998E-3</v>
      </c>
      <c r="C75" s="208">
        <f t="shared" si="26"/>
        <v>6.7708333333333336E-3</v>
      </c>
      <c r="D75" s="208">
        <f t="shared" si="26"/>
        <v>2.2083333333333333E-2</v>
      </c>
      <c r="E75" s="208">
        <f t="shared" si="26"/>
        <v>1.6203703703703703E-2</v>
      </c>
      <c r="F75" s="208">
        <f t="shared" si="26"/>
        <v>1.6180555555555556E-2</v>
      </c>
      <c r="G75" s="208">
        <f t="shared" si="26"/>
        <v>2.013888888888889E-2</v>
      </c>
      <c r="H75" s="208">
        <f t="shared" si="26"/>
        <v>1.3888888888888888E-2</v>
      </c>
      <c r="I75" s="208">
        <f t="shared" si="26"/>
        <v>7.743055555555556E-3</v>
      </c>
      <c r="J75" s="208">
        <f t="shared" si="26"/>
        <v>6.7939814814814816E-3</v>
      </c>
      <c r="K75" s="208">
        <f t="shared" si="26"/>
        <v>1.5706018518518518E-2</v>
      </c>
      <c r="L75" s="208">
        <f t="shared" si="26"/>
        <v>1.8645833333333334E-2</v>
      </c>
      <c r="M75" s="208">
        <f t="shared" si="26"/>
        <v>1.0868055555555556E-2</v>
      </c>
      <c r="N75" s="208">
        <f t="shared" si="26"/>
        <v>5.7060185185185191E-3</v>
      </c>
      <c r="O75" s="208">
        <f t="shared" si="26"/>
        <v>7.9861111111111122E-3</v>
      </c>
      <c r="P75" s="208">
        <f t="shared" si="26"/>
        <v>6.8634259259259256E-3</v>
      </c>
      <c r="Q75" s="208">
        <f t="shared" si="26"/>
        <v>1.6875000000000001E-2</v>
      </c>
      <c r="R75" s="208">
        <f t="shared" si="26"/>
        <v>1.4166666666666666E-2</v>
      </c>
      <c r="S75" s="208">
        <f>+S56</f>
        <v>2.1250000000000002E-2</v>
      </c>
      <c r="T75" s="208">
        <f t="shared" ref="T75:AE75" si="27">+T56</f>
        <v>9.8958333333333329E-3</v>
      </c>
      <c r="U75" s="208">
        <f t="shared" si="27"/>
        <v>1.0023148148148147E-2</v>
      </c>
      <c r="V75" s="208">
        <f t="shared" si="27"/>
        <v>1.5891203703703703E-2</v>
      </c>
      <c r="W75" s="208">
        <f t="shared" si="27"/>
        <v>1.03125E-2</v>
      </c>
      <c r="X75" s="208">
        <f t="shared" si="27"/>
        <v>1.7083333333333336E-2</v>
      </c>
      <c r="Y75" s="208">
        <f t="shared" si="27"/>
        <v>5.4976851851851853E-3</v>
      </c>
      <c r="Z75" s="208">
        <f t="shared" si="27"/>
        <v>9.5833333333333343E-3</v>
      </c>
      <c r="AA75" s="208">
        <f t="shared" si="27"/>
        <v>1.7592592592592594E-2</v>
      </c>
      <c r="AB75" s="208">
        <f t="shared" si="27"/>
        <v>2.1122685185185185E-2</v>
      </c>
      <c r="AC75" s="208">
        <f t="shared" si="27"/>
        <v>1.4456018518518519E-2</v>
      </c>
      <c r="AD75" s="208">
        <f t="shared" si="27"/>
        <v>7.3726851851851861E-3</v>
      </c>
      <c r="AE75" s="208">
        <f t="shared" si="27"/>
        <v>2.0497685185185185E-2</v>
      </c>
      <c r="AF75" s="208">
        <f t="shared" si="25"/>
        <v>2.2083333333333333E-2</v>
      </c>
    </row>
    <row r="76" spans="1:32" s="1" customFormat="1" x14ac:dyDescent="0.25">
      <c r="A76" s="57" t="s">
        <v>58</v>
      </c>
      <c r="B76" s="19">
        <f t="shared" ref="B76:E76" si="28">SUM(B67/B66)</f>
        <v>0.78861788617886175</v>
      </c>
      <c r="C76" s="19">
        <f t="shared" si="28"/>
        <v>0.63829787234042556</v>
      </c>
      <c r="D76" s="19">
        <f t="shared" si="28"/>
        <v>0.55263157894736847</v>
      </c>
      <c r="E76" s="19">
        <f t="shared" si="28"/>
        <v>0.56886227544910184</v>
      </c>
      <c r="F76" s="19">
        <f>SUM(F67/F66)</f>
        <v>0.66666666666666663</v>
      </c>
      <c r="G76" s="19">
        <f t="shared" ref="G76:AE76" si="29">SUM(G67/G66)</f>
        <v>0.68306010928961747</v>
      </c>
      <c r="H76" s="19">
        <f t="shared" si="29"/>
        <v>0.61403508771929827</v>
      </c>
      <c r="I76" s="19">
        <f t="shared" si="29"/>
        <v>0.75</v>
      </c>
      <c r="J76" s="19">
        <f t="shared" si="29"/>
        <v>0.6402439024390244</v>
      </c>
      <c r="K76" s="19">
        <f t="shared" si="29"/>
        <v>0.56060606060606055</v>
      </c>
      <c r="L76" s="19">
        <f t="shared" si="29"/>
        <v>0.52964426877470361</v>
      </c>
      <c r="M76" s="19">
        <f t="shared" si="29"/>
        <v>0.56874999999999998</v>
      </c>
      <c r="N76" s="19">
        <f t="shared" si="29"/>
        <v>0.89230769230769236</v>
      </c>
      <c r="O76" s="19">
        <f t="shared" si="29"/>
        <v>0.76377952755905509</v>
      </c>
      <c r="P76" s="19">
        <f t="shared" si="29"/>
        <v>0.78980891719745228</v>
      </c>
      <c r="Q76" s="19">
        <f t="shared" si="29"/>
        <v>0.65315315315315314</v>
      </c>
      <c r="R76" s="19">
        <f t="shared" si="29"/>
        <v>0.65088757396449703</v>
      </c>
      <c r="S76" s="19">
        <f t="shared" si="29"/>
        <v>0.78676470588235292</v>
      </c>
      <c r="T76" s="19">
        <f t="shared" si="29"/>
        <v>0.80508474576271183</v>
      </c>
      <c r="U76" s="19">
        <f t="shared" si="29"/>
        <v>0.67724867724867721</v>
      </c>
      <c r="V76" s="19">
        <f t="shared" si="29"/>
        <v>0.74025974025974028</v>
      </c>
      <c r="W76" s="19">
        <f t="shared" si="29"/>
        <v>0.78095238095238095</v>
      </c>
      <c r="X76" s="19">
        <f t="shared" si="29"/>
        <v>0.65853658536585369</v>
      </c>
      <c r="Y76" s="19">
        <f t="shared" si="29"/>
        <v>0.8</v>
      </c>
      <c r="Z76" s="19">
        <f t="shared" si="29"/>
        <v>0.63190184049079756</v>
      </c>
      <c r="AA76" s="19">
        <f t="shared" si="29"/>
        <v>0.61538461538461542</v>
      </c>
      <c r="AB76" s="19">
        <f t="shared" si="29"/>
        <v>0.75</v>
      </c>
      <c r="AC76" s="19">
        <f t="shared" si="29"/>
        <v>0.6470588235294118</v>
      </c>
      <c r="AD76" s="19">
        <f t="shared" si="29"/>
        <v>0.79120879120879117</v>
      </c>
      <c r="AE76" s="19">
        <f t="shared" si="29"/>
        <v>0.5423728813559322</v>
      </c>
      <c r="AF76" s="19">
        <f t="shared" ref="AF76" si="30">SUM(AF67/AF66)</f>
        <v>0.66815942678011642</v>
      </c>
    </row>
    <row r="77" spans="1:32" s="1" customFormat="1" x14ac:dyDescent="0.25">
      <c r="A77" s="57" t="s">
        <v>60</v>
      </c>
      <c r="B77" s="19">
        <f t="shared" ref="B77:E77" si="31">SUM(B69/B66)</f>
        <v>0.21138211382113822</v>
      </c>
      <c r="C77" s="19">
        <f t="shared" si="31"/>
        <v>0.36170212765957449</v>
      </c>
      <c r="D77" s="19">
        <f t="shared" si="31"/>
        <v>0.44736842105263158</v>
      </c>
      <c r="E77" s="19">
        <f t="shared" si="31"/>
        <v>0.43113772455089822</v>
      </c>
      <c r="F77" s="19">
        <f>SUM(F69/F66)</f>
        <v>0.33333333333333331</v>
      </c>
      <c r="G77" s="19">
        <f t="shared" ref="G77:AE77" si="32">SUM(G69/G66)</f>
        <v>0.31693989071038253</v>
      </c>
      <c r="H77" s="19">
        <f t="shared" si="32"/>
        <v>0.38596491228070173</v>
      </c>
      <c r="I77" s="19">
        <f t="shared" si="32"/>
        <v>0.25</v>
      </c>
      <c r="J77" s="19">
        <f t="shared" si="32"/>
        <v>0.3597560975609756</v>
      </c>
      <c r="K77" s="19">
        <f t="shared" si="32"/>
        <v>0.43939393939393939</v>
      </c>
      <c r="L77" s="19">
        <f t="shared" si="32"/>
        <v>0.42292490118577075</v>
      </c>
      <c r="M77" s="19">
        <f t="shared" si="32"/>
        <v>0.43125000000000002</v>
      </c>
      <c r="N77" s="19">
        <f t="shared" si="32"/>
        <v>0.1076923076923077</v>
      </c>
      <c r="O77" s="19">
        <f t="shared" si="32"/>
        <v>0.23622047244094488</v>
      </c>
      <c r="P77" s="19">
        <f t="shared" si="32"/>
        <v>0.21019108280254778</v>
      </c>
      <c r="Q77" s="19">
        <f t="shared" si="32"/>
        <v>0.34684684684684686</v>
      </c>
      <c r="R77" s="19">
        <f t="shared" si="32"/>
        <v>0.34911242603550297</v>
      </c>
      <c r="S77" s="19">
        <f t="shared" si="32"/>
        <v>0.21323529411764705</v>
      </c>
      <c r="T77" s="19">
        <f t="shared" si="32"/>
        <v>0.19491525423728814</v>
      </c>
      <c r="U77" s="19">
        <f t="shared" si="32"/>
        <v>0.32275132275132273</v>
      </c>
      <c r="V77" s="19">
        <f t="shared" si="32"/>
        <v>0.25974025974025972</v>
      </c>
      <c r="W77" s="19">
        <f t="shared" si="32"/>
        <v>0.21904761904761905</v>
      </c>
      <c r="X77" s="19">
        <f t="shared" si="32"/>
        <v>0.34146341463414637</v>
      </c>
      <c r="Y77" s="19">
        <f t="shared" si="32"/>
        <v>0.2</v>
      </c>
      <c r="Z77" s="19">
        <f t="shared" si="32"/>
        <v>0.36809815950920244</v>
      </c>
      <c r="AA77" s="19">
        <f t="shared" si="32"/>
        <v>0.38461538461538464</v>
      </c>
      <c r="AB77" s="19">
        <f t="shared" si="32"/>
        <v>0.25</v>
      </c>
      <c r="AC77" s="19">
        <f t="shared" si="32"/>
        <v>0.35294117647058826</v>
      </c>
      <c r="AD77" s="19">
        <f t="shared" si="32"/>
        <v>0.2087912087912088</v>
      </c>
      <c r="AE77" s="19">
        <f t="shared" si="32"/>
        <v>0.4576271186440678</v>
      </c>
      <c r="AF77" s="19">
        <f t="shared" ref="AF77" si="33">SUM(AF69/AF66)</f>
        <v>0.32915360501567398</v>
      </c>
    </row>
    <row r="78" spans="1:32" s="1" customFormat="1" x14ac:dyDescent="0.25">
      <c r="A78" s="19" t="str">
        <f t="shared" ref="A78" si="34">A59</f>
        <v>Abandoned: Before 5 seconds %</v>
      </c>
      <c r="B78" s="19">
        <f>SUM(B70/B69)</f>
        <v>0.46153846153846156</v>
      </c>
      <c r="C78" s="19">
        <f t="shared" ref="C78:E78" si="35">SUM(C70/C69)</f>
        <v>0.37254901960784315</v>
      </c>
      <c r="D78" s="19">
        <f t="shared" si="35"/>
        <v>0.25</v>
      </c>
      <c r="E78" s="19">
        <f t="shared" si="35"/>
        <v>0.34722222222222221</v>
      </c>
      <c r="F78" s="19">
        <f>SUM(F70/F69)</f>
        <v>0.32653061224489793</v>
      </c>
      <c r="G78" s="19">
        <f t="shared" ref="G78:AE78" si="36">SUM(G70/G69)</f>
        <v>0.41379310344827586</v>
      </c>
      <c r="H78" s="19">
        <f t="shared" si="36"/>
        <v>0.31818181818181818</v>
      </c>
      <c r="I78" s="19">
        <f t="shared" si="36"/>
        <v>0.40625</v>
      </c>
      <c r="J78" s="19">
        <f t="shared" si="36"/>
        <v>0.3559322033898305</v>
      </c>
      <c r="K78" s="19">
        <f t="shared" si="36"/>
        <v>0.2413793103448276</v>
      </c>
      <c r="L78" s="19">
        <f t="shared" si="36"/>
        <v>0.18691588785046728</v>
      </c>
      <c r="M78" s="19">
        <f t="shared" si="36"/>
        <v>0.42028985507246375</v>
      </c>
      <c r="N78" s="19">
        <f t="shared" si="36"/>
        <v>0.5</v>
      </c>
      <c r="O78" s="19">
        <f t="shared" si="36"/>
        <v>0.46666666666666667</v>
      </c>
      <c r="P78" s="19">
        <f t="shared" si="36"/>
        <v>0.30303030303030304</v>
      </c>
      <c r="Q78" s="19">
        <f t="shared" si="36"/>
        <v>0.27272727272727271</v>
      </c>
      <c r="R78" s="19">
        <f t="shared" si="36"/>
        <v>0.1864406779661017</v>
      </c>
      <c r="S78" s="19">
        <f t="shared" si="36"/>
        <v>0.48275862068965519</v>
      </c>
      <c r="T78" s="19">
        <f t="shared" si="36"/>
        <v>0.56521739130434778</v>
      </c>
      <c r="U78" s="19">
        <f t="shared" si="36"/>
        <v>0.26229508196721313</v>
      </c>
      <c r="V78" s="19">
        <f t="shared" si="36"/>
        <v>0.375</v>
      </c>
      <c r="W78" s="19">
        <f t="shared" si="36"/>
        <v>0.30434782608695654</v>
      </c>
      <c r="X78" s="19">
        <f t="shared" si="36"/>
        <v>0.2857142857142857</v>
      </c>
      <c r="Y78" s="19">
        <f t="shared" si="36"/>
        <v>0.47619047619047616</v>
      </c>
      <c r="Z78" s="19">
        <f t="shared" si="36"/>
        <v>0.13333333333333333</v>
      </c>
      <c r="AA78" s="19">
        <f t="shared" si="36"/>
        <v>0.25</v>
      </c>
      <c r="AB78" s="19">
        <f t="shared" si="36"/>
        <v>0.5</v>
      </c>
      <c r="AC78" s="19">
        <f t="shared" si="36"/>
        <v>0.52083333333333337</v>
      </c>
      <c r="AD78" s="19">
        <f t="shared" si="36"/>
        <v>0.57894736842105265</v>
      </c>
      <c r="AE78" s="19">
        <f t="shared" si="36"/>
        <v>0.23456790123456789</v>
      </c>
      <c r="AF78" s="19">
        <f t="shared" ref="AF78" si="37">SUM(AF70/AF69)</f>
        <v>0.32040816326530613</v>
      </c>
    </row>
    <row r="79" spans="1:32" s="1" customFormat="1" x14ac:dyDescent="0.25">
      <c r="A79" s="57" t="s">
        <v>64</v>
      </c>
      <c r="B79" s="19">
        <f t="shared" ref="B79:E79" si="38">SUM(B71/B69)</f>
        <v>0.15384615384615385</v>
      </c>
      <c r="C79" s="19">
        <f t="shared" si="38"/>
        <v>7.8431372549019607E-2</v>
      </c>
      <c r="D79" s="19">
        <f t="shared" si="38"/>
        <v>2.9411764705882353E-2</v>
      </c>
      <c r="E79" s="19">
        <f t="shared" si="38"/>
        <v>0.15277777777777779</v>
      </c>
      <c r="F79" s="19">
        <f>SUM(F71/F69)</f>
        <v>0.12244897959183673</v>
      </c>
      <c r="G79" s="19">
        <f t="shared" ref="G79:AE79" si="39">SUM(G71/G69)</f>
        <v>0.17241379310344829</v>
      </c>
      <c r="H79" s="19">
        <f t="shared" si="39"/>
        <v>2.2727272727272728E-2</v>
      </c>
      <c r="I79" s="19">
        <f t="shared" si="39"/>
        <v>0.1875</v>
      </c>
      <c r="J79" s="19">
        <f t="shared" si="39"/>
        <v>0.15254237288135594</v>
      </c>
      <c r="K79" s="19">
        <f t="shared" si="39"/>
        <v>0.16091954022988506</v>
      </c>
      <c r="L79" s="19">
        <f t="shared" si="39"/>
        <v>0.12149532710280374</v>
      </c>
      <c r="M79" s="19">
        <f t="shared" si="39"/>
        <v>5.7971014492753624E-2</v>
      </c>
      <c r="N79" s="19">
        <f t="shared" si="39"/>
        <v>7.1428571428571425E-2</v>
      </c>
      <c r="O79" s="19">
        <f t="shared" si="39"/>
        <v>0.1</v>
      </c>
      <c r="P79" s="19">
        <f t="shared" si="39"/>
        <v>3.0303030303030304E-2</v>
      </c>
      <c r="Q79" s="19">
        <f t="shared" si="39"/>
        <v>0.14285714285714285</v>
      </c>
      <c r="R79" s="19">
        <f t="shared" si="39"/>
        <v>0.11864406779661017</v>
      </c>
      <c r="S79" s="19">
        <f t="shared" si="39"/>
        <v>6.8965517241379309E-2</v>
      </c>
      <c r="T79" s="19">
        <f t="shared" si="39"/>
        <v>4.3478260869565216E-2</v>
      </c>
      <c r="U79" s="19">
        <f t="shared" si="39"/>
        <v>0.13114754098360656</v>
      </c>
      <c r="V79" s="19">
        <f t="shared" si="39"/>
        <v>0.17499999999999999</v>
      </c>
      <c r="W79" s="19">
        <f t="shared" si="39"/>
        <v>0.13043478260869565</v>
      </c>
      <c r="X79" s="19">
        <f t="shared" si="39"/>
        <v>0.19642857142857142</v>
      </c>
      <c r="Y79" s="19">
        <f t="shared" si="39"/>
        <v>0.23809523809523808</v>
      </c>
      <c r="Z79" s="19">
        <f t="shared" si="39"/>
        <v>0.1</v>
      </c>
      <c r="AA79" s="19">
        <f t="shared" si="39"/>
        <v>0.16666666666666666</v>
      </c>
      <c r="AB79" s="19">
        <f t="shared" si="39"/>
        <v>0.1</v>
      </c>
      <c r="AC79" s="19">
        <f t="shared" si="39"/>
        <v>8.3333333333333329E-2</v>
      </c>
      <c r="AD79" s="19">
        <f t="shared" si="39"/>
        <v>0.10526315789473684</v>
      </c>
      <c r="AE79" s="19">
        <f t="shared" si="39"/>
        <v>0.14814814814814814</v>
      </c>
      <c r="AF79" s="19">
        <f t="shared" ref="AF79" si="40">SUM(AF71/AF69)</f>
        <v>0.12108843537414966</v>
      </c>
    </row>
    <row r="80" spans="1:32" s="1" customFormat="1" x14ac:dyDescent="0.25">
      <c r="A80" s="57" t="s">
        <v>71</v>
      </c>
      <c r="B80" s="19">
        <f t="shared" ref="B80:E80" si="41">SUM(B72/B69)</f>
        <v>0.38461538461538464</v>
      </c>
      <c r="C80" s="19">
        <f t="shared" si="41"/>
        <v>0.5490196078431373</v>
      </c>
      <c r="D80" s="19">
        <f t="shared" si="41"/>
        <v>0.72058823529411764</v>
      </c>
      <c r="E80" s="19">
        <f t="shared" si="41"/>
        <v>0.5</v>
      </c>
      <c r="F80" s="19">
        <f>SUM(F72/F69)</f>
        <v>0.55102040816326525</v>
      </c>
      <c r="G80" s="19">
        <f t="shared" ref="G80:AE80" si="42">SUM(G72/G69)</f>
        <v>0.41379310344827586</v>
      </c>
      <c r="H80" s="19">
        <f t="shared" si="42"/>
        <v>0.65909090909090906</v>
      </c>
      <c r="I80" s="19">
        <f t="shared" si="42"/>
        <v>0.40625</v>
      </c>
      <c r="J80" s="19">
        <f t="shared" si="42"/>
        <v>0.32203389830508472</v>
      </c>
      <c r="K80" s="19">
        <f t="shared" si="42"/>
        <v>0.56321839080459768</v>
      </c>
      <c r="L80" s="19">
        <f t="shared" si="42"/>
        <v>0.69158878504672894</v>
      </c>
      <c r="M80" s="19">
        <f t="shared" si="42"/>
        <v>0.52173913043478259</v>
      </c>
      <c r="N80" s="19">
        <f t="shared" si="42"/>
        <v>0.42857142857142855</v>
      </c>
      <c r="O80" s="19">
        <f t="shared" si="42"/>
        <v>0.43333333333333335</v>
      </c>
      <c r="P80" s="19">
        <f t="shared" si="42"/>
        <v>0.66666666666666663</v>
      </c>
      <c r="Q80" s="19">
        <f t="shared" si="42"/>
        <v>0.58441558441558439</v>
      </c>
      <c r="R80" s="19">
        <f t="shared" si="42"/>
        <v>0.69491525423728817</v>
      </c>
      <c r="S80" s="19">
        <f t="shared" si="42"/>
        <v>0.44827586206896552</v>
      </c>
      <c r="T80" s="19">
        <f t="shared" si="42"/>
        <v>0.39130434782608697</v>
      </c>
      <c r="U80" s="19">
        <f t="shared" si="42"/>
        <v>0.60655737704918034</v>
      </c>
      <c r="V80" s="19">
        <f t="shared" si="42"/>
        <v>0.45</v>
      </c>
      <c r="W80" s="19">
        <f t="shared" si="42"/>
        <v>0.56521739130434778</v>
      </c>
      <c r="X80" s="19">
        <f t="shared" si="42"/>
        <v>0.5178571428571429</v>
      </c>
      <c r="Y80" s="19">
        <f t="shared" si="42"/>
        <v>0.2857142857142857</v>
      </c>
      <c r="Z80" s="19">
        <f t="shared" si="42"/>
        <v>0.51666666666666672</v>
      </c>
      <c r="AA80" s="19">
        <f t="shared" si="42"/>
        <v>0.58333333333333337</v>
      </c>
      <c r="AB80" s="19">
        <f t="shared" si="42"/>
        <v>0.4</v>
      </c>
      <c r="AC80" s="19">
        <f t="shared" si="42"/>
        <v>0.39583333333333331</v>
      </c>
      <c r="AD80" s="19">
        <f t="shared" si="42"/>
        <v>0.31578947368421051</v>
      </c>
      <c r="AE80" s="19">
        <f t="shared" si="42"/>
        <v>0.61728395061728392</v>
      </c>
      <c r="AF80" s="19">
        <f t="shared" ref="AF80" si="43">SUM(AF72/AF69)</f>
        <v>0.53945578231292513</v>
      </c>
    </row>
    <row r="81" spans="1:41" s="1" customFormat="1" x14ac:dyDescent="0.25">
      <c r="A81" s="57" t="s">
        <v>123</v>
      </c>
      <c r="B81" s="19">
        <f t="shared" ref="B81:E81" si="44">SUM(B72/B66)</f>
        <v>8.1300813008130079E-2</v>
      </c>
      <c r="C81" s="19">
        <f t="shared" si="44"/>
        <v>0.19858156028368795</v>
      </c>
      <c r="D81" s="19">
        <f t="shared" si="44"/>
        <v>0.32236842105263158</v>
      </c>
      <c r="E81" s="19">
        <f t="shared" si="44"/>
        <v>0.21556886227544911</v>
      </c>
      <c r="F81" s="19">
        <f>SUM(F72/F66)</f>
        <v>0.18367346938775511</v>
      </c>
      <c r="G81" s="19">
        <f t="shared" ref="G81:AE81" si="45">SUM(G72/G66)</f>
        <v>0.13114754098360656</v>
      </c>
      <c r="H81" s="19">
        <f t="shared" si="45"/>
        <v>0.25438596491228072</v>
      </c>
      <c r="I81" s="19">
        <f t="shared" si="45"/>
        <v>0.1015625</v>
      </c>
      <c r="J81" s="19">
        <f t="shared" si="45"/>
        <v>0.11585365853658537</v>
      </c>
      <c r="K81" s="19">
        <f t="shared" si="45"/>
        <v>0.24747474747474749</v>
      </c>
      <c r="L81" s="19">
        <f t="shared" si="45"/>
        <v>0.29249011857707508</v>
      </c>
      <c r="M81" s="19">
        <f t="shared" si="45"/>
        <v>0.22500000000000001</v>
      </c>
      <c r="N81" s="19">
        <f t="shared" si="45"/>
        <v>4.6153846153846156E-2</v>
      </c>
      <c r="O81" s="19">
        <f t="shared" si="45"/>
        <v>0.10236220472440945</v>
      </c>
      <c r="P81" s="19">
        <f t="shared" si="45"/>
        <v>0.14012738853503184</v>
      </c>
      <c r="Q81" s="19">
        <f t="shared" si="45"/>
        <v>0.20270270270270271</v>
      </c>
      <c r="R81" s="19">
        <f t="shared" si="45"/>
        <v>0.24260355029585798</v>
      </c>
      <c r="S81" s="19">
        <f t="shared" si="45"/>
        <v>9.5588235294117641E-2</v>
      </c>
      <c r="T81" s="19">
        <f t="shared" si="45"/>
        <v>7.6271186440677971E-2</v>
      </c>
      <c r="U81" s="19">
        <f t="shared" si="45"/>
        <v>0.19576719576719576</v>
      </c>
      <c r="V81" s="19">
        <f t="shared" si="45"/>
        <v>0.11688311688311688</v>
      </c>
      <c r="W81" s="19">
        <f t="shared" si="45"/>
        <v>0.12380952380952381</v>
      </c>
      <c r="X81" s="19">
        <f t="shared" si="45"/>
        <v>0.17682926829268292</v>
      </c>
      <c r="Y81" s="19">
        <f t="shared" si="45"/>
        <v>5.7142857142857141E-2</v>
      </c>
      <c r="Z81" s="19">
        <f t="shared" si="45"/>
        <v>0.19018404907975461</v>
      </c>
      <c r="AA81" s="19">
        <f t="shared" si="45"/>
        <v>0.22435897435897437</v>
      </c>
      <c r="AB81" s="19">
        <f t="shared" si="45"/>
        <v>0.1</v>
      </c>
      <c r="AC81" s="19">
        <f t="shared" si="45"/>
        <v>0.13970588235294118</v>
      </c>
      <c r="AD81" s="19">
        <f t="shared" si="45"/>
        <v>6.5934065934065936E-2</v>
      </c>
      <c r="AE81" s="19">
        <f t="shared" si="45"/>
        <v>0.2824858757062147</v>
      </c>
      <c r="AF81" s="19">
        <f t="shared" ref="AF81" si="46">SUM(AF72/AF66)</f>
        <v>0.17756381549484998</v>
      </c>
    </row>
    <row r="82" spans="1:41" s="178" customFormat="1" ht="13.5" thickBot="1" x14ac:dyDescent="0.25">
      <c r="O82" s="210"/>
      <c r="P82" s="210"/>
      <c r="Q82" s="210"/>
      <c r="R82" s="203"/>
    </row>
    <row r="83" spans="1:41" s="18" customFormat="1" x14ac:dyDescent="0.25">
      <c r="A83" s="107" t="s">
        <v>139</v>
      </c>
      <c r="B83" s="97">
        <v>44136</v>
      </c>
      <c r="C83" s="97">
        <v>44137</v>
      </c>
      <c r="D83" s="97">
        <v>44138</v>
      </c>
      <c r="E83" s="97">
        <v>44139</v>
      </c>
      <c r="F83" s="97">
        <v>44140</v>
      </c>
      <c r="G83" s="97">
        <v>44141</v>
      </c>
      <c r="H83" s="97">
        <v>44142</v>
      </c>
      <c r="I83" s="97">
        <v>44143</v>
      </c>
      <c r="J83" s="97">
        <v>44144</v>
      </c>
      <c r="K83" s="97">
        <v>44145</v>
      </c>
      <c r="L83" s="97">
        <v>44146</v>
      </c>
      <c r="M83" s="97">
        <v>44147</v>
      </c>
      <c r="N83" s="97">
        <v>44148</v>
      </c>
      <c r="O83" s="97">
        <v>44149</v>
      </c>
      <c r="P83" s="97">
        <v>44150</v>
      </c>
      <c r="Q83" s="97">
        <v>44151</v>
      </c>
      <c r="R83" s="97">
        <v>44152</v>
      </c>
      <c r="S83" s="97">
        <v>44153</v>
      </c>
      <c r="T83" s="97">
        <v>44154</v>
      </c>
      <c r="U83" s="97">
        <v>44155</v>
      </c>
      <c r="V83" s="97">
        <v>44156</v>
      </c>
      <c r="W83" s="97">
        <v>44157</v>
      </c>
      <c r="X83" s="97">
        <v>44158</v>
      </c>
      <c r="Y83" s="97">
        <v>44159</v>
      </c>
      <c r="Z83" s="97">
        <v>44160</v>
      </c>
      <c r="AA83" s="97">
        <v>44161</v>
      </c>
      <c r="AB83" s="97">
        <v>44162</v>
      </c>
      <c r="AC83" s="97">
        <v>44163</v>
      </c>
      <c r="AD83" s="97">
        <v>44164</v>
      </c>
      <c r="AE83" s="97">
        <v>44165</v>
      </c>
      <c r="AF83" s="97" t="s">
        <v>126</v>
      </c>
    </row>
    <row r="84" spans="1:41" x14ac:dyDescent="0.25">
      <c r="A84" s="98" t="s">
        <v>142</v>
      </c>
      <c r="B84" s="143"/>
      <c r="C84" s="84">
        <v>49</v>
      </c>
      <c r="D84" s="87">
        <v>46</v>
      </c>
      <c r="E84" s="87">
        <v>37</v>
      </c>
      <c r="F84" s="84">
        <v>52</v>
      </c>
      <c r="G84" s="84">
        <v>50</v>
      </c>
      <c r="H84" s="143"/>
      <c r="I84" s="143"/>
      <c r="J84" s="84">
        <v>46</v>
      </c>
      <c r="K84" s="87">
        <v>61</v>
      </c>
      <c r="L84" s="87">
        <v>56</v>
      </c>
      <c r="M84" s="87">
        <v>51</v>
      </c>
      <c r="N84" s="87">
        <v>34</v>
      </c>
      <c r="O84" s="143"/>
      <c r="P84" s="144"/>
      <c r="Q84" s="211">
        <v>47</v>
      </c>
      <c r="R84" s="87">
        <v>62</v>
      </c>
      <c r="S84" s="87">
        <v>55</v>
      </c>
      <c r="T84" s="87">
        <v>58</v>
      </c>
      <c r="U84" s="87">
        <v>40</v>
      </c>
      <c r="V84" s="143"/>
      <c r="W84" s="143"/>
      <c r="X84" s="84">
        <v>83</v>
      </c>
      <c r="Y84" s="237">
        <v>56</v>
      </c>
      <c r="Z84" s="238">
        <v>43</v>
      </c>
      <c r="AA84" s="238">
        <v>73</v>
      </c>
      <c r="AB84" s="238">
        <v>67</v>
      </c>
      <c r="AC84" s="236"/>
      <c r="AD84" s="143"/>
      <c r="AE84" s="84">
        <v>82</v>
      </c>
      <c r="AF84" s="220">
        <f>SUM(C84:AE84)</f>
        <v>1148</v>
      </c>
    </row>
    <row r="85" spans="1:41" x14ac:dyDescent="0.25">
      <c r="A85" s="98" t="s">
        <v>161</v>
      </c>
      <c r="B85" s="143"/>
      <c r="C85" s="84">
        <v>42</v>
      </c>
      <c r="D85" s="87">
        <v>27</v>
      </c>
      <c r="E85" s="87">
        <v>36</v>
      </c>
      <c r="F85" s="84">
        <v>40</v>
      </c>
      <c r="G85" s="84">
        <v>43</v>
      </c>
      <c r="H85" s="143"/>
      <c r="I85" s="143"/>
      <c r="J85" s="84">
        <v>42</v>
      </c>
      <c r="K85" s="87">
        <v>54</v>
      </c>
      <c r="L85" s="87">
        <v>51</v>
      </c>
      <c r="M85" s="87">
        <v>48</v>
      </c>
      <c r="N85" s="87">
        <v>31</v>
      </c>
      <c r="O85" s="143"/>
      <c r="P85" s="144"/>
      <c r="Q85" s="211">
        <v>45</v>
      </c>
      <c r="R85" s="87">
        <v>60</v>
      </c>
      <c r="S85" s="87">
        <v>49</v>
      </c>
      <c r="T85" s="87">
        <v>51</v>
      </c>
      <c r="U85" s="87">
        <v>39</v>
      </c>
      <c r="V85" s="143"/>
      <c r="W85" s="143"/>
      <c r="X85" s="84">
        <v>82</v>
      </c>
      <c r="Y85" s="238">
        <v>51</v>
      </c>
      <c r="Z85" s="238">
        <v>42</v>
      </c>
      <c r="AA85" s="238">
        <v>66</v>
      </c>
      <c r="AB85" s="238">
        <v>58</v>
      </c>
      <c r="AC85" s="236"/>
      <c r="AD85" s="143"/>
      <c r="AE85" s="84">
        <v>77</v>
      </c>
      <c r="AF85" s="1">
        <f>SUM(C85:AE85)</f>
        <v>1034</v>
      </c>
    </row>
    <row r="86" spans="1:41" x14ac:dyDescent="0.25">
      <c r="A86" s="98" t="s">
        <v>160</v>
      </c>
      <c r="B86" s="143"/>
      <c r="C86" s="84">
        <v>7</v>
      </c>
      <c r="D86" s="87">
        <v>19</v>
      </c>
      <c r="E86" s="87">
        <v>1</v>
      </c>
      <c r="F86" s="84">
        <v>12</v>
      </c>
      <c r="G86" s="84">
        <v>7</v>
      </c>
      <c r="H86" s="143"/>
      <c r="I86" s="143"/>
      <c r="J86" s="84">
        <v>4</v>
      </c>
      <c r="K86" s="87">
        <v>7</v>
      </c>
      <c r="L86" s="87">
        <v>5</v>
      </c>
      <c r="M86" s="87">
        <v>3</v>
      </c>
      <c r="N86" s="87">
        <v>3</v>
      </c>
      <c r="O86" s="143"/>
      <c r="P86" s="144"/>
      <c r="Q86" s="211">
        <v>2</v>
      </c>
      <c r="R86" s="87">
        <v>2</v>
      </c>
      <c r="S86" s="87">
        <v>6</v>
      </c>
      <c r="T86" s="87">
        <v>7</v>
      </c>
      <c r="U86" s="87">
        <v>1</v>
      </c>
      <c r="V86" s="143"/>
      <c r="W86" s="239"/>
      <c r="X86" s="238">
        <v>1</v>
      </c>
      <c r="Y86" s="238">
        <v>5</v>
      </c>
      <c r="Z86" s="238">
        <v>1</v>
      </c>
      <c r="AA86" s="238">
        <v>7</v>
      </c>
      <c r="AB86" s="238">
        <v>9</v>
      </c>
      <c r="AC86" s="143"/>
      <c r="AD86" s="143"/>
      <c r="AE86" s="84">
        <v>5</v>
      </c>
      <c r="AF86" s="1">
        <f>SUM(C86:AE86)</f>
        <v>114</v>
      </c>
    </row>
    <row r="87" spans="1:41" s="1" customFormat="1" x14ac:dyDescent="0.25">
      <c r="A87" s="99" t="s">
        <v>159</v>
      </c>
      <c r="B87" s="143"/>
      <c r="C87" s="84">
        <v>3</v>
      </c>
      <c r="D87" s="87">
        <v>17</v>
      </c>
      <c r="E87" s="87">
        <v>1</v>
      </c>
      <c r="F87" s="84">
        <v>10</v>
      </c>
      <c r="G87" s="84">
        <v>5</v>
      </c>
      <c r="H87" s="143"/>
      <c r="I87" s="143"/>
      <c r="J87" s="84">
        <v>3</v>
      </c>
      <c r="K87" s="87">
        <v>5</v>
      </c>
      <c r="L87" s="87">
        <v>2</v>
      </c>
      <c r="M87" s="87">
        <v>3</v>
      </c>
      <c r="N87" s="87">
        <v>3</v>
      </c>
      <c r="O87" s="143"/>
      <c r="P87" s="144"/>
      <c r="Q87" s="211">
        <v>2</v>
      </c>
      <c r="R87" s="87">
        <v>2</v>
      </c>
      <c r="S87" s="87">
        <v>3</v>
      </c>
      <c r="T87" s="87">
        <v>6</v>
      </c>
      <c r="U87" s="87">
        <v>0</v>
      </c>
      <c r="V87" s="143"/>
      <c r="W87" s="239"/>
      <c r="X87" s="84">
        <v>0</v>
      </c>
      <c r="Y87" s="87">
        <v>3</v>
      </c>
      <c r="Z87" s="87">
        <v>1</v>
      </c>
      <c r="AA87" s="87">
        <v>4</v>
      </c>
      <c r="AB87" s="87">
        <v>9</v>
      </c>
      <c r="AC87" s="143"/>
      <c r="AD87" s="143"/>
      <c r="AE87" s="84">
        <v>5</v>
      </c>
      <c r="AF87" s="1">
        <f>SUM(C87:AE87)</f>
        <v>87</v>
      </c>
      <c r="AG87"/>
      <c r="AH87"/>
      <c r="AI87"/>
      <c r="AJ87"/>
      <c r="AK87"/>
      <c r="AL87"/>
      <c r="AM87"/>
      <c r="AN87"/>
      <c r="AO87"/>
    </row>
    <row r="88" spans="1:41" s="1" customFormat="1" x14ac:dyDescent="0.25">
      <c r="A88" s="99" t="s">
        <v>155</v>
      </c>
      <c r="B88" s="143"/>
      <c r="C88" s="84">
        <v>4</v>
      </c>
      <c r="D88" s="87">
        <v>2</v>
      </c>
      <c r="E88" s="87">
        <v>0</v>
      </c>
      <c r="F88" s="84">
        <v>2</v>
      </c>
      <c r="G88" s="84">
        <v>2</v>
      </c>
      <c r="H88" s="143"/>
      <c r="I88" s="143"/>
      <c r="J88" s="84">
        <v>1</v>
      </c>
      <c r="K88" s="87">
        <v>2</v>
      </c>
      <c r="L88" s="87">
        <v>3</v>
      </c>
      <c r="M88" s="87">
        <v>0</v>
      </c>
      <c r="N88" s="87">
        <v>0</v>
      </c>
      <c r="O88" s="143"/>
      <c r="P88" s="144"/>
      <c r="Q88" s="211">
        <v>0</v>
      </c>
      <c r="R88" s="87">
        <v>0</v>
      </c>
      <c r="S88" s="87">
        <v>3</v>
      </c>
      <c r="T88" s="87">
        <v>1</v>
      </c>
      <c r="U88" s="87">
        <v>1</v>
      </c>
      <c r="V88" s="143"/>
      <c r="W88" s="239"/>
      <c r="X88" s="84">
        <v>1</v>
      </c>
      <c r="Y88" s="243">
        <v>2</v>
      </c>
      <c r="Z88" s="243">
        <v>0</v>
      </c>
      <c r="AA88" s="243">
        <v>3</v>
      </c>
      <c r="AB88" s="243">
        <v>0</v>
      </c>
      <c r="AC88" s="143"/>
      <c r="AD88" s="143"/>
      <c r="AE88" s="84">
        <v>0</v>
      </c>
      <c r="AF88" s="1">
        <f>SUM(C88:AE88)</f>
        <v>27</v>
      </c>
      <c r="AG88"/>
      <c r="AH88"/>
      <c r="AI88"/>
      <c r="AJ88"/>
      <c r="AK88"/>
      <c r="AL88"/>
      <c r="AM88"/>
      <c r="AN88"/>
      <c r="AO88"/>
    </row>
    <row r="89" spans="1:41" s="110" customFormat="1" x14ac:dyDescent="0.25">
      <c r="A89" s="111" t="s">
        <v>220</v>
      </c>
      <c r="B89" s="199"/>
      <c r="C89" s="79">
        <v>4.8263888888888887E-3</v>
      </c>
      <c r="D89" s="212">
        <v>4.5370370370370365E-3</v>
      </c>
      <c r="E89" s="212">
        <v>0.01</v>
      </c>
      <c r="F89" s="164">
        <v>4.6180555555555558E-3</v>
      </c>
      <c r="G89" s="164">
        <v>8.1018518518518516E-4</v>
      </c>
      <c r="H89" s="145"/>
      <c r="I89" s="199"/>
      <c r="J89" s="79">
        <v>7.9861111111111105E-4</v>
      </c>
      <c r="K89" s="212">
        <v>1.3310185185185185E-3</v>
      </c>
      <c r="L89" s="212">
        <v>1.9560185185185184E-3</v>
      </c>
      <c r="M89" s="68">
        <v>2.4305555555555556E-3</v>
      </c>
      <c r="N89" s="212">
        <v>0</v>
      </c>
      <c r="O89" s="145"/>
      <c r="P89" s="204"/>
      <c r="Q89" s="169">
        <v>1.423611111111111E-3</v>
      </c>
      <c r="R89" s="212">
        <v>3.1481481481481482E-3</v>
      </c>
      <c r="S89" s="212">
        <v>2.2800925925925927E-3</v>
      </c>
      <c r="T89" s="212">
        <v>6.134259259259259E-4</v>
      </c>
      <c r="U89" s="212">
        <v>2.2685185185185182E-3</v>
      </c>
      <c r="V89" s="145"/>
      <c r="W89" s="145"/>
      <c r="X89" s="240">
        <v>4.3518518518518515E-3</v>
      </c>
      <c r="Y89" s="241">
        <v>2.5231481481481481E-3</v>
      </c>
      <c r="Z89" s="241">
        <v>2.0949074074074073E-3</v>
      </c>
      <c r="AA89" s="241">
        <v>3.4953703703703705E-3</v>
      </c>
      <c r="AB89" s="241">
        <v>1.5509259259259261E-3</v>
      </c>
      <c r="AC89" s="242"/>
      <c r="AD89" s="199"/>
      <c r="AE89" s="79">
        <v>2.7546296296296294E-3</v>
      </c>
      <c r="AF89" s="110">
        <f>AVERAGE(C89:AE89)</f>
        <v>2.7529761904761902E-3</v>
      </c>
      <c r="AG89"/>
      <c r="AH89"/>
      <c r="AI89"/>
      <c r="AJ89"/>
      <c r="AK89"/>
      <c r="AL89"/>
      <c r="AM89"/>
      <c r="AN89"/>
      <c r="AO89"/>
    </row>
    <row r="90" spans="1:41" x14ac:dyDescent="0.25">
      <c r="A90" s="98" t="s">
        <v>212</v>
      </c>
      <c r="B90" s="143"/>
      <c r="C90" s="84">
        <v>0</v>
      </c>
      <c r="D90" s="87">
        <v>0</v>
      </c>
      <c r="E90" s="87">
        <v>0</v>
      </c>
      <c r="F90" s="84">
        <v>0</v>
      </c>
      <c r="G90" s="84">
        <v>0</v>
      </c>
      <c r="H90" s="143"/>
      <c r="I90" s="143"/>
      <c r="J90" s="84">
        <v>0</v>
      </c>
      <c r="K90" s="87">
        <v>0</v>
      </c>
      <c r="L90" s="87">
        <v>0</v>
      </c>
      <c r="M90" s="87">
        <v>0</v>
      </c>
      <c r="N90" s="87">
        <v>0</v>
      </c>
      <c r="O90" s="143"/>
      <c r="P90" s="144"/>
      <c r="Q90" s="211">
        <v>0</v>
      </c>
      <c r="R90" s="87">
        <v>0</v>
      </c>
      <c r="S90" s="87">
        <v>0</v>
      </c>
      <c r="T90" s="87">
        <v>0</v>
      </c>
      <c r="U90" s="87">
        <v>0</v>
      </c>
      <c r="V90" s="143"/>
      <c r="W90" s="143"/>
      <c r="X90" s="84">
        <v>0</v>
      </c>
      <c r="Y90" s="87">
        <v>0</v>
      </c>
      <c r="Z90" s="87">
        <v>0</v>
      </c>
      <c r="AA90" s="87">
        <v>0</v>
      </c>
      <c r="AB90" s="87">
        <v>0</v>
      </c>
      <c r="AC90" s="143"/>
      <c r="AD90" s="143"/>
      <c r="AE90" s="84">
        <v>0</v>
      </c>
      <c r="AF90" s="1">
        <f t="shared" ref="AF90:AF95" si="47">SUM(C90:AE90)</f>
        <v>0</v>
      </c>
    </row>
    <row r="91" spans="1:41" x14ac:dyDescent="0.25">
      <c r="A91" s="98" t="s">
        <v>213</v>
      </c>
      <c r="B91" s="143"/>
      <c r="C91" s="84">
        <v>32</v>
      </c>
      <c r="D91" s="87">
        <v>13</v>
      </c>
      <c r="E91" s="87">
        <v>24</v>
      </c>
      <c r="F91" s="84">
        <v>25</v>
      </c>
      <c r="G91" s="84">
        <v>18</v>
      </c>
      <c r="H91" s="143"/>
      <c r="I91" s="143"/>
      <c r="J91" s="84">
        <v>30</v>
      </c>
      <c r="K91" s="87">
        <v>37</v>
      </c>
      <c r="L91" s="87">
        <v>30</v>
      </c>
      <c r="M91" s="87">
        <v>28</v>
      </c>
      <c r="N91" s="87">
        <v>26</v>
      </c>
      <c r="O91" s="143"/>
      <c r="P91" s="144"/>
      <c r="Q91" s="211">
        <v>32</v>
      </c>
      <c r="R91" s="87">
        <v>33</v>
      </c>
      <c r="S91" s="87">
        <v>30</v>
      </c>
      <c r="T91" s="87">
        <v>37</v>
      </c>
      <c r="U91" s="87">
        <v>30</v>
      </c>
      <c r="V91" s="143"/>
      <c r="W91" s="143"/>
      <c r="X91" s="84">
        <v>70</v>
      </c>
      <c r="Y91" s="87">
        <v>40</v>
      </c>
      <c r="Z91" s="87">
        <v>33</v>
      </c>
      <c r="AA91" s="87">
        <v>55</v>
      </c>
      <c r="AB91" s="87">
        <v>48</v>
      </c>
      <c r="AC91" s="143"/>
      <c r="AD91" s="143"/>
      <c r="AE91" s="84">
        <v>63</v>
      </c>
      <c r="AF91" s="1">
        <f t="shared" si="47"/>
        <v>734</v>
      </c>
    </row>
    <row r="92" spans="1:41" s="100" customFormat="1" x14ac:dyDescent="0.25">
      <c r="A92" s="99" t="s">
        <v>214</v>
      </c>
      <c r="B92" s="143"/>
      <c r="C92" s="84">
        <v>7</v>
      </c>
      <c r="D92" s="87">
        <v>11</v>
      </c>
      <c r="E92" s="87">
        <v>8</v>
      </c>
      <c r="F92" s="84">
        <v>8</v>
      </c>
      <c r="G92" s="84">
        <v>16</v>
      </c>
      <c r="H92" s="143"/>
      <c r="I92" s="143"/>
      <c r="J92" s="84">
        <v>4</v>
      </c>
      <c r="K92" s="87">
        <v>3</v>
      </c>
      <c r="L92" s="87">
        <v>9</v>
      </c>
      <c r="M92" s="87">
        <v>15</v>
      </c>
      <c r="N92" s="87">
        <v>3</v>
      </c>
      <c r="O92" s="143"/>
      <c r="P92" s="144"/>
      <c r="Q92" s="211">
        <v>5</v>
      </c>
      <c r="R92" s="87">
        <v>20</v>
      </c>
      <c r="S92" s="87">
        <v>8</v>
      </c>
      <c r="T92" s="87">
        <v>5</v>
      </c>
      <c r="U92" s="87">
        <v>5</v>
      </c>
      <c r="V92" s="143"/>
      <c r="W92" s="143"/>
      <c r="X92" s="84">
        <v>2</v>
      </c>
      <c r="Y92" s="87">
        <v>6</v>
      </c>
      <c r="Z92" s="87">
        <v>4</v>
      </c>
      <c r="AA92" s="87">
        <v>6</v>
      </c>
      <c r="AB92" s="87">
        <v>5</v>
      </c>
      <c r="AC92" s="143"/>
      <c r="AD92" s="143"/>
      <c r="AE92" s="84">
        <v>7</v>
      </c>
      <c r="AF92" s="87">
        <f t="shared" si="47"/>
        <v>157</v>
      </c>
    </row>
    <row r="93" spans="1:41" x14ac:dyDescent="0.25">
      <c r="A93" s="99" t="s">
        <v>215</v>
      </c>
      <c r="B93" s="143"/>
      <c r="C93" s="84">
        <v>3</v>
      </c>
      <c r="D93" s="87">
        <v>3</v>
      </c>
      <c r="E93" s="87">
        <v>4</v>
      </c>
      <c r="F93" s="84">
        <v>7</v>
      </c>
      <c r="G93" s="84">
        <v>8</v>
      </c>
      <c r="H93" s="143"/>
      <c r="I93" s="143"/>
      <c r="J93" s="84">
        <v>8</v>
      </c>
      <c r="K93" s="87">
        <v>13</v>
      </c>
      <c r="L93" s="87">
        <v>11</v>
      </c>
      <c r="M93" s="87">
        <v>5</v>
      </c>
      <c r="N93" s="87">
        <v>2</v>
      </c>
      <c r="O93" s="143"/>
      <c r="P93" s="144"/>
      <c r="Q93" s="211">
        <v>8</v>
      </c>
      <c r="R93" s="87">
        <v>6</v>
      </c>
      <c r="S93" s="87">
        <v>10</v>
      </c>
      <c r="T93" s="87">
        <v>9</v>
      </c>
      <c r="U93" s="87">
        <v>4</v>
      </c>
      <c r="V93" s="143"/>
      <c r="W93" s="143"/>
      <c r="X93" s="84">
        <v>9</v>
      </c>
      <c r="Y93" s="87">
        <v>5</v>
      </c>
      <c r="Z93" s="87">
        <v>7</v>
      </c>
      <c r="AA93" s="87">
        <v>5</v>
      </c>
      <c r="AB93" s="87">
        <v>4</v>
      </c>
      <c r="AC93" s="143"/>
      <c r="AD93" s="143"/>
      <c r="AE93" s="84">
        <v>7</v>
      </c>
      <c r="AF93" s="1">
        <f t="shared" si="47"/>
        <v>138</v>
      </c>
    </row>
    <row r="94" spans="1:41" x14ac:dyDescent="0.25">
      <c r="A94" s="105" t="s">
        <v>216</v>
      </c>
      <c r="B94" s="143"/>
      <c r="C94" s="84">
        <v>0</v>
      </c>
      <c r="D94" s="211">
        <v>1</v>
      </c>
      <c r="E94" s="211">
        <v>0</v>
      </c>
      <c r="F94" s="163">
        <v>0</v>
      </c>
      <c r="G94" s="163">
        <v>1</v>
      </c>
      <c r="H94" s="143"/>
      <c r="I94" s="143"/>
      <c r="J94" s="84">
        <v>0</v>
      </c>
      <c r="K94" s="211">
        <v>1</v>
      </c>
      <c r="L94" s="211">
        <v>1</v>
      </c>
      <c r="M94" s="211">
        <v>0</v>
      </c>
      <c r="N94" s="211">
        <v>1</v>
      </c>
      <c r="O94" s="144"/>
      <c r="P94" s="144"/>
      <c r="Q94" s="211">
        <v>1</v>
      </c>
      <c r="R94" s="211">
        <v>1</v>
      </c>
      <c r="S94" s="211">
        <v>1</v>
      </c>
      <c r="T94" s="211">
        <v>1</v>
      </c>
      <c r="U94" s="211">
        <v>3</v>
      </c>
      <c r="V94" s="144"/>
      <c r="W94" s="143"/>
      <c r="X94" s="84">
        <v>1</v>
      </c>
      <c r="Y94" s="211">
        <v>0</v>
      </c>
      <c r="Z94" s="211">
        <v>0</v>
      </c>
      <c r="AA94" s="211">
        <v>0</v>
      </c>
      <c r="AB94" s="211">
        <v>1</v>
      </c>
      <c r="AC94" s="144"/>
      <c r="AD94" s="143"/>
      <c r="AE94" s="84">
        <v>0</v>
      </c>
      <c r="AF94" s="1">
        <f t="shared" si="47"/>
        <v>14</v>
      </c>
    </row>
    <row r="95" spans="1:41" s="1" customFormat="1" x14ac:dyDescent="0.25">
      <c r="A95" s="98" t="s">
        <v>211</v>
      </c>
      <c r="B95" s="143"/>
      <c r="C95" s="84">
        <v>56</v>
      </c>
      <c r="D95" s="87">
        <v>65</v>
      </c>
      <c r="E95" s="87">
        <v>29</v>
      </c>
      <c r="F95" s="84">
        <v>53</v>
      </c>
      <c r="G95" s="84">
        <v>75</v>
      </c>
      <c r="H95" s="143"/>
      <c r="I95" s="143"/>
      <c r="J95" s="84">
        <v>56</v>
      </c>
      <c r="K95" s="87">
        <v>73</v>
      </c>
      <c r="L95" s="87">
        <v>57</v>
      </c>
      <c r="M95" s="87">
        <v>60</v>
      </c>
      <c r="N95" s="87">
        <v>60</v>
      </c>
      <c r="O95" s="143"/>
      <c r="P95" s="143"/>
      <c r="Q95" s="87">
        <v>57</v>
      </c>
      <c r="R95" s="87">
        <v>63</v>
      </c>
      <c r="S95" s="87">
        <v>48</v>
      </c>
      <c r="T95" s="87">
        <v>64</v>
      </c>
      <c r="U95" s="87">
        <v>59</v>
      </c>
      <c r="V95" s="143"/>
      <c r="W95" s="143"/>
      <c r="X95" s="84">
        <v>72</v>
      </c>
      <c r="Y95" s="87">
        <v>74</v>
      </c>
      <c r="Z95" s="87">
        <v>65</v>
      </c>
      <c r="AA95" s="87">
        <v>58</v>
      </c>
      <c r="AB95" s="87">
        <v>58</v>
      </c>
      <c r="AC95" s="143"/>
      <c r="AD95" s="143"/>
      <c r="AE95" s="84">
        <v>48</v>
      </c>
      <c r="AF95" s="1">
        <f t="shared" si="47"/>
        <v>1250</v>
      </c>
      <c r="AG95"/>
      <c r="AH95"/>
      <c r="AI95"/>
      <c r="AJ95"/>
      <c r="AK95"/>
      <c r="AL95"/>
      <c r="AM95"/>
      <c r="AN95"/>
      <c r="AO95"/>
    </row>
    <row r="96" spans="1:41" x14ac:dyDescent="0.25">
      <c r="I96" s="213"/>
      <c r="J96" s="213"/>
      <c r="K96" s="213"/>
      <c r="L96" s="213"/>
      <c r="M96" s="213"/>
      <c r="N96" s="213"/>
      <c r="O96" s="214"/>
      <c r="P96" s="214"/>
      <c r="Q96" s="214"/>
    </row>
    <row r="97" spans="9:25" x14ac:dyDescent="0.25">
      <c r="I97" s="213"/>
      <c r="J97" s="213"/>
      <c r="K97" s="213"/>
      <c r="L97" s="213"/>
      <c r="M97" s="213"/>
      <c r="N97" s="213"/>
      <c r="O97" s="214"/>
      <c r="P97" s="214"/>
      <c r="Q97" s="214"/>
    </row>
    <row r="98" spans="9:25" x14ac:dyDescent="0.25">
      <c r="I98" s="213"/>
      <c r="J98" s="213"/>
      <c r="K98" s="213"/>
      <c r="L98" s="215"/>
      <c r="M98" s="213"/>
      <c r="N98" s="213"/>
      <c r="O98" s="216"/>
      <c r="P98" s="214"/>
      <c r="Q98" s="217"/>
      <c r="S98" s="221">
        <v>4.3750000000000004E-3</v>
      </c>
      <c r="T98" s="221">
        <v>1.8055555555555557E-3</v>
      </c>
      <c r="W98" s="221">
        <v>3.0092592592592593E-3</v>
      </c>
      <c r="X98" s="221">
        <v>2.0833333333333333E-3</v>
      </c>
      <c r="Y98" s="221">
        <v>2.6921296296296297E-2</v>
      </c>
    </row>
    <row r="99" spans="9:25" x14ac:dyDescent="0.25">
      <c r="M99" s="221"/>
      <c r="S99" s="221">
        <v>8.8310185185185193E-3</v>
      </c>
      <c r="T99" s="221">
        <v>2.4421296296296296E-3</v>
      </c>
      <c r="X99" s="221"/>
      <c r="Y99" s="221">
        <v>4.1921296296296297E-2</v>
      </c>
    </row>
    <row r="100" spans="9:25" x14ac:dyDescent="0.25">
      <c r="M100" s="221"/>
      <c r="S100" s="221">
        <v>4.6180555555555558E-3</v>
      </c>
      <c r="T100" s="221">
        <v>2.7662037037037034E-3</v>
      </c>
      <c r="X100" s="221"/>
      <c r="Y100" s="221">
        <v>1.2256944444444445E-2</v>
      </c>
    </row>
    <row r="101" spans="9:25" x14ac:dyDescent="0.25">
      <c r="M101" s="221"/>
      <c r="S101" s="221">
        <v>2.0613425925925924E-2</v>
      </c>
      <c r="T101" s="221">
        <v>8.3333333333333339E-4</v>
      </c>
      <c r="X101" s="221"/>
      <c r="Y101" s="221">
        <v>7.1203703703703698E-3</v>
      </c>
    </row>
    <row r="102" spans="9:25" x14ac:dyDescent="0.25">
      <c r="M102" s="221"/>
      <c r="S102" s="221">
        <v>1.4930555555555556E-3</v>
      </c>
      <c r="T102" s="221">
        <v>2.6157407407407405E-3</v>
      </c>
      <c r="X102" s="221"/>
      <c r="Y102" s="221">
        <v>1.3263888888888888E-2</v>
      </c>
    </row>
    <row r="103" spans="9:25" x14ac:dyDescent="0.25">
      <c r="S103" s="221">
        <v>1.6550925925925926E-3</v>
      </c>
      <c r="T103" s="221">
        <v>9.9305555555555553E-3</v>
      </c>
      <c r="X103" s="221"/>
      <c r="Y103" s="221">
        <v>1.4699074074074074E-2</v>
      </c>
    </row>
    <row r="104" spans="9:25" x14ac:dyDescent="0.25">
      <c r="S104" s="221">
        <v>9.3749999999999997E-3</v>
      </c>
      <c r="T104" s="221">
        <v>7.0023148148148145E-3</v>
      </c>
      <c r="X104" s="221"/>
      <c r="Y104" s="221">
        <v>1.4947916666666667E-2</v>
      </c>
    </row>
    <row r="105" spans="9:25" x14ac:dyDescent="0.25">
      <c r="S105" s="221">
        <v>4.8958333333333336E-3</v>
      </c>
      <c r="T105" s="221">
        <v>3.3217592592592595E-3</v>
      </c>
      <c r="X105" s="221"/>
      <c r="Y105" s="221">
        <v>1.3310185185185185E-2</v>
      </c>
    </row>
    <row r="106" spans="9:25" x14ac:dyDescent="0.25">
      <c r="T106" s="221">
        <v>1.7349537037037035E-2</v>
      </c>
      <c r="X106" s="221"/>
      <c r="Y106" s="221">
        <v>2.0648148148148148E-2</v>
      </c>
    </row>
    <row r="107" spans="9:25" x14ac:dyDescent="0.25">
      <c r="T107" s="221">
        <v>5.185185185185185E-3</v>
      </c>
      <c r="X107" s="221"/>
      <c r="Y107" s="221">
        <v>6.9155092592592593E-3</v>
      </c>
    </row>
    <row r="108" spans="9:25" x14ac:dyDescent="0.25">
      <c r="T108" s="221">
        <v>5.4629629629629629E-3</v>
      </c>
      <c r="X108" s="221"/>
      <c r="Y108" s="221">
        <v>3.5324074074074077E-2</v>
      </c>
    </row>
    <row r="109" spans="9:25" x14ac:dyDescent="0.25">
      <c r="X109" s="221"/>
      <c r="Y109" s="221">
        <v>1.5655864197530865E-2</v>
      </c>
    </row>
    <row r="110" spans="9:25" x14ac:dyDescent="0.25">
      <c r="X110" s="221"/>
      <c r="Y110" s="221">
        <v>1.7064043209876544E-2</v>
      </c>
    </row>
    <row r="111" spans="9:25" x14ac:dyDescent="0.25">
      <c r="X111" s="221"/>
      <c r="Y111" s="221">
        <v>1.1103395061728395E-2</v>
      </c>
    </row>
    <row r="112" spans="9:25" x14ac:dyDescent="0.25">
      <c r="X112" s="221"/>
      <c r="Y112" s="221">
        <v>1.4479166666666666E-2</v>
      </c>
    </row>
    <row r="113" spans="24:25" x14ac:dyDescent="0.25">
      <c r="X113" s="221"/>
      <c r="Y113" s="221">
        <v>2.0527777777777777E-2</v>
      </c>
    </row>
    <row r="114" spans="24:25" x14ac:dyDescent="0.25">
      <c r="X114" s="221">
        <v>1.9768518518518515E-2</v>
      </c>
      <c r="Y114" s="221">
        <v>2.582175925925926E-2</v>
      </c>
    </row>
    <row r="115" spans="24:25" x14ac:dyDescent="0.25">
      <c r="X115" s="221">
        <v>6.2557870370370371E-3</v>
      </c>
      <c r="Y115" s="221">
        <v>1.1485339506172839E-2</v>
      </c>
    </row>
    <row r="116" spans="24:25" x14ac:dyDescent="0.25">
      <c r="Y116" s="221">
        <v>1.0410236625514402E-2</v>
      </c>
    </row>
    <row r="117" spans="24:25" x14ac:dyDescent="0.25">
      <c r="Y117" s="221">
        <v>1.0379050925925925E-2</v>
      </c>
    </row>
    <row r="118" spans="24:25" x14ac:dyDescent="0.25">
      <c r="Y118" s="221">
        <v>1.3396990740740741E-2</v>
      </c>
    </row>
    <row r="119" spans="24:25" x14ac:dyDescent="0.25">
      <c r="Y119" s="221">
        <v>2.0271990740740743E-2</v>
      </c>
    </row>
    <row r="125" spans="24:25" x14ac:dyDescent="0.25">
      <c r="Y125" s="221">
        <v>4.363425925925926E-3</v>
      </c>
    </row>
    <row r="126" spans="24:25" x14ac:dyDescent="0.25">
      <c r="Y126" s="221">
        <v>1.1226851851851851E-3</v>
      </c>
    </row>
    <row r="127" spans="24:25" x14ac:dyDescent="0.25">
      <c r="Y127" s="221">
        <v>9.6412037037037039E-3</v>
      </c>
    </row>
    <row r="128" spans="24:25" x14ac:dyDescent="0.25">
      <c r="Y128" s="221">
        <v>1.9675925925925924E-3</v>
      </c>
    </row>
    <row r="129" spans="25:25" x14ac:dyDescent="0.25">
      <c r="Y129" s="221">
        <v>9.3865740740740732E-3</v>
      </c>
    </row>
    <row r="130" spans="25:25" x14ac:dyDescent="0.25">
      <c r="Y130" s="221">
        <v>6.134259259259259E-4</v>
      </c>
    </row>
  </sheetData>
  <mergeCells count="3">
    <mergeCell ref="A11:XFD11"/>
    <mergeCell ref="A18:XFD19"/>
    <mergeCell ref="A29:XFD29"/>
  </mergeCell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AO130"/>
  <sheetViews>
    <sheetView topLeftCell="A44" workbookViewId="0">
      <pane xSplit="1" topLeftCell="AD1" activePane="topRight" state="frozen"/>
      <selection pane="topRight" activeCell="A65" sqref="A65"/>
    </sheetView>
  </sheetViews>
  <sheetFormatPr defaultRowHeight="15" x14ac:dyDescent="0.25"/>
  <cols>
    <col min="1" max="1" width="90.5703125" bestFit="1" customWidth="1"/>
    <col min="2" max="14" width="11.7109375" customWidth="1"/>
    <col min="15" max="17" width="11.7109375" style="194" customWidth="1"/>
    <col min="18" max="18" width="11.7109375" style="78" customWidth="1"/>
    <col min="19" max="31" width="11.7109375" customWidth="1"/>
    <col min="32" max="33" width="12.28515625" bestFit="1" customWidth="1"/>
  </cols>
  <sheetData>
    <row r="1" spans="1:33" s="82" customFormat="1" ht="15.75" thickBot="1" x14ac:dyDescent="0.3">
      <c r="A1" s="80"/>
      <c r="B1" s="81">
        <v>44166</v>
      </c>
      <c r="C1" s="81">
        <v>44167</v>
      </c>
      <c r="D1" s="81">
        <v>44168</v>
      </c>
      <c r="E1" s="81">
        <v>44169</v>
      </c>
      <c r="F1" s="81">
        <v>44170</v>
      </c>
      <c r="G1" s="81">
        <v>44171</v>
      </c>
      <c r="H1" s="81">
        <v>44172</v>
      </c>
      <c r="I1" s="81">
        <v>44173</v>
      </c>
      <c r="J1" s="81">
        <v>44174</v>
      </c>
      <c r="K1" s="81">
        <v>44175</v>
      </c>
      <c r="L1" s="81">
        <v>44176</v>
      </c>
      <c r="M1" s="81">
        <v>44177</v>
      </c>
      <c r="N1" s="81">
        <v>44178</v>
      </c>
      <c r="O1" s="81">
        <v>44179</v>
      </c>
      <c r="P1" s="81">
        <v>44180</v>
      </c>
      <c r="Q1" s="81">
        <v>44181</v>
      </c>
      <c r="R1" s="81">
        <v>44182</v>
      </c>
      <c r="S1" s="81">
        <v>44183</v>
      </c>
      <c r="T1" s="81">
        <v>44184</v>
      </c>
      <c r="U1" s="81">
        <v>44185</v>
      </c>
      <c r="V1" s="81">
        <v>44186</v>
      </c>
      <c r="W1" s="81">
        <v>44187</v>
      </c>
      <c r="X1" s="81">
        <v>44188</v>
      </c>
      <c r="Y1" s="81">
        <v>44189</v>
      </c>
      <c r="Z1" s="81">
        <v>44190</v>
      </c>
      <c r="AA1" s="81">
        <v>44191</v>
      </c>
      <c r="AB1" s="81">
        <v>44192</v>
      </c>
      <c r="AC1" s="81">
        <v>44193</v>
      </c>
      <c r="AD1" s="81">
        <v>44194</v>
      </c>
      <c r="AE1" s="81">
        <v>44195</v>
      </c>
      <c r="AF1" s="81">
        <v>44196</v>
      </c>
      <c r="AG1" s="82" t="s">
        <v>126</v>
      </c>
    </row>
    <row r="2" spans="1:33" s="49" customFormat="1" ht="15.75" hidden="1" thickBot="1" x14ac:dyDescent="0.3">
      <c r="A2" s="114" t="s">
        <v>137</v>
      </c>
      <c r="B2" s="48">
        <v>44075</v>
      </c>
      <c r="C2" s="48">
        <v>44076</v>
      </c>
      <c r="D2" s="48">
        <v>44077</v>
      </c>
      <c r="E2" s="48">
        <v>44078</v>
      </c>
      <c r="F2" s="48">
        <v>44079</v>
      </c>
      <c r="G2" s="48">
        <v>44080</v>
      </c>
      <c r="H2" s="48">
        <v>44081</v>
      </c>
      <c r="I2" s="48">
        <v>44082</v>
      </c>
      <c r="J2" s="48">
        <v>44083</v>
      </c>
      <c r="K2" s="48">
        <v>44084</v>
      </c>
      <c r="L2" s="48">
        <v>44085</v>
      </c>
      <c r="M2" s="48">
        <v>44086</v>
      </c>
      <c r="N2" s="48">
        <v>44087</v>
      </c>
      <c r="O2" s="48">
        <v>44088</v>
      </c>
      <c r="P2" s="48">
        <v>44089</v>
      </c>
      <c r="Q2" s="48">
        <v>44090</v>
      </c>
      <c r="R2" s="197">
        <v>44091</v>
      </c>
      <c r="S2" s="48">
        <v>44092</v>
      </c>
      <c r="T2" s="48">
        <v>44093</v>
      </c>
      <c r="U2" s="48">
        <v>44094</v>
      </c>
      <c r="V2" s="48">
        <v>44095</v>
      </c>
      <c r="W2" s="48">
        <v>44096</v>
      </c>
      <c r="X2" s="48">
        <v>44097</v>
      </c>
      <c r="Y2" s="48">
        <v>44098</v>
      </c>
      <c r="Z2" s="48">
        <v>44099</v>
      </c>
      <c r="AA2" s="48">
        <v>44100</v>
      </c>
      <c r="AB2" s="48">
        <v>44101</v>
      </c>
      <c r="AC2" s="48">
        <v>44102</v>
      </c>
      <c r="AD2" s="48">
        <v>44103</v>
      </c>
      <c r="AE2" s="48">
        <v>44104</v>
      </c>
    </row>
    <row r="3" spans="1:33" s="24" customFormat="1" ht="15.75" hidden="1" thickBot="1" x14ac:dyDescent="0.3">
      <c r="A3" s="26" t="s">
        <v>0</v>
      </c>
      <c r="B3" s="23">
        <v>63</v>
      </c>
      <c r="C3" s="23"/>
      <c r="H3" s="1"/>
      <c r="I3" s="1"/>
      <c r="J3" s="1"/>
      <c r="O3" s="188"/>
      <c r="P3" s="188"/>
      <c r="Q3" s="188"/>
      <c r="R3" s="198"/>
      <c r="X3" s="25"/>
      <c r="AA3" s="25"/>
      <c r="AB3" s="25"/>
      <c r="AC3" s="25"/>
    </row>
    <row r="4" spans="1:33" s="1" customFormat="1" ht="15.75" hidden="1" thickBot="1" x14ac:dyDescent="0.3">
      <c r="A4" s="27" t="s">
        <v>1</v>
      </c>
      <c r="B4" s="22">
        <v>33</v>
      </c>
      <c r="C4" s="22"/>
      <c r="O4" s="189"/>
      <c r="P4" s="189"/>
      <c r="Q4" s="189"/>
      <c r="R4" s="143"/>
      <c r="X4" s="2"/>
      <c r="AA4" s="2"/>
      <c r="AB4" s="2"/>
      <c r="AC4" s="2"/>
    </row>
    <row r="5" spans="1:33" s="1" customFormat="1" ht="15.75" hidden="1" thickBot="1" x14ac:dyDescent="0.3">
      <c r="A5" s="27" t="s">
        <v>2</v>
      </c>
      <c r="B5" s="22">
        <v>30</v>
      </c>
      <c r="C5" s="22"/>
      <c r="O5" s="189"/>
      <c r="P5" s="189"/>
      <c r="Q5" s="189"/>
      <c r="R5" s="143"/>
      <c r="X5" s="2"/>
      <c r="AA5" s="2"/>
      <c r="AB5" s="2"/>
      <c r="AC5" s="2"/>
    </row>
    <row r="6" spans="1:33" s="1" customFormat="1" ht="15.75" hidden="1" thickBot="1" x14ac:dyDescent="0.3">
      <c r="A6" s="28" t="s">
        <v>3</v>
      </c>
      <c r="B6" s="70">
        <v>2.0127314814814817E-2</v>
      </c>
      <c r="C6" s="70"/>
      <c r="D6" s="64"/>
      <c r="E6" s="64"/>
      <c r="F6" s="64"/>
      <c r="G6" s="64"/>
      <c r="H6" s="64"/>
      <c r="I6" s="64"/>
      <c r="J6" s="64"/>
      <c r="K6" s="64"/>
      <c r="L6" s="64"/>
      <c r="M6" s="64"/>
      <c r="N6" s="64"/>
      <c r="O6" s="190"/>
      <c r="P6" s="190"/>
      <c r="Q6" s="190"/>
      <c r="R6" s="199"/>
      <c r="S6" s="64"/>
      <c r="T6" s="64"/>
      <c r="U6" s="64"/>
      <c r="V6" s="64"/>
      <c r="W6" s="64"/>
      <c r="X6" s="4"/>
      <c r="Y6" s="64"/>
      <c r="Z6" s="64"/>
      <c r="AA6" s="4"/>
      <c r="AB6" s="4"/>
      <c r="AC6" s="5"/>
      <c r="AD6" s="64"/>
    </row>
    <row r="7" spans="1:33" s="1" customFormat="1" ht="15.75" hidden="1" thickBot="1" x14ac:dyDescent="0.3">
      <c r="A7" s="28" t="s">
        <v>50</v>
      </c>
      <c r="B7" s="70">
        <v>3.1249999999999997E-3</v>
      </c>
      <c r="C7" s="70"/>
      <c r="D7" s="64"/>
      <c r="E7" s="64"/>
      <c r="F7" s="64"/>
      <c r="G7" s="64"/>
      <c r="H7" s="64"/>
      <c r="I7" s="64"/>
      <c r="J7" s="64"/>
      <c r="K7" s="64"/>
      <c r="L7" s="64"/>
      <c r="M7" s="64"/>
      <c r="N7" s="64"/>
      <c r="O7" s="190"/>
      <c r="P7" s="190"/>
      <c r="Q7" s="190"/>
      <c r="R7" s="199"/>
      <c r="S7" s="64"/>
      <c r="T7" s="64"/>
      <c r="U7" s="64"/>
      <c r="V7" s="64"/>
      <c r="W7" s="64"/>
      <c r="X7" s="4"/>
      <c r="Y7" s="64"/>
      <c r="Z7" s="64"/>
      <c r="AA7" s="5"/>
      <c r="AB7" s="5"/>
      <c r="AC7" s="4"/>
      <c r="AD7" s="64"/>
    </row>
    <row r="8" spans="1:33" s="1" customFormat="1" ht="15.75" hidden="1" thickBot="1" x14ac:dyDescent="0.3">
      <c r="A8" s="28" t="s">
        <v>125</v>
      </c>
      <c r="B8" s="70">
        <v>1.4444444444444446E-2</v>
      </c>
      <c r="C8" s="70"/>
      <c r="D8" s="64"/>
      <c r="E8" s="64"/>
      <c r="F8" s="64"/>
      <c r="G8" s="64"/>
      <c r="H8" s="64"/>
      <c r="I8" s="64"/>
      <c r="J8" s="64"/>
      <c r="K8" s="64"/>
      <c r="L8" s="64"/>
      <c r="M8" s="64"/>
      <c r="N8" s="64"/>
      <c r="O8" s="190"/>
      <c r="P8" s="190"/>
      <c r="Q8" s="190"/>
      <c r="R8" s="199"/>
      <c r="S8" s="64"/>
      <c r="T8" s="64"/>
      <c r="U8" s="64"/>
      <c r="V8" s="64"/>
      <c r="W8" s="64"/>
      <c r="X8" s="4"/>
      <c r="Y8" s="64"/>
      <c r="Z8" s="64"/>
      <c r="AA8" s="5"/>
      <c r="AB8" s="5"/>
      <c r="AC8" s="4"/>
      <c r="AD8" s="64"/>
    </row>
    <row r="9" spans="1:33" s="17" customFormat="1" ht="15.75" hidden="1" thickBot="1" x14ac:dyDescent="0.3">
      <c r="A9" s="37" t="s">
        <v>51</v>
      </c>
      <c r="B9" s="3">
        <f>SUM(B4/B3)</f>
        <v>0.52380952380952384</v>
      </c>
      <c r="C9" s="3" t="e">
        <f>SUM(C4/C3)</f>
        <v>#DIV/0!</v>
      </c>
      <c r="D9" s="3" t="e">
        <f>SUM(D4/D3)</f>
        <v>#DIV/0!</v>
      </c>
      <c r="E9" s="3" t="e">
        <f t="shared" ref="E9:AF9" si="0">SUM(E4/E3)</f>
        <v>#DIV/0!</v>
      </c>
      <c r="F9" s="3" t="e">
        <f t="shared" si="0"/>
        <v>#DIV/0!</v>
      </c>
      <c r="G9" s="3" t="e">
        <f t="shared" si="0"/>
        <v>#DIV/0!</v>
      </c>
      <c r="H9" s="3" t="e">
        <f t="shared" si="0"/>
        <v>#DIV/0!</v>
      </c>
      <c r="I9" s="3" t="e">
        <f t="shared" si="0"/>
        <v>#DIV/0!</v>
      </c>
      <c r="J9" s="3" t="e">
        <f t="shared" si="0"/>
        <v>#DIV/0!</v>
      </c>
      <c r="K9" s="3" t="e">
        <f t="shared" si="0"/>
        <v>#DIV/0!</v>
      </c>
      <c r="L9" s="3" t="e">
        <f t="shared" si="0"/>
        <v>#DIV/0!</v>
      </c>
      <c r="M9" s="3" t="e">
        <f t="shared" si="0"/>
        <v>#DIV/0!</v>
      </c>
      <c r="N9" s="3" t="e">
        <f t="shared" si="0"/>
        <v>#DIV/0!</v>
      </c>
      <c r="O9" s="191" t="e">
        <f t="shared" si="0"/>
        <v>#DIV/0!</v>
      </c>
      <c r="P9" s="191" t="e">
        <f t="shared" si="0"/>
        <v>#DIV/0!</v>
      </c>
      <c r="Q9" s="191" t="e">
        <f t="shared" si="0"/>
        <v>#DIV/0!</v>
      </c>
      <c r="R9" s="200" t="e">
        <f t="shared" si="0"/>
        <v>#DIV/0!</v>
      </c>
      <c r="S9" s="3" t="e">
        <f t="shared" si="0"/>
        <v>#DIV/0!</v>
      </c>
      <c r="T9" s="3" t="e">
        <f t="shared" si="0"/>
        <v>#DIV/0!</v>
      </c>
      <c r="U9" s="3" t="e">
        <f t="shared" si="0"/>
        <v>#DIV/0!</v>
      </c>
      <c r="V9" s="3" t="e">
        <f t="shared" si="0"/>
        <v>#DIV/0!</v>
      </c>
      <c r="W9" s="3" t="e">
        <f t="shared" si="0"/>
        <v>#DIV/0!</v>
      </c>
      <c r="X9" s="3" t="e">
        <f t="shared" si="0"/>
        <v>#DIV/0!</v>
      </c>
      <c r="Y9" s="3" t="e">
        <f t="shared" si="0"/>
        <v>#DIV/0!</v>
      </c>
      <c r="Z9" s="3" t="e">
        <f t="shared" si="0"/>
        <v>#DIV/0!</v>
      </c>
      <c r="AA9" s="3" t="e">
        <f t="shared" si="0"/>
        <v>#DIV/0!</v>
      </c>
      <c r="AB9" s="3" t="e">
        <f t="shared" si="0"/>
        <v>#DIV/0!</v>
      </c>
      <c r="AC9" s="3" t="e">
        <f t="shared" si="0"/>
        <v>#DIV/0!</v>
      </c>
      <c r="AD9" s="3" t="e">
        <f t="shared" si="0"/>
        <v>#DIV/0!</v>
      </c>
      <c r="AE9" s="3" t="e">
        <f t="shared" si="0"/>
        <v>#DIV/0!</v>
      </c>
      <c r="AF9" s="3" t="e">
        <f t="shared" si="0"/>
        <v>#DIV/0!</v>
      </c>
      <c r="AG9" s="3" t="e">
        <f t="shared" ref="AG9" si="1">SUM(AG4/AG3)</f>
        <v>#DIV/0!</v>
      </c>
    </row>
    <row r="10" spans="1:33" s="17" customFormat="1" ht="15.75" hidden="1" thickBot="1" x14ac:dyDescent="0.3">
      <c r="A10" s="36" t="s">
        <v>45</v>
      </c>
      <c r="B10" s="3">
        <f>SUM(B5/B3)</f>
        <v>0.47619047619047616</v>
      </c>
      <c r="C10" s="3" t="e">
        <f>SUM(C5/C3)</f>
        <v>#DIV/0!</v>
      </c>
      <c r="D10" s="3" t="e">
        <f>SUM(D5/D3)</f>
        <v>#DIV/0!</v>
      </c>
      <c r="E10" s="3" t="e">
        <f t="shared" ref="E10:AF10" si="2">SUM(E5/E3)</f>
        <v>#DIV/0!</v>
      </c>
      <c r="F10" s="3" t="e">
        <f t="shared" si="2"/>
        <v>#DIV/0!</v>
      </c>
      <c r="G10" s="3" t="e">
        <f t="shared" si="2"/>
        <v>#DIV/0!</v>
      </c>
      <c r="H10" s="3" t="e">
        <f t="shared" si="2"/>
        <v>#DIV/0!</v>
      </c>
      <c r="I10" s="3" t="e">
        <f t="shared" si="2"/>
        <v>#DIV/0!</v>
      </c>
      <c r="J10" s="3" t="e">
        <f t="shared" si="2"/>
        <v>#DIV/0!</v>
      </c>
      <c r="K10" s="3" t="e">
        <f t="shared" si="2"/>
        <v>#DIV/0!</v>
      </c>
      <c r="L10" s="3" t="e">
        <f t="shared" si="2"/>
        <v>#DIV/0!</v>
      </c>
      <c r="M10" s="3" t="e">
        <f t="shared" si="2"/>
        <v>#DIV/0!</v>
      </c>
      <c r="N10" s="3" t="e">
        <f t="shared" si="2"/>
        <v>#DIV/0!</v>
      </c>
      <c r="O10" s="191" t="e">
        <f t="shared" si="2"/>
        <v>#DIV/0!</v>
      </c>
      <c r="P10" s="191" t="e">
        <f t="shared" si="2"/>
        <v>#DIV/0!</v>
      </c>
      <c r="Q10" s="191" t="e">
        <f t="shared" si="2"/>
        <v>#DIV/0!</v>
      </c>
      <c r="R10" s="200" t="e">
        <f t="shared" si="2"/>
        <v>#DIV/0!</v>
      </c>
      <c r="S10" s="3" t="e">
        <f t="shared" si="2"/>
        <v>#DIV/0!</v>
      </c>
      <c r="T10" s="3" t="e">
        <f t="shared" si="2"/>
        <v>#DIV/0!</v>
      </c>
      <c r="U10" s="3" t="e">
        <f t="shared" si="2"/>
        <v>#DIV/0!</v>
      </c>
      <c r="V10" s="3" t="e">
        <f t="shared" si="2"/>
        <v>#DIV/0!</v>
      </c>
      <c r="W10" s="3" t="e">
        <f t="shared" si="2"/>
        <v>#DIV/0!</v>
      </c>
      <c r="X10" s="3" t="e">
        <f t="shared" si="2"/>
        <v>#DIV/0!</v>
      </c>
      <c r="Y10" s="3" t="e">
        <f t="shared" si="2"/>
        <v>#DIV/0!</v>
      </c>
      <c r="Z10" s="3" t="e">
        <f t="shared" si="2"/>
        <v>#DIV/0!</v>
      </c>
      <c r="AA10" s="3" t="e">
        <f t="shared" si="2"/>
        <v>#DIV/0!</v>
      </c>
      <c r="AB10" s="3" t="e">
        <f t="shared" si="2"/>
        <v>#DIV/0!</v>
      </c>
      <c r="AC10" s="3" t="e">
        <f t="shared" si="2"/>
        <v>#DIV/0!</v>
      </c>
      <c r="AD10" s="3" t="e">
        <f t="shared" si="2"/>
        <v>#DIV/0!</v>
      </c>
      <c r="AE10" s="3" t="e">
        <f t="shared" si="2"/>
        <v>#DIV/0!</v>
      </c>
      <c r="AF10" s="3" t="e">
        <f t="shared" si="2"/>
        <v>#DIV/0!</v>
      </c>
      <c r="AG10" s="3" t="e">
        <f t="shared" ref="AG10" si="3">SUM(AG5/AG3)</f>
        <v>#DIV/0!</v>
      </c>
    </row>
    <row r="11" spans="1:33" s="430" customFormat="1" ht="15.75" hidden="1" thickBot="1" x14ac:dyDescent="0.3">
      <c r="A11" s="428" t="s">
        <v>54</v>
      </c>
      <c r="B11" s="429"/>
      <c r="C11" s="429"/>
      <c r="D11" s="429"/>
      <c r="E11" s="429"/>
      <c r="F11" s="429"/>
      <c r="G11" s="429"/>
      <c r="H11" s="429"/>
      <c r="I11" s="440"/>
      <c r="J11" s="429"/>
      <c r="K11" s="429"/>
      <c r="L11" s="429"/>
      <c r="M11" s="429"/>
      <c r="N11" s="429"/>
      <c r="O11" s="429"/>
      <c r="P11" s="429"/>
      <c r="Q11" s="429"/>
      <c r="R11" s="429"/>
      <c r="S11" s="429"/>
      <c r="T11" s="429"/>
      <c r="U11" s="429"/>
      <c r="V11" s="429"/>
      <c r="W11" s="429"/>
      <c r="X11" s="429"/>
      <c r="Y11" s="429"/>
      <c r="Z11" s="429"/>
      <c r="AA11" s="429"/>
      <c r="AB11" s="429"/>
      <c r="AC11" s="429"/>
      <c r="AD11" s="429"/>
      <c r="AE11" s="429"/>
    </row>
    <row r="12" spans="1:33" s="24" customFormat="1" ht="15.75" hidden="1" thickBot="1" x14ac:dyDescent="0.3">
      <c r="A12" s="26" t="s">
        <v>4</v>
      </c>
      <c r="B12" s="23">
        <v>10</v>
      </c>
      <c r="C12" s="23"/>
      <c r="I12" s="1"/>
      <c r="O12" s="188"/>
      <c r="P12" s="188"/>
      <c r="Q12" s="188"/>
      <c r="R12" s="198"/>
      <c r="X12" s="25"/>
      <c r="AA12" s="25"/>
      <c r="AB12" s="2"/>
      <c r="AC12" s="2"/>
    </row>
    <row r="13" spans="1:33" s="1" customFormat="1" ht="15.75" hidden="1" thickBot="1" x14ac:dyDescent="0.3">
      <c r="A13" s="27" t="s">
        <v>5</v>
      </c>
      <c r="B13" s="22">
        <v>4</v>
      </c>
      <c r="C13" s="22"/>
      <c r="O13" s="189"/>
      <c r="P13" s="189"/>
      <c r="Q13" s="189"/>
      <c r="R13" s="143"/>
      <c r="X13" s="2"/>
      <c r="AA13" s="2"/>
      <c r="AB13" s="2"/>
      <c r="AC13" s="2"/>
    </row>
    <row r="14" spans="1:33" s="1" customFormat="1" ht="15.75" hidden="1" thickBot="1" x14ac:dyDescent="0.3">
      <c r="A14" s="27" t="s">
        <v>6</v>
      </c>
      <c r="B14" s="22">
        <v>16</v>
      </c>
      <c r="C14" s="22"/>
      <c r="O14" s="189"/>
      <c r="P14" s="189"/>
      <c r="Q14" s="189"/>
      <c r="R14" s="143"/>
      <c r="X14" s="2"/>
      <c r="AA14" s="2"/>
      <c r="AB14" s="2"/>
      <c r="AC14" s="2"/>
    </row>
    <row r="15" spans="1:33" s="33" customFormat="1" ht="15.75" hidden="1" thickBot="1" x14ac:dyDescent="0.3">
      <c r="A15" s="35" t="s">
        <v>48</v>
      </c>
      <c r="B15" s="3">
        <f t="shared" ref="B15:AF15" si="4">SUM(B12/B5)</f>
        <v>0.33333333333333331</v>
      </c>
      <c r="C15" s="3" t="e">
        <f t="shared" si="4"/>
        <v>#DIV/0!</v>
      </c>
      <c r="D15" s="3" t="e">
        <f t="shared" si="4"/>
        <v>#DIV/0!</v>
      </c>
      <c r="E15" s="3" t="e">
        <f t="shared" si="4"/>
        <v>#DIV/0!</v>
      </c>
      <c r="F15" s="3" t="e">
        <f t="shared" si="4"/>
        <v>#DIV/0!</v>
      </c>
      <c r="G15" s="3" t="e">
        <f t="shared" si="4"/>
        <v>#DIV/0!</v>
      </c>
      <c r="H15" s="3" t="e">
        <f t="shared" si="4"/>
        <v>#DIV/0!</v>
      </c>
      <c r="I15" s="3" t="e">
        <f t="shared" si="4"/>
        <v>#DIV/0!</v>
      </c>
      <c r="J15" s="3" t="e">
        <f t="shared" si="4"/>
        <v>#DIV/0!</v>
      </c>
      <c r="K15" s="3" t="e">
        <f t="shared" si="4"/>
        <v>#DIV/0!</v>
      </c>
      <c r="L15" s="3" t="e">
        <f t="shared" si="4"/>
        <v>#DIV/0!</v>
      </c>
      <c r="M15" s="3" t="e">
        <f t="shared" si="4"/>
        <v>#DIV/0!</v>
      </c>
      <c r="N15" s="3" t="e">
        <f t="shared" si="4"/>
        <v>#DIV/0!</v>
      </c>
      <c r="O15" s="191" t="e">
        <f t="shared" si="4"/>
        <v>#DIV/0!</v>
      </c>
      <c r="P15" s="191" t="e">
        <f t="shared" si="4"/>
        <v>#DIV/0!</v>
      </c>
      <c r="Q15" s="191" t="e">
        <f t="shared" si="4"/>
        <v>#DIV/0!</v>
      </c>
      <c r="R15" s="200" t="e">
        <f t="shared" si="4"/>
        <v>#DIV/0!</v>
      </c>
      <c r="S15" s="3" t="e">
        <f t="shared" si="4"/>
        <v>#DIV/0!</v>
      </c>
      <c r="T15" s="3" t="e">
        <f t="shared" si="4"/>
        <v>#DIV/0!</v>
      </c>
      <c r="U15" s="3" t="e">
        <f t="shared" si="4"/>
        <v>#DIV/0!</v>
      </c>
      <c r="V15" s="3" t="e">
        <f t="shared" si="4"/>
        <v>#DIV/0!</v>
      </c>
      <c r="W15" s="3" t="e">
        <f t="shared" si="4"/>
        <v>#DIV/0!</v>
      </c>
      <c r="X15" s="3" t="e">
        <f t="shared" si="4"/>
        <v>#DIV/0!</v>
      </c>
      <c r="Y15" s="3" t="e">
        <f t="shared" si="4"/>
        <v>#DIV/0!</v>
      </c>
      <c r="Z15" s="3" t="e">
        <f t="shared" si="4"/>
        <v>#DIV/0!</v>
      </c>
      <c r="AA15" s="3" t="e">
        <f t="shared" si="4"/>
        <v>#DIV/0!</v>
      </c>
      <c r="AB15" s="3" t="e">
        <f t="shared" si="4"/>
        <v>#DIV/0!</v>
      </c>
      <c r="AC15" s="3" t="e">
        <f t="shared" si="4"/>
        <v>#DIV/0!</v>
      </c>
      <c r="AD15" s="3" t="e">
        <f t="shared" si="4"/>
        <v>#DIV/0!</v>
      </c>
      <c r="AE15" s="3" t="e">
        <f t="shared" si="4"/>
        <v>#DIV/0!</v>
      </c>
      <c r="AF15" s="3" t="e">
        <f t="shared" si="4"/>
        <v>#DIV/0!</v>
      </c>
      <c r="AG15" s="3" t="e">
        <f t="shared" ref="AG15" si="5">SUM(AG12/AG5)</f>
        <v>#DIV/0!</v>
      </c>
    </row>
    <row r="16" spans="1:33" s="33" customFormat="1" ht="15.75" hidden="1" thickBot="1" x14ac:dyDescent="0.3">
      <c r="A16" s="35" t="s">
        <v>46</v>
      </c>
      <c r="B16" s="3">
        <f t="shared" ref="B16:AF16" si="6">SUM(B13/B5)</f>
        <v>0.13333333333333333</v>
      </c>
      <c r="C16" s="3" t="e">
        <f t="shared" si="6"/>
        <v>#DIV/0!</v>
      </c>
      <c r="D16" s="3" t="e">
        <f t="shared" si="6"/>
        <v>#DIV/0!</v>
      </c>
      <c r="E16" s="3" t="e">
        <f t="shared" si="6"/>
        <v>#DIV/0!</v>
      </c>
      <c r="F16" s="3" t="e">
        <f t="shared" si="6"/>
        <v>#DIV/0!</v>
      </c>
      <c r="G16" s="3" t="e">
        <f t="shared" si="6"/>
        <v>#DIV/0!</v>
      </c>
      <c r="H16" s="3" t="e">
        <f t="shared" si="6"/>
        <v>#DIV/0!</v>
      </c>
      <c r="I16" s="3" t="e">
        <f t="shared" si="6"/>
        <v>#DIV/0!</v>
      </c>
      <c r="J16" s="3" t="e">
        <f t="shared" si="6"/>
        <v>#DIV/0!</v>
      </c>
      <c r="K16" s="3" t="e">
        <f t="shared" si="6"/>
        <v>#DIV/0!</v>
      </c>
      <c r="L16" s="3" t="e">
        <f t="shared" si="6"/>
        <v>#DIV/0!</v>
      </c>
      <c r="M16" s="3" t="e">
        <f t="shared" si="6"/>
        <v>#DIV/0!</v>
      </c>
      <c r="N16" s="3" t="e">
        <f t="shared" si="6"/>
        <v>#DIV/0!</v>
      </c>
      <c r="O16" s="191" t="e">
        <f t="shared" si="6"/>
        <v>#DIV/0!</v>
      </c>
      <c r="P16" s="191" t="e">
        <f t="shared" si="6"/>
        <v>#DIV/0!</v>
      </c>
      <c r="Q16" s="191" t="e">
        <f t="shared" si="6"/>
        <v>#DIV/0!</v>
      </c>
      <c r="R16" s="200" t="e">
        <f t="shared" si="6"/>
        <v>#DIV/0!</v>
      </c>
      <c r="S16" s="3" t="e">
        <f t="shared" si="6"/>
        <v>#DIV/0!</v>
      </c>
      <c r="T16" s="3" t="e">
        <f t="shared" si="6"/>
        <v>#DIV/0!</v>
      </c>
      <c r="U16" s="3" t="e">
        <f t="shared" si="6"/>
        <v>#DIV/0!</v>
      </c>
      <c r="V16" s="3" t="e">
        <f t="shared" si="6"/>
        <v>#DIV/0!</v>
      </c>
      <c r="W16" s="3" t="e">
        <f t="shared" si="6"/>
        <v>#DIV/0!</v>
      </c>
      <c r="X16" s="3" t="e">
        <f t="shared" si="6"/>
        <v>#DIV/0!</v>
      </c>
      <c r="Y16" s="3" t="e">
        <f t="shared" si="6"/>
        <v>#DIV/0!</v>
      </c>
      <c r="Z16" s="3" t="e">
        <f t="shared" si="6"/>
        <v>#DIV/0!</v>
      </c>
      <c r="AA16" s="3" t="e">
        <f t="shared" si="6"/>
        <v>#DIV/0!</v>
      </c>
      <c r="AB16" s="3" t="e">
        <f t="shared" si="6"/>
        <v>#DIV/0!</v>
      </c>
      <c r="AC16" s="3" t="e">
        <f t="shared" si="6"/>
        <v>#DIV/0!</v>
      </c>
      <c r="AD16" s="3" t="e">
        <f t="shared" si="6"/>
        <v>#DIV/0!</v>
      </c>
      <c r="AE16" s="3" t="e">
        <f t="shared" si="6"/>
        <v>#DIV/0!</v>
      </c>
      <c r="AF16" s="3" t="e">
        <f t="shared" si="6"/>
        <v>#DIV/0!</v>
      </c>
      <c r="AG16" s="3" t="e">
        <f t="shared" ref="AG16" si="7">SUM(AG13/AG5)</f>
        <v>#DIV/0!</v>
      </c>
    </row>
    <row r="17" spans="1:33" s="33" customFormat="1" ht="15.75" hidden="1" thickBot="1" x14ac:dyDescent="0.3">
      <c r="A17" s="34" t="s">
        <v>52</v>
      </c>
      <c r="B17" s="3">
        <f t="shared" ref="B17:AF17" si="8">SUM(B14/B5)</f>
        <v>0.53333333333333333</v>
      </c>
      <c r="C17" s="3" t="e">
        <f t="shared" si="8"/>
        <v>#DIV/0!</v>
      </c>
      <c r="D17" s="3" t="e">
        <f t="shared" si="8"/>
        <v>#DIV/0!</v>
      </c>
      <c r="E17" s="3" t="e">
        <f t="shared" si="8"/>
        <v>#DIV/0!</v>
      </c>
      <c r="F17" s="3" t="e">
        <f t="shared" si="8"/>
        <v>#DIV/0!</v>
      </c>
      <c r="G17" s="3" t="e">
        <f t="shared" si="8"/>
        <v>#DIV/0!</v>
      </c>
      <c r="H17" s="3" t="e">
        <f t="shared" si="8"/>
        <v>#DIV/0!</v>
      </c>
      <c r="I17" s="3" t="e">
        <f t="shared" si="8"/>
        <v>#DIV/0!</v>
      </c>
      <c r="J17" s="3" t="e">
        <f t="shared" si="8"/>
        <v>#DIV/0!</v>
      </c>
      <c r="K17" s="3" t="e">
        <f t="shared" si="8"/>
        <v>#DIV/0!</v>
      </c>
      <c r="L17" s="3" t="e">
        <f t="shared" si="8"/>
        <v>#DIV/0!</v>
      </c>
      <c r="M17" s="3" t="e">
        <f t="shared" si="8"/>
        <v>#DIV/0!</v>
      </c>
      <c r="N17" s="3" t="e">
        <f t="shared" si="8"/>
        <v>#DIV/0!</v>
      </c>
      <c r="O17" s="191" t="e">
        <f t="shared" si="8"/>
        <v>#DIV/0!</v>
      </c>
      <c r="P17" s="191" t="e">
        <f t="shared" si="8"/>
        <v>#DIV/0!</v>
      </c>
      <c r="Q17" s="191" t="e">
        <f t="shared" si="8"/>
        <v>#DIV/0!</v>
      </c>
      <c r="R17" s="200" t="e">
        <f t="shared" si="8"/>
        <v>#DIV/0!</v>
      </c>
      <c r="S17" s="3" t="e">
        <f t="shared" si="8"/>
        <v>#DIV/0!</v>
      </c>
      <c r="T17" s="3" t="e">
        <f t="shared" si="8"/>
        <v>#DIV/0!</v>
      </c>
      <c r="U17" s="3" t="e">
        <f t="shared" si="8"/>
        <v>#DIV/0!</v>
      </c>
      <c r="V17" s="3" t="e">
        <f t="shared" si="8"/>
        <v>#DIV/0!</v>
      </c>
      <c r="W17" s="3" t="e">
        <f t="shared" si="8"/>
        <v>#DIV/0!</v>
      </c>
      <c r="X17" s="3" t="e">
        <f t="shared" si="8"/>
        <v>#DIV/0!</v>
      </c>
      <c r="Y17" s="3" t="e">
        <f t="shared" si="8"/>
        <v>#DIV/0!</v>
      </c>
      <c r="Z17" s="3" t="e">
        <f t="shared" si="8"/>
        <v>#DIV/0!</v>
      </c>
      <c r="AA17" s="3" t="e">
        <f t="shared" si="8"/>
        <v>#DIV/0!</v>
      </c>
      <c r="AB17" s="3" t="e">
        <f t="shared" si="8"/>
        <v>#DIV/0!</v>
      </c>
      <c r="AC17" s="3" t="e">
        <f t="shared" si="8"/>
        <v>#DIV/0!</v>
      </c>
      <c r="AD17" s="3" t="e">
        <f t="shared" si="8"/>
        <v>#DIV/0!</v>
      </c>
      <c r="AE17" s="3" t="e">
        <f t="shared" si="8"/>
        <v>#DIV/0!</v>
      </c>
      <c r="AF17" s="3" t="e">
        <f t="shared" si="8"/>
        <v>#DIV/0!</v>
      </c>
      <c r="AG17" s="3" t="e">
        <f t="shared" ref="AG17" si="9">SUM(AG14/AG5)</f>
        <v>#DIV/0!</v>
      </c>
    </row>
    <row r="18" spans="1:33" s="434" customFormat="1" ht="15.75" hidden="1" thickBot="1" x14ac:dyDescent="0.3"/>
    <row r="19" spans="1:33" s="434" customFormat="1" ht="15.75" hidden="1" thickBot="1" x14ac:dyDescent="0.3"/>
    <row r="20" spans="1:33" s="20" customFormat="1" ht="15.75" hidden="1" thickBot="1" x14ac:dyDescent="0.3">
      <c r="A20" s="115" t="s">
        <v>136</v>
      </c>
      <c r="B20" s="53">
        <v>44075</v>
      </c>
      <c r="C20" s="53">
        <v>44076</v>
      </c>
      <c r="D20" s="53">
        <v>44077</v>
      </c>
      <c r="E20" s="53">
        <v>44078</v>
      </c>
      <c r="F20" s="53">
        <v>44079</v>
      </c>
      <c r="G20" s="53">
        <v>44080</v>
      </c>
      <c r="H20" s="53">
        <v>44081</v>
      </c>
      <c r="I20" s="53">
        <v>44082</v>
      </c>
      <c r="J20" s="53">
        <v>44083</v>
      </c>
      <c r="K20" s="53">
        <v>44084</v>
      </c>
      <c r="L20" s="53">
        <v>44085</v>
      </c>
      <c r="M20" s="53">
        <v>44086</v>
      </c>
      <c r="N20" s="53">
        <v>44087</v>
      </c>
      <c r="O20" s="192">
        <v>44088</v>
      </c>
      <c r="P20" s="192">
        <v>44089</v>
      </c>
      <c r="Q20" s="192">
        <v>44090</v>
      </c>
      <c r="R20" s="201">
        <v>44091</v>
      </c>
      <c r="S20" s="53">
        <v>44092</v>
      </c>
      <c r="T20" s="53">
        <v>44093</v>
      </c>
      <c r="U20" s="53">
        <v>44094</v>
      </c>
      <c r="V20" s="53">
        <v>44095</v>
      </c>
      <c r="W20" s="53">
        <v>44096</v>
      </c>
      <c r="X20" s="53">
        <v>44097</v>
      </c>
      <c r="Y20" s="53">
        <v>44098</v>
      </c>
      <c r="Z20" s="53">
        <v>44099</v>
      </c>
      <c r="AA20" s="53">
        <v>44100</v>
      </c>
      <c r="AB20" s="53">
        <v>44101</v>
      </c>
      <c r="AC20" s="53">
        <v>44102</v>
      </c>
      <c r="AD20" s="53">
        <v>44103</v>
      </c>
      <c r="AE20" s="53">
        <v>44104</v>
      </c>
      <c r="AF20" s="20" t="s">
        <v>126</v>
      </c>
      <c r="AG20" s="20" t="s">
        <v>126</v>
      </c>
    </row>
    <row r="21" spans="1:33" s="25" customFormat="1" ht="15.75" hidden="1" thickBot="1" x14ac:dyDescent="0.3">
      <c r="A21" s="50" t="s">
        <v>0</v>
      </c>
      <c r="B21" s="51">
        <v>103</v>
      </c>
      <c r="D21" s="24"/>
      <c r="O21" s="188"/>
      <c r="P21" s="188"/>
      <c r="Q21" s="188"/>
      <c r="R21" s="198"/>
      <c r="AB21" s="52"/>
      <c r="AC21" s="52"/>
    </row>
    <row r="22" spans="1:33" s="2" customFormat="1" ht="15.75" hidden="1" thickBot="1" x14ac:dyDescent="0.3">
      <c r="A22" s="39" t="s">
        <v>1</v>
      </c>
      <c r="B22" s="38">
        <v>40</v>
      </c>
      <c r="D22" s="1"/>
      <c r="O22" s="189"/>
      <c r="P22" s="189"/>
      <c r="Q22" s="189"/>
      <c r="R22" s="143"/>
    </row>
    <row r="23" spans="1:33" s="2" customFormat="1" ht="15.75" hidden="1" thickBot="1" x14ac:dyDescent="0.3">
      <c r="A23" s="39" t="s">
        <v>2</v>
      </c>
      <c r="B23" s="38">
        <v>63</v>
      </c>
      <c r="D23" s="1"/>
      <c r="O23" s="189"/>
      <c r="P23" s="189"/>
      <c r="Q23" s="189"/>
      <c r="R23" s="143"/>
    </row>
    <row r="24" spans="1:33" s="2" customFormat="1" ht="15.75" hidden="1" thickBot="1" x14ac:dyDescent="0.3">
      <c r="A24" s="39" t="s">
        <v>3</v>
      </c>
      <c r="B24" s="69">
        <v>4.4814814814814814E-2</v>
      </c>
      <c r="C24" s="4"/>
      <c r="D24" s="64"/>
      <c r="E24" s="4"/>
      <c r="F24" s="4"/>
      <c r="G24" s="4"/>
      <c r="H24" s="4"/>
      <c r="I24" s="4"/>
      <c r="J24" s="4"/>
      <c r="K24" s="4"/>
      <c r="L24" s="4"/>
      <c r="M24" s="4"/>
      <c r="N24" s="4"/>
      <c r="O24" s="190"/>
      <c r="P24" s="190"/>
      <c r="Q24" s="190"/>
      <c r="R24" s="199"/>
      <c r="S24" s="4"/>
      <c r="T24" s="4"/>
      <c r="U24" s="4"/>
      <c r="V24" s="4"/>
      <c r="W24" s="4"/>
      <c r="X24" s="4"/>
      <c r="Y24" s="4"/>
      <c r="Z24" s="4"/>
      <c r="AA24" s="4"/>
      <c r="AB24" s="4"/>
      <c r="AC24" s="4"/>
      <c r="AD24" s="4"/>
    </row>
    <row r="25" spans="1:33" s="2" customFormat="1" ht="15.75" hidden="1" thickBot="1" x14ac:dyDescent="0.3">
      <c r="A25" s="39" t="s">
        <v>50</v>
      </c>
      <c r="B25" s="69">
        <v>8.8425925925925911E-3</v>
      </c>
      <c r="C25" s="4"/>
      <c r="D25" s="64"/>
      <c r="E25" s="4"/>
      <c r="F25" s="4"/>
      <c r="G25" s="4"/>
      <c r="H25" s="4"/>
      <c r="I25" s="4"/>
      <c r="J25" s="4"/>
      <c r="K25" s="4"/>
      <c r="L25" s="4"/>
      <c r="M25" s="4"/>
      <c r="N25" s="4"/>
      <c r="O25" s="190"/>
      <c r="P25" s="190"/>
      <c r="Q25" s="190"/>
      <c r="R25" s="199"/>
      <c r="S25" s="4"/>
      <c r="T25" s="4"/>
      <c r="U25" s="4"/>
      <c r="V25" s="4"/>
      <c r="W25" s="4"/>
      <c r="X25" s="4"/>
      <c r="Y25" s="4"/>
      <c r="Z25" s="4"/>
      <c r="AA25" s="5"/>
      <c r="AB25" s="5"/>
      <c r="AC25" s="5"/>
      <c r="AD25" s="4"/>
    </row>
    <row r="26" spans="1:33" s="2" customFormat="1" ht="15.75" hidden="1" thickBot="1" x14ac:dyDescent="0.3">
      <c r="A26" s="39" t="s">
        <v>125</v>
      </c>
      <c r="B26" s="69">
        <v>2.1666666666666667E-2</v>
      </c>
      <c r="C26" s="4"/>
      <c r="D26" s="64"/>
      <c r="E26" s="4"/>
      <c r="F26" s="4"/>
      <c r="G26" s="4"/>
      <c r="H26" s="4"/>
      <c r="I26" s="4"/>
      <c r="J26" s="4"/>
      <c r="K26" s="4"/>
      <c r="L26" s="4"/>
      <c r="M26" s="4"/>
      <c r="N26" s="4"/>
      <c r="O26" s="190"/>
      <c r="P26" s="190"/>
      <c r="Q26" s="190"/>
      <c r="R26" s="199"/>
      <c r="S26" s="4"/>
      <c r="T26" s="4"/>
      <c r="U26" s="4"/>
      <c r="V26" s="4"/>
      <c r="W26" s="4"/>
      <c r="X26" s="4"/>
      <c r="Y26" s="4"/>
      <c r="Z26" s="4"/>
      <c r="AA26" s="5"/>
      <c r="AB26" s="5"/>
      <c r="AC26" s="5"/>
      <c r="AD26" s="4"/>
    </row>
    <row r="27" spans="1:33" s="17" customFormat="1" ht="15.75" hidden="1" thickBot="1" x14ac:dyDescent="0.3">
      <c r="A27" s="37" t="s">
        <v>51</v>
      </c>
      <c r="B27" s="33">
        <f t="shared" ref="B27:AF27" si="10">SUM(B22/B21)</f>
        <v>0.38834951456310679</v>
      </c>
      <c r="C27" s="33" t="e">
        <f t="shared" si="10"/>
        <v>#DIV/0!</v>
      </c>
      <c r="D27" s="3" t="e">
        <f t="shared" si="10"/>
        <v>#DIV/0!</v>
      </c>
      <c r="E27" s="33" t="e">
        <f t="shared" si="10"/>
        <v>#DIV/0!</v>
      </c>
      <c r="F27" s="33" t="e">
        <f t="shared" si="10"/>
        <v>#DIV/0!</v>
      </c>
      <c r="G27" s="33" t="e">
        <f t="shared" si="10"/>
        <v>#DIV/0!</v>
      </c>
      <c r="H27" s="33" t="e">
        <f t="shared" si="10"/>
        <v>#DIV/0!</v>
      </c>
      <c r="I27" s="33" t="e">
        <f t="shared" si="10"/>
        <v>#DIV/0!</v>
      </c>
      <c r="J27" s="33" t="e">
        <f t="shared" si="10"/>
        <v>#DIV/0!</v>
      </c>
      <c r="K27" s="33" t="e">
        <f t="shared" si="10"/>
        <v>#DIV/0!</v>
      </c>
      <c r="L27" s="33" t="e">
        <f t="shared" si="10"/>
        <v>#DIV/0!</v>
      </c>
      <c r="M27" s="33" t="e">
        <f t="shared" si="10"/>
        <v>#DIV/0!</v>
      </c>
      <c r="N27" s="33" t="e">
        <f t="shared" si="10"/>
        <v>#DIV/0!</v>
      </c>
      <c r="O27" s="193" t="e">
        <f t="shared" si="10"/>
        <v>#DIV/0!</v>
      </c>
      <c r="P27" s="193" t="e">
        <f t="shared" si="10"/>
        <v>#DIV/0!</v>
      </c>
      <c r="Q27" s="193" t="e">
        <f t="shared" si="10"/>
        <v>#DIV/0!</v>
      </c>
      <c r="R27" s="202" t="e">
        <f t="shared" si="10"/>
        <v>#DIV/0!</v>
      </c>
      <c r="S27" s="33" t="e">
        <f t="shared" si="10"/>
        <v>#DIV/0!</v>
      </c>
      <c r="T27" s="33" t="e">
        <f t="shared" si="10"/>
        <v>#DIV/0!</v>
      </c>
      <c r="U27" s="33" t="e">
        <f t="shared" si="10"/>
        <v>#DIV/0!</v>
      </c>
      <c r="V27" s="33" t="e">
        <f t="shared" si="10"/>
        <v>#DIV/0!</v>
      </c>
      <c r="W27" s="33" t="e">
        <f t="shared" si="10"/>
        <v>#DIV/0!</v>
      </c>
      <c r="X27" s="33" t="e">
        <f t="shared" si="10"/>
        <v>#DIV/0!</v>
      </c>
      <c r="Y27" s="33" t="e">
        <f t="shared" si="10"/>
        <v>#DIV/0!</v>
      </c>
      <c r="Z27" s="33" t="e">
        <f t="shared" si="10"/>
        <v>#DIV/0!</v>
      </c>
      <c r="AA27" s="33" t="e">
        <f t="shared" si="10"/>
        <v>#DIV/0!</v>
      </c>
      <c r="AB27" s="33" t="e">
        <f t="shared" si="10"/>
        <v>#DIV/0!</v>
      </c>
      <c r="AC27" s="33" t="e">
        <f t="shared" si="10"/>
        <v>#DIV/0!</v>
      </c>
      <c r="AD27" s="33" t="e">
        <f t="shared" si="10"/>
        <v>#DIV/0!</v>
      </c>
      <c r="AE27" s="33" t="e">
        <f t="shared" si="10"/>
        <v>#DIV/0!</v>
      </c>
      <c r="AF27" s="33" t="e">
        <f t="shared" si="10"/>
        <v>#DIV/0!</v>
      </c>
      <c r="AG27" s="33" t="e">
        <f t="shared" ref="AG27" si="11">SUM(AG22/AG21)</f>
        <v>#DIV/0!</v>
      </c>
    </row>
    <row r="28" spans="1:33" s="17" customFormat="1" ht="15.75" hidden="1" thickBot="1" x14ac:dyDescent="0.3">
      <c r="A28" s="36" t="s">
        <v>45</v>
      </c>
      <c r="B28" s="33">
        <f t="shared" ref="B28:AF28" si="12">SUM(B23/B21)</f>
        <v>0.61165048543689315</v>
      </c>
      <c r="C28" s="33" t="e">
        <f t="shared" si="12"/>
        <v>#DIV/0!</v>
      </c>
      <c r="D28" s="3" t="e">
        <f t="shared" si="12"/>
        <v>#DIV/0!</v>
      </c>
      <c r="E28" s="33" t="e">
        <f t="shared" si="12"/>
        <v>#DIV/0!</v>
      </c>
      <c r="F28" s="33" t="e">
        <f t="shared" si="12"/>
        <v>#DIV/0!</v>
      </c>
      <c r="G28" s="33" t="e">
        <f t="shared" si="12"/>
        <v>#DIV/0!</v>
      </c>
      <c r="H28" s="33" t="e">
        <f t="shared" si="12"/>
        <v>#DIV/0!</v>
      </c>
      <c r="I28" s="33" t="e">
        <f t="shared" si="12"/>
        <v>#DIV/0!</v>
      </c>
      <c r="J28" s="33" t="e">
        <f t="shared" si="12"/>
        <v>#DIV/0!</v>
      </c>
      <c r="K28" s="33" t="e">
        <f t="shared" si="12"/>
        <v>#DIV/0!</v>
      </c>
      <c r="L28" s="33" t="e">
        <f t="shared" si="12"/>
        <v>#DIV/0!</v>
      </c>
      <c r="M28" s="33" t="e">
        <f t="shared" si="12"/>
        <v>#DIV/0!</v>
      </c>
      <c r="N28" s="33" t="e">
        <f t="shared" si="12"/>
        <v>#DIV/0!</v>
      </c>
      <c r="O28" s="193" t="e">
        <f t="shared" si="12"/>
        <v>#DIV/0!</v>
      </c>
      <c r="P28" s="193" t="e">
        <f t="shared" si="12"/>
        <v>#DIV/0!</v>
      </c>
      <c r="Q28" s="193" t="e">
        <f t="shared" si="12"/>
        <v>#DIV/0!</v>
      </c>
      <c r="R28" s="202" t="e">
        <f t="shared" si="12"/>
        <v>#DIV/0!</v>
      </c>
      <c r="S28" s="33" t="e">
        <f t="shared" si="12"/>
        <v>#DIV/0!</v>
      </c>
      <c r="T28" s="33" t="e">
        <f t="shared" si="12"/>
        <v>#DIV/0!</v>
      </c>
      <c r="U28" s="33" t="e">
        <f t="shared" si="12"/>
        <v>#DIV/0!</v>
      </c>
      <c r="V28" s="33" t="e">
        <f t="shared" si="12"/>
        <v>#DIV/0!</v>
      </c>
      <c r="W28" s="33" t="e">
        <f t="shared" si="12"/>
        <v>#DIV/0!</v>
      </c>
      <c r="X28" s="33" t="e">
        <f t="shared" si="12"/>
        <v>#DIV/0!</v>
      </c>
      <c r="Y28" s="33" t="e">
        <f t="shared" si="12"/>
        <v>#DIV/0!</v>
      </c>
      <c r="Z28" s="33" t="e">
        <f t="shared" si="12"/>
        <v>#DIV/0!</v>
      </c>
      <c r="AA28" s="33" t="e">
        <f t="shared" si="12"/>
        <v>#DIV/0!</v>
      </c>
      <c r="AB28" s="33" t="e">
        <f t="shared" si="12"/>
        <v>#DIV/0!</v>
      </c>
      <c r="AC28" s="33" t="e">
        <f t="shared" si="12"/>
        <v>#DIV/0!</v>
      </c>
      <c r="AD28" s="33" t="e">
        <f t="shared" si="12"/>
        <v>#DIV/0!</v>
      </c>
      <c r="AE28" s="33" t="e">
        <f t="shared" si="12"/>
        <v>#DIV/0!</v>
      </c>
      <c r="AF28" s="33" t="e">
        <f t="shared" si="12"/>
        <v>#DIV/0!</v>
      </c>
      <c r="AG28" s="33" t="e">
        <f t="shared" ref="AG28" si="13">SUM(AG23/AG21)</f>
        <v>#DIV/0!</v>
      </c>
    </row>
    <row r="29" spans="1:33" s="438" customFormat="1" ht="15.75" hidden="1" thickBot="1" x14ac:dyDescent="0.3">
      <c r="A29" s="436" t="s">
        <v>53</v>
      </c>
      <c r="B29" s="437"/>
      <c r="C29" s="437"/>
      <c r="D29" s="437"/>
      <c r="E29" s="437"/>
      <c r="F29" s="437"/>
      <c r="G29" s="437"/>
      <c r="H29" s="437"/>
      <c r="I29" s="437"/>
      <c r="J29" s="437"/>
      <c r="K29" s="437"/>
      <c r="L29" s="437"/>
      <c r="M29" s="437"/>
      <c r="N29" s="437"/>
      <c r="O29" s="437"/>
      <c r="P29" s="437"/>
      <c r="Q29" s="437"/>
      <c r="R29" s="437"/>
      <c r="S29" s="437"/>
      <c r="T29" s="437"/>
      <c r="U29" s="437"/>
      <c r="V29" s="437"/>
      <c r="W29" s="437"/>
      <c r="X29" s="437"/>
      <c r="Y29" s="437"/>
      <c r="Z29" s="437"/>
      <c r="AA29" s="437"/>
      <c r="AB29" s="437"/>
      <c r="AC29" s="437"/>
      <c r="AD29" s="437"/>
      <c r="AE29" s="437"/>
    </row>
    <row r="30" spans="1:33" s="25" customFormat="1" ht="15.75" hidden="1" thickBot="1" x14ac:dyDescent="0.3">
      <c r="A30" s="32" t="s">
        <v>9</v>
      </c>
      <c r="B30" s="25">
        <v>21</v>
      </c>
      <c r="D30" s="24"/>
      <c r="O30" s="188"/>
      <c r="P30" s="188"/>
      <c r="Q30" s="188"/>
      <c r="R30" s="198"/>
    </row>
    <row r="31" spans="1:33" s="2" customFormat="1" ht="15.75" hidden="1" thickBot="1" x14ac:dyDescent="0.3">
      <c r="A31" s="21" t="s">
        <v>5</v>
      </c>
      <c r="B31" s="2">
        <v>9</v>
      </c>
      <c r="D31" s="1"/>
      <c r="O31" s="189"/>
      <c r="P31" s="189"/>
      <c r="Q31" s="189"/>
      <c r="R31" s="143"/>
    </row>
    <row r="32" spans="1:33" s="2" customFormat="1" ht="15.75" hidden="1" thickBot="1" x14ac:dyDescent="0.3">
      <c r="A32" s="21" t="s">
        <v>6</v>
      </c>
      <c r="B32" s="2">
        <v>33</v>
      </c>
      <c r="D32" s="1"/>
      <c r="O32" s="189"/>
      <c r="P32" s="189"/>
      <c r="Q32" s="189"/>
      <c r="R32" s="143"/>
    </row>
    <row r="33" spans="1:38" s="33" customFormat="1" ht="15.75" hidden="1" thickBot="1" x14ac:dyDescent="0.3">
      <c r="A33" s="35" t="s">
        <v>48</v>
      </c>
      <c r="B33" s="3">
        <f t="shared" ref="B33:AF33" si="14">SUM(B30/B23)</f>
        <v>0.33333333333333331</v>
      </c>
      <c r="C33" s="3" t="e">
        <f t="shared" si="14"/>
        <v>#DIV/0!</v>
      </c>
      <c r="D33" s="3" t="e">
        <f t="shared" si="14"/>
        <v>#DIV/0!</v>
      </c>
      <c r="E33" s="3" t="e">
        <f t="shared" si="14"/>
        <v>#DIV/0!</v>
      </c>
      <c r="F33" s="3" t="e">
        <f t="shared" si="14"/>
        <v>#DIV/0!</v>
      </c>
      <c r="G33" s="3" t="e">
        <f t="shared" si="14"/>
        <v>#DIV/0!</v>
      </c>
      <c r="H33" s="3" t="e">
        <f t="shared" si="14"/>
        <v>#DIV/0!</v>
      </c>
      <c r="I33" s="3" t="e">
        <f t="shared" si="14"/>
        <v>#DIV/0!</v>
      </c>
      <c r="J33" s="3" t="e">
        <f t="shared" si="14"/>
        <v>#DIV/0!</v>
      </c>
      <c r="K33" s="3" t="e">
        <f t="shared" si="14"/>
        <v>#DIV/0!</v>
      </c>
      <c r="L33" s="3" t="e">
        <f t="shared" si="14"/>
        <v>#DIV/0!</v>
      </c>
      <c r="M33" s="3" t="e">
        <f t="shared" si="14"/>
        <v>#DIV/0!</v>
      </c>
      <c r="N33" s="3" t="e">
        <f t="shared" si="14"/>
        <v>#DIV/0!</v>
      </c>
      <c r="O33" s="191" t="e">
        <f t="shared" si="14"/>
        <v>#DIV/0!</v>
      </c>
      <c r="P33" s="191" t="e">
        <f t="shared" si="14"/>
        <v>#DIV/0!</v>
      </c>
      <c r="Q33" s="191" t="e">
        <f t="shared" si="14"/>
        <v>#DIV/0!</v>
      </c>
      <c r="R33" s="200" t="e">
        <f t="shared" si="14"/>
        <v>#DIV/0!</v>
      </c>
      <c r="S33" s="3" t="e">
        <f t="shared" si="14"/>
        <v>#DIV/0!</v>
      </c>
      <c r="T33" s="3" t="e">
        <f t="shared" si="14"/>
        <v>#DIV/0!</v>
      </c>
      <c r="U33" s="3" t="e">
        <f t="shared" si="14"/>
        <v>#DIV/0!</v>
      </c>
      <c r="V33" s="3" t="e">
        <f t="shared" si="14"/>
        <v>#DIV/0!</v>
      </c>
      <c r="W33" s="3" t="e">
        <f t="shared" si="14"/>
        <v>#DIV/0!</v>
      </c>
      <c r="X33" s="3" t="e">
        <f t="shared" si="14"/>
        <v>#DIV/0!</v>
      </c>
      <c r="Y33" s="3" t="e">
        <f t="shared" si="14"/>
        <v>#DIV/0!</v>
      </c>
      <c r="Z33" s="3" t="e">
        <f t="shared" si="14"/>
        <v>#DIV/0!</v>
      </c>
      <c r="AA33" s="3" t="e">
        <f t="shared" si="14"/>
        <v>#DIV/0!</v>
      </c>
      <c r="AB33" s="3" t="e">
        <f t="shared" si="14"/>
        <v>#DIV/0!</v>
      </c>
      <c r="AC33" s="3" t="e">
        <f t="shared" si="14"/>
        <v>#DIV/0!</v>
      </c>
      <c r="AD33" s="3" t="e">
        <f t="shared" si="14"/>
        <v>#DIV/0!</v>
      </c>
      <c r="AE33" s="3" t="e">
        <f t="shared" si="14"/>
        <v>#DIV/0!</v>
      </c>
      <c r="AF33" s="3" t="e">
        <f t="shared" si="14"/>
        <v>#DIV/0!</v>
      </c>
      <c r="AG33" s="3" t="e">
        <f t="shared" ref="AG33" si="15">SUM(AG30/AG23)</f>
        <v>#DIV/0!</v>
      </c>
    </row>
    <row r="34" spans="1:38" s="33" customFormat="1" ht="15.75" hidden="1" thickBot="1" x14ac:dyDescent="0.3">
      <c r="A34" s="35" t="s">
        <v>46</v>
      </c>
      <c r="B34" s="3">
        <f t="shared" ref="B34:AF34" si="16">SUM(B31/B23)</f>
        <v>0.14285714285714285</v>
      </c>
      <c r="C34" s="3" t="e">
        <f t="shared" si="16"/>
        <v>#DIV/0!</v>
      </c>
      <c r="D34" s="3" t="e">
        <f t="shared" si="16"/>
        <v>#DIV/0!</v>
      </c>
      <c r="E34" s="3" t="e">
        <f t="shared" si="16"/>
        <v>#DIV/0!</v>
      </c>
      <c r="F34" s="3" t="e">
        <f t="shared" si="16"/>
        <v>#DIV/0!</v>
      </c>
      <c r="G34" s="3" t="e">
        <f t="shared" si="16"/>
        <v>#DIV/0!</v>
      </c>
      <c r="H34" s="3" t="e">
        <f t="shared" si="16"/>
        <v>#DIV/0!</v>
      </c>
      <c r="I34" s="3" t="e">
        <f t="shared" si="16"/>
        <v>#DIV/0!</v>
      </c>
      <c r="J34" s="3" t="e">
        <f t="shared" si="16"/>
        <v>#DIV/0!</v>
      </c>
      <c r="K34" s="3" t="e">
        <f t="shared" si="16"/>
        <v>#DIV/0!</v>
      </c>
      <c r="L34" s="3" t="e">
        <f t="shared" si="16"/>
        <v>#DIV/0!</v>
      </c>
      <c r="M34" s="3" t="e">
        <f t="shared" si="16"/>
        <v>#DIV/0!</v>
      </c>
      <c r="N34" s="3" t="e">
        <f t="shared" si="16"/>
        <v>#DIV/0!</v>
      </c>
      <c r="O34" s="191" t="e">
        <f t="shared" si="16"/>
        <v>#DIV/0!</v>
      </c>
      <c r="P34" s="191" t="e">
        <f t="shared" si="16"/>
        <v>#DIV/0!</v>
      </c>
      <c r="Q34" s="191" t="e">
        <f t="shared" si="16"/>
        <v>#DIV/0!</v>
      </c>
      <c r="R34" s="200" t="e">
        <f t="shared" si="16"/>
        <v>#DIV/0!</v>
      </c>
      <c r="S34" s="3" t="e">
        <f t="shared" si="16"/>
        <v>#DIV/0!</v>
      </c>
      <c r="T34" s="3" t="e">
        <f t="shared" si="16"/>
        <v>#DIV/0!</v>
      </c>
      <c r="U34" s="3" t="e">
        <f t="shared" si="16"/>
        <v>#DIV/0!</v>
      </c>
      <c r="V34" s="3" t="e">
        <f t="shared" si="16"/>
        <v>#DIV/0!</v>
      </c>
      <c r="W34" s="3" t="e">
        <f t="shared" si="16"/>
        <v>#DIV/0!</v>
      </c>
      <c r="X34" s="3" t="e">
        <f t="shared" si="16"/>
        <v>#DIV/0!</v>
      </c>
      <c r="Y34" s="3" t="e">
        <f t="shared" si="16"/>
        <v>#DIV/0!</v>
      </c>
      <c r="Z34" s="3" t="e">
        <f t="shared" si="16"/>
        <v>#DIV/0!</v>
      </c>
      <c r="AA34" s="3" t="e">
        <f t="shared" si="16"/>
        <v>#DIV/0!</v>
      </c>
      <c r="AB34" s="3" t="e">
        <f t="shared" si="16"/>
        <v>#DIV/0!</v>
      </c>
      <c r="AC34" s="3" t="e">
        <f t="shared" si="16"/>
        <v>#DIV/0!</v>
      </c>
      <c r="AD34" s="3" t="e">
        <f t="shared" si="16"/>
        <v>#DIV/0!</v>
      </c>
      <c r="AE34" s="3" t="e">
        <f t="shared" si="16"/>
        <v>#DIV/0!</v>
      </c>
      <c r="AF34" s="3" t="e">
        <f t="shared" si="16"/>
        <v>#DIV/0!</v>
      </c>
      <c r="AG34" s="3" t="e">
        <f t="shared" ref="AG34" si="17">SUM(AG31/AG23)</f>
        <v>#DIV/0!</v>
      </c>
    </row>
    <row r="35" spans="1:38" s="33" customFormat="1" ht="15.75" hidden="1" thickBot="1" x14ac:dyDescent="0.3">
      <c r="A35" s="34" t="s">
        <v>52</v>
      </c>
      <c r="B35" s="3">
        <f t="shared" ref="B35:AF35" si="18">SUM(B32/B23)</f>
        <v>0.52380952380952384</v>
      </c>
      <c r="C35" s="3" t="e">
        <f t="shared" si="18"/>
        <v>#DIV/0!</v>
      </c>
      <c r="D35" s="3" t="e">
        <f t="shared" si="18"/>
        <v>#DIV/0!</v>
      </c>
      <c r="E35" s="3" t="e">
        <f t="shared" si="18"/>
        <v>#DIV/0!</v>
      </c>
      <c r="F35" s="3" t="e">
        <f t="shared" si="18"/>
        <v>#DIV/0!</v>
      </c>
      <c r="G35" s="3" t="e">
        <f t="shared" si="18"/>
        <v>#DIV/0!</v>
      </c>
      <c r="H35" s="3" t="e">
        <f t="shared" si="18"/>
        <v>#DIV/0!</v>
      </c>
      <c r="I35" s="3" t="e">
        <f t="shared" si="18"/>
        <v>#DIV/0!</v>
      </c>
      <c r="J35" s="3" t="e">
        <f t="shared" si="18"/>
        <v>#DIV/0!</v>
      </c>
      <c r="K35" s="3" t="e">
        <f t="shared" si="18"/>
        <v>#DIV/0!</v>
      </c>
      <c r="L35" s="3" t="e">
        <f t="shared" si="18"/>
        <v>#DIV/0!</v>
      </c>
      <c r="M35" s="3" t="e">
        <f t="shared" si="18"/>
        <v>#DIV/0!</v>
      </c>
      <c r="N35" s="3" t="e">
        <f t="shared" si="18"/>
        <v>#DIV/0!</v>
      </c>
      <c r="O35" s="191" t="e">
        <f t="shared" si="18"/>
        <v>#DIV/0!</v>
      </c>
      <c r="P35" s="191" t="e">
        <f t="shared" si="18"/>
        <v>#DIV/0!</v>
      </c>
      <c r="Q35" s="191" t="e">
        <f t="shared" si="18"/>
        <v>#DIV/0!</v>
      </c>
      <c r="R35" s="200" t="e">
        <f t="shared" si="18"/>
        <v>#DIV/0!</v>
      </c>
      <c r="S35" s="3" t="e">
        <f t="shared" si="18"/>
        <v>#DIV/0!</v>
      </c>
      <c r="T35" s="3" t="e">
        <f t="shared" si="18"/>
        <v>#DIV/0!</v>
      </c>
      <c r="U35" s="3" t="e">
        <f t="shared" si="18"/>
        <v>#DIV/0!</v>
      </c>
      <c r="V35" s="3" t="e">
        <f t="shared" si="18"/>
        <v>#DIV/0!</v>
      </c>
      <c r="W35" s="3" t="e">
        <f t="shared" si="18"/>
        <v>#DIV/0!</v>
      </c>
      <c r="X35" s="3" t="e">
        <f t="shared" si="18"/>
        <v>#DIV/0!</v>
      </c>
      <c r="Y35" s="3" t="e">
        <f t="shared" si="18"/>
        <v>#DIV/0!</v>
      </c>
      <c r="Z35" s="3" t="e">
        <f t="shared" si="18"/>
        <v>#DIV/0!</v>
      </c>
      <c r="AA35" s="3" t="e">
        <f t="shared" si="18"/>
        <v>#DIV/0!</v>
      </c>
      <c r="AB35" s="3" t="e">
        <f t="shared" si="18"/>
        <v>#DIV/0!</v>
      </c>
      <c r="AC35" s="3" t="e">
        <f t="shared" si="18"/>
        <v>#DIV/0!</v>
      </c>
      <c r="AD35" s="3" t="e">
        <f t="shared" si="18"/>
        <v>#DIV/0!</v>
      </c>
      <c r="AE35" s="3" t="e">
        <f t="shared" si="18"/>
        <v>#DIV/0!</v>
      </c>
      <c r="AF35" s="3" t="e">
        <f t="shared" si="18"/>
        <v>#DIV/0!</v>
      </c>
      <c r="AG35" s="3" t="e">
        <f t="shared" ref="AG35" si="19">SUM(AG32/AG23)</f>
        <v>#DIV/0!</v>
      </c>
    </row>
    <row r="36" spans="1:38" ht="15.75" hidden="1" thickBot="1" x14ac:dyDescent="0.3"/>
    <row r="37" spans="1:38" s="46" customFormat="1" ht="15.75" thickBot="1" x14ac:dyDescent="0.3">
      <c r="A37" s="46" t="s">
        <v>135</v>
      </c>
      <c r="B37" s="81">
        <v>44166</v>
      </c>
      <c r="C37" s="81">
        <v>44167</v>
      </c>
      <c r="D37" s="81">
        <v>44168</v>
      </c>
      <c r="E37" s="81">
        <v>44169</v>
      </c>
      <c r="F37" s="81">
        <v>44170</v>
      </c>
      <c r="G37" s="81">
        <v>44171</v>
      </c>
      <c r="H37" s="81">
        <v>44172</v>
      </c>
      <c r="I37" s="81">
        <v>44173</v>
      </c>
      <c r="J37" s="81">
        <v>44174</v>
      </c>
      <c r="K37" s="81">
        <v>44175</v>
      </c>
      <c r="L37" s="81">
        <v>44176</v>
      </c>
      <c r="M37" s="81">
        <v>44177</v>
      </c>
      <c r="N37" s="81">
        <v>44178</v>
      </c>
      <c r="O37" s="81">
        <v>44179</v>
      </c>
      <c r="P37" s="81">
        <v>44180</v>
      </c>
      <c r="Q37" s="81">
        <v>44181</v>
      </c>
      <c r="R37" s="81">
        <v>44182</v>
      </c>
      <c r="S37" s="81">
        <v>44183</v>
      </c>
      <c r="T37" s="81">
        <v>44184</v>
      </c>
      <c r="U37" s="81">
        <v>44185</v>
      </c>
      <c r="V37" s="81">
        <v>44186</v>
      </c>
      <c r="W37" s="81">
        <v>44187</v>
      </c>
      <c r="X37" s="81">
        <v>44188</v>
      </c>
      <c r="Y37" s="81">
        <v>44189</v>
      </c>
      <c r="Z37" s="81">
        <v>44190</v>
      </c>
      <c r="AA37" s="81">
        <v>44191</v>
      </c>
      <c r="AB37" s="81">
        <v>44192</v>
      </c>
      <c r="AC37" s="81">
        <v>44193</v>
      </c>
      <c r="AD37" s="81">
        <v>44194</v>
      </c>
      <c r="AE37" s="81">
        <v>44195</v>
      </c>
      <c r="AF37" s="81">
        <v>44196</v>
      </c>
      <c r="AG37" s="46" t="s">
        <v>126</v>
      </c>
    </row>
    <row r="38" spans="1:38" s="25" customFormat="1" x14ac:dyDescent="0.25">
      <c r="A38" s="32" t="s">
        <v>204</v>
      </c>
      <c r="B38" s="25">
        <v>32</v>
      </c>
      <c r="C38" s="25">
        <v>49</v>
      </c>
      <c r="D38" s="25">
        <v>46</v>
      </c>
      <c r="E38" s="25">
        <v>29</v>
      </c>
      <c r="F38" s="25">
        <v>12</v>
      </c>
      <c r="G38" s="25">
        <v>20</v>
      </c>
      <c r="H38" s="25">
        <v>55</v>
      </c>
      <c r="I38" s="25">
        <v>47</v>
      </c>
      <c r="J38" s="25">
        <v>41</v>
      </c>
      <c r="K38" s="25">
        <v>35</v>
      </c>
      <c r="L38" s="25">
        <v>49</v>
      </c>
      <c r="M38" s="25">
        <v>20</v>
      </c>
      <c r="N38" s="25">
        <v>12</v>
      </c>
      <c r="O38" s="25">
        <v>28</v>
      </c>
      <c r="P38" s="25">
        <v>28</v>
      </c>
      <c r="Q38" s="25">
        <v>55</v>
      </c>
      <c r="R38" s="25">
        <v>38</v>
      </c>
      <c r="S38" s="25">
        <v>64</v>
      </c>
      <c r="T38" s="25">
        <v>29</v>
      </c>
      <c r="U38" s="25">
        <v>18</v>
      </c>
      <c r="V38" s="25">
        <v>34</v>
      </c>
      <c r="W38" s="25">
        <v>36</v>
      </c>
      <c r="X38" s="25">
        <v>32</v>
      </c>
      <c r="Y38" s="25">
        <v>37</v>
      </c>
      <c r="Z38" s="25">
        <v>11</v>
      </c>
      <c r="AA38" s="25">
        <v>19</v>
      </c>
      <c r="AB38" s="25">
        <v>20</v>
      </c>
      <c r="AC38" s="25">
        <v>22</v>
      </c>
      <c r="AD38" s="25">
        <v>33</v>
      </c>
      <c r="AE38" s="25">
        <v>32</v>
      </c>
      <c r="AF38" s="25">
        <v>35</v>
      </c>
      <c r="AG38" s="25">
        <f>SUM(B38:AF38)</f>
        <v>1018</v>
      </c>
    </row>
    <row r="39" spans="1:38" s="2" customFormat="1" x14ac:dyDescent="0.25">
      <c r="A39" s="21" t="s">
        <v>222</v>
      </c>
      <c r="B39" s="2">
        <v>31</v>
      </c>
      <c r="C39" s="2">
        <v>43</v>
      </c>
      <c r="D39" s="2">
        <v>41</v>
      </c>
      <c r="E39" s="2">
        <v>27</v>
      </c>
      <c r="F39" s="2">
        <v>12</v>
      </c>
      <c r="G39" s="2">
        <v>17</v>
      </c>
      <c r="H39" s="2">
        <v>47</v>
      </c>
      <c r="I39" s="2">
        <v>42</v>
      </c>
      <c r="J39" s="2">
        <v>38</v>
      </c>
      <c r="K39" s="2">
        <v>33</v>
      </c>
      <c r="L39" s="2">
        <v>40</v>
      </c>
      <c r="M39" s="2">
        <v>20</v>
      </c>
      <c r="N39" s="2">
        <v>12</v>
      </c>
      <c r="O39" s="2">
        <v>26</v>
      </c>
      <c r="P39" s="2">
        <v>26</v>
      </c>
      <c r="Q39" s="2">
        <v>44</v>
      </c>
      <c r="R39" s="2">
        <v>32</v>
      </c>
      <c r="S39" s="2">
        <v>53</v>
      </c>
      <c r="T39" s="2">
        <v>25</v>
      </c>
      <c r="U39" s="2">
        <v>17</v>
      </c>
      <c r="V39" s="2">
        <v>32</v>
      </c>
      <c r="W39" s="2">
        <v>35</v>
      </c>
      <c r="X39" s="2">
        <v>30</v>
      </c>
      <c r="Y39" s="2">
        <v>37</v>
      </c>
      <c r="Z39" s="2">
        <v>11</v>
      </c>
      <c r="AA39" s="2">
        <v>15</v>
      </c>
      <c r="AB39" s="2">
        <v>20</v>
      </c>
      <c r="AC39" s="2">
        <v>22</v>
      </c>
      <c r="AD39" s="2">
        <v>33</v>
      </c>
      <c r="AE39" s="2">
        <v>29</v>
      </c>
      <c r="AF39" s="2">
        <v>32</v>
      </c>
      <c r="AG39" s="266">
        <f>SUM(B39:AF39)</f>
        <v>922</v>
      </c>
    </row>
    <row r="40" spans="1:38" s="2" customFormat="1" hidden="1" x14ac:dyDescent="0.25">
      <c r="A40" s="228" t="s">
        <v>218</v>
      </c>
      <c r="AG40" s="2">
        <f>SUM(E40:AF40)</f>
        <v>0</v>
      </c>
    </row>
    <row r="41" spans="1:38" s="2" customFormat="1" x14ac:dyDescent="0.25">
      <c r="A41" s="21" t="s">
        <v>206</v>
      </c>
      <c r="B41" s="2">
        <v>1</v>
      </c>
      <c r="C41" s="2">
        <v>5</v>
      </c>
      <c r="D41" s="2">
        <v>6</v>
      </c>
      <c r="E41" s="2">
        <v>2</v>
      </c>
      <c r="F41" s="2">
        <v>0</v>
      </c>
      <c r="G41" s="2">
        <v>3</v>
      </c>
      <c r="H41" s="2">
        <v>8</v>
      </c>
      <c r="I41" s="2">
        <v>5</v>
      </c>
      <c r="J41" s="2">
        <v>3</v>
      </c>
      <c r="K41" s="6">
        <v>2</v>
      </c>
      <c r="L41" s="2">
        <v>9</v>
      </c>
      <c r="M41" s="2">
        <v>0</v>
      </c>
      <c r="N41" s="2">
        <v>0</v>
      </c>
      <c r="O41" s="2">
        <v>2</v>
      </c>
      <c r="P41" s="2">
        <v>2</v>
      </c>
      <c r="Q41" s="2">
        <v>11</v>
      </c>
      <c r="R41" s="2">
        <v>6</v>
      </c>
      <c r="S41" s="2">
        <v>11</v>
      </c>
      <c r="T41" s="2">
        <v>4</v>
      </c>
      <c r="U41" s="2">
        <v>1</v>
      </c>
      <c r="V41" s="2">
        <v>2</v>
      </c>
      <c r="W41" s="2">
        <v>1</v>
      </c>
      <c r="X41" s="2">
        <v>2</v>
      </c>
      <c r="Y41" s="2">
        <v>0</v>
      </c>
      <c r="Z41" s="2">
        <v>0</v>
      </c>
      <c r="AA41" s="2">
        <v>4</v>
      </c>
      <c r="AB41" s="2">
        <v>0</v>
      </c>
      <c r="AC41" s="2">
        <v>0</v>
      </c>
      <c r="AD41" s="2">
        <v>0</v>
      </c>
      <c r="AE41" s="2">
        <v>3</v>
      </c>
      <c r="AF41" s="2">
        <v>3</v>
      </c>
      <c r="AG41" s="2">
        <f>SUM(B41:AF41)</f>
        <v>96</v>
      </c>
    </row>
    <row r="42" spans="1:38" s="171" customFormat="1" x14ac:dyDescent="0.25">
      <c r="A42" s="21" t="s">
        <v>207</v>
      </c>
      <c r="B42" s="2">
        <v>0</v>
      </c>
      <c r="C42" s="2">
        <v>1</v>
      </c>
      <c r="D42" s="2">
        <v>0</v>
      </c>
      <c r="E42" s="2">
        <v>1</v>
      </c>
      <c r="F42" s="2">
        <v>0</v>
      </c>
      <c r="G42" s="2">
        <v>1</v>
      </c>
      <c r="H42" s="2">
        <v>1</v>
      </c>
      <c r="I42" s="2">
        <v>0</v>
      </c>
      <c r="J42" s="2">
        <v>1</v>
      </c>
      <c r="K42" s="2">
        <v>1</v>
      </c>
      <c r="L42" s="2">
        <v>0</v>
      </c>
      <c r="M42" s="2">
        <v>0</v>
      </c>
      <c r="N42" s="2">
        <v>0</v>
      </c>
      <c r="O42" s="2">
        <v>0</v>
      </c>
      <c r="P42" s="2">
        <v>0</v>
      </c>
      <c r="Q42" s="2">
        <v>0</v>
      </c>
      <c r="R42" s="2">
        <v>0</v>
      </c>
      <c r="S42" s="2">
        <v>3</v>
      </c>
      <c r="T42" s="2">
        <v>1</v>
      </c>
      <c r="U42" s="2">
        <v>1</v>
      </c>
      <c r="V42" s="2">
        <v>1</v>
      </c>
      <c r="W42" s="2">
        <v>1</v>
      </c>
      <c r="X42" s="2">
        <v>1</v>
      </c>
      <c r="Y42" s="2">
        <v>0</v>
      </c>
      <c r="Z42" s="2">
        <v>0</v>
      </c>
      <c r="AA42" s="2">
        <v>1</v>
      </c>
      <c r="AB42" s="2">
        <v>0</v>
      </c>
      <c r="AC42" s="2">
        <v>0</v>
      </c>
      <c r="AD42" s="2">
        <v>0</v>
      </c>
      <c r="AE42" s="2">
        <v>0</v>
      </c>
      <c r="AF42" s="2">
        <v>0</v>
      </c>
      <c r="AG42" s="2">
        <f>SUM(B42:AF42)</f>
        <v>15</v>
      </c>
    </row>
    <row r="43" spans="1:38" s="171" customFormat="1" x14ac:dyDescent="0.25">
      <c r="A43" s="21" t="s">
        <v>208</v>
      </c>
      <c r="B43" s="2">
        <v>1</v>
      </c>
      <c r="C43" s="2">
        <v>4</v>
      </c>
      <c r="D43" s="2">
        <v>0</v>
      </c>
      <c r="E43" s="2">
        <v>0</v>
      </c>
      <c r="F43" s="2">
        <v>0</v>
      </c>
      <c r="G43" s="2">
        <v>0</v>
      </c>
      <c r="H43" s="2">
        <v>1</v>
      </c>
      <c r="I43" s="2">
        <v>2</v>
      </c>
      <c r="J43" s="2">
        <v>0</v>
      </c>
      <c r="K43" s="2">
        <v>0</v>
      </c>
      <c r="L43" s="2">
        <v>2</v>
      </c>
      <c r="M43" s="2">
        <v>0</v>
      </c>
      <c r="N43" s="2">
        <v>0</v>
      </c>
      <c r="O43" s="2">
        <v>1</v>
      </c>
      <c r="P43" s="2">
        <v>0</v>
      </c>
      <c r="Q43" s="2">
        <v>2</v>
      </c>
      <c r="R43" s="2">
        <v>1</v>
      </c>
      <c r="S43" s="2">
        <v>2</v>
      </c>
      <c r="T43" s="2">
        <v>0</v>
      </c>
      <c r="U43" s="2">
        <v>0</v>
      </c>
      <c r="V43" s="2">
        <v>0</v>
      </c>
      <c r="W43" s="2">
        <v>0</v>
      </c>
      <c r="X43" s="2">
        <v>1</v>
      </c>
      <c r="Y43" s="2">
        <v>0</v>
      </c>
      <c r="Z43" s="2">
        <v>0</v>
      </c>
      <c r="AA43" s="2">
        <v>0</v>
      </c>
      <c r="AB43" s="2">
        <v>0</v>
      </c>
      <c r="AC43" s="2">
        <v>0</v>
      </c>
      <c r="AD43" s="2">
        <v>0</v>
      </c>
      <c r="AE43" s="2">
        <v>1</v>
      </c>
      <c r="AF43" s="2">
        <v>1</v>
      </c>
      <c r="AG43" s="2">
        <f>SUM(B43:AF43)</f>
        <v>19</v>
      </c>
    </row>
    <row r="44" spans="1:38" s="171" customFormat="1" x14ac:dyDescent="0.25">
      <c r="A44" s="21" t="s">
        <v>209</v>
      </c>
      <c r="B44" s="2">
        <v>0</v>
      </c>
      <c r="C44" s="2">
        <v>0</v>
      </c>
      <c r="D44" s="2">
        <v>6</v>
      </c>
      <c r="E44" s="2">
        <v>1</v>
      </c>
      <c r="F44" s="2">
        <v>0</v>
      </c>
      <c r="G44" s="2">
        <v>2</v>
      </c>
      <c r="H44" s="2">
        <v>6</v>
      </c>
      <c r="I44" s="2">
        <v>3</v>
      </c>
      <c r="J44" s="2">
        <v>2</v>
      </c>
      <c r="K44" s="2">
        <v>1</v>
      </c>
      <c r="L44" s="2">
        <v>7</v>
      </c>
      <c r="M44" s="2">
        <v>0</v>
      </c>
      <c r="N44" s="2">
        <v>0</v>
      </c>
      <c r="O44" s="2">
        <v>1</v>
      </c>
      <c r="P44" s="2">
        <v>2</v>
      </c>
      <c r="Q44" s="2">
        <v>9</v>
      </c>
      <c r="R44" s="2">
        <v>5</v>
      </c>
      <c r="S44" s="2">
        <v>6</v>
      </c>
      <c r="T44" s="2">
        <v>3</v>
      </c>
      <c r="U44" s="2">
        <v>0</v>
      </c>
      <c r="V44" s="2">
        <v>1</v>
      </c>
      <c r="W44" s="2">
        <v>0</v>
      </c>
      <c r="X44" s="2">
        <v>0</v>
      </c>
      <c r="Y44" s="2">
        <v>0</v>
      </c>
      <c r="Z44" s="2">
        <v>0</v>
      </c>
      <c r="AA44" s="2">
        <v>3</v>
      </c>
      <c r="AB44" s="2">
        <v>0</v>
      </c>
      <c r="AC44" s="2">
        <v>0</v>
      </c>
      <c r="AD44" s="2">
        <v>0</v>
      </c>
      <c r="AE44" s="2">
        <v>2</v>
      </c>
      <c r="AF44" s="2">
        <v>2</v>
      </c>
      <c r="AG44" s="2">
        <f>SUM(B44:AF44)</f>
        <v>62</v>
      </c>
    </row>
    <row r="45" spans="1:38" s="178" customFormat="1" ht="13.5" thickBot="1" x14ac:dyDescent="0.25">
      <c r="O45" s="209"/>
      <c r="P45" s="209"/>
      <c r="Q45" s="209"/>
      <c r="R45" s="235"/>
    </row>
    <row r="46" spans="1:38" x14ac:dyDescent="0.25">
      <c r="A46" s="116" t="s">
        <v>195</v>
      </c>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97" t="s">
        <v>127</v>
      </c>
      <c r="AI46" s="252"/>
      <c r="AJ46" s="213"/>
      <c r="AK46" s="213"/>
      <c r="AL46" s="213"/>
    </row>
    <row r="47" spans="1:38" x14ac:dyDescent="0.25">
      <c r="A47" s="56" t="s">
        <v>189</v>
      </c>
      <c r="B47" s="1">
        <v>113</v>
      </c>
      <c r="C47" s="1">
        <v>104</v>
      </c>
      <c r="D47" s="1">
        <v>121</v>
      </c>
      <c r="E47" s="1">
        <v>109</v>
      </c>
      <c r="F47" s="1">
        <v>105</v>
      </c>
      <c r="G47" s="1">
        <v>117</v>
      </c>
      <c r="H47" s="1">
        <v>101</v>
      </c>
      <c r="I47" s="84">
        <v>134</v>
      </c>
      <c r="J47" s="1">
        <v>108</v>
      </c>
      <c r="K47" s="1">
        <v>116</v>
      </c>
      <c r="L47" s="1">
        <v>129</v>
      </c>
      <c r="M47" s="1">
        <v>93</v>
      </c>
      <c r="N47" s="87">
        <v>102</v>
      </c>
      <c r="O47" s="87">
        <v>117</v>
      </c>
      <c r="P47" s="87">
        <v>120</v>
      </c>
      <c r="Q47" s="87">
        <v>98</v>
      </c>
      <c r="R47" s="84">
        <v>120</v>
      </c>
      <c r="S47" s="1">
        <v>107</v>
      </c>
      <c r="T47" s="1">
        <v>113</v>
      </c>
      <c r="U47" s="1">
        <v>130</v>
      </c>
      <c r="V47" s="1">
        <v>101</v>
      </c>
      <c r="W47" s="1">
        <v>99</v>
      </c>
      <c r="X47" s="1">
        <v>110</v>
      </c>
      <c r="Y47" s="1">
        <v>103</v>
      </c>
      <c r="Z47" s="1">
        <v>97</v>
      </c>
      <c r="AA47" s="1">
        <v>100</v>
      </c>
      <c r="AB47" s="1">
        <v>111</v>
      </c>
      <c r="AC47" s="1">
        <v>120</v>
      </c>
      <c r="AD47" s="1">
        <v>113</v>
      </c>
      <c r="AE47" s="1">
        <v>143</v>
      </c>
      <c r="AF47" s="1">
        <v>86</v>
      </c>
      <c r="AG47" s="1">
        <f>SUM(B47:AF47)</f>
        <v>3440</v>
      </c>
      <c r="AI47" s="252"/>
      <c r="AJ47" s="213"/>
      <c r="AK47" s="252"/>
      <c r="AL47" s="213"/>
    </row>
    <row r="48" spans="1:38" x14ac:dyDescent="0.25">
      <c r="A48" s="56" t="s">
        <v>190</v>
      </c>
      <c r="B48" s="1">
        <v>65</v>
      </c>
      <c r="C48" s="1">
        <v>60</v>
      </c>
      <c r="D48" s="1">
        <v>62</v>
      </c>
      <c r="E48" s="1">
        <v>71</v>
      </c>
      <c r="F48" s="1">
        <v>72</v>
      </c>
      <c r="G48" s="1">
        <v>87</v>
      </c>
      <c r="H48" s="1">
        <v>59</v>
      </c>
      <c r="I48" s="84">
        <v>92</v>
      </c>
      <c r="J48" s="1">
        <v>78</v>
      </c>
      <c r="K48" s="1">
        <v>86</v>
      </c>
      <c r="L48" s="1">
        <v>74</v>
      </c>
      <c r="M48" s="1">
        <v>63</v>
      </c>
      <c r="N48" s="87">
        <v>87</v>
      </c>
      <c r="O48" s="87">
        <v>73</v>
      </c>
      <c r="P48" s="87">
        <v>78</v>
      </c>
      <c r="Q48" s="87">
        <v>56</v>
      </c>
      <c r="R48" s="84">
        <v>79</v>
      </c>
      <c r="S48" s="1">
        <v>63</v>
      </c>
      <c r="T48" s="1">
        <v>77</v>
      </c>
      <c r="U48" s="1">
        <v>97</v>
      </c>
      <c r="V48" s="1">
        <v>77</v>
      </c>
      <c r="W48" s="1">
        <v>78</v>
      </c>
      <c r="X48" s="1">
        <v>82</v>
      </c>
      <c r="Y48" s="1">
        <v>63</v>
      </c>
      <c r="Z48" s="1">
        <v>68</v>
      </c>
      <c r="AA48" s="1">
        <v>69</v>
      </c>
      <c r="AB48" s="1">
        <v>82</v>
      </c>
      <c r="AC48" s="1">
        <v>90</v>
      </c>
      <c r="AD48" s="1">
        <v>78</v>
      </c>
      <c r="AE48" s="1">
        <v>86</v>
      </c>
      <c r="AF48" s="1">
        <v>64</v>
      </c>
      <c r="AG48" s="1">
        <f>SUM(B48:AF48)</f>
        <v>2316</v>
      </c>
      <c r="AI48" s="252"/>
      <c r="AJ48" s="213"/>
      <c r="AK48" s="252"/>
      <c r="AL48" s="213"/>
    </row>
    <row r="49" spans="1:39" s="182" customFormat="1" ht="15" hidden="1" customHeight="1" x14ac:dyDescent="0.25">
      <c r="A49" s="195" t="s">
        <v>188</v>
      </c>
      <c r="O49" s="87"/>
      <c r="P49" s="87"/>
      <c r="Q49" s="87"/>
      <c r="R49" s="84"/>
      <c r="AH49" s="247"/>
      <c r="AI49" s="252"/>
      <c r="AJ49" s="254"/>
      <c r="AK49" s="254"/>
      <c r="AL49" s="254"/>
      <c r="AM49" s="249"/>
    </row>
    <row r="50" spans="1:39" x14ac:dyDescent="0.25">
      <c r="A50" s="56" t="s">
        <v>191</v>
      </c>
      <c r="B50" s="1">
        <v>48</v>
      </c>
      <c r="C50" s="1">
        <v>44</v>
      </c>
      <c r="D50" s="1">
        <v>59</v>
      </c>
      <c r="E50" s="1">
        <v>38</v>
      </c>
      <c r="F50" s="1">
        <v>33</v>
      </c>
      <c r="G50" s="1">
        <v>30</v>
      </c>
      <c r="H50" s="1">
        <v>42</v>
      </c>
      <c r="I50" s="84">
        <v>42</v>
      </c>
      <c r="J50" s="1">
        <v>30</v>
      </c>
      <c r="K50" s="1">
        <v>30</v>
      </c>
      <c r="L50" s="1">
        <v>55</v>
      </c>
      <c r="M50" s="1">
        <v>30</v>
      </c>
      <c r="N50" s="87">
        <v>15</v>
      </c>
      <c r="O50" s="87">
        <v>44</v>
      </c>
      <c r="P50" s="87">
        <v>42</v>
      </c>
      <c r="Q50" s="87">
        <v>42</v>
      </c>
      <c r="R50" s="84">
        <v>41</v>
      </c>
      <c r="S50" s="1">
        <v>44</v>
      </c>
      <c r="T50" s="1">
        <v>36</v>
      </c>
      <c r="U50" s="1">
        <v>33</v>
      </c>
      <c r="V50" s="1">
        <v>24</v>
      </c>
      <c r="W50" s="1">
        <v>21</v>
      </c>
      <c r="X50" s="1">
        <v>28</v>
      </c>
      <c r="Y50" s="1">
        <v>39</v>
      </c>
      <c r="Z50" s="1">
        <v>29</v>
      </c>
      <c r="AA50" s="1">
        <v>31</v>
      </c>
      <c r="AB50" s="1">
        <v>29</v>
      </c>
      <c r="AC50" s="1">
        <v>30</v>
      </c>
      <c r="AD50" s="1">
        <v>35</v>
      </c>
      <c r="AE50" s="1">
        <v>57</v>
      </c>
      <c r="AF50" s="1">
        <v>22</v>
      </c>
      <c r="AG50" s="1">
        <f>SUM(B50:AF50)</f>
        <v>1123</v>
      </c>
      <c r="AI50" s="252"/>
      <c r="AJ50" s="213"/>
      <c r="AK50" s="252"/>
      <c r="AL50" s="213"/>
    </row>
    <row r="51" spans="1:39" x14ac:dyDescent="0.25">
      <c r="A51" s="56" t="s">
        <v>192</v>
      </c>
      <c r="B51" s="1">
        <v>14</v>
      </c>
      <c r="C51" s="1">
        <v>27</v>
      </c>
      <c r="D51" s="1">
        <v>17</v>
      </c>
      <c r="E51" s="1">
        <v>18</v>
      </c>
      <c r="F51" s="1">
        <v>15</v>
      </c>
      <c r="G51" s="1">
        <v>9</v>
      </c>
      <c r="H51" s="1">
        <v>21</v>
      </c>
      <c r="I51" s="84">
        <v>13</v>
      </c>
      <c r="J51" s="1">
        <v>16</v>
      </c>
      <c r="K51" s="1">
        <v>5</v>
      </c>
      <c r="L51" s="1">
        <v>22</v>
      </c>
      <c r="M51" s="1">
        <v>15</v>
      </c>
      <c r="N51" s="87">
        <v>7</v>
      </c>
      <c r="O51" s="87">
        <v>14</v>
      </c>
      <c r="P51" s="87">
        <v>18</v>
      </c>
      <c r="Q51" s="87">
        <v>14</v>
      </c>
      <c r="R51" s="84">
        <v>10</v>
      </c>
      <c r="S51" s="1">
        <v>15</v>
      </c>
      <c r="T51" s="1">
        <v>22</v>
      </c>
      <c r="U51" s="1">
        <v>15</v>
      </c>
      <c r="V51" s="1">
        <v>10</v>
      </c>
      <c r="W51" s="1">
        <v>12</v>
      </c>
      <c r="X51" s="1">
        <v>15</v>
      </c>
      <c r="Y51" s="1">
        <v>12</v>
      </c>
      <c r="Z51" s="1">
        <v>4</v>
      </c>
      <c r="AA51" s="1">
        <v>10</v>
      </c>
      <c r="AB51" s="1">
        <v>15</v>
      </c>
      <c r="AC51" s="1">
        <v>12</v>
      </c>
      <c r="AD51" s="1">
        <v>14</v>
      </c>
      <c r="AE51" s="1">
        <v>12</v>
      </c>
      <c r="AF51" s="1">
        <v>13</v>
      </c>
      <c r="AG51" s="1">
        <f>SUM(B51:AF51)</f>
        <v>436</v>
      </c>
      <c r="AI51" s="252"/>
      <c r="AJ51" s="213"/>
      <c r="AK51" s="252"/>
      <c r="AL51" s="213"/>
    </row>
    <row r="52" spans="1:39" x14ac:dyDescent="0.25">
      <c r="A52" s="56" t="s">
        <v>194</v>
      </c>
      <c r="B52" s="1">
        <v>12</v>
      </c>
      <c r="C52" s="1">
        <v>3</v>
      </c>
      <c r="D52" s="1">
        <v>7</v>
      </c>
      <c r="E52" s="1">
        <v>3</v>
      </c>
      <c r="F52" s="1">
        <v>4</v>
      </c>
      <c r="G52" s="1">
        <v>3</v>
      </c>
      <c r="H52" s="1">
        <v>5</v>
      </c>
      <c r="I52" s="84">
        <v>7</v>
      </c>
      <c r="J52" s="1">
        <v>7</v>
      </c>
      <c r="K52" s="1">
        <v>6</v>
      </c>
      <c r="L52" s="1">
        <v>4</v>
      </c>
      <c r="M52" s="1">
        <v>6</v>
      </c>
      <c r="N52" s="87">
        <v>1</v>
      </c>
      <c r="O52" s="87">
        <v>8</v>
      </c>
      <c r="P52" s="87">
        <v>7</v>
      </c>
      <c r="Q52" s="87">
        <v>3</v>
      </c>
      <c r="R52" s="84">
        <v>5</v>
      </c>
      <c r="S52" s="1">
        <v>5</v>
      </c>
      <c r="T52" s="1">
        <v>2</v>
      </c>
      <c r="U52" s="1">
        <v>7</v>
      </c>
      <c r="V52" s="1">
        <v>5</v>
      </c>
      <c r="W52" s="1">
        <v>7</v>
      </c>
      <c r="X52" s="1">
        <v>1</v>
      </c>
      <c r="Y52" s="1">
        <v>3</v>
      </c>
      <c r="Z52" s="1">
        <v>6</v>
      </c>
      <c r="AA52" s="1">
        <v>2</v>
      </c>
      <c r="AB52" s="1">
        <v>3</v>
      </c>
      <c r="AC52" s="1">
        <v>4</v>
      </c>
      <c r="AD52" s="1">
        <v>4</v>
      </c>
      <c r="AE52" s="1">
        <v>6</v>
      </c>
      <c r="AF52" s="1">
        <v>2</v>
      </c>
      <c r="AG52" s="1">
        <f>SUM(B52:AF52)</f>
        <v>148</v>
      </c>
      <c r="AI52" s="252"/>
      <c r="AJ52" s="213"/>
      <c r="AK52" s="252"/>
      <c r="AL52" s="213"/>
    </row>
    <row r="53" spans="1:39" x14ac:dyDescent="0.25">
      <c r="A53" s="56" t="s">
        <v>193</v>
      </c>
      <c r="B53" s="1">
        <v>22</v>
      </c>
      <c r="C53" s="1">
        <v>14</v>
      </c>
      <c r="D53" s="1">
        <v>35</v>
      </c>
      <c r="E53" s="1">
        <v>17</v>
      </c>
      <c r="F53" s="1">
        <v>14</v>
      </c>
      <c r="G53" s="1">
        <v>18</v>
      </c>
      <c r="H53" s="1">
        <v>16</v>
      </c>
      <c r="I53" s="84">
        <v>22</v>
      </c>
      <c r="J53" s="1">
        <v>7</v>
      </c>
      <c r="K53" s="1">
        <v>19</v>
      </c>
      <c r="L53" s="1">
        <v>29</v>
      </c>
      <c r="M53" s="1">
        <v>9</v>
      </c>
      <c r="N53" s="87">
        <v>7</v>
      </c>
      <c r="O53" s="87">
        <v>22</v>
      </c>
      <c r="P53" s="87">
        <v>17</v>
      </c>
      <c r="Q53" s="87">
        <v>25</v>
      </c>
      <c r="R53" s="84">
        <v>26</v>
      </c>
      <c r="S53" s="1">
        <v>23</v>
      </c>
      <c r="T53" s="1">
        <v>12</v>
      </c>
      <c r="U53" s="1">
        <v>11</v>
      </c>
      <c r="V53" s="1">
        <v>9</v>
      </c>
      <c r="W53" s="1">
        <v>2</v>
      </c>
      <c r="X53" s="1">
        <v>12</v>
      </c>
      <c r="Y53" s="1">
        <v>24</v>
      </c>
      <c r="Z53" s="1">
        <v>19</v>
      </c>
      <c r="AA53" s="1">
        <v>19</v>
      </c>
      <c r="AB53" s="1">
        <v>11</v>
      </c>
      <c r="AC53" s="1">
        <v>14</v>
      </c>
      <c r="AD53" s="1">
        <v>17</v>
      </c>
      <c r="AE53" s="1">
        <v>39</v>
      </c>
      <c r="AF53" s="1">
        <v>7</v>
      </c>
      <c r="AG53" s="1">
        <f>SUM(B53:AF53)</f>
        <v>538</v>
      </c>
      <c r="AI53" s="252"/>
      <c r="AJ53" s="213"/>
      <c r="AK53" s="252"/>
      <c r="AL53" s="213"/>
    </row>
    <row r="54" spans="1:39" x14ac:dyDescent="0.25">
      <c r="A54" s="58" t="s">
        <v>217</v>
      </c>
      <c r="B54" s="61">
        <v>1.736111111111111E-3</v>
      </c>
      <c r="C54" s="61">
        <v>1.6550925925925926E-3</v>
      </c>
      <c r="D54" s="61">
        <v>2.2337962962962967E-3</v>
      </c>
      <c r="E54" s="61">
        <v>1.2962962962962963E-3</v>
      </c>
      <c r="F54" s="61">
        <v>1.6087962962962963E-3</v>
      </c>
      <c r="G54" s="61">
        <v>2.673611111111111E-3</v>
      </c>
      <c r="H54" s="61">
        <v>4.4444444444444444E-3</v>
      </c>
      <c r="I54" s="61">
        <v>2.1180555555555553E-3</v>
      </c>
      <c r="J54" s="61">
        <v>1.4699074074074074E-3</v>
      </c>
      <c r="K54" s="61">
        <v>2.5925925925925925E-3</v>
      </c>
      <c r="L54" s="61">
        <v>2.8240740740740739E-3</v>
      </c>
      <c r="M54" s="61">
        <v>8.2175925925925917E-4</v>
      </c>
      <c r="N54" s="61">
        <v>1.2152777777777778E-3</v>
      </c>
      <c r="O54" s="61">
        <v>2.1296296296296298E-3</v>
      </c>
      <c r="P54" s="61">
        <v>2.5694444444444445E-3</v>
      </c>
      <c r="Q54" s="61">
        <v>3.5069444444444445E-3</v>
      </c>
      <c r="R54" s="61">
        <v>1.5972222222222221E-3</v>
      </c>
      <c r="S54" s="61">
        <v>1.6087962962962963E-3</v>
      </c>
      <c r="T54" s="61">
        <v>2.0949074074074073E-3</v>
      </c>
      <c r="U54" s="61">
        <v>1.0648148148148147E-3</v>
      </c>
      <c r="V54" s="61">
        <v>3.5879629629629635E-4</v>
      </c>
      <c r="W54" s="61">
        <v>2.6620370370370374E-3</v>
      </c>
      <c r="X54" s="61">
        <v>1.0532407407407407E-3</v>
      </c>
      <c r="Y54" s="61">
        <v>1.9328703703703704E-3</v>
      </c>
      <c r="Z54" s="61">
        <v>1.4467592592592594E-3</v>
      </c>
      <c r="AA54" s="61">
        <v>1.9328703703703704E-3</v>
      </c>
      <c r="AB54" s="61">
        <v>2.0023148148148148E-3</v>
      </c>
      <c r="AC54" s="61">
        <v>1.0416666666666667E-3</v>
      </c>
      <c r="AD54" s="61">
        <v>2.5925925925925925E-3</v>
      </c>
      <c r="AE54" s="61">
        <v>3.2407407407407406E-3</v>
      </c>
      <c r="AF54" s="61">
        <v>2.3263888888888887E-3</v>
      </c>
      <c r="AG54" s="110">
        <f t="shared" ref="AG54:AG56" si="20">SUM(B54:AF54)</f>
        <v>6.1851851851851852E-2</v>
      </c>
      <c r="AI54" s="252"/>
      <c r="AJ54" s="213"/>
      <c r="AK54" s="252"/>
      <c r="AL54" s="213"/>
    </row>
    <row r="55" spans="1:39" x14ac:dyDescent="0.25">
      <c r="A55" s="62" t="s">
        <v>210</v>
      </c>
      <c r="B55" s="63">
        <v>1.3981481481481482E-2</v>
      </c>
      <c r="C55" s="63">
        <v>1.4988425925925926E-2</v>
      </c>
      <c r="D55" s="63">
        <v>1.4930555555555556E-2</v>
      </c>
      <c r="E55" s="63">
        <v>6.9444444444444447E-4</v>
      </c>
      <c r="F55" s="63">
        <v>1.3182870370370371E-2</v>
      </c>
      <c r="G55" s="63">
        <v>1.7627314814814814E-2</v>
      </c>
      <c r="H55" s="79">
        <v>1.0925925925925924E-2</v>
      </c>
      <c r="I55" s="79">
        <v>1.4490740740740742E-2</v>
      </c>
      <c r="J55" s="79">
        <v>1.1284722222222222E-2</v>
      </c>
      <c r="K55" s="79">
        <v>1.6689814814814817E-2</v>
      </c>
      <c r="L55" s="79">
        <v>1.7187499999999998E-2</v>
      </c>
      <c r="M55" s="63">
        <v>1.2962962962962963E-2</v>
      </c>
      <c r="N55" s="169">
        <v>2.0081018518518519E-2</v>
      </c>
      <c r="O55" s="169">
        <v>1.8888888888888889E-2</v>
      </c>
      <c r="P55" s="169">
        <v>1.5486111111111112E-2</v>
      </c>
      <c r="Q55" s="169">
        <v>1.4884259259259259E-2</v>
      </c>
      <c r="R55" s="63">
        <v>1.7847222222222223E-2</v>
      </c>
      <c r="S55" s="63">
        <v>1.9502314814814816E-2</v>
      </c>
      <c r="T55" s="63">
        <v>1.5868055555555555E-2</v>
      </c>
      <c r="U55" s="63">
        <v>1.1608796296296296E-2</v>
      </c>
      <c r="V55" s="63">
        <v>1.5833333333333335E-2</v>
      </c>
      <c r="W55" s="63">
        <v>1.4039351851851851E-2</v>
      </c>
      <c r="X55" s="63">
        <v>1.7326388888888888E-2</v>
      </c>
      <c r="Y55" s="63">
        <v>1.9814814814814816E-2</v>
      </c>
      <c r="Z55" s="63">
        <v>1.6689814814814817E-2</v>
      </c>
      <c r="AA55" s="63">
        <v>1.5578703703703704E-2</v>
      </c>
      <c r="AB55" s="63">
        <v>1.6157407407407409E-2</v>
      </c>
      <c r="AC55" s="63">
        <v>1.6574074074074074E-2</v>
      </c>
      <c r="AD55" s="63">
        <v>1.9618055555555555E-2</v>
      </c>
      <c r="AE55" s="63">
        <v>1.5694444444444445E-2</v>
      </c>
      <c r="AF55" s="64">
        <v>1.9722222222222221E-2</v>
      </c>
      <c r="AG55" s="110">
        <f>SUM(B55:AF55)</f>
        <v>0.48016203703703692</v>
      </c>
      <c r="AI55" s="252"/>
      <c r="AJ55" s="213"/>
      <c r="AK55" s="252"/>
      <c r="AL55" s="213"/>
    </row>
    <row r="56" spans="1:39" x14ac:dyDescent="0.25">
      <c r="A56" s="62" t="s">
        <v>219</v>
      </c>
      <c r="B56" s="63">
        <v>9.9421296296296289E-3</v>
      </c>
      <c r="C56" s="63">
        <v>8.3912037037037045E-3</v>
      </c>
      <c r="D56" s="63">
        <v>1.4317129629629631E-2</v>
      </c>
      <c r="E56" s="63">
        <v>8.3333333333333332E-3</v>
      </c>
      <c r="F56" s="63">
        <v>1.247685185185185E-2</v>
      </c>
      <c r="G56" s="63">
        <v>1.5983796296296295E-2</v>
      </c>
      <c r="H56" s="63">
        <v>2.0104166666666666E-2</v>
      </c>
      <c r="I56" s="63">
        <v>1.3506944444444445E-2</v>
      </c>
      <c r="J56" s="63">
        <v>1.113425925925926E-2</v>
      </c>
      <c r="K56" s="63">
        <v>2.0324074074074074E-2</v>
      </c>
      <c r="L56" s="63">
        <v>1.5162037037037036E-2</v>
      </c>
      <c r="M56" s="63">
        <v>1.113425925925926E-2</v>
      </c>
      <c r="N56" s="169">
        <v>4.4675925925925933E-3</v>
      </c>
      <c r="O56" s="169">
        <v>1.6921296296296299E-2</v>
      </c>
      <c r="P56" s="169">
        <v>1.3946759259259258E-2</v>
      </c>
      <c r="Q56" s="169">
        <v>1.4652777777777778E-2</v>
      </c>
      <c r="R56" s="63">
        <v>1.238425925925926E-2</v>
      </c>
      <c r="S56" s="63">
        <v>1.0439814814814813E-2</v>
      </c>
      <c r="T56" s="63">
        <v>1.2268518518518519E-2</v>
      </c>
      <c r="U56" s="63">
        <v>1.8668981481481481E-2</v>
      </c>
      <c r="V56" s="63">
        <v>2.627314814814815E-3</v>
      </c>
      <c r="W56" s="63">
        <v>1.2442129629629629E-2</v>
      </c>
      <c r="X56" s="63">
        <v>4.2013888888888891E-3</v>
      </c>
      <c r="Y56" s="63">
        <v>2.0254629629629629E-2</v>
      </c>
      <c r="Z56" s="63">
        <v>1.3310185185185187E-2</v>
      </c>
      <c r="AA56" s="63">
        <v>1.2650462962962962E-2</v>
      </c>
      <c r="AB56" s="63">
        <v>1.3402777777777777E-2</v>
      </c>
      <c r="AC56" s="63">
        <v>2.0821759259259259E-2</v>
      </c>
      <c r="AD56" s="63">
        <v>1.9259259259259261E-2</v>
      </c>
      <c r="AE56" s="63">
        <v>2.0798611111111111E-2</v>
      </c>
      <c r="AF56" s="64">
        <v>1.9398148148148147E-2</v>
      </c>
      <c r="AG56" s="110">
        <f t="shared" si="20"/>
        <v>0.42372685185185188</v>
      </c>
      <c r="AI56" s="252"/>
      <c r="AJ56" s="213"/>
      <c r="AK56" s="252"/>
      <c r="AL56" s="213"/>
    </row>
    <row r="57" spans="1:39" x14ac:dyDescent="0.25">
      <c r="A57" s="57" t="s">
        <v>58</v>
      </c>
      <c r="B57" s="19">
        <f>SUM(B48/B47)</f>
        <v>0.5752212389380531</v>
      </c>
      <c r="C57" s="19">
        <f>SUM(C48/C47)</f>
        <v>0.57692307692307687</v>
      </c>
      <c r="D57" s="19">
        <f>SUM(D48/D47)</f>
        <v>0.51239669421487599</v>
      </c>
      <c r="E57" s="19">
        <f>SUM(E48/E47)</f>
        <v>0.65137614678899081</v>
      </c>
      <c r="F57" s="19">
        <f>SUM(F48/F47)</f>
        <v>0.68571428571428572</v>
      </c>
      <c r="G57" s="19">
        <f t="shared" ref="G57:AE57" si="21">SUM(G48/G47)</f>
        <v>0.74358974358974361</v>
      </c>
      <c r="H57" s="19">
        <f t="shared" si="21"/>
        <v>0.58415841584158412</v>
      </c>
      <c r="I57" s="19">
        <f t="shared" si="21"/>
        <v>0.68656716417910446</v>
      </c>
      <c r="J57" s="19">
        <f t="shared" si="21"/>
        <v>0.72222222222222221</v>
      </c>
      <c r="K57" s="19">
        <f t="shared" si="21"/>
        <v>0.74137931034482762</v>
      </c>
      <c r="L57" s="19">
        <f t="shared" si="21"/>
        <v>0.5736434108527132</v>
      </c>
      <c r="M57" s="19">
        <f t="shared" si="21"/>
        <v>0.67741935483870963</v>
      </c>
      <c r="N57" s="19">
        <f t="shared" si="21"/>
        <v>0.8529411764705882</v>
      </c>
      <c r="O57" s="19">
        <f t="shared" si="21"/>
        <v>0.62393162393162394</v>
      </c>
      <c r="P57" s="19">
        <f t="shared" si="21"/>
        <v>0.65</v>
      </c>
      <c r="Q57" s="19">
        <f t="shared" si="21"/>
        <v>0.5714285714285714</v>
      </c>
      <c r="R57" s="19">
        <f>SUM(R48/R47)</f>
        <v>0.65833333333333333</v>
      </c>
      <c r="S57" s="19">
        <f t="shared" si="21"/>
        <v>0.58878504672897192</v>
      </c>
      <c r="T57" s="19">
        <f t="shared" si="21"/>
        <v>0.68141592920353977</v>
      </c>
      <c r="U57" s="19">
        <f>SUM(U48/U47)</f>
        <v>0.74615384615384617</v>
      </c>
      <c r="V57" s="19">
        <f>SUM(V48/V47)</f>
        <v>0.76237623762376239</v>
      </c>
      <c r="W57" s="19">
        <f t="shared" si="21"/>
        <v>0.78787878787878785</v>
      </c>
      <c r="X57" s="19">
        <f t="shared" si="21"/>
        <v>0.74545454545454548</v>
      </c>
      <c r="Y57" s="19">
        <f t="shared" si="21"/>
        <v>0.61165048543689315</v>
      </c>
      <c r="Z57" s="19">
        <f t="shared" si="21"/>
        <v>0.7010309278350515</v>
      </c>
      <c r="AA57" s="19">
        <f t="shared" si="21"/>
        <v>0.69</v>
      </c>
      <c r="AB57" s="19">
        <f t="shared" si="21"/>
        <v>0.73873873873873874</v>
      </c>
      <c r="AC57" s="19">
        <f t="shared" si="21"/>
        <v>0.75</v>
      </c>
      <c r="AD57" s="19">
        <f t="shared" si="21"/>
        <v>0.69026548672566368</v>
      </c>
      <c r="AE57" s="19">
        <f t="shared" si="21"/>
        <v>0.60139860139860135</v>
      </c>
      <c r="AF57" s="19">
        <f>SUM(AF48/AF47)</f>
        <v>0.7441860465116279</v>
      </c>
      <c r="AG57" s="19">
        <f>SUM(AG48/AG47)</f>
        <v>0.67325581395348832</v>
      </c>
      <c r="AI57" s="252"/>
      <c r="AJ57" s="213"/>
      <c r="AK57" s="252"/>
      <c r="AL57" s="213"/>
    </row>
    <row r="58" spans="1:39" x14ac:dyDescent="0.25">
      <c r="A58" s="57" t="s">
        <v>60</v>
      </c>
      <c r="B58" s="19">
        <f>SUM(B50/B47)</f>
        <v>0.4247787610619469</v>
      </c>
      <c r="C58" s="19">
        <f t="shared" ref="C58:AF58" si="22">SUM(C50/C47)</f>
        <v>0.42307692307692307</v>
      </c>
      <c r="D58" s="19">
        <f>SUM(D50/D47)</f>
        <v>0.48760330578512395</v>
      </c>
      <c r="E58" s="19">
        <f t="shared" si="22"/>
        <v>0.34862385321100919</v>
      </c>
      <c r="F58" s="19">
        <f t="shared" si="22"/>
        <v>0.31428571428571428</v>
      </c>
      <c r="G58" s="19">
        <f t="shared" si="22"/>
        <v>0.25641025641025639</v>
      </c>
      <c r="H58" s="19">
        <f t="shared" si="22"/>
        <v>0.41584158415841582</v>
      </c>
      <c r="I58" s="19">
        <f t="shared" si="22"/>
        <v>0.31343283582089554</v>
      </c>
      <c r="J58" s="19">
        <f t="shared" si="22"/>
        <v>0.27777777777777779</v>
      </c>
      <c r="K58" s="19">
        <f t="shared" si="22"/>
        <v>0.25862068965517243</v>
      </c>
      <c r="L58" s="19">
        <f t="shared" si="22"/>
        <v>0.4263565891472868</v>
      </c>
      <c r="M58" s="19">
        <f t="shared" si="22"/>
        <v>0.32258064516129031</v>
      </c>
      <c r="N58" s="19">
        <f t="shared" si="22"/>
        <v>0.14705882352941177</v>
      </c>
      <c r="O58" s="19">
        <f t="shared" si="22"/>
        <v>0.37606837606837606</v>
      </c>
      <c r="P58" s="19">
        <f t="shared" si="22"/>
        <v>0.35</v>
      </c>
      <c r="Q58" s="19">
        <f t="shared" si="22"/>
        <v>0.42857142857142855</v>
      </c>
      <c r="R58" s="19">
        <f t="shared" si="22"/>
        <v>0.34166666666666667</v>
      </c>
      <c r="S58" s="19">
        <f t="shared" si="22"/>
        <v>0.41121495327102803</v>
      </c>
      <c r="T58" s="19">
        <f t="shared" si="22"/>
        <v>0.31858407079646017</v>
      </c>
      <c r="U58" s="19">
        <f>SUM(U50/U47)</f>
        <v>0.25384615384615383</v>
      </c>
      <c r="V58" s="19">
        <f t="shared" si="22"/>
        <v>0.23762376237623761</v>
      </c>
      <c r="W58" s="19">
        <f t="shared" si="22"/>
        <v>0.21212121212121213</v>
      </c>
      <c r="X58" s="19">
        <f t="shared" si="22"/>
        <v>0.25454545454545452</v>
      </c>
      <c r="Y58" s="19">
        <f t="shared" si="22"/>
        <v>0.37864077669902912</v>
      </c>
      <c r="Z58" s="19">
        <f t="shared" si="22"/>
        <v>0.29896907216494845</v>
      </c>
      <c r="AA58" s="19">
        <f t="shared" si="22"/>
        <v>0.31</v>
      </c>
      <c r="AB58" s="19">
        <f t="shared" si="22"/>
        <v>0.26126126126126126</v>
      </c>
      <c r="AC58" s="19">
        <f t="shared" si="22"/>
        <v>0.25</v>
      </c>
      <c r="AD58" s="19">
        <f t="shared" si="22"/>
        <v>0.30973451327433627</v>
      </c>
      <c r="AE58" s="19">
        <f t="shared" si="22"/>
        <v>0.39860139860139859</v>
      </c>
      <c r="AF58" s="19">
        <f t="shared" si="22"/>
        <v>0.2558139534883721</v>
      </c>
      <c r="AG58" s="19">
        <f t="shared" ref="AG58" si="23">SUM(AG50/AG47)</f>
        <v>0.32645348837209304</v>
      </c>
      <c r="AI58" s="252"/>
      <c r="AJ58" s="213"/>
      <c r="AK58" s="252"/>
      <c r="AL58" s="213"/>
    </row>
    <row r="59" spans="1:39" x14ac:dyDescent="0.25">
      <c r="A59" s="57" t="s">
        <v>72</v>
      </c>
      <c r="B59" s="19">
        <f t="shared" ref="B59:AF59" si="24">SUM(B51/B50)</f>
        <v>0.29166666666666669</v>
      </c>
      <c r="C59" s="19">
        <f t="shared" si="24"/>
        <v>0.61363636363636365</v>
      </c>
      <c r="D59" s="19">
        <f t="shared" si="24"/>
        <v>0.28813559322033899</v>
      </c>
      <c r="E59" s="19">
        <f t="shared" si="24"/>
        <v>0.47368421052631576</v>
      </c>
      <c r="F59" s="19">
        <f t="shared" si="24"/>
        <v>0.45454545454545453</v>
      </c>
      <c r="G59" s="19">
        <f t="shared" si="24"/>
        <v>0.3</v>
      </c>
      <c r="H59" s="19">
        <f t="shared" si="24"/>
        <v>0.5</v>
      </c>
      <c r="I59" s="19">
        <f t="shared" si="24"/>
        <v>0.30952380952380953</v>
      </c>
      <c r="J59" s="19">
        <f t="shared" si="24"/>
        <v>0.53333333333333333</v>
      </c>
      <c r="K59" s="19">
        <f t="shared" si="24"/>
        <v>0.16666666666666666</v>
      </c>
      <c r="L59" s="19">
        <f t="shared" si="24"/>
        <v>0.4</v>
      </c>
      <c r="M59" s="19">
        <f t="shared" si="24"/>
        <v>0.5</v>
      </c>
      <c r="N59" s="19">
        <f t="shared" si="24"/>
        <v>0.46666666666666667</v>
      </c>
      <c r="O59" s="19">
        <f t="shared" si="24"/>
        <v>0.31818181818181818</v>
      </c>
      <c r="P59" s="19">
        <f t="shared" si="24"/>
        <v>0.42857142857142855</v>
      </c>
      <c r="Q59" s="19">
        <f t="shared" si="24"/>
        <v>0.33333333333333331</v>
      </c>
      <c r="R59" s="19">
        <f t="shared" si="24"/>
        <v>0.24390243902439024</v>
      </c>
      <c r="S59" s="19">
        <f t="shared" si="24"/>
        <v>0.34090909090909088</v>
      </c>
      <c r="T59" s="19">
        <f t="shared" si="24"/>
        <v>0.61111111111111116</v>
      </c>
      <c r="U59" s="19">
        <f t="shared" si="24"/>
        <v>0.45454545454545453</v>
      </c>
      <c r="V59" s="19">
        <f t="shared" si="24"/>
        <v>0.41666666666666669</v>
      </c>
      <c r="W59" s="19">
        <f t="shared" si="24"/>
        <v>0.5714285714285714</v>
      </c>
      <c r="X59" s="19">
        <f t="shared" si="24"/>
        <v>0.5357142857142857</v>
      </c>
      <c r="Y59" s="19">
        <f t="shared" si="24"/>
        <v>0.30769230769230771</v>
      </c>
      <c r="Z59" s="19">
        <f t="shared" si="24"/>
        <v>0.13793103448275862</v>
      </c>
      <c r="AA59" s="19">
        <f t="shared" si="24"/>
        <v>0.32258064516129031</v>
      </c>
      <c r="AB59" s="19">
        <f t="shared" si="24"/>
        <v>0.51724137931034486</v>
      </c>
      <c r="AC59" s="19">
        <f t="shared" si="24"/>
        <v>0.4</v>
      </c>
      <c r="AD59" s="19">
        <f t="shared" si="24"/>
        <v>0.4</v>
      </c>
      <c r="AE59" s="19">
        <f t="shared" si="24"/>
        <v>0.21052631578947367</v>
      </c>
      <c r="AF59" s="19">
        <f t="shared" si="24"/>
        <v>0.59090909090909094</v>
      </c>
      <c r="AG59" s="19">
        <f t="shared" ref="AG59" si="25">SUM(AG51/AG50)</f>
        <v>0.38824577025823687</v>
      </c>
      <c r="AI59" s="252"/>
      <c r="AJ59" s="213"/>
      <c r="AK59" s="252"/>
      <c r="AL59" s="213"/>
    </row>
    <row r="60" spans="1:39" x14ac:dyDescent="0.25">
      <c r="A60" s="57" t="s">
        <v>64</v>
      </c>
      <c r="B60" s="19">
        <f t="shared" ref="B60:AF60" si="26">SUM(B52/B50)</f>
        <v>0.25</v>
      </c>
      <c r="C60" s="19">
        <f t="shared" si="26"/>
        <v>6.8181818181818177E-2</v>
      </c>
      <c r="D60" s="19">
        <f t="shared" si="26"/>
        <v>0.11864406779661017</v>
      </c>
      <c r="E60" s="19">
        <f t="shared" si="26"/>
        <v>7.8947368421052627E-2</v>
      </c>
      <c r="F60" s="19">
        <f t="shared" si="26"/>
        <v>0.12121212121212122</v>
      </c>
      <c r="G60" s="19">
        <f t="shared" si="26"/>
        <v>0.1</v>
      </c>
      <c r="H60" s="19">
        <f t="shared" si="26"/>
        <v>0.11904761904761904</v>
      </c>
      <c r="I60" s="19">
        <f t="shared" si="26"/>
        <v>0.16666666666666666</v>
      </c>
      <c r="J60" s="19">
        <f t="shared" si="26"/>
        <v>0.23333333333333334</v>
      </c>
      <c r="K60" s="19">
        <f t="shared" si="26"/>
        <v>0.2</v>
      </c>
      <c r="L60" s="19">
        <f t="shared" si="26"/>
        <v>7.2727272727272724E-2</v>
      </c>
      <c r="M60" s="19">
        <f>SUM(M52/M50)</f>
        <v>0.2</v>
      </c>
      <c r="N60" s="19">
        <f t="shared" si="26"/>
        <v>6.6666666666666666E-2</v>
      </c>
      <c r="O60" s="19">
        <f t="shared" si="26"/>
        <v>0.18181818181818182</v>
      </c>
      <c r="P60" s="19">
        <f t="shared" si="26"/>
        <v>0.16666666666666666</v>
      </c>
      <c r="Q60" s="19">
        <f t="shared" si="26"/>
        <v>7.1428571428571425E-2</v>
      </c>
      <c r="R60" s="19">
        <f t="shared" si="26"/>
        <v>0.12195121951219512</v>
      </c>
      <c r="S60" s="19">
        <f t="shared" si="26"/>
        <v>0.11363636363636363</v>
      </c>
      <c r="T60" s="19">
        <f t="shared" si="26"/>
        <v>5.5555555555555552E-2</v>
      </c>
      <c r="U60" s="19">
        <f t="shared" si="26"/>
        <v>0.21212121212121213</v>
      </c>
      <c r="V60" s="19">
        <f t="shared" si="26"/>
        <v>0.20833333333333334</v>
      </c>
      <c r="W60" s="19">
        <f t="shared" si="26"/>
        <v>0.33333333333333331</v>
      </c>
      <c r="X60" s="19">
        <f t="shared" si="26"/>
        <v>3.5714285714285712E-2</v>
      </c>
      <c r="Y60" s="19">
        <f t="shared" si="26"/>
        <v>7.6923076923076927E-2</v>
      </c>
      <c r="Z60" s="19">
        <f t="shared" si="26"/>
        <v>0.20689655172413793</v>
      </c>
      <c r="AA60" s="19">
        <f t="shared" si="26"/>
        <v>6.4516129032258063E-2</v>
      </c>
      <c r="AB60" s="19">
        <f t="shared" si="26"/>
        <v>0.10344827586206896</v>
      </c>
      <c r="AC60" s="19">
        <f t="shared" si="26"/>
        <v>0.13333333333333333</v>
      </c>
      <c r="AD60" s="19">
        <f t="shared" si="26"/>
        <v>0.11428571428571428</v>
      </c>
      <c r="AE60" s="19">
        <f t="shared" si="26"/>
        <v>0.10526315789473684</v>
      </c>
      <c r="AF60" s="19">
        <f t="shared" si="26"/>
        <v>9.0909090909090912E-2</v>
      </c>
      <c r="AG60" s="19">
        <f t="shared" ref="AG60" si="27">SUM(AG52/AG50)</f>
        <v>0.13178984861976847</v>
      </c>
      <c r="AI60" s="252"/>
      <c r="AJ60" s="213"/>
      <c r="AK60" s="252"/>
      <c r="AL60" s="213"/>
    </row>
    <row r="61" spans="1:39" x14ac:dyDescent="0.25">
      <c r="A61" s="177" t="s">
        <v>221</v>
      </c>
      <c r="B61" s="176">
        <f t="shared" ref="B61:AF61" si="28">SUM(B53/B50)</f>
        <v>0.45833333333333331</v>
      </c>
      <c r="C61" s="176">
        <f t="shared" si="28"/>
        <v>0.31818181818181818</v>
      </c>
      <c r="D61" s="176">
        <f t="shared" si="28"/>
        <v>0.59322033898305082</v>
      </c>
      <c r="E61" s="176">
        <f t="shared" si="28"/>
        <v>0.44736842105263158</v>
      </c>
      <c r="F61" s="176">
        <f t="shared" si="28"/>
        <v>0.42424242424242425</v>
      </c>
      <c r="G61" s="176">
        <f t="shared" si="28"/>
        <v>0.6</v>
      </c>
      <c r="H61" s="176">
        <f t="shared" si="28"/>
        <v>0.38095238095238093</v>
      </c>
      <c r="I61" s="176">
        <f t="shared" si="28"/>
        <v>0.52380952380952384</v>
      </c>
      <c r="J61" s="176">
        <f t="shared" si="28"/>
        <v>0.23333333333333334</v>
      </c>
      <c r="K61" s="176">
        <f t="shared" si="28"/>
        <v>0.6333333333333333</v>
      </c>
      <c r="L61" s="176">
        <f t="shared" si="28"/>
        <v>0.52727272727272723</v>
      </c>
      <c r="M61" s="176">
        <f t="shared" si="28"/>
        <v>0.3</v>
      </c>
      <c r="N61" s="176">
        <f t="shared" si="28"/>
        <v>0.46666666666666667</v>
      </c>
      <c r="O61" s="176">
        <f t="shared" si="28"/>
        <v>0.5</v>
      </c>
      <c r="P61" s="176">
        <f t="shared" si="28"/>
        <v>0.40476190476190477</v>
      </c>
      <c r="Q61" s="176">
        <f t="shared" si="28"/>
        <v>0.59523809523809523</v>
      </c>
      <c r="R61" s="176">
        <f t="shared" si="28"/>
        <v>0.63414634146341464</v>
      </c>
      <c r="S61" s="176">
        <f t="shared" si="28"/>
        <v>0.52272727272727271</v>
      </c>
      <c r="T61" s="176">
        <f t="shared" si="28"/>
        <v>0.33333333333333331</v>
      </c>
      <c r="U61" s="176">
        <f t="shared" si="28"/>
        <v>0.33333333333333331</v>
      </c>
      <c r="V61" s="176">
        <f t="shared" si="28"/>
        <v>0.375</v>
      </c>
      <c r="W61" s="176">
        <f t="shared" si="28"/>
        <v>9.5238095238095233E-2</v>
      </c>
      <c r="X61" s="176">
        <f t="shared" si="28"/>
        <v>0.42857142857142855</v>
      </c>
      <c r="Y61" s="176">
        <f t="shared" si="28"/>
        <v>0.61538461538461542</v>
      </c>
      <c r="Z61" s="176">
        <f t="shared" si="28"/>
        <v>0.65517241379310343</v>
      </c>
      <c r="AA61" s="176">
        <f t="shared" si="28"/>
        <v>0.61290322580645162</v>
      </c>
      <c r="AB61" s="176">
        <f t="shared" si="28"/>
        <v>0.37931034482758619</v>
      </c>
      <c r="AC61" s="176">
        <f t="shared" si="28"/>
        <v>0.46666666666666667</v>
      </c>
      <c r="AD61" s="176">
        <f t="shared" si="28"/>
        <v>0.48571428571428571</v>
      </c>
      <c r="AE61" s="176">
        <f t="shared" si="28"/>
        <v>0.68421052631578949</v>
      </c>
      <c r="AF61" s="19">
        <f t="shared" si="28"/>
        <v>0.31818181818181818</v>
      </c>
      <c r="AG61" s="19">
        <f t="shared" ref="AG61" si="29">SUM(AG53/AG50)</f>
        <v>0.4790739091718611</v>
      </c>
      <c r="AI61" s="252"/>
      <c r="AJ61" s="213"/>
      <c r="AK61" s="252"/>
      <c r="AL61" s="213"/>
    </row>
    <row r="62" spans="1:39" s="1" customFormat="1" x14ac:dyDescent="0.25">
      <c r="A62" s="57" t="s">
        <v>123</v>
      </c>
      <c r="B62" s="19">
        <f t="shared" ref="B62:AF62" si="30">SUM(B53/B47)</f>
        <v>0.19469026548672566</v>
      </c>
      <c r="C62" s="19">
        <f t="shared" si="30"/>
        <v>0.13461538461538461</v>
      </c>
      <c r="D62" s="19">
        <f t="shared" si="30"/>
        <v>0.28925619834710742</v>
      </c>
      <c r="E62" s="19">
        <f t="shared" si="30"/>
        <v>0.15596330275229359</v>
      </c>
      <c r="F62" s="19">
        <f t="shared" si="30"/>
        <v>0.13333333333333333</v>
      </c>
      <c r="G62" s="19">
        <f t="shared" si="30"/>
        <v>0.15384615384615385</v>
      </c>
      <c r="H62" s="19">
        <f t="shared" si="30"/>
        <v>0.15841584158415842</v>
      </c>
      <c r="I62" s="19">
        <f t="shared" si="30"/>
        <v>0.16417910447761194</v>
      </c>
      <c r="J62" s="19">
        <f t="shared" si="30"/>
        <v>6.4814814814814811E-2</v>
      </c>
      <c r="K62" s="19">
        <f t="shared" si="30"/>
        <v>0.16379310344827586</v>
      </c>
      <c r="L62" s="19">
        <f t="shared" si="30"/>
        <v>0.22480620155038761</v>
      </c>
      <c r="M62" s="19">
        <f t="shared" si="30"/>
        <v>9.6774193548387094E-2</v>
      </c>
      <c r="N62" s="19">
        <f t="shared" si="30"/>
        <v>6.8627450980392163E-2</v>
      </c>
      <c r="O62" s="19">
        <f t="shared" si="30"/>
        <v>0.18803418803418803</v>
      </c>
      <c r="P62" s="19">
        <f t="shared" si="30"/>
        <v>0.14166666666666666</v>
      </c>
      <c r="Q62" s="19">
        <f t="shared" si="30"/>
        <v>0.25510204081632654</v>
      </c>
      <c r="R62" s="19">
        <f t="shared" si="30"/>
        <v>0.21666666666666667</v>
      </c>
      <c r="S62" s="19">
        <f t="shared" si="30"/>
        <v>0.21495327102803738</v>
      </c>
      <c r="T62" s="19">
        <f t="shared" si="30"/>
        <v>0.10619469026548672</v>
      </c>
      <c r="U62" s="19">
        <f t="shared" si="30"/>
        <v>8.461538461538462E-2</v>
      </c>
      <c r="V62" s="19">
        <f t="shared" si="30"/>
        <v>8.9108910891089105E-2</v>
      </c>
      <c r="W62" s="19">
        <f>SUM(W53/W47)</f>
        <v>2.0202020202020204E-2</v>
      </c>
      <c r="X62" s="19">
        <f t="shared" si="30"/>
        <v>0.10909090909090909</v>
      </c>
      <c r="Y62" s="19">
        <f t="shared" si="30"/>
        <v>0.23300970873786409</v>
      </c>
      <c r="Z62" s="19">
        <f t="shared" si="30"/>
        <v>0.19587628865979381</v>
      </c>
      <c r="AA62" s="19">
        <f t="shared" si="30"/>
        <v>0.19</v>
      </c>
      <c r="AB62" s="19">
        <f t="shared" si="30"/>
        <v>9.90990990990991E-2</v>
      </c>
      <c r="AC62" s="19">
        <f t="shared" si="30"/>
        <v>0.11666666666666667</v>
      </c>
      <c r="AD62" s="19">
        <f t="shared" si="30"/>
        <v>0.15044247787610621</v>
      </c>
      <c r="AE62" s="19">
        <f t="shared" si="30"/>
        <v>0.27272727272727271</v>
      </c>
      <c r="AF62" s="19">
        <f t="shared" si="30"/>
        <v>8.1395348837209308E-2</v>
      </c>
      <c r="AG62" s="19">
        <f t="shared" ref="AG62" si="31">SUM(AG53/AG47)</f>
        <v>0.15639534883720929</v>
      </c>
      <c r="AH62" s="248"/>
      <c r="AI62" s="252"/>
      <c r="AJ62" s="213"/>
      <c r="AK62" s="213"/>
      <c r="AL62" s="213"/>
      <c r="AM62" s="22"/>
    </row>
    <row r="63" spans="1:39" s="178" customFormat="1" ht="12.75" x14ac:dyDescent="0.2">
      <c r="O63" s="210"/>
      <c r="P63" s="210"/>
      <c r="Q63" s="210"/>
      <c r="R63" s="235"/>
      <c r="AI63" s="253"/>
    </row>
    <row r="64" spans="1:39" s="178" customFormat="1" ht="12.75" x14ac:dyDescent="0.2">
      <c r="O64" s="210"/>
      <c r="P64" s="210"/>
      <c r="Q64" s="210"/>
      <c r="R64" s="235"/>
      <c r="AI64" s="251"/>
    </row>
    <row r="65" spans="1:35" s="181" customFormat="1" x14ac:dyDescent="0.25">
      <c r="A65" s="179" t="s">
        <v>203</v>
      </c>
      <c r="B65" s="180"/>
      <c r="C65" s="180"/>
      <c r="D65" s="180"/>
      <c r="E65" s="180"/>
      <c r="F65" s="180"/>
      <c r="G65" s="180"/>
      <c r="H65" s="180"/>
      <c r="I65" s="180"/>
      <c r="J65" s="180"/>
      <c r="K65" s="180"/>
      <c r="L65" s="180"/>
      <c r="M65" s="180"/>
      <c r="N65" s="180"/>
      <c r="O65" s="180"/>
      <c r="P65" s="180"/>
      <c r="Q65" s="180"/>
      <c r="R65" s="180"/>
      <c r="S65" s="180"/>
      <c r="T65" s="180"/>
      <c r="U65" s="180"/>
      <c r="V65" s="180"/>
      <c r="W65" s="180"/>
      <c r="X65" s="180"/>
      <c r="Y65" s="180"/>
      <c r="Z65" s="180"/>
      <c r="AA65" s="180"/>
      <c r="AB65" s="180"/>
      <c r="AC65" s="180"/>
      <c r="AD65" s="180"/>
      <c r="AE65" s="232"/>
      <c r="AF65" s="234"/>
      <c r="AG65" s="234" t="s">
        <v>127</v>
      </c>
      <c r="AI65" s="251"/>
    </row>
    <row r="66" spans="1:35" s="184" customFormat="1" x14ac:dyDescent="0.25">
      <c r="A66" s="183" t="s">
        <v>201</v>
      </c>
      <c r="B66" s="196">
        <f>B47+B38</f>
        <v>145</v>
      </c>
      <c r="C66" s="196">
        <f>C47+C38</f>
        <v>153</v>
      </c>
      <c r="D66" s="196">
        <f t="shared" ref="D66:AF67" si="32">D47+D38</f>
        <v>167</v>
      </c>
      <c r="E66" s="196">
        <f t="shared" si="32"/>
        <v>138</v>
      </c>
      <c r="F66" s="196">
        <f t="shared" si="32"/>
        <v>117</v>
      </c>
      <c r="G66" s="196">
        <f t="shared" si="32"/>
        <v>137</v>
      </c>
      <c r="H66" s="196">
        <f t="shared" si="32"/>
        <v>156</v>
      </c>
      <c r="I66" s="196">
        <f t="shared" si="32"/>
        <v>181</v>
      </c>
      <c r="J66" s="196">
        <f t="shared" si="32"/>
        <v>149</v>
      </c>
      <c r="K66" s="196">
        <f t="shared" si="32"/>
        <v>151</v>
      </c>
      <c r="L66" s="196">
        <f t="shared" si="32"/>
        <v>178</v>
      </c>
      <c r="M66" s="196">
        <f t="shared" si="32"/>
        <v>113</v>
      </c>
      <c r="N66" s="196">
        <f t="shared" si="32"/>
        <v>114</v>
      </c>
      <c r="O66" s="196">
        <f t="shared" si="32"/>
        <v>145</v>
      </c>
      <c r="P66" s="196">
        <f t="shared" si="32"/>
        <v>148</v>
      </c>
      <c r="Q66" s="196">
        <f t="shared" si="32"/>
        <v>153</v>
      </c>
      <c r="R66" s="196">
        <f t="shared" si="32"/>
        <v>158</v>
      </c>
      <c r="S66" s="196">
        <f t="shared" si="32"/>
        <v>171</v>
      </c>
      <c r="T66" s="196">
        <f t="shared" si="32"/>
        <v>142</v>
      </c>
      <c r="U66" s="196">
        <f t="shared" si="32"/>
        <v>148</v>
      </c>
      <c r="V66" s="196">
        <f t="shared" si="32"/>
        <v>135</v>
      </c>
      <c r="W66" s="196">
        <f t="shared" si="32"/>
        <v>135</v>
      </c>
      <c r="X66" s="196">
        <f t="shared" si="32"/>
        <v>142</v>
      </c>
      <c r="Y66" s="196">
        <f t="shared" si="32"/>
        <v>140</v>
      </c>
      <c r="Z66" s="196">
        <f t="shared" si="32"/>
        <v>108</v>
      </c>
      <c r="AA66" s="196">
        <f t="shared" si="32"/>
        <v>119</v>
      </c>
      <c r="AB66" s="196">
        <f t="shared" si="32"/>
        <v>131</v>
      </c>
      <c r="AC66" s="196">
        <f t="shared" si="32"/>
        <v>142</v>
      </c>
      <c r="AD66" s="196">
        <f t="shared" si="32"/>
        <v>146</v>
      </c>
      <c r="AE66" s="196">
        <f t="shared" si="32"/>
        <v>175</v>
      </c>
      <c r="AF66" s="196">
        <f t="shared" si="32"/>
        <v>121</v>
      </c>
      <c r="AG66" s="196">
        <f>SUM(B66:AF66)</f>
        <v>4458</v>
      </c>
      <c r="AI66" s="251"/>
    </row>
    <row r="67" spans="1:35" s="184" customFormat="1" x14ac:dyDescent="0.25">
      <c r="A67" s="183" t="s">
        <v>202</v>
      </c>
      <c r="B67" s="196">
        <f>B48+B39</f>
        <v>96</v>
      </c>
      <c r="C67" s="196">
        <f>C48+C39</f>
        <v>103</v>
      </c>
      <c r="D67" s="196">
        <f t="shared" si="32"/>
        <v>103</v>
      </c>
      <c r="E67" s="196">
        <f t="shared" si="32"/>
        <v>98</v>
      </c>
      <c r="F67" s="196">
        <f>F48+F39</f>
        <v>84</v>
      </c>
      <c r="G67" s="196">
        <f t="shared" si="32"/>
        <v>104</v>
      </c>
      <c r="H67" s="196">
        <f t="shared" si="32"/>
        <v>106</v>
      </c>
      <c r="I67" s="196">
        <f t="shared" si="32"/>
        <v>134</v>
      </c>
      <c r="J67" s="196">
        <f t="shared" si="32"/>
        <v>116</v>
      </c>
      <c r="K67" s="196">
        <f t="shared" si="32"/>
        <v>119</v>
      </c>
      <c r="L67" s="196">
        <f t="shared" si="32"/>
        <v>114</v>
      </c>
      <c r="M67" s="196">
        <f t="shared" si="32"/>
        <v>83</v>
      </c>
      <c r="N67" s="196">
        <f t="shared" si="32"/>
        <v>99</v>
      </c>
      <c r="O67" s="196">
        <f t="shared" si="32"/>
        <v>99</v>
      </c>
      <c r="P67" s="196">
        <f t="shared" si="32"/>
        <v>104</v>
      </c>
      <c r="Q67" s="196">
        <f t="shared" si="32"/>
        <v>100</v>
      </c>
      <c r="R67" s="196">
        <f t="shared" si="32"/>
        <v>111</v>
      </c>
      <c r="S67" s="196">
        <f>S48+S39</f>
        <v>116</v>
      </c>
      <c r="T67" s="196">
        <f t="shared" si="32"/>
        <v>102</v>
      </c>
      <c r="U67" s="196">
        <f t="shared" si="32"/>
        <v>114</v>
      </c>
      <c r="V67" s="196">
        <f>V48+V39</f>
        <v>109</v>
      </c>
      <c r="W67" s="196">
        <f t="shared" si="32"/>
        <v>113</v>
      </c>
      <c r="X67" s="196">
        <f t="shared" si="32"/>
        <v>112</v>
      </c>
      <c r="Y67" s="196">
        <f t="shared" si="32"/>
        <v>100</v>
      </c>
      <c r="Z67" s="196">
        <f t="shared" si="32"/>
        <v>79</v>
      </c>
      <c r="AA67" s="196">
        <f>AA48+AA39</f>
        <v>84</v>
      </c>
      <c r="AB67" s="196">
        <f t="shared" si="32"/>
        <v>102</v>
      </c>
      <c r="AC67" s="196">
        <f t="shared" si="32"/>
        <v>112</v>
      </c>
      <c r="AD67" s="196">
        <f t="shared" si="32"/>
        <v>111</v>
      </c>
      <c r="AE67" s="196">
        <f t="shared" si="32"/>
        <v>115</v>
      </c>
      <c r="AF67" s="196">
        <f t="shared" si="32"/>
        <v>96</v>
      </c>
      <c r="AG67" s="196">
        <f t="shared" ref="AG67:AG72" si="33">SUM(B67:AF67)</f>
        <v>3238</v>
      </c>
      <c r="AI67" s="250"/>
    </row>
    <row r="68" spans="1:35" s="186" customFormat="1" ht="15" hidden="1" customHeight="1" x14ac:dyDescent="0.25">
      <c r="A68" s="207" t="s">
        <v>196</v>
      </c>
      <c r="B68" s="186">
        <v>44</v>
      </c>
      <c r="C68" s="186">
        <v>37</v>
      </c>
      <c r="D68" s="186">
        <v>16</v>
      </c>
      <c r="E68" s="186">
        <v>15</v>
      </c>
      <c r="F68" s="186">
        <v>49</v>
      </c>
      <c r="G68" s="186">
        <f t="shared" ref="G68:R68" si="34">+G38</f>
        <v>20</v>
      </c>
      <c r="H68" s="186">
        <f t="shared" si="34"/>
        <v>55</v>
      </c>
      <c r="I68" s="186">
        <f t="shared" si="34"/>
        <v>47</v>
      </c>
      <c r="J68" s="186">
        <f t="shared" si="34"/>
        <v>41</v>
      </c>
      <c r="K68" s="186">
        <f t="shared" si="34"/>
        <v>35</v>
      </c>
      <c r="L68" s="186">
        <f t="shared" si="34"/>
        <v>49</v>
      </c>
      <c r="M68" s="186">
        <f>+M38</f>
        <v>20</v>
      </c>
      <c r="N68" s="186">
        <f t="shared" si="34"/>
        <v>12</v>
      </c>
      <c r="O68" s="186">
        <f t="shared" si="34"/>
        <v>28</v>
      </c>
      <c r="P68" s="186">
        <f>+P38</f>
        <v>28</v>
      </c>
      <c r="Q68" s="186">
        <f t="shared" si="34"/>
        <v>55</v>
      </c>
      <c r="R68" s="186">
        <f t="shared" si="34"/>
        <v>38</v>
      </c>
      <c r="S68" s="186">
        <f>+S38</f>
        <v>64</v>
      </c>
      <c r="T68" s="186">
        <f>+T38</f>
        <v>29</v>
      </c>
      <c r="U68" s="186">
        <f>+U38</f>
        <v>18</v>
      </c>
      <c r="V68" s="186">
        <f>+V38</f>
        <v>34</v>
      </c>
      <c r="W68" s="186">
        <f t="shared" ref="W68:AE68" si="35">+W38</f>
        <v>36</v>
      </c>
      <c r="X68" s="186">
        <f t="shared" si="35"/>
        <v>32</v>
      </c>
      <c r="Y68" s="186">
        <f t="shared" si="35"/>
        <v>37</v>
      </c>
      <c r="Z68" s="186">
        <f t="shared" si="35"/>
        <v>11</v>
      </c>
      <c r="AA68" s="186">
        <f t="shared" si="35"/>
        <v>19</v>
      </c>
      <c r="AB68" s="186">
        <f t="shared" si="35"/>
        <v>20</v>
      </c>
      <c r="AC68" s="186">
        <f t="shared" si="35"/>
        <v>22</v>
      </c>
      <c r="AD68" s="186">
        <f t="shared" si="35"/>
        <v>33</v>
      </c>
      <c r="AE68" s="186">
        <f t="shared" si="35"/>
        <v>32</v>
      </c>
      <c r="AG68" s="196">
        <f t="shared" si="33"/>
        <v>976</v>
      </c>
      <c r="AI68" s="250">
        <v>3.9036458333333336E-2</v>
      </c>
    </row>
    <row r="69" spans="1:35" s="184" customFormat="1" x14ac:dyDescent="0.25">
      <c r="A69" s="183" t="s">
        <v>200</v>
      </c>
      <c r="B69" s="196">
        <f t="shared" ref="B69:AF72" si="36">B50+B41</f>
        <v>49</v>
      </c>
      <c r="C69" s="196">
        <f t="shared" si="36"/>
        <v>49</v>
      </c>
      <c r="D69" s="196">
        <f>D50+D41</f>
        <v>65</v>
      </c>
      <c r="E69" s="196">
        <f t="shared" si="36"/>
        <v>40</v>
      </c>
      <c r="F69" s="196">
        <f t="shared" si="36"/>
        <v>33</v>
      </c>
      <c r="G69" s="196">
        <f t="shared" si="36"/>
        <v>33</v>
      </c>
      <c r="H69" s="196">
        <f t="shared" si="36"/>
        <v>50</v>
      </c>
      <c r="I69" s="196">
        <f t="shared" si="36"/>
        <v>47</v>
      </c>
      <c r="J69" s="196">
        <f t="shared" si="36"/>
        <v>33</v>
      </c>
      <c r="K69" s="196">
        <f t="shared" si="36"/>
        <v>32</v>
      </c>
      <c r="L69" s="196">
        <f t="shared" si="36"/>
        <v>64</v>
      </c>
      <c r="M69" s="196">
        <f t="shared" si="36"/>
        <v>30</v>
      </c>
      <c r="N69" s="196">
        <f t="shared" si="36"/>
        <v>15</v>
      </c>
      <c r="O69" s="196">
        <f t="shared" si="36"/>
        <v>46</v>
      </c>
      <c r="P69" s="196">
        <f t="shared" si="36"/>
        <v>44</v>
      </c>
      <c r="Q69" s="196">
        <f t="shared" si="36"/>
        <v>53</v>
      </c>
      <c r="R69" s="196">
        <f t="shared" si="36"/>
        <v>47</v>
      </c>
      <c r="S69" s="196">
        <f t="shared" si="36"/>
        <v>55</v>
      </c>
      <c r="T69" s="196">
        <f t="shared" si="36"/>
        <v>40</v>
      </c>
      <c r="U69" s="196">
        <f t="shared" si="36"/>
        <v>34</v>
      </c>
      <c r="V69" s="196">
        <f>V50+V41</f>
        <v>26</v>
      </c>
      <c r="W69" s="196">
        <f t="shared" si="36"/>
        <v>22</v>
      </c>
      <c r="X69" s="196">
        <f t="shared" si="36"/>
        <v>30</v>
      </c>
      <c r="Y69" s="196">
        <f>Y50+Y41</f>
        <v>39</v>
      </c>
      <c r="Z69" s="196">
        <f>Z50+Z41</f>
        <v>29</v>
      </c>
      <c r="AA69" s="196">
        <f>AA50+AA41</f>
        <v>35</v>
      </c>
      <c r="AB69" s="196">
        <f t="shared" si="36"/>
        <v>29</v>
      </c>
      <c r="AC69" s="196">
        <f t="shared" si="36"/>
        <v>30</v>
      </c>
      <c r="AD69" s="196">
        <f t="shared" si="36"/>
        <v>35</v>
      </c>
      <c r="AE69" s="196">
        <f t="shared" si="36"/>
        <v>60</v>
      </c>
      <c r="AF69" s="196">
        <f t="shared" si="36"/>
        <v>25</v>
      </c>
      <c r="AG69" s="196">
        <f t="shared" si="33"/>
        <v>1219</v>
      </c>
    </row>
    <row r="70" spans="1:35" s="184" customFormat="1" x14ac:dyDescent="0.25">
      <c r="A70" s="183" t="s">
        <v>199</v>
      </c>
      <c r="B70" s="196">
        <f t="shared" si="36"/>
        <v>14</v>
      </c>
      <c r="C70" s="196">
        <f t="shared" si="36"/>
        <v>28</v>
      </c>
      <c r="D70" s="196">
        <f t="shared" si="36"/>
        <v>17</v>
      </c>
      <c r="E70" s="196">
        <f t="shared" si="36"/>
        <v>19</v>
      </c>
      <c r="F70" s="196">
        <f t="shared" si="36"/>
        <v>15</v>
      </c>
      <c r="G70" s="196">
        <f t="shared" si="36"/>
        <v>10</v>
      </c>
      <c r="H70" s="196">
        <f t="shared" si="36"/>
        <v>22</v>
      </c>
      <c r="I70" s="196">
        <f t="shared" si="36"/>
        <v>13</v>
      </c>
      <c r="J70" s="196">
        <f t="shared" si="36"/>
        <v>17</v>
      </c>
      <c r="K70" s="196">
        <f t="shared" si="36"/>
        <v>6</v>
      </c>
      <c r="L70" s="196">
        <f t="shared" si="36"/>
        <v>22</v>
      </c>
      <c r="M70" s="196">
        <f t="shared" si="36"/>
        <v>15</v>
      </c>
      <c r="N70" s="196">
        <f t="shared" si="36"/>
        <v>7</v>
      </c>
      <c r="O70" s="196">
        <f t="shared" si="36"/>
        <v>14</v>
      </c>
      <c r="P70" s="196">
        <f t="shared" si="36"/>
        <v>18</v>
      </c>
      <c r="Q70" s="196">
        <f t="shared" si="36"/>
        <v>14</v>
      </c>
      <c r="R70" s="196">
        <f t="shared" si="36"/>
        <v>10</v>
      </c>
      <c r="S70" s="196">
        <f t="shared" si="36"/>
        <v>18</v>
      </c>
      <c r="T70" s="196">
        <f t="shared" si="36"/>
        <v>23</v>
      </c>
      <c r="U70" s="196">
        <f t="shared" si="36"/>
        <v>16</v>
      </c>
      <c r="V70" s="196">
        <f t="shared" si="36"/>
        <v>11</v>
      </c>
      <c r="W70" s="196">
        <f t="shared" si="36"/>
        <v>13</v>
      </c>
      <c r="X70" s="196">
        <f t="shared" si="36"/>
        <v>16</v>
      </c>
      <c r="Y70" s="196">
        <f t="shared" si="36"/>
        <v>12</v>
      </c>
      <c r="Z70" s="196">
        <v>8</v>
      </c>
      <c r="AA70" s="196">
        <f>AA51+AA42</f>
        <v>11</v>
      </c>
      <c r="AB70" s="196">
        <f t="shared" si="36"/>
        <v>15</v>
      </c>
      <c r="AC70" s="196">
        <f t="shared" si="36"/>
        <v>12</v>
      </c>
      <c r="AD70" s="196">
        <f t="shared" si="36"/>
        <v>14</v>
      </c>
      <c r="AE70" s="196">
        <f t="shared" si="36"/>
        <v>12</v>
      </c>
      <c r="AF70" s="196">
        <f t="shared" si="36"/>
        <v>13</v>
      </c>
      <c r="AG70" s="196">
        <f t="shared" si="33"/>
        <v>455</v>
      </c>
    </row>
    <row r="71" spans="1:35" s="184" customFormat="1" x14ac:dyDescent="0.25">
      <c r="A71" s="183" t="s">
        <v>197</v>
      </c>
      <c r="B71" s="196">
        <f t="shared" si="36"/>
        <v>13</v>
      </c>
      <c r="C71" s="196">
        <f t="shared" si="36"/>
        <v>7</v>
      </c>
      <c r="D71" s="196">
        <f t="shared" si="36"/>
        <v>7</v>
      </c>
      <c r="E71" s="196">
        <f t="shared" si="36"/>
        <v>3</v>
      </c>
      <c r="F71" s="196">
        <f t="shared" si="36"/>
        <v>4</v>
      </c>
      <c r="G71" s="196">
        <f t="shared" si="36"/>
        <v>3</v>
      </c>
      <c r="H71" s="196">
        <f t="shared" si="36"/>
        <v>6</v>
      </c>
      <c r="I71" s="196">
        <f t="shared" si="36"/>
        <v>9</v>
      </c>
      <c r="J71" s="196">
        <f t="shared" si="36"/>
        <v>7</v>
      </c>
      <c r="K71" s="196">
        <f t="shared" si="36"/>
        <v>6</v>
      </c>
      <c r="L71" s="196">
        <f t="shared" si="36"/>
        <v>6</v>
      </c>
      <c r="M71" s="196">
        <f t="shared" si="36"/>
        <v>6</v>
      </c>
      <c r="N71" s="196">
        <f t="shared" si="36"/>
        <v>1</v>
      </c>
      <c r="O71" s="196">
        <f t="shared" si="36"/>
        <v>9</v>
      </c>
      <c r="P71" s="196">
        <f t="shared" si="36"/>
        <v>7</v>
      </c>
      <c r="Q71" s="196">
        <f t="shared" si="36"/>
        <v>5</v>
      </c>
      <c r="R71" s="196">
        <f t="shared" si="36"/>
        <v>6</v>
      </c>
      <c r="S71" s="196">
        <f t="shared" si="36"/>
        <v>7</v>
      </c>
      <c r="T71" s="196">
        <f t="shared" si="36"/>
        <v>2</v>
      </c>
      <c r="U71" s="196">
        <f t="shared" si="36"/>
        <v>7</v>
      </c>
      <c r="V71" s="196">
        <f t="shared" si="36"/>
        <v>5</v>
      </c>
      <c r="W71" s="196">
        <f t="shared" si="36"/>
        <v>7</v>
      </c>
      <c r="X71" s="196">
        <f t="shared" si="36"/>
        <v>2</v>
      </c>
      <c r="Y71" s="196">
        <f t="shared" si="36"/>
        <v>3</v>
      </c>
      <c r="Z71" s="196">
        <f t="shared" si="36"/>
        <v>6</v>
      </c>
      <c r="AA71" s="196">
        <f>AA52+AA43</f>
        <v>2</v>
      </c>
      <c r="AB71" s="196">
        <f t="shared" si="36"/>
        <v>3</v>
      </c>
      <c r="AC71" s="196">
        <f t="shared" si="36"/>
        <v>4</v>
      </c>
      <c r="AD71" s="196">
        <f t="shared" si="36"/>
        <v>4</v>
      </c>
      <c r="AE71" s="196">
        <f t="shared" si="36"/>
        <v>7</v>
      </c>
      <c r="AF71" s="196">
        <f t="shared" si="36"/>
        <v>3</v>
      </c>
      <c r="AG71" s="196">
        <f t="shared" si="33"/>
        <v>167</v>
      </c>
    </row>
    <row r="72" spans="1:35" s="184" customFormat="1" x14ac:dyDescent="0.25">
      <c r="A72" s="183" t="s">
        <v>198</v>
      </c>
      <c r="B72" s="196">
        <f t="shared" si="36"/>
        <v>22</v>
      </c>
      <c r="C72" s="196">
        <f t="shared" si="36"/>
        <v>14</v>
      </c>
      <c r="D72" s="196">
        <f t="shared" si="36"/>
        <v>41</v>
      </c>
      <c r="E72" s="196">
        <f t="shared" si="36"/>
        <v>18</v>
      </c>
      <c r="F72" s="196">
        <f t="shared" si="36"/>
        <v>14</v>
      </c>
      <c r="G72" s="196">
        <f t="shared" si="36"/>
        <v>20</v>
      </c>
      <c r="H72" s="196">
        <f t="shared" si="36"/>
        <v>22</v>
      </c>
      <c r="I72" s="196">
        <f t="shared" si="36"/>
        <v>25</v>
      </c>
      <c r="J72" s="196">
        <f t="shared" si="36"/>
        <v>9</v>
      </c>
      <c r="K72" s="196">
        <f t="shared" si="36"/>
        <v>20</v>
      </c>
      <c r="L72" s="196">
        <f t="shared" si="36"/>
        <v>36</v>
      </c>
      <c r="M72" s="196">
        <f t="shared" si="36"/>
        <v>9</v>
      </c>
      <c r="N72" s="196">
        <f t="shared" si="36"/>
        <v>7</v>
      </c>
      <c r="O72" s="196">
        <f t="shared" si="36"/>
        <v>23</v>
      </c>
      <c r="P72" s="196">
        <f t="shared" si="36"/>
        <v>19</v>
      </c>
      <c r="Q72" s="196">
        <f t="shared" si="36"/>
        <v>34</v>
      </c>
      <c r="R72" s="196">
        <f t="shared" si="36"/>
        <v>31</v>
      </c>
      <c r="S72" s="196">
        <f t="shared" si="36"/>
        <v>29</v>
      </c>
      <c r="T72" s="196">
        <f t="shared" si="36"/>
        <v>15</v>
      </c>
      <c r="U72" s="196">
        <f t="shared" si="36"/>
        <v>11</v>
      </c>
      <c r="V72" s="196">
        <f>V53+V44</f>
        <v>10</v>
      </c>
      <c r="W72" s="196">
        <f t="shared" si="36"/>
        <v>2</v>
      </c>
      <c r="X72" s="196">
        <f t="shared" si="36"/>
        <v>12</v>
      </c>
      <c r="Y72" s="196">
        <f t="shared" si="36"/>
        <v>24</v>
      </c>
      <c r="Z72" s="196">
        <f t="shared" si="36"/>
        <v>19</v>
      </c>
      <c r="AA72" s="196">
        <f>AA53+AA44</f>
        <v>22</v>
      </c>
      <c r="AB72" s="196">
        <f t="shared" si="36"/>
        <v>11</v>
      </c>
      <c r="AC72" s="196">
        <f t="shared" si="36"/>
        <v>14</v>
      </c>
      <c r="AD72" s="196">
        <f t="shared" si="36"/>
        <v>17</v>
      </c>
      <c r="AE72" s="196">
        <f t="shared" si="36"/>
        <v>41</v>
      </c>
      <c r="AF72" s="196">
        <f t="shared" si="36"/>
        <v>9</v>
      </c>
      <c r="AG72" s="196">
        <f t="shared" si="33"/>
        <v>600</v>
      </c>
    </row>
    <row r="73" spans="1:35" s="30" customFormat="1" x14ac:dyDescent="0.25">
      <c r="A73" s="185" t="s">
        <v>50</v>
      </c>
      <c r="B73" s="61">
        <f t="shared" ref="B73:R74" si="37">B54</f>
        <v>1.736111111111111E-3</v>
      </c>
      <c r="C73" s="61">
        <f t="shared" si="37"/>
        <v>1.6550925925925926E-3</v>
      </c>
      <c r="D73" s="61">
        <f t="shared" si="37"/>
        <v>2.2337962962962967E-3</v>
      </c>
      <c r="E73" s="61">
        <f t="shared" si="37"/>
        <v>1.2962962962962963E-3</v>
      </c>
      <c r="F73" s="61">
        <f t="shared" si="37"/>
        <v>1.6087962962962963E-3</v>
      </c>
      <c r="G73" s="61">
        <f t="shared" si="37"/>
        <v>2.673611111111111E-3</v>
      </c>
      <c r="H73" s="61">
        <f t="shared" si="37"/>
        <v>4.4444444444444444E-3</v>
      </c>
      <c r="I73" s="61">
        <f t="shared" si="37"/>
        <v>2.1180555555555553E-3</v>
      </c>
      <c r="J73" s="61">
        <f t="shared" si="37"/>
        <v>1.4699074074074074E-3</v>
      </c>
      <c r="K73" s="61">
        <f t="shared" si="37"/>
        <v>2.5925925925925925E-3</v>
      </c>
      <c r="L73" s="61">
        <f t="shared" si="37"/>
        <v>2.8240740740740739E-3</v>
      </c>
      <c r="M73" s="61">
        <f t="shared" si="37"/>
        <v>8.2175925925925917E-4</v>
      </c>
      <c r="N73" s="61">
        <f t="shared" si="37"/>
        <v>1.2152777777777778E-3</v>
      </c>
      <c r="O73" s="61">
        <f t="shared" si="37"/>
        <v>2.1296296296296298E-3</v>
      </c>
      <c r="P73" s="61">
        <f t="shared" si="37"/>
        <v>2.5694444444444445E-3</v>
      </c>
      <c r="Q73" s="61">
        <f t="shared" si="37"/>
        <v>3.5069444444444445E-3</v>
      </c>
      <c r="R73" s="61">
        <f>R54</f>
        <v>1.5972222222222221E-3</v>
      </c>
      <c r="S73" s="61">
        <f>S54</f>
        <v>1.6087962962962963E-3</v>
      </c>
      <c r="T73" s="61">
        <f t="shared" ref="T73:AF75" si="38">T54</f>
        <v>2.0949074074074073E-3</v>
      </c>
      <c r="U73" s="61">
        <f t="shared" si="38"/>
        <v>1.0648148148148147E-3</v>
      </c>
      <c r="V73" s="61">
        <f t="shared" si="38"/>
        <v>3.5879629629629635E-4</v>
      </c>
      <c r="W73" s="61">
        <f t="shared" si="38"/>
        <v>2.6620370370370374E-3</v>
      </c>
      <c r="X73" s="61">
        <f t="shared" si="38"/>
        <v>1.0532407407407407E-3</v>
      </c>
      <c r="Y73" s="61">
        <f t="shared" si="38"/>
        <v>1.9328703703703704E-3</v>
      </c>
      <c r="Z73" s="61">
        <f t="shared" si="38"/>
        <v>1.4467592592592594E-3</v>
      </c>
      <c r="AA73" s="61">
        <f t="shared" si="38"/>
        <v>1.9328703703703704E-3</v>
      </c>
      <c r="AB73" s="61">
        <f t="shared" si="38"/>
        <v>2.0023148148148148E-3</v>
      </c>
      <c r="AC73" s="61">
        <f t="shared" si="38"/>
        <v>1.0416666666666667E-3</v>
      </c>
      <c r="AD73" s="61">
        <f t="shared" si="38"/>
        <v>2.5925925925925925E-3</v>
      </c>
      <c r="AE73" s="61">
        <f t="shared" si="38"/>
        <v>3.2407407407407406E-3</v>
      </c>
      <c r="AF73" s="222">
        <f t="shared" si="38"/>
        <v>2.3263888888888887E-3</v>
      </c>
      <c r="AG73" s="222">
        <f t="shared" ref="AG73" si="39">AG54</f>
        <v>6.1851851851851852E-2</v>
      </c>
    </row>
    <row r="74" spans="1:35" s="184" customFormat="1" x14ac:dyDescent="0.25">
      <c r="A74" s="183" t="s">
        <v>66</v>
      </c>
      <c r="B74" s="208">
        <f t="shared" si="37"/>
        <v>1.3981481481481482E-2</v>
      </c>
      <c r="C74" s="208">
        <f t="shared" si="37"/>
        <v>1.4988425925925926E-2</v>
      </c>
      <c r="D74" s="208">
        <f t="shared" si="37"/>
        <v>1.4930555555555556E-2</v>
      </c>
      <c r="E74" s="208">
        <f t="shared" si="37"/>
        <v>6.9444444444444447E-4</v>
      </c>
      <c r="F74" s="208">
        <f t="shared" si="37"/>
        <v>1.3182870370370371E-2</v>
      </c>
      <c r="G74" s="208">
        <f t="shared" si="37"/>
        <v>1.7627314814814814E-2</v>
      </c>
      <c r="H74" s="208">
        <f t="shared" si="37"/>
        <v>1.0925925925925924E-2</v>
      </c>
      <c r="I74" s="208">
        <f t="shared" si="37"/>
        <v>1.4490740740740742E-2</v>
      </c>
      <c r="J74" s="208">
        <f t="shared" si="37"/>
        <v>1.1284722222222222E-2</v>
      </c>
      <c r="K74" s="208">
        <f t="shared" si="37"/>
        <v>1.6689814814814817E-2</v>
      </c>
      <c r="L74" s="208">
        <f t="shared" si="37"/>
        <v>1.7187499999999998E-2</v>
      </c>
      <c r="M74" s="208">
        <f t="shared" si="37"/>
        <v>1.2962962962962963E-2</v>
      </c>
      <c r="N74" s="208">
        <f t="shared" si="37"/>
        <v>2.0081018518518519E-2</v>
      </c>
      <c r="O74" s="208">
        <f t="shared" si="37"/>
        <v>1.8888888888888889E-2</v>
      </c>
      <c r="P74" s="208">
        <f t="shared" si="37"/>
        <v>1.5486111111111112E-2</v>
      </c>
      <c r="Q74" s="208">
        <f t="shared" si="37"/>
        <v>1.4884259259259259E-2</v>
      </c>
      <c r="R74" s="208">
        <f t="shared" si="37"/>
        <v>1.7847222222222223E-2</v>
      </c>
      <c r="S74" s="208">
        <f>S55</f>
        <v>1.9502314814814816E-2</v>
      </c>
      <c r="T74" s="208">
        <f t="shared" si="38"/>
        <v>1.5868055555555555E-2</v>
      </c>
      <c r="U74" s="208">
        <f t="shared" si="38"/>
        <v>1.1608796296296296E-2</v>
      </c>
      <c r="V74" s="208">
        <f t="shared" si="38"/>
        <v>1.5833333333333335E-2</v>
      </c>
      <c r="W74" s="208">
        <f t="shared" si="38"/>
        <v>1.4039351851851851E-2</v>
      </c>
      <c r="X74" s="208">
        <f t="shared" si="38"/>
        <v>1.7326388888888888E-2</v>
      </c>
      <c r="Y74" s="208">
        <f t="shared" si="38"/>
        <v>1.9814814814814816E-2</v>
      </c>
      <c r="Z74" s="208">
        <f t="shared" si="38"/>
        <v>1.6689814814814817E-2</v>
      </c>
      <c r="AA74" s="208">
        <f t="shared" si="38"/>
        <v>1.5578703703703704E-2</v>
      </c>
      <c r="AB74" s="208">
        <f t="shared" si="38"/>
        <v>1.6157407407407409E-2</v>
      </c>
      <c r="AC74" s="208">
        <f t="shared" si="38"/>
        <v>1.6574074074074074E-2</v>
      </c>
      <c r="AD74" s="208">
        <f t="shared" si="38"/>
        <v>1.9618055555555555E-2</v>
      </c>
      <c r="AE74" s="208">
        <f t="shared" si="38"/>
        <v>1.5694444444444445E-2</v>
      </c>
      <c r="AF74" s="208">
        <f t="shared" si="38"/>
        <v>1.9722222222222221E-2</v>
      </c>
      <c r="AG74" s="208">
        <f t="shared" ref="AG74" si="40">AG55</f>
        <v>0.48016203703703692</v>
      </c>
    </row>
    <row r="75" spans="1:35" s="184" customFormat="1" x14ac:dyDescent="0.25">
      <c r="A75" s="183" t="s">
        <v>124</v>
      </c>
      <c r="B75" s="208">
        <f t="shared" ref="B75:R75" si="41">+B56</f>
        <v>9.9421296296296289E-3</v>
      </c>
      <c r="C75" s="208">
        <f t="shared" si="41"/>
        <v>8.3912037037037045E-3</v>
      </c>
      <c r="D75" s="208">
        <f t="shared" si="41"/>
        <v>1.4317129629629631E-2</v>
      </c>
      <c r="E75" s="208">
        <f t="shared" si="41"/>
        <v>8.3333333333333332E-3</v>
      </c>
      <c r="F75" s="208">
        <f t="shared" si="41"/>
        <v>1.247685185185185E-2</v>
      </c>
      <c r="G75" s="208">
        <f t="shared" si="41"/>
        <v>1.5983796296296295E-2</v>
      </c>
      <c r="H75" s="208">
        <f t="shared" si="41"/>
        <v>2.0104166666666666E-2</v>
      </c>
      <c r="I75" s="208">
        <f t="shared" si="41"/>
        <v>1.3506944444444445E-2</v>
      </c>
      <c r="J75" s="208">
        <f t="shared" si="41"/>
        <v>1.113425925925926E-2</v>
      </c>
      <c r="K75" s="208">
        <f t="shared" si="41"/>
        <v>2.0324074074074074E-2</v>
      </c>
      <c r="L75" s="208">
        <f t="shared" si="41"/>
        <v>1.5162037037037036E-2</v>
      </c>
      <c r="M75" s="208">
        <f t="shared" si="41"/>
        <v>1.113425925925926E-2</v>
      </c>
      <c r="N75" s="208">
        <f t="shared" si="41"/>
        <v>4.4675925925925933E-3</v>
      </c>
      <c r="O75" s="208">
        <f t="shared" si="41"/>
        <v>1.6921296296296299E-2</v>
      </c>
      <c r="P75" s="208">
        <f t="shared" si="41"/>
        <v>1.3946759259259258E-2</v>
      </c>
      <c r="Q75" s="208">
        <f t="shared" si="41"/>
        <v>1.4652777777777778E-2</v>
      </c>
      <c r="R75" s="208">
        <f t="shared" si="41"/>
        <v>1.238425925925926E-2</v>
      </c>
      <c r="S75" s="208">
        <f>+S56</f>
        <v>1.0439814814814813E-2</v>
      </c>
      <c r="T75" s="208">
        <f t="shared" ref="T75:AE75" si="42">+T56</f>
        <v>1.2268518518518519E-2</v>
      </c>
      <c r="U75" s="208">
        <f t="shared" si="42"/>
        <v>1.8668981481481481E-2</v>
      </c>
      <c r="V75" s="208">
        <f t="shared" si="42"/>
        <v>2.627314814814815E-3</v>
      </c>
      <c r="W75" s="208">
        <f t="shared" si="42"/>
        <v>1.2442129629629629E-2</v>
      </c>
      <c r="X75" s="208">
        <f t="shared" si="42"/>
        <v>4.2013888888888891E-3</v>
      </c>
      <c r="Y75" s="208">
        <f t="shared" si="42"/>
        <v>2.0254629629629629E-2</v>
      </c>
      <c r="Z75" s="208">
        <f t="shared" si="42"/>
        <v>1.3310185185185187E-2</v>
      </c>
      <c r="AA75" s="208">
        <f t="shared" si="42"/>
        <v>1.2650462962962962E-2</v>
      </c>
      <c r="AB75" s="208">
        <f t="shared" si="42"/>
        <v>1.3402777777777777E-2</v>
      </c>
      <c r="AC75" s="208">
        <f t="shared" si="42"/>
        <v>2.0821759259259259E-2</v>
      </c>
      <c r="AD75" s="208">
        <f t="shared" si="42"/>
        <v>1.9259259259259261E-2</v>
      </c>
      <c r="AE75" s="208">
        <f t="shared" si="42"/>
        <v>2.0798611111111111E-2</v>
      </c>
      <c r="AF75" s="208">
        <f t="shared" si="38"/>
        <v>1.9398148148148147E-2</v>
      </c>
      <c r="AG75" s="208">
        <f t="shared" ref="AG75" si="43">AG56</f>
        <v>0.42372685185185188</v>
      </c>
    </row>
    <row r="76" spans="1:35" s="1" customFormat="1" x14ac:dyDescent="0.25">
      <c r="A76" s="57" t="s">
        <v>58</v>
      </c>
      <c r="B76" s="19">
        <f>SUM(B67/B66)</f>
        <v>0.66206896551724137</v>
      </c>
      <c r="C76" s="19">
        <f t="shared" ref="C76:E76" si="44">SUM(C67/C66)</f>
        <v>0.67320261437908502</v>
      </c>
      <c r="D76" s="19">
        <f t="shared" si="44"/>
        <v>0.61676646706586824</v>
      </c>
      <c r="E76" s="19">
        <f t="shared" si="44"/>
        <v>0.71014492753623193</v>
      </c>
      <c r="F76" s="19">
        <f>SUM(F67/F66)</f>
        <v>0.71794871794871795</v>
      </c>
      <c r="G76" s="19">
        <f t="shared" ref="G76:AF76" si="45">SUM(G67/G66)</f>
        <v>0.75912408759124084</v>
      </c>
      <c r="H76" s="19">
        <f t="shared" si="45"/>
        <v>0.67948717948717952</v>
      </c>
      <c r="I76" s="19">
        <f t="shared" si="45"/>
        <v>0.74033149171270718</v>
      </c>
      <c r="J76" s="19">
        <f t="shared" si="45"/>
        <v>0.77852348993288589</v>
      </c>
      <c r="K76" s="19">
        <f t="shared" si="45"/>
        <v>0.78807947019867552</v>
      </c>
      <c r="L76" s="19">
        <f t="shared" si="45"/>
        <v>0.6404494382022472</v>
      </c>
      <c r="M76" s="19">
        <f t="shared" si="45"/>
        <v>0.73451327433628322</v>
      </c>
      <c r="N76" s="19">
        <f t="shared" si="45"/>
        <v>0.86842105263157898</v>
      </c>
      <c r="O76" s="19">
        <f t="shared" si="45"/>
        <v>0.6827586206896552</v>
      </c>
      <c r="P76" s="19">
        <f t="shared" si="45"/>
        <v>0.70270270270270274</v>
      </c>
      <c r="Q76" s="19">
        <f t="shared" si="45"/>
        <v>0.65359477124183007</v>
      </c>
      <c r="R76" s="19">
        <f t="shared" si="45"/>
        <v>0.70253164556962022</v>
      </c>
      <c r="S76" s="19">
        <f t="shared" si="45"/>
        <v>0.67836257309941517</v>
      </c>
      <c r="T76" s="19">
        <f t="shared" si="45"/>
        <v>0.71830985915492962</v>
      </c>
      <c r="U76" s="19">
        <f t="shared" si="45"/>
        <v>0.77027027027027029</v>
      </c>
      <c r="V76" s="19">
        <f t="shared" si="45"/>
        <v>0.80740740740740746</v>
      </c>
      <c r="W76" s="19">
        <f t="shared" si="45"/>
        <v>0.83703703703703702</v>
      </c>
      <c r="X76" s="19">
        <f t="shared" si="45"/>
        <v>0.78873239436619713</v>
      </c>
      <c r="Y76" s="19">
        <f t="shared" si="45"/>
        <v>0.7142857142857143</v>
      </c>
      <c r="Z76" s="19">
        <f t="shared" si="45"/>
        <v>0.73148148148148151</v>
      </c>
      <c r="AA76" s="19">
        <f t="shared" si="45"/>
        <v>0.70588235294117652</v>
      </c>
      <c r="AB76" s="19">
        <f t="shared" si="45"/>
        <v>0.77862595419847325</v>
      </c>
      <c r="AC76" s="19">
        <f t="shared" si="45"/>
        <v>0.78873239436619713</v>
      </c>
      <c r="AD76" s="19">
        <f t="shared" si="45"/>
        <v>0.76027397260273977</v>
      </c>
      <c r="AE76" s="19">
        <f t="shared" si="45"/>
        <v>0.65714285714285714</v>
      </c>
      <c r="AF76" s="19">
        <f t="shared" si="45"/>
        <v>0.79338842975206614</v>
      </c>
      <c r="AG76" s="19">
        <f t="shared" ref="AG76" si="46">SUM(AG67/AG66)</f>
        <v>0.72633467922835349</v>
      </c>
    </row>
    <row r="77" spans="1:35" s="1" customFormat="1" x14ac:dyDescent="0.25">
      <c r="A77" s="57" t="s">
        <v>60</v>
      </c>
      <c r="B77" s="19">
        <f>SUM(B69/B66)</f>
        <v>0.33793103448275863</v>
      </c>
      <c r="C77" s="19">
        <f t="shared" ref="C77:E77" si="47">SUM(C69/C66)</f>
        <v>0.3202614379084967</v>
      </c>
      <c r="D77" s="19">
        <f t="shared" si="47"/>
        <v>0.38922155688622756</v>
      </c>
      <c r="E77" s="19">
        <f t="shared" si="47"/>
        <v>0.28985507246376813</v>
      </c>
      <c r="F77" s="19">
        <f>SUM(F69/F66)</f>
        <v>0.28205128205128205</v>
      </c>
      <c r="G77" s="19">
        <f t="shared" ref="G77:AF77" si="48">SUM(G69/G66)</f>
        <v>0.24087591240875914</v>
      </c>
      <c r="H77" s="19">
        <f t="shared" si="48"/>
        <v>0.32051282051282054</v>
      </c>
      <c r="I77" s="19">
        <f t="shared" si="48"/>
        <v>0.25966850828729282</v>
      </c>
      <c r="J77" s="19">
        <f t="shared" si="48"/>
        <v>0.22147651006711411</v>
      </c>
      <c r="K77" s="19">
        <f t="shared" si="48"/>
        <v>0.2119205298013245</v>
      </c>
      <c r="L77" s="19">
        <f t="shared" si="48"/>
        <v>0.3595505617977528</v>
      </c>
      <c r="M77" s="19">
        <f t="shared" si="48"/>
        <v>0.26548672566371684</v>
      </c>
      <c r="N77" s="19">
        <f t="shared" si="48"/>
        <v>0.13157894736842105</v>
      </c>
      <c r="O77" s="19">
        <f t="shared" si="48"/>
        <v>0.31724137931034485</v>
      </c>
      <c r="P77" s="19">
        <f t="shared" si="48"/>
        <v>0.29729729729729731</v>
      </c>
      <c r="Q77" s="19">
        <f t="shared" si="48"/>
        <v>0.34640522875816993</v>
      </c>
      <c r="R77" s="19">
        <f t="shared" si="48"/>
        <v>0.29746835443037972</v>
      </c>
      <c r="S77" s="19">
        <f t="shared" si="48"/>
        <v>0.32163742690058478</v>
      </c>
      <c r="T77" s="19">
        <f t="shared" si="48"/>
        <v>0.28169014084507044</v>
      </c>
      <c r="U77" s="19">
        <f t="shared" si="48"/>
        <v>0.22972972972972974</v>
      </c>
      <c r="V77" s="19">
        <f t="shared" si="48"/>
        <v>0.19259259259259259</v>
      </c>
      <c r="W77" s="19">
        <f t="shared" si="48"/>
        <v>0.16296296296296298</v>
      </c>
      <c r="X77" s="19">
        <f t="shared" si="48"/>
        <v>0.21126760563380281</v>
      </c>
      <c r="Y77" s="19">
        <f t="shared" si="48"/>
        <v>0.27857142857142858</v>
      </c>
      <c r="Z77" s="19">
        <f t="shared" si="48"/>
        <v>0.26851851851851855</v>
      </c>
      <c r="AA77" s="19">
        <f t="shared" si="48"/>
        <v>0.29411764705882354</v>
      </c>
      <c r="AB77" s="19">
        <f t="shared" si="48"/>
        <v>0.22137404580152673</v>
      </c>
      <c r="AC77" s="19">
        <f t="shared" si="48"/>
        <v>0.21126760563380281</v>
      </c>
      <c r="AD77" s="19">
        <f t="shared" si="48"/>
        <v>0.23972602739726026</v>
      </c>
      <c r="AE77" s="19">
        <f t="shared" si="48"/>
        <v>0.34285714285714286</v>
      </c>
      <c r="AF77" s="19">
        <f t="shared" si="48"/>
        <v>0.20661157024793389</v>
      </c>
      <c r="AG77" s="19">
        <f t="shared" ref="AG77" si="49">SUM(AG69/AG66)</f>
        <v>0.27344100493494838</v>
      </c>
    </row>
    <row r="78" spans="1:35" s="1" customFormat="1" x14ac:dyDescent="0.25">
      <c r="A78" s="19" t="str">
        <f t="shared" ref="A78" si="50">A59</f>
        <v>Abandoned: Before 5 seconds %</v>
      </c>
      <c r="B78" s="19">
        <f>SUM(B70/B69)</f>
        <v>0.2857142857142857</v>
      </c>
      <c r="C78" s="19">
        <f t="shared" ref="C78:E78" si="51">SUM(C70/C69)</f>
        <v>0.5714285714285714</v>
      </c>
      <c r="D78" s="19">
        <f t="shared" si="51"/>
        <v>0.26153846153846155</v>
      </c>
      <c r="E78" s="19">
        <f t="shared" si="51"/>
        <v>0.47499999999999998</v>
      </c>
      <c r="F78" s="19">
        <f>SUM(F70/F69)</f>
        <v>0.45454545454545453</v>
      </c>
      <c r="G78" s="19">
        <f t="shared" ref="G78:AF78" si="52">SUM(G70/G69)</f>
        <v>0.30303030303030304</v>
      </c>
      <c r="H78" s="19">
        <f t="shared" si="52"/>
        <v>0.44</v>
      </c>
      <c r="I78" s="19">
        <f t="shared" si="52"/>
        <v>0.27659574468085107</v>
      </c>
      <c r="J78" s="19">
        <f t="shared" si="52"/>
        <v>0.51515151515151514</v>
      </c>
      <c r="K78" s="19">
        <f t="shared" si="52"/>
        <v>0.1875</v>
      </c>
      <c r="L78" s="19">
        <f t="shared" si="52"/>
        <v>0.34375</v>
      </c>
      <c r="M78" s="19">
        <f t="shared" si="52"/>
        <v>0.5</v>
      </c>
      <c r="N78" s="19">
        <f t="shared" si="52"/>
        <v>0.46666666666666667</v>
      </c>
      <c r="O78" s="19">
        <f t="shared" si="52"/>
        <v>0.30434782608695654</v>
      </c>
      <c r="P78" s="19">
        <f t="shared" si="52"/>
        <v>0.40909090909090912</v>
      </c>
      <c r="Q78" s="19">
        <f t="shared" si="52"/>
        <v>0.26415094339622641</v>
      </c>
      <c r="R78" s="19">
        <f t="shared" si="52"/>
        <v>0.21276595744680851</v>
      </c>
      <c r="S78" s="19">
        <f t="shared" si="52"/>
        <v>0.32727272727272727</v>
      </c>
      <c r="T78" s="19">
        <f t="shared" si="52"/>
        <v>0.57499999999999996</v>
      </c>
      <c r="U78" s="19">
        <f t="shared" si="52"/>
        <v>0.47058823529411764</v>
      </c>
      <c r="V78" s="19">
        <f t="shared" si="52"/>
        <v>0.42307692307692307</v>
      </c>
      <c r="W78" s="19">
        <f t="shared" si="52"/>
        <v>0.59090909090909094</v>
      </c>
      <c r="X78" s="19">
        <f t="shared" si="52"/>
        <v>0.53333333333333333</v>
      </c>
      <c r="Y78" s="19">
        <f t="shared" si="52"/>
        <v>0.30769230769230771</v>
      </c>
      <c r="Z78" s="19">
        <f t="shared" si="52"/>
        <v>0.27586206896551724</v>
      </c>
      <c r="AA78" s="19">
        <f t="shared" si="52"/>
        <v>0.31428571428571428</v>
      </c>
      <c r="AB78" s="19">
        <f t="shared" si="52"/>
        <v>0.51724137931034486</v>
      </c>
      <c r="AC78" s="19">
        <f t="shared" si="52"/>
        <v>0.4</v>
      </c>
      <c r="AD78" s="19">
        <f t="shared" si="52"/>
        <v>0.4</v>
      </c>
      <c r="AE78" s="19">
        <f t="shared" si="52"/>
        <v>0.2</v>
      </c>
      <c r="AF78" s="19">
        <f t="shared" si="52"/>
        <v>0.52</v>
      </c>
      <c r="AG78" s="19">
        <f t="shared" ref="AG78" si="53">SUM(AG70/AG69)</f>
        <v>0.37325676784249384</v>
      </c>
    </row>
    <row r="79" spans="1:35" s="1" customFormat="1" x14ac:dyDescent="0.25">
      <c r="A79" s="57" t="s">
        <v>64</v>
      </c>
      <c r="B79" s="19">
        <f>SUM(B71/B69)</f>
        <v>0.26530612244897961</v>
      </c>
      <c r="C79" s="19">
        <f t="shared" ref="C79:E79" si="54">SUM(C71/C69)</f>
        <v>0.14285714285714285</v>
      </c>
      <c r="D79" s="19">
        <f t="shared" si="54"/>
        <v>0.1076923076923077</v>
      </c>
      <c r="E79" s="19">
        <f t="shared" si="54"/>
        <v>7.4999999999999997E-2</v>
      </c>
      <c r="F79" s="19">
        <f>SUM(F71/F69)</f>
        <v>0.12121212121212122</v>
      </c>
      <c r="G79" s="19">
        <f t="shared" ref="G79:AF79" si="55">SUM(G71/G69)</f>
        <v>9.0909090909090912E-2</v>
      </c>
      <c r="H79" s="19">
        <f t="shared" si="55"/>
        <v>0.12</v>
      </c>
      <c r="I79" s="19">
        <f t="shared" si="55"/>
        <v>0.19148936170212766</v>
      </c>
      <c r="J79" s="19">
        <f t="shared" si="55"/>
        <v>0.21212121212121213</v>
      </c>
      <c r="K79" s="19">
        <f t="shared" si="55"/>
        <v>0.1875</v>
      </c>
      <c r="L79" s="19">
        <f t="shared" si="55"/>
        <v>9.375E-2</v>
      </c>
      <c r="M79" s="19">
        <f t="shared" si="55"/>
        <v>0.2</v>
      </c>
      <c r="N79" s="19">
        <f t="shared" si="55"/>
        <v>6.6666666666666666E-2</v>
      </c>
      <c r="O79" s="19">
        <f t="shared" si="55"/>
        <v>0.19565217391304349</v>
      </c>
      <c r="P79" s="19">
        <f t="shared" si="55"/>
        <v>0.15909090909090909</v>
      </c>
      <c r="Q79" s="19">
        <f t="shared" si="55"/>
        <v>9.4339622641509441E-2</v>
      </c>
      <c r="R79" s="19">
        <f t="shared" si="55"/>
        <v>0.1276595744680851</v>
      </c>
      <c r="S79" s="19">
        <f t="shared" si="55"/>
        <v>0.12727272727272726</v>
      </c>
      <c r="T79" s="19">
        <f t="shared" si="55"/>
        <v>0.05</v>
      </c>
      <c r="U79" s="19">
        <f t="shared" si="55"/>
        <v>0.20588235294117646</v>
      </c>
      <c r="V79" s="19">
        <f t="shared" si="55"/>
        <v>0.19230769230769232</v>
      </c>
      <c r="W79" s="19">
        <f t="shared" si="55"/>
        <v>0.31818181818181818</v>
      </c>
      <c r="X79" s="19">
        <f t="shared" si="55"/>
        <v>6.6666666666666666E-2</v>
      </c>
      <c r="Y79" s="19">
        <f t="shared" si="55"/>
        <v>7.6923076923076927E-2</v>
      </c>
      <c r="Z79" s="19">
        <f t="shared" si="55"/>
        <v>0.20689655172413793</v>
      </c>
      <c r="AA79" s="19">
        <f t="shared" si="55"/>
        <v>5.7142857142857141E-2</v>
      </c>
      <c r="AB79" s="19">
        <f t="shared" si="55"/>
        <v>0.10344827586206896</v>
      </c>
      <c r="AC79" s="19">
        <f t="shared" si="55"/>
        <v>0.13333333333333333</v>
      </c>
      <c r="AD79" s="19">
        <f t="shared" si="55"/>
        <v>0.11428571428571428</v>
      </c>
      <c r="AE79" s="19">
        <f t="shared" si="55"/>
        <v>0.11666666666666667</v>
      </c>
      <c r="AF79" s="19">
        <f t="shared" si="55"/>
        <v>0.12</v>
      </c>
      <c r="AG79" s="19">
        <f t="shared" ref="AG79" si="56">SUM(AG71/AG69)</f>
        <v>0.13699753896636588</v>
      </c>
    </row>
    <row r="80" spans="1:35" s="1" customFormat="1" x14ac:dyDescent="0.25">
      <c r="A80" s="57" t="s">
        <v>71</v>
      </c>
      <c r="B80" s="19">
        <f>SUM(B72/B69)</f>
        <v>0.44897959183673469</v>
      </c>
      <c r="C80" s="19">
        <f t="shared" ref="C80:E80" si="57">SUM(C72/C69)</f>
        <v>0.2857142857142857</v>
      </c>
      <c r="D80" s="19">
        <f t="shared" si="57"/>
        <v>0.63076923076923075</v>
      </c>
      <c r="E80" s="19">
        <f t="shared" si="57"/>
        <v>0.45</v>
      </c>
      <c r="F80" s="19">
        <f>SUM(F72/F69)</f>
        <v>0.42424242424242425</v>
      </c>
      <c r="G80" s="19">
        <f t="shared" ref="G80:AF80" si="58">SUM(G72/G69)</f>
        <v>0.60606060606060608</v>
      </c>
      <c r="H80" s="19">
        <f t="shared" si="58"/>
        <v>0.44</v>
      </c>
      <c r="I80" s="19">
        <f t="shared" si="58"/>
        <v>0.53191489361702127</v>
      </c>
      <c r="J80" s="19">
        <f t="shared" si="58"/>
        <v>0.27272727272727271</v>
      </c>
      <c r="K80" s="19">
        <f t="shared" si="58"/>
        <v>0.625</v>
      </c>
      <c r="L80" s="19">
        <f t="shared" si="58"/>
        <v>0.5625</v>
      </c>
      <c r="M80" s="19">
        <f t="shared" si="58"/>
        <v>0.3</v>
      </c>
      <c r="N80" s="19">
        <f t="shared" si="58"/>
        <v>0.46666666666666667</v>
      </c>
      <c r="O80" s="19">
        <f t="shared" si="58"/>
        <v>0.5</v>
      </c>
      <c r="P80" s="19">
        <f t="shared" si="58"/>
        <v>0.43181818181818182</v>
      </c>
      <c r="Q80" s="19">
        <f t="shared" si="58"/>
        <v>0.64150943396226412</v>
      </c>
      <c r="R80" s="19">
        <f t="shared" si="58"/>
        <v>0.65957446808510634</v>
      </c>
      <c r="S80" s="19">
        <f t="shared" si="58"/>
        <v>0.52727272727272723</v>
      </c>
      <c r="T80" s="19">
        <f t="shared" si="58"/>
        <v>0.375</v>
      </c>
      <c r="U80" s="19">
        <f t="shared" si="58"/>
        <v>0.3235294117647059</v>
      </c>
      <c r="V80" s="19">
        <f t="shared" si="58"/>
        <v>0.38461538461538464</v>
      </c>
      <c r="W80" s="19">
        <f t="shared" si="58"/>
        <v>9.0909090909090912E-2</v>
      </c>
      <c r="X80" s="19">
        <f t="shared" si="58"/>
        <v>0.4</v>
      </c>
      <c r="Y80" s="19">
        <f t="shared" si="58"/>
        <v>0.61538461538461542</v>
      </c>
      <c r="Z80" s="19">
        <f t="shared" si="58"/>
        <v>0.65517241379310343</v>
      </c>
      <c r="AA80" s="19">
        <f t="shared" si="58"/>
        <v>0.62857142857142856</v>
      </c>
      <c r="AB80" s="19">
        <f t="shared" si="58"/>
        <v>0.37931034482758619</v>
      </c>
      <c r="AC80" s="19">
        <f t="shared" si="58"/>
        <v>0.46666666666666667</v>
      </c>
      <c r="AD80" s="19">
        <f t="shared" si="58"/>
        <v>0.48571428571428571</v>
      </c>
      <c r="AE80" s="19">
        <f t="shared" si="58"/>
        <v>0.68333333333333335</v>
      </c>
      <c r="AF80" s="19">
        <f t="shared" si="58"/>
        <v>0.36</v>
      </c>
      <c r="AG80" s="19">
        <f t="shared" ref="AG80" si="59">SUM(AG72/AG69)</f>
        <v>0.49220672682526662</v>
      </c>
    </row>
    <row r="81" spans="1:41" s="1" customFormat="1" ht="17.25" customHeight="1" x14ac:dyDescent="0.25">
      <c r="A81" s="57" t="s">
        <v>123</v>
      </c>
      <c r="B81" s="19">
        <f>SUM(B72/B66)</f>
        <v>0.15172413793103448</v>
      </c>
      <c r="C81" s="19">
        <f t="shared" ref="C81:E81" si="60">SUM(C72/C66)</f>
        <v>9.1503267973856203E-2</v>
      </c>
      <c r="D81" s="19">
        <f t="shared" si="60"/>
        <v>0.24550898203592814</v>
      </c>
      <c r="E81" s="19">
        <f t="shared" si="60"/>
        <v>0.13043478260869565</v>
      </c>
      <c r="F81" s="19">
        <f>SUM(F72/F66)</f>
        <v>0.11965811965811966</v>
      </c>
      <c r="G81" s="19">
        <f t="shared" ref="G81:AF81" si="61">SUM(G72/G66)</f>
        <v>0.145985401459854</v>
      </c>
      <c r="H81" s="19">
        <f t="shared" si="61"/>
        <v>0.14102564102564102</v>
      </c>
      <c r="I81" s="19">
        <f t="shared" si="61"/>
        <v>0.13812154696132597</v>
      </c>
      <c r="J81" s="19">
        <f t="shared" si="61"/>
        <v>6.0402684563758392E-2</v>
      </c>
      <c r="K81" s="19">
        <f t="shared" si="61"/>
        <v>0.13245033112582782</v>
      </c>
      <c r="L81" s="19">
        <f t="shared" si="61"/>
        <v>0.20224719101123595</v>
      </c>
      <c r="M81" s="19">
        <f t="shared" si="61"/>
        <v>7.9646017699115043E-2</v>
      </c>
      <c r="N81" s="19">
        <f t="shared" si="61"/>
        <v>6.1403508771929821E-2</v>
      </c>
      <c r="O81" s="19">
        <f t="shared" si="61"/>
        <v>0.15862068965517243</v>
      </c>
      <c r="P81" s="19">
        <f t="shared" si="61"/>
        <v>0.12837837837837837</v>
      </c>
      <c r="Q81" s="19">
        <f t="shared" si="61"/>
        <v>0.22222222222222221</v>
      </c>
      <c r="R81" s="19">
        <f t="shared" si="61"/>
        <v>0.19620253164556961</v>
      </c>
      <c r="S81" s="19">
        <f t="shared" si="61"/>
        <v>0.16959064327485379</v>
      </c>
      <c r="T81" s="19">
        <f t="shared" si="61"/>
        <v>0.10563380281690141</v>
      </c>
      <c r="U81" s="19">
        <f t="shared" si="61"/>
        <v>7.4324324324324328E-2</v>
      </c>
      <c r="V81" s="19">
        <f t="shared" si="61"/>
        <v>7.407407407407407E-2</v>
      </c>
      <c r="W81" s="19">
        <f t="shared" si="61"/>
        <v>1.4814814814814815E-2</v>
      </c>
      <c r="X81" s="19">
        <f t="shared" si="61"/>
        <v>8.4507042253521125E-2</v>
      </c>
      <c r="Y81" s="19">
        <f t="shared" si="61"/>
        <v>0.17142857142857143</v>
      </c>
      <c r="Z81" s="19">
        <f t="shared" si="61"/>
        <v>0.17592592592592593</v>
      </c>
      <c r="AA81" s="19">
        <f t="shared" si="61"/>
        <v>0.18487394957983194</v>
      </c>
      <c r="AB81" s="19">
        <f t="shared" si="61"/>
        <v>8.3969465648854963E-2</v>
      </c>
      <c r="AC81" s="19">
        <f t="shared" si="61"/>
        <v>9.8591549295774641E-2</v>
      </c>
      <c r="AD81" s="19">
        <f t="shared" si="61"/>
        <v>0.11643835616438356</v>
      </c>
      <c r="AE81" s="19">
        <f t="shared" si="61"/>
        <v>0.23428571428571429</v>
      </c>
      <c r="AF81" s="19">
        <f t="shared" si="61"/>
        <v>7.43801652892562E-2</v>
      </c>
      <c r="AG81" s="19">
        <f t="shared" ref="AG81" si="62">SUM(AG72/AG66)</f>
        <v>0.13458950201884254</v>
      </c>
    </row>
    <row r="82" spans="1:41" s="178" customFormat="1" ht="13.5" thickBot="1" x14ac:dyDescent="0.25">
      <c r="O82" s="210"/>
      <c r="P82" s="210"/>
      <c r="Q82" s="210"/>
      <c r="R82" s="235"/>
    </row>
    <row r="83" spans="1:41" s="18" customFormat="1" x14ac:dyDescent="0.25">
      <c r="A83" s="107" t="s">
        <v>139</v>
      </c>
      <c r="B83" s="97">
        <v>44166</v>
      </c>
      <c r="C83" s="97">
        <v>44167</v>
      </c>
      <c r="D83" s="97">
        <v>44168</v>
      </c>
      <c r="E83" s="97">
        <v>44169</v>
      </c>
      <c r="F83" s="97">
        <v>44170</v>
      </c>
      <c r="G83" s="97">
        <v>44171</v>
      </c>
      <c r="H83" s="97">
        <v>44172</v>
      </c>
      <c r="I83" s="97">
        <v>44173</v>
      </c>
      <c r="J83" s="97">
        <v>44174</v>
      </c>
      <c r="K83" s="97">
        <v>44175</v>
      </c>
      <c r="L83" s="97">
        <v>44176</v>
      </c>
      <c r="M83" s="97">
        <v>44177</v>
      </c>
      <c r="N83" s="97">
        <v>44178</v>
      </c>
      <c r="O83" s="97">
        <v>44179</v>
      </c>
      <c r="P83" s="97">
        <v>44180</v>
      </c>
      <c r="Q83" s="97">
        <v>44181</v>
      </c>
      <c r="R83" s="97">
        <v>44182</v>
      </c>
      <c r="S83" s="97">
        <v>44183</v>
      </c>
      <c r="T83" s="97">
        <v>44184</v>
      </c>
      <c r="U83" s="97">
        <v>44185</v>
      </c>
      <c r="V83" s="97">
        <v>44186</v>
      </c>
      <c r="W83" s="97">
        <v>44187</v>
      </c>
      <c r="X83" s="97">
        <v>44188</v>
      </c>
      <c r="Y83" s="97">
        <v>44189</v>
      </c>
      <c r="Z83" s="97">
        <v>44190</v>
      </c>
      <c r="AA83" s="97">
        <v>44191</v>
      </c>
      <c r="AB83" s="97">
        <v>44192</v>
      </c>
      <c r="AC83" s="97">
        <v>44193</v>
      </c>
      <c r="AD83" s="97">
        <v>44194</v>
      </c>
      <c r="AE83" s="97">
        <v>44195</v>
      </c>
      <c r="AF83" s="97">
        <v>44196</v>
      </c>
      <c r="AG83" s="234" t="s">
        <v>127</v>
      </c>
    </row>
    <row r="84" spans="1:41" x14ac:dyDescent="0.25">
      <c r="A84" s="98" t="s">
        <v>142</v>
      </c>
      <c r="B84" s="84">
        <v>54</v>
      </c>
      <c r="C84" s="84">
        <v>57</v>
      </c>
      <c r="D84" s="87">
        <v>73</v>
      </c>
      <c r="E84" s="87">
        <v>55</v>
      </c>
      <c r="F84" s="143"/>
      <c r="G84" s="143"/>
      <c r="H84" s="84">
        <v>70</v>
      </c>
      <c r="I84" s="84">
        <v>72</v>
      </c>
      <c r="J84" s="84">
        <v>76</v>
      </c>
      <c r="K84" s="87">
        <v>75</v>
      </c>
      <c r="L84" s="87">
        <v>64</v>
      </c>
      <c r="M84" s="143"/>
      <c r="N84" s="143"/>
      <c r="O84" s="84">
        <v>76</v>
      </c>
      <c r="P84" s="163">
        <v>56</v>
      </c>
      <c r="Q84" s="211">
        <v>62</v>
      </c>
      <c r="R84" s="87">
        <v>66</v>
      </c>
      <c r="S84" s="87">
        <v>73</v>
      </c>
      <c r="T84" s="143"/>
      <c r="U84" s="143"/>
      <c r="V84" s="84">
        <v>50</v>
      </c>
      <c r="W84" s="84">
        <v>53</v>
      </c>
      <c r="X84" s="84">
        <v>77</v>
      </c>
      <c r="Y84" s="237">
        <v>33</v>
      </c>
      <c r="Z84" s="255"/>
      <c r="AA84" s="245"/>
      <c r="AB84" s="245"/>
      <c r="AC84" s="260"/>
      <c r="AD84" s="84">
        <v>54</v>
      </c>
      <c r="AE84" s="84">
        <v>46</v>
      </c>
      <c r="AF84" s="220">
        <v>50</v>
      </c>
      <c r="AG84" s="220">
        <f>SUM(B84:AF84)</f>
        <v>1292</v>
      </c>
    </row>
    <row r="85" spans="1:41" x14ac:dyDescent="0.25">
      <c r="A85" s="98" t="s">
        <v>161</v>
      </c>
      <c r="B85" s="84">
        <v>52</v>
      </c>
      <c r="C85" s="84">
        <v>52</v>
      </c>
      <c r="D85" s="87">
        <v>66</v>
      </c>
      <c r="E85" s="87">
        <v>48</v>
      </c>
      <c r="F85" s="143"/>
      <c r="G85" s="143"/>
      <c r="H85" s="84">
        <v>59</v>
      </c>
      <c r="I85" s="84">
        <v>64</v>
      </c>
      <c r="J85" s="84">
        <v>72</v>
      </c>
      <c r="K85" s="87">
        <v>64</v>
      </c>
      <c r="L85" s="87">
        <v>62</v>
      </c>
      <c r="M85" s="143"/>
      <c r="N85" s="143"/>
      <c r="O85" s="84">
        <v>68</v>
      </c>
      <c r="P85" s="163">
        <v>55</v>
      </c>
      <c r="Q85" s="211">
        <v>57</v>
      </c>
      <c r="R85" s="87">
        <v>65</v>
      </c>
      <c r="S85" s="87">
        <v>66</v>
      </c>
      <c r="T85" s="143"/>
      <c r="U85" s="143"/>
      <c r="V85" s="84">
        <v>47</v>
      </c>
      <c r="W85" s="84">
        <v>51</v>
      </c>
      <c r="X85" s="84">
        <v>72</v>
      </c>
      <c r="Y85" s="238">
        <v>31</v>
      </c>
      <c r="Z85" s="255"/>
      <c r="AA85" s="245"/>
      <c r="AB85" s="245"/>
      <c r="AC85" s="260"/>
      <c r="AD85" s="84">
        <v>51</v>
      </c>
      <c r="AE85" s="84">
        <v>44</v>
      </c>
      <c r="AF85" s="1">
        <v>47</v>
      </c>
      <c r="AG85" s="220">
        <f t="shared" ref="AG85:AG95" si="63">SUM(B85:AF85)</f>
        <v>1193</v>
      </c>
    </row>
    <row r="86" spans="1:41" x14ac:dyDescent="0.25">
      <c r="A86" s="98" t="s">
        <v>160</v>
      </c>
      <c r="B86" s="84">
        <v>2</v>
      </c>
      <c r="C86" s="84">
        <v>5</v>
      </c>
      <c r="D86" s="87">
        <v>7</v>
      </c>
      <c r="E86" s="87">
        <v>7</v>
      </c>
      <c r="F86" s="143"/>
      <c r="G86" s="143"/>
      <c r="H86" s="84">
        <v>11</v>
      </c>
      <c r="I86" s="84">
        <v>8</v>
      </c>
      <c r="J86" s="84">
        <v>4</v>
      </c>
      <c r="K86" s="87">
        <v>11</v>
      </c>
      <c r="L86" s="87">
        <v>2</v>
      </c>
      <c r="M86" s="143"/>
      <c r="N86" s="143"/>
      <c r="O86" s="84">
        <v>8</v>
      </c>
      <c r="P86" s="163">
        <v>1</v>
      </c>
      <c r="Q86" s="211">
        <v>5</v>
      </c>
      <c r="R86" s="87">
        <v>1</v>
      </c>
      <c r="S86" s="87">
        <v>7</v>
      </c>
      <c r="T86" s="143"/>
      <c r="U86" s="143"/>
      <c r="V86" s="84">
        <v>3</v>
      </c>
      <c r="W86" s="244">
        <v>2</v>
      </c>
      <c r="X86" s="238">
        <v>5</v>
      </c>
      <c r="Y86" s="238">
        <v>2</v>
      </c>
      <c r="Z86" s="255"/>
      <c r="AA86" s="245"/>
      <c r="AB86" s="245"/>
      <c r="AC86" s="256"/>
      <c r="AD86" s="84">
        <v>3</v>
      </c>
      <c r="AE86" s="84">
        <v>2</v>
      </c>
      <c r="AF86" s="1">
        <v>3</v>
      </c>
      <c r="AG86" s="220">
        <f t="shared" si="63"/>
        <v>99</v>
      </c>
    </row>
    <row r="87" spans="1:41" s="1" customFormat="1" x14ac:dyDescent="0.25">
      <c r="A87" s="99" t="s">
        <v>159</v>
      </c>
      <c r="B87" s="84">
        <v>2</v>
      </c>
      <c r="C87" s="84">
        <v>4</v>
      </c>
      <c r="D87" s="87">
        <v>3</v>
      </c>
      <c r="E87" s="87">
        <v>2</v>
      </c>
      <c r="F87" s="143"/>
      <c r="G87" s="143"/>
      <c r="H87" s="84">
        <v>11</v>
      </c>
      <c r="I87" s="84">
        <v>6</v>
      </c>
      <c r="J87" s="84">
        <v>3</v>
      </c>
      <c r="K87" s="87">
        <v>11</v>
      </c>
      <c r="L87" s="87">
        <v>1</v>
      </c>
      <c r="M87" s="143"/>
      <c r="N87" s="143"/>
      <c r="O87" s="84">
        <v>6</v>
      </c>
      <c r="P87" s="163">
        <v>1</v>
      </c>
      <c r="Q87" s="211">
        <v>3</v>
      </c>
      <c r="R87" s="87">
        <v>1</v>
      </c>
      <c r="S87" s="87">
        <v>6</v>
      </c>
      <c r="T87" s="143"/>
      <c r="U87" s="143"/>
      <c r="V87" s="84">
        <v>2</v>
      </c>
      <c r="W87" s="244">
        <v>1</v>
      </c>
      <c r="X87" s="84">
        <v>2</v>
      </c>
      <c r="Y87" s="87">
        <v>1</v>
      </c>
      <c r="Z87" s="256"/>
      <c r="AA87" s="143"/>
      <c r="AB87" s="143"/>
      <c r="AC87" s="256"/>
      <c r="AD87" s="84">
        <v>2</v>
      </c>
      <c r="AE87" s="84">
        <v>1</v>
      </c>
      <c r="AF87" s="1">
        <v>1</v>
      </c>
      <c r="AG87" s="220">
        <f t="shared" si="63"/>
        <v>70</v>
      </c>
      <c r="AH87"/>
      <c r="AI87"/>
      <c r="AJ87"/>
      <c r="AK87"/>
      <c r="AL87"/>
      <c r="AM87"/>
      <c r="AN87"/>
      <c r="AO87"/>
    </row>
    <row r="88" spans="1:41" s="1" customFormat="1" x14ac:dyDescent="0.25">
      <c r="A88" s="99" t="s">
        <v>155</v>
      </c>
      <c r="B88" s="84">
        <v>0</v>
      </c>
      <c r="C88" s="84">
        <v>1</v>
      </c>
      <c r="D88" s="87">
        <v>4</v>
      </c>
      <c r="E88" s="87">
        <v>5</v>
      </c>
      <c r="F88" s="143"/>
      <c r="G88" s="143"/>
      <c r="H88" s="84">
        <v>0</v>
      </c>
      <c r="I88" s="84">
        <v>2</v>
      </c>
      <c r="J88" s="84">
        <v>1</v>
      </c>
      <c r="K88" s="87">
        <v>0</v>
      </c>
      <c r="L88" s="87">
        <v>1</v>
      </c>
      <c r="M88" s="143"/>
      <c r="N88" s="143"/>
      <c r="O88" s="84">
        <v>2</v>
      </c>
      <c r="P88" s="163">
        <v>0</v>
      </c>
      <c r="Q88" s="211">
        <v>2</v>
      </c>
      <c r="R88" s="87">
        <v>0</v>
      </c>
      <c r="S88" s="87">
        <v>1</v>
      </c>
      <c r="T88" s="143"/>
      <c r="U88" s="143"/>
      <c r="V88" s="84">
        <v>1</v>
      </c>
      <c r="W88" s="244">
        <v>1</v>
      </c>
      <c r="X88" s="84">
        <v>3</v>
      </c>
      <c r="Y88" s="243">
        <v>1</v>
      </c>
      <c r="Z88" s="257"/>
      <c r="AA88" s="246"/>
      <c r="AB88" s="246"/>
      <c r="AC88" s="256"/>
      <c r="AD88" s="84">
        <v>1</v>
      </c>
      <c r="AE88" s="84">
        <v>1</v>
      </c>
      <c r="AF88" s="1">
        <v>2</v>
      </c>
      <c r="AG88" s="220">
        <f t="shared" si="63"/>
        <v>29</v>
      </c>
      <c r="AH88"/>
      <c r="AI88"/>
      <c r="AJ88"/>
      <c r="AK88"/>
      <c r="AL88"/>
      <c r="AM88"/>
      <c r="AN88"/>
      <c r="AO88"/>
    </row>
    <row r="89" spans="1:41" s="110" customFormat="1" x14ac:dyDescent="0.25">
      <c r="A89" s="111" t="s">
        <v>220</v>
      </c>
      <c r="B89" s="79">
        <v>5.9490740740740745E-3</v>
      </c>
      <c r="C89" s="79">
        <v>1.5972222222222221E-3</v>
      </c>
      <c r="D89" s="212">
        <v>4.4444444444444444E-3</v>
      </c>
      <c r="E89" s="212">
        <v>7.4189814814814813E-3</v>
      </c>
      <c r="F89" s="145"/>
      <c r="G89" s="145"/>
      <c r="H89" s="164">
        <v>3.1712962962962958E-3</v>
      </c>
      <c r="I89" s="79">
        <v>2.4189814814814816E-3</v>
      </c>
      <c r="J89" s="79">
        <v>5.208333333333333E-3</v>
      </c>
      <c r="K89" s="212">
        <v>5.0810185185185186E-3</v>
      </c>
      <c r="L89" s="212">
        <v>2.5578703703703705E-3</v>
      </c>
      <c r="M89" s="199"/>
      <c r="N89" s="145"/>
      <c r="O89" s="164">
        <v>1.4004629629629629E-3</v>
      </c>
      <c r="P89" s="63">
        <v>7.175925925925927E-4</v>
      </c>
      <c r="Q89" s="169">
        <v>4.155092592592593E-3</v>
      </c>
      <c r="R89" s="212">
        <v>2.2337962962962967E-3</v>
      </c>
      <c r="S89" s="212">
        <v>2.3263888888888887E-3</v>
      </c>
      <c r="T89" s="145"/>
      <c r="U89" s="145"/>
      <c r="V89" s="164">
        <v>3.7268518518518514E-3</v>
      </c>
      <c r="W89" s="164">
        <v>4.1666666666666666E-3</v>
      </c>
      <c r="X89" s="240">
        <v>8.9814814814814809E-3</v>
      </c>
      <c r="Y89" s="241">
        <v>3.645833333333333E-3</v>
      </c>
      <c r="Z89" s="258"/>
      <c r="AA89" s="242"/>
      <c r="AB89" s="242"/>
      <c r="AC89" s="258"/>
      <c r="AD89" s="79">
        <v>5.6828703703703702E-3</v>
      </c>
      <c r="AE89" s="79">
        <v>2.9398148148148148E-3</v>
      </c>
      <c r="AF89" s="110">
        <v>4.3287037037037035E-3</v>
      </c>
      <c r="AG89" s="267">
        <f>AVERAGE(B89:AF89)</f>
        <v>3.9120370370370377E-3</v>
      </c>
      <c r="AH89"/>
      <c r="AI89"/>
      <c r="AJ89"/>
      <c r="AK89"/>
      <c r="AL89"/>
      <c r="AM89"/>
      <c r="AN89"/>
      <c r="AO89"/>
    </row>
    <row r="90" spans="1:41" x14ac:dyDescent="0.25">
      <c r="A90" s="98" t="s">
        <v>212</v>
      </c>
      <c r="B90" s="84">
        <v>0</v>
      </c>
      <c r="C90" s="84">
        <v>0</v>
      </c>
      <c r="D90" s="87">
        <v>0</v>
      </c>
      <c r="E90" s="87">
        <v>0</v>
      </c>
      <c r="F90" s="143"/>
      <c r="G90" s="143"/>
      <c r="H90" s="84">
        <v>0</v>
      </c>
      <c r="I90" s="84">
        <v>0</v>
      </c>
      <c r="J90" s="84">
        <v>0</v>
      </c>
      <c r="K90" s="87">
        <v>0</v>
      </c>
      <c r="L90" s="87">
        <v>0</v>
      </c>
      <c r="M90" s="143"/>
      <c r="N90" s="143"/>
      <c r="O90" s="84">
        <v>0</v>
      </c>
      <c r="P90" s="163">
        <v>0</v>
      </c>
      <c r="Q90" s="211">
        <v>0</v>
      </c>
      <c r="R90" s="87">
        <v>0</v>
      </c>
      <c r="S90" s="87">
        <v>0</v>
      </c>
      <c r="T90" s="143"/>
      <c r="U90" s="143"/>
      <c r="V90" s="84">
        <v>0</v>
      </c>
      <c r="W90" s="84">
        <v>0</v>
      </c>
      <c r="X90" s="84">
        <v>0</v>
      </c>
      <c r="Y90" s="87">
        <v>0</v>
      </c>
      <c r="Z90" s="256"/>
      <c r="AA90" s="143"/>
      <c r="AB90" s="143"/>
      <c r="AC90" s="256"/>
      <c r="AD90" s="84">
        <v>0</v>
      </c>
      <c r="AE90" s="84">
        <v>0</v>
      </c>
      <c r="AF90" s="1">
        <v>0</v>
      </c>
      <c r="AG90" s="220">
        <f t="shared" si="63"/>
        <v>0</v>
      </c>
    </row>
    <row r="91" spans="1:41" x14ac:dyDescent="0.25">
      <c r="A91" s="98" t="s">
        <v>213</v>
      </c>
      <c r="B91" s="84">
        <v>40</v>
      </c>
      <c r="C91" s="84">
        <v>35</v>
      </c>
      <c r="D91" s="87">
        <v>50</v>
      </c>
      <c r="E91" s="87">
        <v>40</v>
      </c>
      <c r="F91" s="143"/>
      <c r="G91" s="143"/>
      <c r="H91" s="84">
        <v>40</v>
      </c>
      <c r="I91" s="84">
        <v>42</v>
      </c>
      <c r="J91" s="84">
        <v>46</v>
      </c>
      <c r="K91" s="87">
        <v>53</v>
      </c>
      <c r="L91" s="87">
        <v>49</v>
      </c>
      <c r="M91" s="143"/>
      <c r="N91" s="143"/>
      <c r="O91" s="84">
        <v>55</v>
      </c>
      <c r="P91" s="163">
        <v>40</v>
      </c>
      <c r="Q91" s="211">
        <v>48</v>
      </c>
      <c r="R91" s="87">
        <v>46</v>
      </c>
      <c r="S91" s="87">
        <v>43</v>
      </c>
      <c r="T91" s="143"/>
      <c r="U91" s="143"/>
      <c r="V91" s="84">
        <v>39</v>
      </c>
      <c r="W91" s="84">
        <v>41</v>
      </c>
      <c r="X91" s="84">
        <v>54</v>
      </c>
      <c r="Y91" s="87">
        <v>24</v>
      </c>
      <c r="Z91" s="256"/>
      <c r="AA91" s="143"/>
      <c r="AB91" s="143"/>
      <c r="AC91" s="256"/>
      <c r="AD91" s="84">
        <v>37</v>
      </c>
      <c r="AE91" s="84">
        <v>28</v>
      </c>
      <c r="AF91" s="1">
        <v>32</v>
      </c>
      <c r="AG91" s="220">
        <f t="shared" si="63"/>
        <v>882</v>
      </c>
    </row>
    <row r="92" spans="1:41" s="100" customFormat="1" x14ac:dyDescent="0.25">
      <c r="A92" s="99" t="s">
        <v>214</v>
      </c>
      <c r="B92" s="84">
        <v>7</v>
      </c>
      <c r="C92" s="84">
        <v>9</v>
      </c>
      <c r="D92" s="87">
        <v>8</v>
      </c>
      <c r="E92" s="87">
        <v>2</v>
      </c>
      <c r="F92" s="143"/>
      <c r="G92" s="143"/>
      <c r="H92" s="84">
        <v>12</v>
      </c>
      <c r="I92" s="84">
        <v>12</v>
      </c>
      <c r="J92" s="84">
        <v>14</v>
      </c>
      <c r="K92" s="87">
        <v>2</v>
      </c>
      <c r="L92" s="87">
        <v>2</v>
      </c>
      <c r="M92" s="143"/>
      <c r="N92" s="143"/>
      <c r="O92" s="84">
        <v>6</v>
      </c>
      <c r="P92" s="163">
        <v>8</v>
      </c>
      <c r="Q92" s="211">
        <v>5</v>
      </c>
      <c r="R92" s="87">
        <v>8</v>
      </c>
      <c r="S92" s="87">
        <v>14</v>
      </c>
      <c r="T92" s="143"/>
      <c r="U92" s="143"/>
      <c r="V92" s="84">
        <v>6</v>
      </c>
      <c r="W92" s="84">
        <v>5</v>
      </c>
      <c r="X92" s="84">
        <v>6</v>
      </c>
      <c r="Y92" s="87">
        <v>4</v>
      </c>
      <c r="Z92" s="256"/>
      <c r="AA92" s="143"/>
      <c r="AB92" s="143"/>
      <c r="AC92" s="256"/>
      <c r="AD92" s="84">
        <v>10</v>
      </c>
      <c r="AE92" s="84">
        <v>9</v>
      </c>
      <c r="AF92" s="87">
        <v>7</v>
      </c>
      <c r="AG92" s="220">
        <f t="shared" si="63"/>
        <v>156</v>
      </c>
    </row>
    <row r="93" spans="1:41" x14ac:dyDescent="0.25">
      <c r="A93" s="99" t="s">
        <v>215</v>
      </c>
      <c r="B93" s="84">
        <v>3</v>
      </c>
      <c r="C93" s="84">
        <v>8</v>
      </c>
      <c r="D93" s="87">
        <v>7</v>
      </c>
      <c r="E93" s="87">
        <v>5</v>
      </c>
      <c r="F93" s="143"/>
      <c r="G93" s="143"/>
      <c r="H93" s="84">
        <v>7</v>
      </c>
      <c r="I93" s="84">
        <v>9</v>
      </c>
      <c r="J93" s="84">
        <v>12</v>
      </c>
      <c r="K93" s="87">
        <v>7</v>
      </c>
      <c r="L93" s="87">
        <v>10</v>
      </c>
      <c r="M93" s="143"/>
      <c r="N93" s="143"/>
      <c r="O93" s="84">
        <v>5</v>
      </c>
      <c r="P93" s="163">
        <v>6</v>
      </c>
      <c r="Q93" s="211">
        <v>4</v>
      </c>
      <c r="R93" s="87">
        <v>8</v>
      </c>
      <c r="S93" s="87">
        <v>6</v>
      </c>
      <c r="T93" s="143"/>
      <c r="U93" s="143"/>
      <c r="V93" s="84">
        <v>2</v>
      </c>
      <c r="W93" s="84">
        <v>5</v>
      </c>
      <c r="X93" s="84">
        <v>11</v>
      </c>
      <c r="Y93" s="87">
        <v>3</v>
      </c>
      <c r="Z93" s="256"/>
      <c r="AA93" s="143"/>
      <c r="AB93" s="143"/>
      <c r="AC93" s="256"/>
      <c r="AD93" s="84">
        <v>3</v>
      </c>
      <c r="AE93" s="84">
        <v>5</v>
      </c>
      <c r="AF93" s="1">
        <v>8</v>
      </c>
      <c r="AG93" s="220">
        <f t="shared" si="63"/>
        <v>134</v>
      </c>
    </row>
    <row r="94" spans="1:41" x14ac:dyDescent="0.25">
      <c r="A94" s="105" t="s">
        <v>216</v>
      </c>
      <c r="B94" s="84">
        <v>2</v>
      </c>
      <c r="C94" s="84">
        <v>0</v>
      </c>
      <c r="D94" s="211">
        <v>1</v>
      </c>
      <c r="E94" s="211">
        <v>1</v>
      </c>
      <c r="F94" s="144"/>
      <c r="G94" s="144"/>
      <c r="H94" s="84">
        <v>0</v>
      </c>
      <c r="I94" s="84">
        <v>1</v>
      </c>
      <c r="J94" s="84">
        <v>0</v>
      </c>
      <c r="K94" s="211">
        <v>1</v>
      </c>
      <c r="L94" s="211">
        <v>1</v>
      </c>
      <c r="M94" s="144"/>
      <c r="N94" s="144"/>
      <c r="O94" s="163">
        <v>2</v>
      </c>
      <c r="P94" s="163">
        <v>1</v>
      </c>
      <c r="Q94" s="211">
        <v>0</v>
      </c>
      <c r="R94" s="211">
        <v>3</v>
      </c>
      <c r="S94" s="211">
        <v>3</v>
      </c>
      <c r="T94" s="144"/>
      <c r="U94" s="144"/>
      <c r="V94" s="163">
        <v>0</v>
      </c>
      <c r="W94" s="84">
        <v>0</v>
      </c>
      <c r="X94" s="84">
        <v>1</v>
      </c>
      <c r="Y94" s="211">
        <v>0</v>
      </c>
      <c r="Z94" s="259"/>
      <c r="AA94" s="144"/>
      <c r="AB94" s="144"/>
      <c r="AC94" s="259"/>
      <c r="AD94" s="84">
        <v>1</v>
      </c>
      <c r="AE94" s="84">
        <v>2</v>
      </c>
      <c r="AF94" s="1">
        <v>0</v>
      </c>
      <c r="AG94" s="220">
        <f t="shared" si="63"/>
        <v>20</v>
      </c>
    </row>
    <row r="95" spans="1:41" s="1" customFormat="1" x14ac:dyDescent="0.25">
      <c r="A95" s="98" t="s">
        <v>211</v>
      </c>
      <c r="B95" s="84">
        <v>35</v>
      </c>
      <c r="C95" s="84">
        <v>41</v>
      </c>
      <c r="D95" s="87">
        <v>37</v>
      </c>
      <c r="E95" s="87">
        <v>60</v>
      </c>
      <c r="F95" s="143">
        <v>3</v>
      </c>
      <c r="G95" s="143"/>
      <c r="H95" s="84">
        <v>36</v>
      </c>
      <c r="I95" s="84">
        <v>54</v>
      </c>
      <c r="J95" s="84">
        <v>47</v>
      </c>
      <c r="K95" s="87">
        <v>64</v>
      </c>
      <c r="L95" s="87">
        <v>65</v>
      </c>
      <c r="M95" s="143"/>
      <c r="N95" s="143"/>
      <c r="O95" s="84">
        <v>64</v>
      </c>
      <c r="P95" s="84">
        <v>77</v>
      </c>
      <c r="Q95" s="87">
        <v>65</v>
      </c>
      <c r="R95" s="87">
        <v>71</v>
      </c>
      <c r="S95" s="87">
        <v>43</v>
      </c>
      <c r="T95" s="143"/>
      <c r="U95" s="143"/>
      <c r="V95" s="84">
        <v>59</v>
      </c>
      <c r="W95" s="84">
        <v>66</v>
      </c>
      <c r="X95" s="84">
        <v>53</v>
      </c>
      <c r="Y95" s="87">
        <v>50</v>
      </c>
      <c r="Z95" s="256">
        <v>3</v>
      </c>
      <c r="AA95" s="143">
        <v>1</v>
      </c>
      <c r="AB95" s="143">
        <v>2</v>
      </c>
      <c r="AC95" s="256">
        <v>1</v>
      </c>
      <c r="AD95" s="84">
        <v>38</v>
      </c>
      <c r="AE95" s="84">
        <v>34</v>
      </c>
      <c r="AF95" s="1">
        <v>48</v>
      </c>
      <c r="AG95" s="220">
        <f t="shared" si="63"/>
        <v>1117</v>
      </c>
      <c r="AH95"/>
      <c r="AI95"/>
      <c r="AJ95"/>
      <c r="AK95"/>
      <c r="AL95"/>
      <c r="AM95"/>
      <c r="AN95"/>
      <c r="AO95"/>
    </row>
    <row r="96" spans="1:41" x14ac:dyDescent="0.25">
      <c r="I96" s="213"/>
      <c r="J96" s="213"/>
      <c r="K96" s="213"/>
      <c r="L96" s="213"/>
      <c r="M96" s="213"/>
      <c r="N96" s="213"/>
      <c r="O96" s="214"/>
      <c r="P96" s="214"/>
      <c r="Q96" s="214"/>
    </row>
    <row r="97" spans="9:25" x14ac:dyDescent="0.25">
      <c r="I97" s="213"/>
      <c r="J97" s="213"/>
      <c r="K97" s="213"/>
      <c r="L97" s="213"/>
      <c r="M97" s="213"/>
      <c r="N97" s="213"/>
      <c r="O97" s="214"/>
      <c r="P97" s="214"/>
      <c r="Q97" s="214"/>
    </row>
    <row r="98" spans="9:25" x14ac:dyDescent="0.25">
      <c r="I98" s="213"/>
      <c r="J98" s="213"/>
      <c r="K98" s="213"/>
      <c r="L98" s="215"/>
      <c r="M98" s="213"/>
      <c r="N98" s="213"/>
      <c r="O98" s="216"/>
      <c r="P98" s="214"/>
      <c r="Q98" s="217"/>
      <c r="S98" s="221">
        <v>4.3750000000000004E-3</v>
      </c>
      <c r="T98" s="221">
        <v>1.8055555555555557E-3</v>
      </c>
      <c r="W98" s="221"/>
      <c r="X98" s="221"/>
      <c r="Y98" s="221"/>
    </row>
    <row r="99" spans="9:25" x14ac:dyDescent="0.25">
      <c r="M99" s="221"/>
      <c r="S99" s="221">
        <v>8.8310185185185193E-3</v>
      </c>
      <c r="T99" s="221">
        <v>2.4421296296296296E-3</v>
      </c>
      <c r="X99" s="221"/>
      <c r="Y99" s="221"/>
    </row>
    <row r="100" spans="9:25" x14ac:dyDescent="0.25">
      <c r="M100" s="221"/>
      <c r="S100" s="221">
        <v>4.6180555555555558E-3</v>
      </c>
      <c r="T100" s="221">
        <v>2.7662037037037034E-3</v>
      </c>
      <c r="X100" s="221"/>
      <c r="Y100" s="221"/>
    </row>
    <row r="101" spans="9:25" x14ac:dyDescent="0.25">
      <c r="M101" s="221"/>
      <c r="S101" s="221">
        <v>2.0613425925925924E-2</v>
      </c>
      <c r="T101" s="221">
        <v>8.3333333333333339E-4</v>
      </c>
      <c r="X101" s="221"/>
      <c r="Y101" s="221"/>
    </row>
    <row r="102" spans="9:25" x14ac:dyDescent="0.25">
      <c r="M102" s="221"/>
      <c r="S102" s="221">
        <v>1.4930555555555556E-3</v>
      </c>
      <c r="T102" s="221">
        <v>2.6157407407407405E-3</v>
      </c>
      <c r="X102" s="221"/>
      <c r="Y102" s="221"/>
    </row>
    <row r="103" spans="9:25" x14ac:dyDescent="0.25">
      <c r="S103" s="221">
        <v>1.6550925925925926E-3</v>
      </c>
      <c r="T103" s="221">
        <v>9.9305555555555553E-3</v>
      </c>
      <c r="X103" s="221"/>
      <c r="Y103" s="221"/>
    </row>
    <row r="104" spans="9:25" x14ac:dyDescent="0.25">
      <c r="S104" s="221">
        <v>9.3749999999999997E-3</v>
      </c>
      <c r="T104" s="221">
        <v>7.0023148148148145E-3</v>
      </c>
      <c r="X104" s="221"/>
      <c r="Y104" s="221"/>
    </row>
    <row r="105" spans="9:25" x14ac:dyDescent="0.25">
      <c r="S105" s="221">
        <v>4.8958333333333336E-3</v>
      </c>
      <c r="T105" s="221">
        <v>3.3217592592592595E-3</v>
      </c>
      <c r="X105" s="221"/>
      <c r="Y105" s="221"/>
    </row>
    <row r="106" spans="9:25" x14ac:dyDescent="0.25">
      <c r="T106" s="221">
        <v>1.7349537037037035E-2</v>
      </c>
      <c r="X106" s="221"/>
      <c r="Y106" s="221"/>
    </row>
    <row r="107" spans="9:25" x14ac:dyDescent="0.25">
      <c r="T107" s="221">
        <v>5.185185185185185E-3</v>
      </c>
      <c r="X107" s="221"/>
      <c r="Y107" s="221"/>
    </row>
    <row r="108" spans="9:25" x14ac:dyDescent="0.25">
      <c r="T108" s="221">
        <v>5.4629629629629629E-3</v>
      </c>
      <c r="X108" s="221"/>
      <c r="Y108" s="221"/>
    </row>
    <row r="109" spans="9:25" x14ac:dyDescent="0.25">
      <c r="X109" s="221"/>
      <c r="Y109" s="221"/>
    </row>
    <row r="110" spans="9:25" x14ac:dyDescent="0.25">
      <c r="X110" s="221"/>
      <c r="Y110" s="221"/>
    </row>
    <row r="111" spans="9:25" x14ac:dyDescent="0.25">
      <c r="X111" s="221"/>
      <c r="Y111" s="221"/>
    </row>
    <row r="112" spans="9:25" x14ac:dyDescent="0.25">
      <c r="X112" s="221"/>
      <c r="Y112" s="221"/>
    </row>
    <row r="113" spans="24:25" x14ac:dyDescent="0.25">
      <c r="X113" s="221"/>
      <c r="Y113" s="221"/>
    </row>
    <row r="114" spans="24:25" x14ac:dyDescent="0.25">
      <c r="X114" s="221"/>
      <c r="Y114" s="221"/>
    </row>
    <row r="115" spans="24:25" x14ac:dyDescent="0.25">
      <c r="X115" s="221"/>
      <c r="Y115" s="221"/>
    </row>
    <row r="116" spans="24:25" x14ac:dyDescent="0.25">
      <c r="Y116" s="221"/>
    </row>
    <row r="117" spans="24:25" x14ac:dyDescent="0.25">
      <c r="Y117" s="221"/>
    </row>
    <row r="118" spans="24:25" x14ac:dyDescent="0.25">
      <c r="Y118" s="221"/>
    </row>
    <row r="119" spans="24:25" x14ac:dyDescent="0.25">
      <c r="Y119" s="221"/>
    </row>
    <row r="125" spans="24:25" x14ac:dyDescent="0.25">
      <c r="Y125" s="221"/>
    </row>
    <row r="126" spans="24:25" x14ac:dyDescent="0.25">
      <c r="Y126" s="221">
        <v>1.1226851851851851E-3</v>
      </c>
    </row>
    <row r="127" spans="24:25" x14ac:dyDescent="0.25">
      <c r="Y127" s="221">
        <v>9.6412037037037039E-3</v>
      </c>
    </row>
    <row r="128" spans="24:25" x14ac:dyDescent="0.25">
      <c r="Y128" s="221">
        <v>1.9675925925925924E-3</v>
      </c>
    </row>
    <row r="129" spans="25:25" x14ac:dyDescent="0.25">
      <c r="Y129" s="221">
        <v>9.3865740740740732E-3</v>
      </c>
    </row>
    <row r="130" spans="25:25" x14ac:dyDescent="0.25">
      <c r="Y130" s="221">
        <v>6.134259259259259E-4</v>
      </c>
    </row>
  </sheetData>
  <mergeCells count="3">
    <mergeCell ref="A11:XFD11"/>
    <mergeCell ref="A18:XFD19"/>
    <mergeCell ref="A29:XFD29"/>
  </mergeCell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1:BZ135"/>
  <sheetViews>
    <sheetView topLeftCell="A47" workbookViewId="0">
      <pane xSplit="1" topLeftCell="AA1" activePane="topRight" state="frozen"/>
      <selection pane="topRight" activeCell="AG68" sqref="AG68"/>
    </sheetView>
  </sheetViews>
  <sheetFormatPr defaultRowHeight="15" x14ac:dyDescent="0.25"/>
  <cols>
    <col min="1" max="1" width="90.5703125" bestFit="1" customWidth="1"/>
    <col min="2" max="14" width="11.7109375" customWidth="1"/>
    <col min="15" max="17" width="11.7109375" style="194" customWidth="1"/>
    <col min="18" max="18" width="11.7109375" style="78" customWidth="1"/>
    <col min="19" max="31" width="11.7109375" customWidth="1"/>
    <col min="32" max="33" width="12.28515625" bestFit="1" customWidth="1"/>
  </cols>
  <sheetData>
    <row r="1" spans="1:33" s="82" customFormat="1" ht="15.75" thickBot="1" x14ac:dyDescent="0.3">
      <c r="A1" s="80"/>
      <c r="B1" s="81">
        <v>44197</v>
      </c>
      <c r="C1" s="81">
        <v>44198</v>
      </c>
      <c r="D1" s="81">
        <v>44199</v>
      </c>
      <c r="E1" s="81">
        <v>44200</v>
      </c>
      <c r="F1" s="81">
        <v>44201</v>
      </c>
      <c r="G1" s="81">
        <v>44202</v>
      </c>
      <c r="H1" s="81">
        <v>44203</v>
      </c>
      <c r="I1" s="81">
        <v>44204</v>
      </c>
      <c r="J1" s="81">
        <v>44205</v>
      </c>
      <c r="K1" s="81">
        <v>44206</v>
      </c>
      <c r="L1" s="81">
        <v>44207</v>
      </c>
      <c r="M1" s="81">
        <v>44208</v>
      </c>
      <c r="N1" s="81">
        <v>44209</v>
      </c>
      <c r="O1" s="81">
        <v>44210</v>
      </c>
      <c r="P1" s="81">
        <v>44211</v>
      </c>
      <c r="Q1" s="81">
        <v>44212</v>
      </c>
      <c r="R1" s="81">
        <v>44213</v>
      </c>
      <c r="S1" s="81">
        <v>44214</v>
      </c>
      <c r="T1" s="81">
        <v>44215</v>
      </c>
      <c r="U1" s="81">
        <v>44216</v>
      </c>
      <c r="V1" s="81">
        <v>44217</v>
      </c>
      <c r="W1" s="81">
        <v>44218</v>
      </c>
      <c r="X1" s="81">
        <v>44219</v>
      </c>
      <c r="Y1" s="81">
        <v>44220</v>
      </c>
      <c r="Z1" s="81">
        <v>44221</v>
      </c>
      <c r="AA1" s="81">
        <v>44222</v>
      </c>
      <c r="AB1" s="81">
        <v>44223</v>
      </c>
      <c r="AC1" s="81">
        <v>44224</v>
      </c>
      <c r="AD1" s="81">
        <v>44225</v>
      </c>
      <c r="AE1" s="81">
        <v>44226</v>
      </c>
      <c r="AF1" s="81">
        <v>44227</v>
      </c>
      <c r="AG1" s="82" t="s">
        <v>126</v>
      </c>
    </row>
    <row r="2" spans="1:33" s="49" customFormat="1" ht="15.75" hidden="1" thickBot="1" x14ac:dyDescent="0.3">
      <c r="A2" s="114" t="s">
        <v>137</v>
      </c>
      <c r="B2" s="48">
        <v>44075</v>
      </c>
      <c r="C2" s="48">
        <v>44076</v>
      </c>
      <c r="D2" s="48">
        <v>44077</v>
      </c>
      <c r="E2" s="48">
        <v>44078</v>
      </c>
      <c r="F2" s="48">
        <v>44079</v>
      </c>
      <c r="G2" s="48">
        <v>44080</v>
      </c>
      <c r="H2" s="48">
        <v>44081</v>
      </c>
      <c r="I2" s="48">
        <v>44082</v>
      </c>
      <c r="J2" s="48">
        <v>44083</v>
      </c>
      <c r="K2" s="48">
        <v>44084</v>
      </c>
      <c r="L2" s="48">
        <v>44085</v>
      </c>
      <c r="M2" s="48">
        <v>44086</v>
      </c>
      <c r="N2" s="48">
        <v>44087</v>
      </c>
      <c r="O2" s="48">
        <v>44088</v>
      </c>
      <c r="P2" s="48">
        <v>44089</v>
      </c>
      <c r="Q2" s="48">
        <v>44090</v>
      </c>
      <c r="R2" s="197">
        <v>44091</v>
      </c>
      <c r="S2" s="48">
        <v>44092</v>
      </c>
      <c r="T2" s="48">
        <v>44093</v>
      </c>
      <c r="U2" s="48">
        <v>44094</v>
      </c>
      <c r="V2" s="48">
        <v>44095</v>
      </c>
      <c r="W2" s="48">
        <v>44096</v>
      </c>
      <c r="X2" s="48">
        <v>44097</v>
      </c>
      <c r="Y2" s="48">
        <v>44098</v>
      </c>
      <c r="Z2" s="48">
        <v>44099</v>
      </c>
      <c r="AA2" s="48">
        <v>44100</v>
      </c>
      <c r="AB2" s="48">
        <v>44101</v>
      </c>
      <c r="AC2" s="48">
        <v>44102</v>
      </c>
      <c r="AD2" s="48">
        <v>44103</v>
      </c>
      <c r="AE2" s="48">
        <v>44104</v>
      </c>
    </row>
    <row r="3" spans="1:33" s="24" customFormat="1" ht="15.75" hidden="1" thickBot="1" x14ac:dyDescent="0.3">
      <c r="A3" s="26" t="s">
        <v>0</v>
      </c>
      <c r="B3" s="23">
        <v>63</v>
      </c>
      <c r="C3" s="23"/>
      <c r="H3" s="1"/>
      <c r="I3" s="1"/>
      <c r="J3" s="1"/>
      <c r="O3" s="188"/>
      <c r="P3" s="188"/>
      <c r="Q3" s="188"/>
      <c r="R3" s="198"/>
      <c r="X3" s="25"/>
      <c r="AA3" s="25"/>
      <c r="AB3" s="25"/>
      <c r="AC3" s="25"/>
    </row>
    <row r="4" spans="1:33" s="1" customFormat="1" ht="15.75" hidden="1" thickBot="1" x14ac:dyDescent="0.3">
      <c r="A4" s="27" t="s">
        <v>1</v>
      </c>
      <c r="B4" s="22">
        <v>33</v>
      </c>
      <c r="C4" s="22"/>
      <c r="O4" s="189"/>
      <c r="P4" s="189"/>
      <c r="Q4" s="189"/>
      <c r="R4" s="143"/>
      <c r="X4" s="2"/>
      <c r="AA4" s="2"/>
      <c r="AB4" s="2"/>
      <c r="AC4" s="2"/>
    </row>
    <row r="5" spans="1:33" s="1" customFormat="1" ht="15.75" hidden="1" thickBot="1" x14ac:dyDescent="0.3">
      <c r="A5" s="27" t="s">
        <v>2</v>
      </c>
      <c r="B5" s="22">
        <v>30</v>
      </c>
      <c r="C5" s="22"/>
      <c r="O5" s="189"/>
      <c r="P5" s="189"/>
      <c r="Q5" s="189"/>
      <c r="R5" s="143"/>
      <c r="X5" s="2"/>
      <c r="AA5" s="2"/>
      <c r="AB5" s="2"/>
      <c r="AC5" s="2"/>
    </row>
    <row r="6" spans="1:33" s="1" customFormat="1" ht="15.75" hidden="1" thickBot="1" x14ac:dyDescent="0.3">
      <c r="A6" s="28" t="s">
        <v>3</v>
      </c>
      <c r="B6" s="70">
        <v>2.0127314814814817E-2</v>
      </c>
      <c r="C6" s="70"/>
      <c r="D6" s="64"/>
      <c r="E6" s="64"/>
      <c r="F6" s="64"/>
      <c r="G6" s="64"/>
      <c r="H6" s="64"/>
      <c r="I6" s="64"/>
      <c r="J6" s="64"/>
      <c r="K6" s="64"/>
      <c r="L6" s="64"/>
      <c r="M6" s="64"/>
      <c r="N6" s="64"/>
      <c r="O6" s="190"/>
      <c r="P6" s="190"/>
      <c r="Q6" s="190"/>
      <c r="R6" s="199"/>
      <c r="S6" s="64"/>
      <c r="T6" s="64"/>
      <c r="U6" s="64"/>
      <c r="V6" s="64"/>
      <c r="W6" s="64"/>
      <c r="X6" s="4"/>
      <c r="Y6" s="64"/>
      <c r="Z6" s="64"/>
      <c r="AA6" s="4"/>
      <c r="AB6" s="4"/>
      <c r="AC6" s="5"/>
      <c r="AD6" s="64"/>
    </row>
    <row r="7" spans="1:33" s="1" customFormat="1" ht="15.75" hidden="1" thickBot="1" x14ac:dyDescent="0.3">
      <c r="A7" s="28" t="s">
        <v>50</v>
      </c>
      <c r="B7" s="70">
        <v>3.1249999999999997E-3</v>
      </c>
      <c r="C7" s="70"/>
      <c r="D7" s="64"/>
      <c r="E7" s="64"/>
      <c r="F7" s="64"/>
      <c r="G7" s="64"/>
      <c r="H7" s="64"/>
      <c r="I7" s="64"/>
      <c r="J7" s="64"/>
      <c r="K7" s="64"/>
      <c r="L7" s="64"/>
      <c r="M7" s="64"/>
      <c r="N7" s="64"/>
      <c r="O7" s="190"/>
      <c r="P7" s="190"/>
      <c r="Q7" s="190"/>
      <c r="R7" s="199"/>
      <c r="S7" s="64"/>
      <c r="T7" s="64"/>
      <c r="U7" s="64"/>
      <c r="V7" s="64"/>
      <c r="W7" s="64"/>
      <c r="X7" s="4"/>
      <c r="Y7" s="64"/>
      <c r="Z7" s="64"/>
      <c r="AA7" s="5"/>
      <c r="AB7" s="5"/>
      <c r="AC7" s="4"/>
      <c r="AD7" s="64"/>
    </row>
    <row r="8" spans="1:33" s="1" customFormat="1" ht="15.75" hidden="1" thickBot="1" x14ac:dyDescent="0.3">
      <c r="A8" s="28" t="s">
        <v>125</v>
      </c>
      <c r="B8" s="70">
        <v>1.4444444444444446E-2</v>
      </c>
      <c r="C8" s="70"/>
      <c r="D8" s="64"/>
      <c r="E8" s="64"/>
      <c r="F8" s="64"/>
      <c r="G8" s="64"/>
      <c r="H8" s="64"/>
      <c r="I8" s="64"/>
      <c r="J8" s="64"/>
      <c r="K8" s="64"/>
      <c r="L8" s="64"/>
      <c r="M8" s="64"/>
      <c r="N8" s="64"/>
      <c r="O8" s="190"/>
      <c r="P8" s="190"/>
      <c r="Q8" s="190"/>
      <c r="R8" s="199"/>
      <c r="S8" s="64"/>
      <c r="T8" s="64"/>
      <c r="U8" s="64"/>
      <c r="V8" s="64"/>
      <c r="W8" s="64"/>
      <c r="X8" s="4"/>
      <c r="Y8" s="64"/>
      <c r="Z8" s="64"/>
      <c r="AA8" s="5"/>
      <c r="AB8" s="5"/>
      <c r="AC8" s="4"/>
      <c r="AD8" s="64"/>
    </row>
    <row r="9" spans="1:33" s="17" customFormat="1" ht="15.75" hidden="1" thickBot="1" x14ac:dyDescent="0.3">
      <c r="A9" s="37" t="s">
        <v>51</v>
      </c>
      <c r="B9" s="3">
        <f>SUM(B4/B3)</f>
        <v>0.52380952380952384</v>
      </c>
      <c r="C9" s="3" t="e">
        <f>SUM(C4/C3)</f>
        <v>#DIV/0!</v>
      </c>
      <c r="D9" s="3" t="e">
        <f>SUM(D4/D3)</f>
        <v>#DIV/0!</v>
      </c>
      <c r="E9" s="3" t="e">
        <f t="shared" ref="E9:AF9" si="0">SUM(E4/E3)</f>
        <v>#DIV/0!</v>
      </c>
      <c r="F9" s="3" t="e">
        <f t="shared" si="0"/>
        <v>#DIV/0!</v>
      </c>
      <c r="G9" s="3" t="e">
        <f t="shared" si="0"/>
        <v>#DIV/0!</v>
      </c>
      <c r="H9" s="3" t="e">
        <f t="shared" si="0"/>
        <v>#DIV/0!</v>
      </c>
      <c r="I9" s="3" t="e">
        <f t="shared" si="0"/>
        <v>#DIV/0!</v>
      </c>
      <c r="J9" s="3" t="e">
        <f t="shared" si="0"/>
        <v>#DIV/0!</v>
      </c>
      <c r="K9" s="3" t="e">
        <f t="shared" si="0"/>
        <v>#DIV/0!</v>
      </c>
      <c r="L9" s="3" t="e">
        <f t="shared" si="0"/>
        <v>#DIV/0!</v>
      </c>
      <c r="M9" s="3" t="e">
        <f t="shared" si="0"/>
        <v>#DIV/0!</v>
      </c>
      <c r="N9" s="3" t="e">
        <f t="shared" si="0"/>
        <v>#DIV/0!</v>
      </c>
      <c r="O9" s="191" t="e">
        <f t="shared" si="0"/>
        <v>#DIV/0!</v>
      </c>
      <c r="P9" s="191" t="e">
        <f t="shared" si="0"/>
        <v>#DIV/0!</v>
      </c>
      <c r="Q9" s="191" t="e">
        <f t="shared" si="0"/>
        <v>#DIV/0!</v>
      </c>
      <c r="R9" s="200" t="e">
        <f t="shared" si="0"/>
        <v>#DIV/0!</v>
      </c>
      <c r="S9" s="3" t="e">
        <f t="shared" si="0"/>
        <v>#DIV/0!</v>
      </c>
      <c r="T9" s="3" t="e">
        <f t="shared" si="0"/>
        <v>#DIV/0!</v>
      </c>
      <c r="U9" s="3" t="e">
        <f t="shared" si="0"/>
        <v>#DIV/0!</v>
      </c>
      <c r="V9" s="3" t="e">
        <f t="shared" si="0"/>
        <v>#DIV/0!</v>
      </c>
      <c r="W9" s="3" t="e">
        <f t="shared" si="0"/>
        <v>#DIV/0!</v>
      </c>
      <c r="X9" s="3" t="e">
        <f t="shared" si="0"/>
        <v>#DIV/0!</v>
      </c>
      <c r="Y9" s="3" t="e">
        <f t="shared" si="0"/>
        <v>#DIV/0!</v>
      </c>
      <c r="Z9" s="3" t="e">
        <f t="shared" si="0"/>
        <v>#DIV/0!</v>
      </c>
      <c r="AA9" s="3" t="e">
        <f t="shared" si="0"/>
        <v>#DIV/0!</v>
      </c>
      <c r="AB9" s="3" t="e">
        <f t="shared" si="0"/>
        <v>#DIV/0!</v>
      </c>
      <c r="AC9" s="3" t="e">
        <f t="shared" si="0"/>
        <v>#DIV/0!</v>
      </c>
      <c r="AD9" s="3" t="e">
        <f t="shared" si="0"/>
        <v>#DIV/0!</v>
      </c>
      <c r="AE9" s="3" t="e">
        <f t="shared" si="0"/>
        <v>#DIV/0!</v>
      </c>
      <c r="AF9" s="3" t="e">
        <f t="shared" si="0"/>
        <v>#DIV/0!</v>
      </c>
      <c r="AG9" s="3" t="e">
        <f t="shared" ref="AG9" si="1">SUM(AG4/AG3)</f>
        <v>#DIV/0!</v>
      </c>
    </row>
    <row r="10" spans="1:33" s="17" customFormat="1" ht="15.75" hidden="1" thickBot="1" x14ac:dyDescent="0.3">
      <c r="A10" s="36" t="s">
        <v>45</v>
      </c>
      <c r="B10" s="3">
        <f>SUM(B5/B3)</f>
        <v>0.47619047619047616</v>
      </c>
      <c r="C10" s="3" t="e">
        <f>SUM(C5/C3)</f>
        <v>#DIV/0!</v>
      </c>
      <c r="D10" s="3" t="e">
        <f>SUM(D5/D3)</f>
        <v>#DIV/0!</v>
      </c>
      <c r="E10" s="3" t="e">
        <f t="shared" ref="E10:AF10" si="2">SUM(E5/E3)</f>
        <v>#DIV/0!</v>
      </c>
      <c r="F10" s="3" t="e">
        <f t="shared" si="2"/>
        <v>#DIV/0!</v>
      </c>
      <c r="G10" s="3" t="e">
        <f t="shared" si="2"/>
        <v>#DIV/0!</v>
      </c>
      <c r="H10" s="3" t="e">
        <f t="shared" si="2"/>
        <v>#DIV/0!</v>
      </c>
      <c r="I10" s="3" t="e">
        <f t="shared" si="2"/>
        <v>#DIV/0!</v>
      </c>
      <c r="J10" s="3" t="e">
        <f t="shared" si="2"/>
        <v>#DIV/0!</v>
      </c>
      <c r="K10" s="3" t="e">
        <f t="shared" si="2"/>
        <v>#DIV/0!</v>
      </c>
      <c r="L10" s="3" t="e">
        <f t="shared" si="2"/>
        <v>#DIV/0!</v>
      </c>
      <c r="M10" s="3" t="e">
        <f t="shared" si="2"/>
        <v>#DIV/0!</v>
      </c>
      <c r="N10" s="3" t="e">
        <f t="shared" si="2"/>
        <v>#DIV/0!</v>
      </c>
      <c r="O10" s="191" t="e">
        <f t="shared" si="2"/>
        <v>#DIV/0!</v>
      </c>
      <c r="P10" s="191" t="e">
        <f t="shared" si="2"/>
        <v>#DIV/0!</v>
      </c>
      <c r="Q10" s="191" t="e">
        <f t="shared" si="2"/>
        <v>#DIV/0!</v>
      </c>
      <c r="R10" s="200" t="e">
        <f t="shared" si="2"/>
        <v>#DIV/0!</v>
      </c>
      <c r="S10" s="3" t="e">
        <f t="shared" si="2"/>
        <v>#DIV/0!</v>
      </c>
      <c r="T10" s="3" t="e">
        <f t="shared" si="2"/>
        <v>#DIV/0!</v>
      </c>
      <c r="U10" s="3" t="e">
        <f t="shared" si="2"/>
        <v>#DIV/0!</v>
      </c>
      <c r="V10" s="3" t="e">
        <f t="shared" si="2"/>
        <v>#DIV/0!</v>
      </c>
      <c r="W10" s="3" t="e">
        <f t="shared" si="2"/>
        <v>#DIV/0!</v>
      </c>
      <c r="X10" s="3" t="e">
        <f t="shared" si="2"/>
        <v>#DIV/0!</v>
      </c>
      <c r="Y10" s="3" t="e">
        <f t="shared" si="2"/>
        <v>#DIV/0!</v>
      </c>
      <c r="Z10" s="3" t="e">
        <f t="shared" si="2"/>
        <v>#DIV/0!</v>
      </c>
      <c r="AA10" s="3" t="e">
        <f t="shared" si="2"/>
        <v>#DIV/0!</v>
      </c>
      <c r="AB10" s="3" t="e">
        <f t="shared" si="2"/>
        <v>#DIV/0!</v>
      </c>
      <c r="AC10" s="3" t="e">
        <f t="shared" si="2"/>
        <v>#DIV/0!</v>
      </c>
      <c r="AD10" s="3" t="e">
        <f t="shared" si="2"/>
        <v>#DIV/0!</v>
      </c>
      <c r="AE10" s="3" t="e">
        <f t="shared" si="2"/>
        <v>#DIV/0!</v>
      </c>
      <c r="AF10" s="3" t="e">
        <f t="shared" si="2"/>
        <v>#DIV/0!</v>
      </c>
      <c r="AG10" s="3" t="e">
        <f t="shared" ref="AG10" si="3">SUM(AG5/AG3)</f>
        <v>#DIV/0!</v>
      </c>
    </row>
    <row r="11" spans="1:33" s="430" customFormat="1" ht="15.75" hidden="1" thickBot="1" x14ac:dyDescent="0.3">
      <c r="A11" s="428" t="s">
        <v>54</v>
      </c>
      <c r="B11" s="429"/>
      <c r="C11" s="429"/>
      <c r="D11" s="429"/>
      <c r="E11" s="429"/>
      <c r="F11" s="429"/>
      <c r="G11" s="429"/>
      <c r="H11" s="429"/>
      <c r="I11" s="440"/>
      <c r="J11" s="429"/>
      <c r="K11" s="429"/>
      <c r="L11" s="429"/>
      <c r="M11" s="429"/>
      <c r="N11" s="429"/>
      <c r="O11" s="429"/>
      <c r="P11" s="429"/>
      <c r="Q11" s="429"/>
      <c r="R11" s="429"/>
      <c r="S11" s="429"/>
      <c r="T11" s="429"/>
      <c r="U11" s="429"/>
      <c r="V11" s="429"/>
      <c r="W11" s="429"/>
      <c r="X11" s="429"/>
      <c r="Y11" s="429"/>
      <c r="Z11" s="429"/>
      <c r="AA11" s="429"/>
      <c r="AB11" s="429"/>
      <c r="AC11" s="429"/>
      <c r="AD11" s="429"/>
      <c r="AE11" s="429"/>
    </row>
    <row r="12" spans="1:33" s="24" customFormat="1" ht="15.75" hidden="1" thickBot="1" x14ac:dyDescent="0.3">
      <c r="A12" s="26" t="s">
        <v>4</v>
      </c>
      <c r="B12" s="23">
        <v>10</v>
      </c>
      <c r="C12" s="23"/>
      <c r="I12" s="1"/>
      <c r="O12" s="188"/>
      <c r="P12" s="188"/>
      <c r="Q12" s="188"/>
      <c r="R12" s="198"/>
      <c r="X12" s="25"/>
      <c r="AA12" s="25"/>
      <c r="AB12" s="2"/>
      <c r="AC12" s="2"/>
    </row>
    <row r="13" spans="1:33" s="1" customFormat="1" ht="15.75" hidden="1" thickBot="1" x14ac:dyDescent="0.3">
      <c r="A13" s="27" t="s">
        <v>5</v>
      </c>
      <c r="B13" s="22">
        <v>4</v>
      </c>
      <c r="C13" s="22"/>
      <c r="O13" s="189"/>
      <c r="P13" s="189"/>
      <c r="Q13" s="189"/>
      <c r="R13" s="143"/>
      <c r="X13" s="2"/>
      <c r="AA13" s="2"/>
      <c r="AB13" s="2"/>
      <c r="AC13" s="2"/>
    </row>
    <row r="14" spans="1:33" s="1" customFormat="1" ht="15.75" hidden="1" thickBot="1" x14ac:dyDescent="0.3">
      <c r="A14" s="27" t="s">
        <v>6</v>
      </c>
      <c r="B14" s="22">
        <v>16</v>
      </c>
      <c r="C14" s="22"/>
      <c r="O14" s="189"/>
      <c r="P14" s="189"/>
      <c r="Q14" s="189"/>
      <c r="R14" s="143"/>
      <c r="X14" s="2"/>
      <c r="AA14" s="2"/>
      <c r="AB14" s="2"/>
      <c r="AC14" s="2"/>
    </row>
    <row r="15" spans="1:33" s="33" customFormat="1" ht="15.75" hidden="1" thickBot="1" x14ac:dyDescent="0.3">
      <c r="A15" s="35" t="s">
        <v>48</v>
      </c>
      <c r="B15" s="3">
        <f t="shared" ref="B15:AF15" si="4">SUM(B12/B5)</f>
        <v>0.33333333333333331</v>
      </c>
      <c r="C15" s="3" t="e">
        <f t="shared" si="4"/>
        <v>#DIV/0!</v>
      </c>
      <c r="D15" s="3" t="e">
        <f t="shared" si="4"/>
        <v>#DIV/0!</v>
      </c>
      <c r="E15" s="3" t="e">
        <f t="shared" si="4"/>
        <v>#DIV/0!</v>
      </c>
      <c r="F15" s="3" t="e">
        <f t="shared" si="4"/>
        <v>#DIV/0!</v>
      </c>
      <c r="G15" s="3" t="e">
        <f t="shared" si="4"/>
        <v>#DIV/0!</v>
      </c>
      <c r="H15" s="3" t="e">
        <f t="shared" si="4"/>
        <v>#DIV/0!</v>
      </c>
      <c r="I15" s="3" t="e">
        <f t="shared" si="4"/>
        <v>#DIV/0!</v>
      </c>
      <c r="J15" s="3" t="e">
        <f t="shared" si="4"/>
        <v>#DIV/0!</v>
      </c>
      <c r="K15" s="3" t="e">
        <f t="shared" si="4"/>
        <v>#DIV/0!</v>
      </c>
      <c r="L15" s="3" t="e">
        <f t="shared" si="4"/>
        <v>#DIV/0!</v>
      </c>
      <c r="M15" s="3" t="e">
        <f t="shared" si="4"/>
        <v>#DIV/0!</v>
      </c>
      <c r="N15" s="3" t="e">
        <f t="shared" si="4"/>
        <v>#DIV/0!</v>
      </c>
      <c r="O15" s="191" t="e">
        <f t="shared" si="4"/>
        <v>#DIV/0!</v>
      </c>
      <c r="P15" s="191" t="e">
        <f t="shared" si="4"/>
        <v>#DIV/0!</v>
      </c>
      <c r="Q15" s="191" t="e">
        <f t="shared" si="4"/>
        <v>#DIV/0!</v>
      </c>
      <c r="R15" s="200" t="e">
        <f t="shared" si="4"/>
        <v>#DIV/0!</v>
      </c>
      <c r="S15" s="3" t="e">
        <f t="shared" si="4"/>
        <v>#DIV/0!</v>
      </c>
      <c r="T15" s="3" t="e">
        <f t="shared" si="4"/>
        <v>#DIV/0!</v>
      </c>
      <c r="U15" s="3" t="e">
        <f t="shared" si="4"/>
        <v>#DIV/0!</v>
      </c>
      <c r="V15" s="3" t="e">
        <f t="shared" si="4"/>
        <v>#DIV/0!</v>
      </c>
      <c r="W15" s="3" t="e">
        <f t="shared" si="4"/>
        <v>#DIV/0!</v>
      </c>
      <c r="X15" s="3" t="e">
        <f t="shared" si="4"/>
        <v>#DIV/0!</v>
      </c>
      <c r="Y15" s="3" t="e">
        <f t="shared" si="4"/>
        <v>#DIV/0!</v>
      </c>
      <c r="Z15" s="3" t="e">
        <f t="shared" si="4"/>
        <v>#DIV/0!</v>
      </c>
      <c r="AA15" s="3" t="e">
        <f t="shared" si="4"/>
        <v>#DIV/0!</v>
      </c>
      <c r="AB15" s="3" t="e">
        <f t="shared" si="4"/>
        <v>#DIV/0!</v>
      </c>
      <c r="AC15" s="3" t="e">
        <f t="shared" si="4"/>
        <v>#DIV/0!</v>
      </c>
      <c r="AD15" s="3" t="e">
        <f t="shared" si="4"/>
        <v>#DIV/0!</v>
      </c>
      <c r="AE15" s="3" t="e">
        <f t="shared" si="4"/>
        <v>#DIV/0!</v>
      </c>
      <c r="AF15" s="3" t="e">
        <f t="shared" si="4"/>
        <v>#DIV/0!</v>
      </c>
      <c r="AG15" s="3" t="e">
        <f t="shared" ref="AG15" si="5">SUM(AG12/AG5)</f>
        <v>#DIV/0!</v>
      </c>
    </row>
    <row r="16" spans="1:33" s="33" customFormat="1" ht="15.75" hidden="1" thickBot="1" x14ac:dyDescent="0.3">
      <c r="A16" s="35" t="s">
        <v>46</v>
      </c>
      <c r="B16" s="3">
        <f t="shared" ref="B16:AF16" si="6">SUM(B13/B5)</f>
        <v>0.13333333333333333</v>
      </c>
      <c r="C16" s="3" t="e">
        <f t="shared" si="6"/>
        <v>#DIV/0!</v>
      </c>
      <c r="D16" s="3" t="e">
        <f t="shared" si="6"/>
        <v>#DIV/0!</v>
      </c>
      <c r="E16" s="3" t="e">
        <f t="shared" si="6"/>
        <v>#DIV/0!</v>
      </c>
      <c r="F16" s="3" t="e">
        <f t="shared" si="6"/>
        <v>#DIV/0!</v>
      </c>
      <c r="G16" s="3" t="e">
        <f t="shared" si="6"/>
        <v>#DIV/0!</v>
      </c>
      <c r="H16" s="3" t="e">
        <f t="shared" si="6"/>
        <v>#DIV/0!</v>
      </c>
      <c r="I16" s="3" t="e">
        <f t="shared" si="6"/>
        <v>#DIV/0!</v>
      </c>
      <c r="J16" s="3" t="e">
        <f t="shared" si="6"/>
        <v>#DIV/0!</v>
      </c>
      <c r="K16" s="3" t="e">
        <f t="shared" si="6"/>
        <v>#DIV/0!</v>
      </c>
      <c r="L16" s="3" t="e">
        <f t="shared" si="6"/>
        <v>#DIV/0!</v>
      </c>
      <c r="M16" s="3" t="e">
        <f t="shared" si="6"/>
        <v>#DIV/0!</v>
      </c>
      <c r="N16" s="3" t="e">
        <f t="shared" si="6"/>
        <v>#DIV/0!</v>
      </c>
      <c r="O16" s="191" t="e">
        <f t="shared" si="6"/>
        <v>#DIV/0!</v>
      </c>
      <c r="P16" s="191" t="e">
        <f t="shared" si="6"/>
        <v>#DIV/0!</v>
      </c>
      <c r="Q16" s="191" t="e">
        <f t="shared" si="6"/>
        <v>#DIV/0!</v>
      </c>
      <c r="R16" s="200" t="e">
        <f t="shared" si="6"/>
        <v>#DIV/0!</v>
      </c>
      <c r="S16" s="3" t="e">
        <f t="shared" si="6"/>
        <v>#DIV/0!</v>
      </c>
      <c r="T16" s="3" t="e">
        <f t="shared" si="6"/>
        <v>#DIV/0!</v>
      </c>
      <c r="U16" s="3" t="e">
        <f t="shared" si="6"/>
        <v>#DIV/0!</v>
      </c>
      <c r="V16" s="3" t="e">
        <f t="shared" si="6"/>
        <v>#DIV/0!</v>
      </c>
      <c r="W16" s="3" t="e">
        <f t="shared" si="6"/>
        <v>#DIV/0!</v>
      </c>
      <c r="X16" s="3" t="e">
        <f t="shared" si="6"/>
        <v>#DIV/0!</v>
      </c>
      <c r="Y16" s="3" t="e">
        <f t="shared" si="6"/>
        <v>#DIV/0!</v>
      </c>
      <c r="Z16" s="3" t="e">
        <f t="shared" si="6"/>
        <v>#DIV/0!</v>
      </c>
      <c r="AA16" s="3" t="e">
        <f t="shared" si="6"/>
        <v>#DIV/0!</v>
      </c>
      <c r="AB16" s="3" t="e">
        <f t="shared" si="6"/>
        <v>#DIV/0!</v>
      </c>
      <c r="AC16" s="3" t="e">
        <f t="shared" si="6"/>
        <v>#DIV/0!</v>
      </c>
      <c r="AD16" s="3" t="e">
        <f t="shared" si="6"/>
        <v>#DIV/0!</v>
      </c>
      <c r="AE16" s="3" t="e">
        <f t="shared" si="6"/>
        <v>#DIV/0!</v>
      </c>
      <c r="AF16" s="3" t="e">
        <f t="shared" si="6"/>
        <v>#DIV/0!</v>
      </c>
      <c r="AG16" s="3" t="e">
        <f t="shared" ref="AG16" si="7">SUM(AG13/AG5)</f>
        <v>#DIV/0!</v>
      </c>
    </row>
    <row r="17" spans="1:33" s="33" customFormat="1" ht="15.75" hidden="1" thickBot="1" x14ac:dyDescent="0.3">
      <c r="A17" s="34" t="s">
        <v>52</v>
      </c>
      <c r="B17" s="3">
        <f t="shared" ref="B17:AF17" si="8">SUM(B14/B5)</f>
        <v>0.53333333333333333</v>
      </c>
      <c r="C17" s="3" t="e">
        <f t="shared" si="8"/>
        <v>#DIV/0!</v>
      </c>
      <c r="D17" s="3" t="e">
        <f t="shared" si="8"/>
        <v>#DIV/0!</v>
      </c>
      <c r="E17" s="3" t="e">
        <f t="shared" si="8"/>
        <v>#DIV/0!</v>
      </c>
      <c r="F17" s="3" t="e">
        <f t="shared" si="8"/>
        <v>#DIV/0!</v>
      </c>
      <c r="G17" s="3" t="e">
        <f t="shared" si="8"/>
        <v>#DIV/0!</v>
      </c>
      <c r="H17" s="3" t="e">
        <f t="shared" si="8"/>
        <v>#DIV/0!</v>
      </c>
      <c r="I17" s="3" t="e">
        <f t="shared" si="8"/>
        <v>#DIV/0!</v>
      </c>
      <c r="J17" s="3" t="e">
        <f t="shared" si="8"/>
        <v>#DIV/0!</v>
      </c>
      <c r="K17" s="3" t="e">
        <f t="shared" si="8"/>
        <v>#DIV/0!</v>
      </c>
      <c r="L17" s="3" t="e">
        <f t="shared" si="8"/>
        <v>#DIV/0!</v>
      </c>
      <c r="M17" s="3" t="e">
        <f t="shared" si="8"/>
        <v>#DIV/0!</v>
      </c>
      <c r="N17" s="3" t="e">
        <f t="shared" si="8"/>
        <v>#DIV/0!</v>
      </c>
      <c r="O17" s="191" t="e">
        <f t="shared" si="8"/>
        <v>#DIV/0!</v>
      </c>
      <c r="P17" s="191" t="e">
        <f t="shared" si="8"/>
        <v>#DIV/0!</v>
      </c>
      <c r="Q17" s="191" t="e">
        <f t="shared" si="8"/>
        <v>#DIV/0!</v>
      </c>
      <c r="R17" s="200" t="e">
        <f t="shared" si="8"/>
        <v>#DIV/0!</v>
      </c>
      <c r="S17" s="3" t="e">
        <f t="shared" si="8"/>
        <v>#DIV/0!</v>
      </c>
      <c r="T17" s="3" t="e">
        <f t="shared" si="8"/>
        <v>#DIV/0!</v>
      </c>
      <c r="U17" s="3" t="e">
        <f t="shared" si="8"/>
        <v>#DIV/0!</v>
      </c>
      <c r="V17" s="3" t="e">
        <f t="shared" si="8"/>
        <v>#DIV/0!</v>
      </c>
      <c r="W17" s="3" t="e">
        <f t="shared" si="8"/>
        <v>#DIV/0!</v>
      </c>
      <c r="X17" s="3" t="e">
        <f t="shared" si="8"/>
        <v>#DIV/0!</v>
      </c>
      <c r="Y17" s="3" t="e">
        <f t="shared" si="8"/>
        <v>#DIV/0!</v>
      </c>
      <c r="Z17" s="3" t="e">
        <f t="shared" si="8"/>
        <v>#DIV/0!</v>
      </c>
      <c r="AA17" s="3" t="e">
        <f t="shared" si="8"/>
        <v>#DIV/0!</v>
      </c>
      <c r="AB17" s="3" t="e">
        <f t="shared" si="8"/>
        <v>#DIV/0!</v>
      </c>
      <c r="AC17" s="3" t="e">
        <f t="shared" si="8"/>
        <v>#DIV/0!</v>
      </c>
      <c r="AD17" s="3" t="e">
        <f t="shared" si="8"/>
        <v>#DIV/0!</v>
      </c>
      <c r="AE17" s="3" t="e">
        <f t="shared" si="8"/>
        <v>#DIV/0!</v>
      </c>
      <c r="AF17" s="3" t="e">
        <f t="shared" si="8"/>
        <v>#DIV/0!</v>
      </c>
      <c r="AG17" s="3" t="e">
        <f t="shared" ref="AG17" si="9">SUM(AG14/AG5)</f>
        <v>#DIV/0!</v>
      </c>
    </row>
    <row r="18" spans="1:33" s="434" customFormat="1" ht="15.75" hidden="1" thickBot="1" x14ac:dyDescent="0.3"/>
    <row r="19" spans="1:33" s="434" customFormat="1" ht="15.75" hidden="1" thickBot="1" x14ac:dyDescent="0.3"/>
    <row r="20" spans="1:33" s="20" customFormat="1" ht="15.75" hidden="1" thickBot="1" x14ac:dyDescent="0.3">
      <c r="A20" s="115" t="s">
        <v>136</v>
      </c>
      <c r="B20" s="53">
        <v>44075</v>
      </c>
      <c r="C20" s="53">
        <v>44076</v>
      </c>
      <c r="D20" s="53">
        <v>44077</v>
      </c>
      <c r="E20" s="53">
        <v>44078</v>
      </c>
      <c r="F20" s="53">
        <v>44079</v>
      </c>
      <c r="G20" s="53">
        <v>44080</v>
      </c>
      <c r="H20" s="53">
        <v>44081</v>
      </c>
      <c r="I20" s="53">
        <v>44082</v>
      </c>
      <c r="J20" s="53">
        <v>44083</v>
      </c>
      <c r="K20" s="53">
        <v>44084</v>
      </c>
      <c r="L20" s="53">
        <v>44085</v>
      </c>
      <c r="M20" s="53">
        <v>44086</v>
      </c>
      <c r="N20" s="53">
        <v>44087</v>
      </c>
      <c r="O20" s="192">
        <v>44088</v>
      </c>
      <c r="P20" s="192">
        <v>44089</v>
      </c>
      <c r="Q20" s="192">
        <v>44090</v>
      </c>
      <c r="R20" s="201">
        <v>44091</v>
      </c>
      <c r="S20" s="53">
        <v>44092</v>
      </c>
      <c r="T20" s="53">
        <v>44093</v>
      </c>
      <c r="U20" s="53">
        <v>44094</v>
      </c>
      <c r="V20" s="53">
        <v>44095</v>
      </c>
      <c r="W20" s="53">
        <v>44096</v>
      </c>
      <c r="X20" s="53">
        <v>44097</v>
      </c>
      <c r="Y20" s="53">
        <v>44098</v>
      </c>
      <c r="Z20" s="53">
        <v>44099</v>
      </c>
      <c r="AA20" s="53">
        <v>44100</v>
      </c>
      <c r="AB20" s="53">
        <v>44101</v>
      </c>
      <c r="AC20" s="53">
        <v>44102</v>
      </c>
      <c r="AD20" s="53">
        <v>44103</v>
      </c>
      <c r="AE20" s="53">
        <v>44104</v>
      </c>
      <c r="AF20" s="20" t="s">
        <v>126</v>
      </c>
      <c r="AG20" s="20" t="s">
        <v>126</v>
      </c>
    </row>
    <row r="21" spans="1:33" s="25" customFormat="1" ht="15.75" hidden="1" thickBot="1" x14ac:dyDescent="0.3">
      <c r="A21" s="50" t="s">
        <v>0</v>
      </c>
      <c r="B21" s="51">
        <v>103</v>
      </c>
      <c r="D21" s="24"/>
      <c r="O21" s="188"/>
      <c r="P21" s="188"/>
      <c r="Q21" s="188"/>
      <c r="R21" s="198"/>
      <c r="AB21" s="52"/>
      <c r="AC21" s="52"/>
    </row>
    <row r="22" spans="1:33" s="2" customFormat="1" ht="15.75" hidden="1" thickBot="1" x14ac:dyDescent="0.3">
      <c r="A22" s="39" t="s">
        <v>1</v>
      </c>
      <c r="B22" s="38">
        <v>40</v>
      </c>
      <c r="D22" s="1"/>
      <c r="O22" s="189"/>
      <c r="P22" s="189"/>
      <c r="Q22" s="189"/>
      <c r="R22" s="143"/>
    </row>
    <row r="23" spans="1:33" s="2" customFormat="1" ht="15.75" hidden="1" thickBot="1" x14ac:dyDescent="0.3">
      <c r="A23" s="39" t="s">
        <v>2</v>
      </c>
      <c r="B23" s="38">
        <v>63</v>
      </c>
      <c r="D23" s="1"/>
      <c r="O23" s="189"/>
      <c r="P23" s="189"/>
      <c r="Q23" s="189"/>
      <c r="R23" s="143"/>
    </row>
    <row r="24" spans="1:33" s="2" customFormat="1" ht="15.75" hidden="1" thickBot="1" x14ac:dyDescent="0.3">
      <c r="A24" s="39" t="s">
        <v>3</v>
      </c>
      <c r="B24" s="69">
        <v>4.4814814814814814E-2</v>
      </c>
      <c r="C24" s="4"/>
      <c r="D24" s="64"/>
      <c r="E24" s="4"/>
      <c r="F24" s="4"/>
      <c r="G24" s="4"/>
      <c r="H24" s="4"/>
      <c r="I24" s="4"/>
      <c r="J24" s="4"/>
      <c r="K24" s="4"/>
      <c r="L24" s="4"/>
      <c r="M24" s="4"/>
      <c r="N24" s="4"/>
      <c r="O24" s="190"/>
      <c r="P24" s="190"/>
      <c r="Q24" s="190"/>
      <c r="R24" s="199"/>
      <c r="S24" s="4"/>
      <c r="T24" s="4"/>
      <c r="U24" s="4"/>
      <c r="V24" s="4"/>
      <c r="W24" s="4"/>
      <c r="X24" s="4"/>
      <c r="Y24" s="4"/>
      <c r="Z24" s="4"/>
      <c r="AA24" s="4"/>
      <c r="AB24" s="4"/>
      <c r="AC24" s="4"/>
      <c r="AD24" s="4"/>
    </row>
    <row r="25" spans="1:33" s="2" customFormat="1" ht="15.75" hidden="1" thickBot="1" x14ac:dyDescent="0.3">
      <c r="A25" s="39" t="s">
        <v>50</v>
      </c>
      <c r="B25" s="69">
        <v>8.8425925925925911E-3</v>
      </c>
      <c r="C25" s="4"/>
      <c r="D25" s="64"/>
      <c r="E25" s="4"/>
      <c r="F25" s="4"/>
      <c r="G25" s="4"/>
      <c r="H25" s="4"/>
      <c r="I25" s="4"/>
      <c r="J25" s="4"/>
      <c r="K25" s="4"/>
      <c r="L25" s="4"/>
      <c r="M25" s="4"/>
      <c r="N25" s="4"/>
      <c r="O25" s="190"/>
      <c r="P25" s="190"/>
      <c r="Q25" s="190"/>
      <c r="R25" s="199"/>
      <c r="S25" s="4"/>
      <c r="T25" s="4"/>
      <c r="U25" s="4"/>
      <c r="V25" s="4"/>
      <c r="W25" s="4"/>
      <c r="X25" s="4"/>
      <c r="Y25" s="4"/>
      <c r="Z25" s="4"/>
      <c r="AA25" s="5"/>
      <c r="AB25" s="5"/>
      <c r="AC25" s="5"/>
      <c r="AD25" s="4"/>
    </row>
    <row r="26" spans="1:33" s="2" customFormat="1" ht="15.75" hidden="1" thickBot="1" x14ac:dyDescent="0.3">
      <c r="A26" s="39" t="s">
        <v>125</v>
      </c>
      <c r="B26" s="69">
        <v>2.1666666666666667E-2</v>
      </c>
      <c r="C26" s="4"/>
      <c r="D26" s="64"/>
      <c r="E26" s="4"/>
      <c r="F26" s="4"/>
      <c r="G26" s="4"/>
      <c r="H26" s="4"/>
      <c r="I26" s="4"/>
      <c r="J26" s="4"/>
      <c r="K26" s="4"/>
      <c r="L26" s="4"/>
      <c r="M26" s="4"/>
      <c r="N26" s="4"/>
      <c r="O26" s="190"/>
      <c r="P26" s="190"/>
      <c r="Q26" s="190"/>
      <c r="R26" s="199"/>
      <c r="S26" s="4"/>
      <c r="T26" s="4"/>
      <c r="U26" s="4"/>
      <c r="V26" s="4"/>
      <c r="W26" s="4"/>
      <c r="X26" s="4"/>
      <c r="Y26" s="4"/>
      <c r="Z26" s="4"/>
      <c r="AA26" s="5"/>
      <c r="AB26" s="5"/>
      <c r="AC26" s="5"/>
      <c r="AD26" s="4"/>
    </row>
    <row r="27" spans="1:33" s="17" customFormat="1" ht="15.75" hidden="1" thickBot="1" x14ac:dyDescent="0.3">
      <c r="A27" s="37" t="s">
        <v>51</v>
      </c>
      <c r="B27" s="33">
        <f t="shared" ref="B27:AF27" si="10">SUM(B22/B21)</f>
        <v>0.38834951456310679</v>
      </c>
      <c r="C27" s="33" t="e">
        <f t="shared" si="10"/>
        <v>#DIV/0!</v>
      </c>
      <c r="D27" s="3" t="e">
        <f t="shared" si="10"/>
        <v>#DIV/0!</v>
      </c>
      <c r="E27" s="33" t="e">
        <f t="shared" si="10"/>
        <v>#DIV/0!</v>
      </c>
      <c r="F27" s="33" t="e">
        <f t="shared" si="10"/>
        <v>#DIV/0!</v>
      </c>
      <c r="G27" s="33" t="e">
        <f t="shared" si="10"/>
        <v>#DIV/0!</v>
      </c>
      <c r="H27" s="33" t="e">
        <f t="shared" si="10"/>
        <v>#DIV/0!</v>
      </c>
      <c r="I27" s="33" t="e">
        <f t="shared" si="10"/>
        <v>#DIV/0!</v>
      </c>
      <c r="J27" s="33" t="e">
        <f t="shared" si="10"/>
        <v>#DIV/0!</v>
      </c>
      <c r="K27" s="33" t="e">
        <f t="shared" si="10"/>
        <v>#DIV/0!</v>
      </c>
      <c r="L27" s="33" t="e">
        <f t="shared" si="10"/>
        <v>#DIV/0!</v>
      </c>
      <c r="M27" s="33" t="e">
        <f t="shared" si="10"/>
        <v>#DIV/0!</v>
      </c>
      <c r="N27" s="33" t="e">
        <f t="shared" si="10"/>
        <v>#DIV/0!</v>
      </c>
      <c r="O27" s="193" t="e">
        <f t="shared" si="10"/>
        <v>#DIV/0!</v>
      </c>
      <c r="P27" s="193" t="e">
        <f t="shared" si="10"/>
        <v>#DIV/0!</v>
      </c>
      <c r="Q27" s="193" t="e">
        <f t="shared" si="10"/>
        <v>#DIV/0!</v>
      </c>
      <c r="R27" s="202" t="e">
        <f t="shared" si="10"/>
        <v>#DIV/0!</v>
      </c>
      <c r="S27" s="33" t="e">
        <f t="shared" si="10"/>
        <v>#DIV/0!</v>
      </c>
      <c r="T27" s="33" t="e">
        <f t="shared" si="10"/>
        <v>#DIV/0!</v>
      </c>
      <c r="U27" s="33" t="e">
        <f t="shared" si="10"/>
        <v>#DIV/0!</v>
      </c>
      <c r="V27" s="33" t="e">
        <f t="shared" si="10"/>
        <v>#DIV/0!</v>
      </c>
      <c r="W27" s="33" t="e">
        <f t="shared" si="10"/>
        <v>#DIV/0!</v>
      </c>
      <c r="X27" s="33" t="e">
        <f t="shared" si="10"/>
        <v>#DIV/0!</v>
      </c>
      <c r="Y27" s="33" t="e">
        <f t="shared" si="10"/>
        <v>#DIV/0!</v>
      </c>
      <c r="Z27" s="33" t="e">
        <f t="shared" si="10"/>
        <v>#DIV/0!</v>
      </c>
      <c r="AA27" s="33" t="e">
        <f t="shared" si="10"/>
        <v>#DIV/0!</v>
      </c>
      <c r="AB27" s="33" t="e">
        <f t="shared" si="10"/>
        <v>#DIV/0!</v>
      </c>
      <c r="AC27" s="33" t="e">
        <f t="shared" si="10"/>
        <v>#DIV/0!</v>
      </c>
      <c r="AD27" s="33" t="e">
        <f t="shared" si="10"/>
        <v>#DIV/0!</v>
      </c>
      <c r="AE27" s="33" t="e">
        <f t="shared" si="10"/>
        <v>#DIV/0!</v>
      </c>
      <c r="AF27" s="33" t="e">
        <f t="shared" si="10"/>
        <v>#DIV/0!</v>
      </c>
      <c r="AG27" s="33" t="e">
        <f t="shared" ref="AG27" si="11">SUM(AG22/AG21)</f>
        <v>#DIV/0!</v>
      </c>
    </row>
    <row r="28" spans="1:33" s="17" customFormat="1" ht="15.75" hidden="1" thickBot="1" x14ac:dyDescent="0.3">
      <c r="A28" s="36" t="s">
        <v>45</v>
      </c>
      <c r="B28" s="33">
        <f t="shared" ref="B28:AF28" si="12">SUM(B23/B21)</f>
        <v>0.61165048543689315</v>
      </c>
      <c r="C28" s="33" t="e">
        <f t="shared" si="12"/>
        <v>#DIV/0!</v>
      </c>
      <c r="D28" s="3" t="e">
        <f t="shared" si="12"/>
        <v>#DIV/0!</v>
      </c>
      <c r="E28" s="33" t="e">
        <f t="shared" si="12"/>
        <v>#DIV/0!</v>
      </c>
      <c r="F28" s="33" t="e">
        <f t="shared" si="12"/>
        <v>#DIV/0!</v>
      </c>
      <c r="G28" s="33" t="e">
        <f t="shared" si="12"/>
        <v>#DIV/0!</v>
      </c>
      <c r="H28" s="33" t="e">
        <f t="shared" si="12"/>
        <v>#DIV/0!</v>
      </c>
      <c r="I28" s="33" t="e">
        <f t="shared" si="12"/>
        <v>#DIV/0!</v>
      </c>
      <c r="J28" s="33" t="e">
        <f t="shared" si="12"/>
        <v>#DIV/0!</v>
      </c>
      <c r="K28" s="33" t="e">
        <f t="shared" si="12"/>
        <v>#DIV/0!</v>
      </c>
      <c r="L28" s="33" t="e">
        <f t="shared" si="12"/>
        <v>#DIV/0!</v>
      </c>
      <c r="M28" s="33" t="e">
        <f t="shared" si="12"/>
        <v>#DIV/0!</v>
      </c>
      <c r="N28" s="33" t="e">
        <f t="shared" si="12"/>
        <v>#DIV/0!</v>
      </c>
      <c r="O28" s="193" t="e">
        <f t="shared" si="12"/>
        <v>#DIV/0!</v>
      </c>
      <c r="P28" s="193" t="e">
        <f t="shared" si="12"/>
        <v>#DIV/0!</v>
      </c>
      <c r="Q28" s="193" t="e">
        <f t="shared" si="12"/>
        <v>#DIV/0!</v>
      </c>
      <c r="R28" s="202" t="e">
        <f t="shared" si="12"/>
        <v>#DIV/0!</v>
      </c>
      <c r="S28" s="33" t="e">
        <f t="shared" si="12"/>
        <v>#DIV/0!</v>
      </c>
      <c r="T28" s="33" t="e">
        <f t="shared" si="12"/>
        <v>#DIV/0!</v>
      </c>
      <c r="U28" s="33" t="e">
        <f t="shared" si="12"/>
        <v>#DIV/0!</v>
      </c>
      <c r="V28" s="33" t="e">
        <f t="shared" si="12"/>
        <v>#DIV/0!</v>
      </c>
      <c r="W28" s="33" t="e">
        <f t="shared" si="12"/>
        <v>#DIV/0!</v>
      </c>
      <c r="X28" s="33" t="e">
        <f t="shared" si="12"/>
        <v>#DIV/0!</v>
      </c>
      <c r="Y28" s="33" t="e">
        <f t="shared" si="12"/>
        <v>#DIV/0!</v>
      </c>
      <c r="Z28" s="33" t="e">
        <f t="shared" si="12"/>
        <v>#DIV/0!</v>
      </c>
      <c r="AA28" s="33" t="e">
        <f t="shared" si="12"/>
        <v>#DIV/0!</v>
      </c>
      <c r="AB28" s="33" t="e">
        <f t="shared" si="12"/>
        <v>#DIV/0!</v>
      </c>
      <c r="AC28" s="33" t="e">
        <f t="shared" si="12"/>
        <v>#DIV/0!</v>
      </c>
      <c r="AD28" s="33" t="e">
        <f t="shared" si="12"/>
        <v>#DIV/0!</v>
      </c>
      <c r="AE28" s="33" t="e">
        <f t="shared" si="12"/>
        <v>#DIV/0!</v>
      </c>
      <c r="AF28" s="33" t="e">
        <f t="shared" si="12"/>
        <v>#DIV/0!</v>
      </c>
      <c r="AG28" s="33" t="e">
        <f t="shared" ref="AG28" si="13">SUM(AG23/AG21)</f>
        <v>#DIV/0!</v>
      </c>
    </row>
    <row r="29" spans="1:33" s="438" customFormat="1" ht="15.75" hidden="1" thickBot="1" x14ac:dyDescent="0.3">
      <c r="A29" s="436" t="s">
        <v>53</v>
      </c>
      <c r="B29" s="437"/>
      <c r="C29" s="437"/>
      <c r="D29" s="437"/>
      <c r="E29" s="437"/>
      <c r="F29" s="437"/>
      <c r="G29" s="437"/>
      <c r="H29" s="437"/>
      <c r="I29" s="437"/>
      <c r="J29" s="437"/>
      <c r="K29" s="437"/>
      <c r="L29" s="437"/>
      <c r="M29" s="437"/>
      <c r="N29" s="437"/>
      <c r="O29" s="437"/>
      <c r="P29" s="437"/>
      <c r="Q29" s="437"/>
      <c r="R29" s="437"/>
      <c r="S29" s="437"/>
      <c r="T29" s="437"/>
      <c r="U29" s="437"/>
      <c r="V29" s="437"/>
      <c r="W29" s="437"/>
      <c r="X29" s="437"/>
      <c r="Y29" s="437"/>
      <c r="Z29" s="437"/>
      <c r="AA29" s="437"/>
      <c r="AB29" s="437"/>
      <c r="AC29" s="437"/>
      <c r="AD29" s="437"/>
      <c r="AE29" s="437"/>
    </row>
    <row r="30" spans="1:33" s="25" customFormat="1" ht="15.75" hidden="1" thickBot="1" x14ac:dyDescent="0.3">
      <c r="A30" s="32" t="s">
        <v>9</v>
      </c>
      <c r="B30" s="25">
        <v>21</v>
      </c>
      <c r="D30" s="24"/>
      <c r="O30" s="188"/>
      <c r="P30" s="188"/>
      <c r="Q30" s="188"/>
      <c r="R30" s="198"/>
    </row>
    <row r="31" spans="1:33" s="2" customFormat="1" ht="15.75" hidden="1" thickBot="1" x14ac:dyDescent="0.3">
      <c r="A31" s="21" t="s">
        <v>5</v>
      </c>
      <c r="B31" s="2">
        <v>9</v>
      </c>
      <c r="D31" s="1"/>
      <c r="O31" s="189"/>
      <c r="P31" s="189"/>
      <c r="Q31" s="189"/>
      <c r="R31" s="143"/>
    </row>
    <row r="32" spans="1:33" s="2" customFormat="1" ht="15.75" hidden="1" thickBot="1" x14ac:dyDescent="0.3">
      <c r="A32" s="21" t="s">
        <v>6</v>
      </c>
      <c r="B32" s="2">
        <v>33</v>
      </c>
      <c r="D32" s="1"/>
      <c r="O32" s="189"/>
      <c r="P32" s="189"/>
      <c r="Q32" s="189"/>
      <c r="R32" s="143"/>
    </row>
    <row r="33" spans="1:78" s="33" customFormat="1" ht="15.75" hidden="1" thickBot="1" x14ac:dyDescent="0.3">
      <c r="A33" s="35" t="s">
        <v>48</v>
      </c>
      <c r="B33" s="3">
        <f t="shared" ref="B33:AF33" si="14">SUM(B30/B23)</f>
        <v>0.33333333333333331</v>
      </c>
      <c r="C33" s="3" t="e">
        <f t="shared" si="14"/>
        <v>#DIV/0!</v>
      </c>
      <c r="D33" s="3" t="e">
        <f t="shared" si="14"/>
        <v>#DIV/0!</v>
      </c>
      <c r="E33" s="3" t="e">
        <f t="shared" si="14"/>
        <v>#DIV/0!</v>
      </c>
      <c r="F33" s="3" t="e">
        <f t="shared" si="14"/>
        <v>#DIV/0!</v>
      </c>
      <c r="G33" s="3" t="e">
        <f t="shared" si="14"/>
        <v>#DIV/0!</v>
      </c>
      <c r="H33" s="3" t="e">
        <f t="shared" si="14"/>
        <v>#DIV/0!</v>
      </c>
      <c r="I33" s="3" t="e">
        <f t="shared" si="14"/>
        <v>#DIV/0!</v>
      </c>
      <c r="J33" s="3" t="e">
        <f t="shared" si="14"/>
        <v>#DIV/0!</v>
      </c>
      <c r="K33" s="3" t="e">
        <f t="shared" si="14"/>
        <v>#DIV/0!</v>
      </c>
      <c r="L33" s="3" t="e">
        <f t="shared" si="14"/>
        <v>#DIV/0!</v>
      </c>
      <c r="M33" s="3" t="e">
        <f t="shared" si="14"/>
        <v>#DIV/0!</v>
      </c>
      <c r="N33" s="3" t="e">
        <f t="shared" si="14"/>
        <v>#DIV/0!</v>
      </c>
      <c r="O33" s="191" t="e">
        <f t="shared" si="14"/>
        <v>#DIV/0!</v>
      </c>
      <c r="P33" s="191" t="e">
        <f t="shared" si="14"/>
        <v>#DIV/0!</v>
      </c>
      <c r="Q33" s="191" t="e">
        <f t="shared" si="14"/>
        <v>#DIV/0!</v>
      </c>
      <c r="R33" s="200" t="e">
        <f t="shared" si="14"/>
        <v>#DIV/0!</v>
      </c>
      <c r="S33" s="3" t="e">
        <f t="shared" si="14"/>
        <v>#DIV/0!</v>
      </c>
      <c r="T33" s="3" t="e">
        <f t="shared" si="14"/>
        <v>#DIV/0!</v>
      </c>
      <c r="U33" s="3" t="e">
        <f t="shared" si="14"/>
        <v>#DIV/0!</v>
      </c>
      <c r="V33" s="3" t="e">
        <f t="shared" si="14"/>
        <v>#DIV/0!</v>
      </c>
      <c r="W33" s="3" t="e">
        <f t="shared" si="14"/>
        <v>#DIV/0!</v>
      </c>
      <c r="X33" s="3" t="e">
        <f t="shared" si="14"/>
        <v>#DIV/0!</v>
      </c>
      <c r="Y33" s="3" t="e">
        <f t="shared" si="14"/>
        <v>#DIV/0!</v>
      </c>
      <c r="Z33" s="3" t="e">
        <f t="shared" si="14"/>
        <v>#DIV/0!</v>
      </c>
      <c r="AA33" s="3" t="e">
        <f t="shared" si="14"/>
        <v>#DIV/0!</v>
      </c>
      <c r="AB33" s="3" t="e">
        <f t="shared" si="14"/>
        <v>#DIV/0!</v>
      </c>
      <c r="AC33" s="3" t="e">
        <f t="shared" si="14"/>
        <v>#DIV/0!</v>
      </c>
      <c r="AD33" s="3" t="e">
        <f t="shared" si="14"/>
        <v>#DIV/0!</v>
      </c>
      <c r="AE33" s="3" t="e">
        <f t="shared" si="14"/>
        <v>#DIV/0!</v>
      </c>
      <c r="AF33" s="3" t="e">
        <f t="shared" si="14"/>
        <v>#DIV/0!</v>
      </c>
      <c r="AG33" s="3" t="e">
        <f t="shared" ref="AG33" si="15">SUM(AG30/AG23)</f>
        <v>#DIV/0!</v>
      </c>
    </row>
    <row r="34" spans="1:78" s="33" customFormat="1" ht="15.75" hidden="1" thickBot="1" x14ac:dyDescent="0.3">
      <c r="A34" s="35" t="s">
        <v>46</v>
      </c>
      <c r="B34" s="3">
        <f t="shared" ref="B34:AF34" si="16">SUM(B31/B23)</f>
        <v>0.14285714285714285</v>
      </c>
      <c r="C34" s="3" t="e">
        <f t="shared" si="16"/>
        <v>#DIV/0!</v>
      </c>
      <c r="D34" s="3" t="e">
        <f t="shared" si="16"/>
        <v>#DIV/0!</v>
      </c>
      <c r="E34" s="3" t="e">
        <f t="shared" si="16"/>
        <v>#DIV/0!</v>
      </c>
      <c r="F34" s="3" t="e">
        <f t="shared" si="16"/>
        <v>#DIV/0!</v>
      </c>
      <c r="G34" s="3" t="e">
        <f t="shared" si="16"/>
        <v>#DIV/0!</v>
      </c>
      <c r="H34" s="3" t="e">
        <f t="shared" si="16"/>
        <v>#DIV/0!</v>
      </c>
      <c r="I34" s="3" t="e">
        <f t="shared" si="16"/>
        <v>#DIV/0!</v>
      </c>
      <c r="J34" s="3" t="e">
        <f t="shared" si="16"/>
        <v>#DIV/0!</v>
      </c>
      <c r="K34" s="3" t="e">
        <f t="shared" si="16"/>
        <v>#DIV/0!</v>
      </c>
      <c r="L34" s="3" t="e">
        <f t="shared" si="16"/>
        <v>#DIV/0!</v>
      </c>
      <c r="M34" s="3" t="e">
        <f t="shared" si="16"/>
        <v>#DIV/0!</v>
      </c>
      <c r="N34" s="3" t="e">
        <f t="shared" si="16"/>
        <v>#DIV/0!</v>
      </c>
      <c r="O34" s="191" t="e">
        <f t="shared" si="16"/>
        <v>#DIV/0!</v>
      </c>
      <c r="P34" s="191" t="e">
        <f t="shared" si="16"/>
        <v>#DIV/0!</v>
      </c>
      <c r="Q34" s="191" t="e">
        <f t="shared" si="16"/>
        <v>#DIV/0!</v>
      </c>
      <c r="R34" s="200" t="e">
        <f t="shared" si="16"/>
        <v>#DIV/0!</v>
      </c>
      <c r="S34" s="3" t="e">
        <f t="shared" si="16"/>
        <v>#DIV/0!</v>
      </c>
      <c r="T34" s="3" t="e">
        <f t="shared" si="16"/>
        <v>#DIV/0!</v>
      </c>
      <c r="U34" s="3" t="e">
        <f t="shared" si="16"/>
        <v>#DIV/0!</v>
      </c>
      <c r="V34" s="3" t="e">
        <f t="shared" si="16"/>
        <v>#DIV/0!</v>
      </c>
      <c r="W34" s="3" t="e">
        <f t="shared" si="16"/>
        <v>#DIV/0!</v>
      </c>
      <c r="X34" s="3" t="e">
        <f t="shared" si="16"/>
        <v>#DIV/0!</v>
      </c>
      <c r="Y34" s="3" t="e">
        <f t="shared" si="16"/>
        <v>#DIV/0!</v>
      </c>
      <c r="Z34" s="3" t="e">
        <f t="shared" si="16"/>
        <v>#DIV/0!</v>
      </c>
      <c r="AA34" s="3" t="e">
        <f t="shared" si="16"/>
        <v>#DIV/0!</v>
      </c>
      <c r="AB34" s="3" t="e">
        <f t="shared" si="16"/>
        <v>#DIV/0!</v>
      </c>
      <c r="AC34" s="3" t="e">
        <f t="shared" si="16"/>
        <v>#DIV/0!</v>
      </c>
      <c r="AD34" s="3" t="e">
        <f t="shared" si="16"/>
        <v>#DIV/0!</v>
      </c>
      <c r="AE34" s="3" t="e">
        <f t="shared" si="16"/>
        <v>#DIV/0!</v>
      </c>
      <c r="AF34" s="3" t="e">
        <f t="shared" si="16"/>
        <v>#DIV/0!</v>
      </c>
      <c r="AG34" s="3" t="e">
        <f t="shared" ref="AG34" si="17">SUM(AG31/AG23)</f>
        <v>#DIV/0!</v>
      </c>
    </row>
    <row r="35" spans="1:78" s="33" customFormat="1" ht="15.75" hidden="1" thickBot="1" x14ac:dyDescent="0.3">
      <c r="A35" s="34" t="s">
        <v>52</v>
      </c>
      <c r="B35" s="3">
        <f t="shared" ref="B35:AF35" si="18">SUM(B32/B23)</f>
        <v>0.52380952380952384</v>
      </c>
      <c r="C35" s="3" t="e">
        <f t="shared" si="18"/>
        <v>#DIV/0!</v>
      </c>
      <c r="D35" s="3" t="e">
        <f t="shared" si="18"/>
        <v>#DIV/0!</v>
      </c>
      <c r="E35" s="3" t="e">
        <f t="shared" si="18"/>
        <v>#DIV/0!</v>
      </c>
      <c r="F35" s="3" t="e">
        <f t="shared" si="18"/>
        <v>#DIV/0!</v>
      </c>
      <c r="G35" s="3" t="e">
        <f t="shared" si="18"/>
        <v>#DIV/0!</v>
      </c>
      <c r="H35" s="3" t="e">
        <f t="shared" si="18"/>
        <v>#DIV/0!</v>
      </c>
      <c r="I35" s="3" t="e">
        <f t="shared" si="18"/>
        <v>#DIV/0!</v>
      </c>
      <c r="J35" s="3" t="e">
        <f t="shared" si="18"/>
        <v>#DIV/0!</v>
      </c>
      <c r="K35" s="3" t="e">
        <f t="shared" si="18"/>
        <v>#DIV/0!</v>
      </c>
      <c r="L35" s="3" t="e">
        <f t="shared" si="18"/>
        <v>#DIV/0!</v>
      </c>
      <c r="M35" s="3" t="e">
        <f t="shared" si="18"/>
        <v>#DIV/0!</v>
      </c>
      <c r="N35" s="3" t="e">
        <f t="shared" si="18"/>
        <v>#DIV/0!</v>
      </c>
      <c r="O35" s="191" t="e">
        <f t="shared" si="18"/>
        <v>#DIV/0!</v>
      </c>
      <c r="P35" s="191" t="e">
        <f t="shared" si="18"/>
        <v>#DIV/0!</v>
      </c>
      <c r="Q35" s="191" t="e">
        <f t="shared" si="18"/>
        <v>#DIV/0!</v>
      </c>
      <c r="R35" s="200" t="e">
        <f t="shared" si="18"/>
        <v>#DIV/0!</v>
      </c>
      <c r="S35" s="3" t="e">
        <f t="shared" si="18"/>
        <v>#DIV/0!</v>
      </c>
      <c r="T35" s="3" t="e">
        <f t="shared" si="18"/>
        <v>#DIV/0!</v>
      </c>
      <c r="U35" s="3" t="e">
        <f t="shared" si="18"/>
        <v>#DIV/0!</v>
      </c>
      <c r="V35" s="3" t="e">
        <f t="shared" si="18"/>
        <v>#DIV/0!</v>
      </c>
      <c r="W35" s="3" t="e">
        <f t="shared" si="18"/>
        <v>#DIV/0!</v>
      </c>
      <c r="X35" s="3" t="e">
        <f t="shared" si="18"/>
        <v>#DIV/0!</v>
      </c>
      <c r="Y35" s="3" t="e">
        <f t="shared" si="18"/>
        <v>#DIV/0!</v>
      </c>
      <c r="Z35" s="3" t="e">
        <f t="shared" si="18"/>
        <v>#DIV/0!</v>
      </c>
      <c r="AA35" s="3" t="e">
        <f t="shared" si="18"/>
        <v>#DIV/0!</v>
      </c>
      <c r="AB35" s="3" t="e">
        <f t="shared" si="18"/>
        <v>#DIV/0!</v>
      </c>
      <c r="AC35" s="3" t="e">
        <f t="shared" si="18"/>
        <v>#DIV/0!</v>
      </c>
      <c r="AD35" s="3" t="e">
        <f t="shared" si="18"/>
        <v>#DIV/0!</v>
      </c>
      <c r="AE35" s="3" t="e">
        <f t="shared" si="18"/>
        <v>#DIV/0!</v>
      </c>
      <c r="AF35" s="3" t="e">
        <f t="shared" si="18"/>
        <v>#DIV/0!</v>
      </c>
      <c r="AG35" s="3" t="e">
        <f t="shared" ref="AG35" si="19">SUM(AG32/AG23)</f>
        <v>#DIV/0!</v>
      </c>
    </row>
    <row r="36" spans="1:78" ht="15.75" hidden="1" thickBot="1" x14ac:dyDescent="0.3"/>
    <row r="37" spans="1:78" s="46" customFormat="1" ht="15.75" thickBot="1" x14ac:dyDescent="0.3">
      <c r="A37" s="46" t="s">
        <v>135</v>
      </c>
      <c r="B37" s="81">
        <v>44197</v>
      </c>
      <c r="C37" s="81">
        <v>44198</v>
      </c>
      <c r="D37" s="81">
        <v>44199</v>
      </c>
      <c r="E37" s="81">
        <v>44200</v>
      </c>
      <c r="F37" s="81">
        <v>44201</v>
      </c>
      <c r="G37" s="81">
        <v>44202</v>
      </c>
      <c r="H37" s="81">
        <v>44203</v>
      </c>
      <c r="I37" s="81">
        <v>44204</v>
      </c>
      <c r="J37" s="81">
        <v>44205</v>
      </c>
      <c r="K37" s="81">
        <v>44206</v>
      </c>
      <c r="L37" s="81">
        <v>44207</v>
      </c>
      <c r="M37" s="81">
        <v>44208</v>
      </c>
      <c r="N37" s="81">
        <v>44209</v>
      </c>
      <c r="O37" s="81">
        <v>44210</v>
      </c>
      <c r="P37" s="81">
        <v>44211</v>
      </c>
      <c r="Q37" s="81">
        <v>44212</v>
      </c>
      <c r="R37" s="81">
        <v>44213</v>
      </c>
      <c r="S37" s="81">
        <v>44214</v>
      </c>
      <c r="T37" s="81">
        <v>44215</v>
      </c>
      <c r="U37" s="81">
        <v>44216</v>
      </c>
      <c r="V37" s="81">
        <v>44217</v>
      </c>
      <c r="W37" s="81">
        <v>44218</v>
      </c>
      <c r="X37" s="81">
        <v>44219</v>
      </c>
      <c r="Y37" s="81">
        <v>44220</v>
      </c>
      <c r="Z37" s="81">
        <v>44221</v>
      </c>
      <c r="AA37" s="81">
        <v>44222</v>
      </c>
      <c r="AB37" s="81">
        <v>44223</v>
      </c>
      <c r="AC37" s="81">
        <v>44224</v>
      </c>
      <c r="AD37" s="81">
        <v>44225</v>
      </c>
      <c r="AE37" s="81">
        <v>44226</v>
      </c>
      <c r="AF37" s="81">
        <v>44227</v>
      </c>
      <c r="AG37" s="46" t="s">
        <v>126</v>
      </c>
    </row>
    <row r="38" spans="1:78" s="25" customFormat="1" x14ac:dyDescent="0.25">
      <c r="A38" s="32" t="s">
        <v>204</v>
      </c>
      <c r="B38" s="25">
        <v>16</v>
      </c>
      <c r="C38" s="25">
        <v>18</v>
      </c>
      <c r="D38" s="25">
        <v>11</v>
      </c>
      <c r="E38" s="25">
        <v>30</v>
      </c>
      <c r="F38" s="25">
        <v>35</v>
      </c>
      <c r="G38" s="25">
        <v>34</v>
      </c>
      <c r="H38" s="25">
        <v>30</v>
      </c>
      <c r="I38" s="25">
        <v>35</v>
      </c>
      <c r="J38" s="25">
        <v>16</v>
      </c>
      <c r="K38" s="25">
        <v>10</v>
      </c>
      <c r="L38" s="25">
        <v>37</v>
      </c>
      <c r="M38" s="25">
        <v>25</v>
      </c>
      <c r="N38" s="25">
        <v>29</v>
      </c>
      <c r="O38" s="25">
        <v>44</v>
      </c>
      <c r="P38" s="25">
        <v>34</v>
      </c>
      <c r="Q38" s="25">
        <v>19</v>
      </c>
      <c r="R38" s="25">
        <v>29</v>
      </c>
      <c r="S38" s="25">
        <v>41</v>
      </c>
      <c r="T38" s="25">
        <v>40</v>
      </c>
      <c r="U38" s="25">
        <v>59</v>
      </c>
      <c r="V38" s="25">
        <v>27</v>
      </c>
      <c r="W38" s="25">
        <v>43</v>
      </c>
      <c r="X38" s="25">
        <v>14</v>
      </c>
      <c r="Y38" s="25">
        <v>13</v>
      </c>
      <c r="Z38" s="25">
        <v>59</v>
      </c>
      <c r="AA38" s="25">
        <v>31</v>
      </c>
      <c r="AB38" s="25">
        <v>41</v>
      </c>
      <c r="AC38" s="25">
        <v>54</v>
      </c>
      <c r="AD38" s="25">
        <v>37</v>
      </c>
      <c r="AE38" s="25">
        <v>16</v>
      </c>
      <c r="AF38" s="25">
        <v>17</v>
      </c>
      <c r="AG38" s="25">
        <f>SUM(B38:AF38)</f>
        <v>944</v>
      </c>
    </row>
    <row r="39" spans="1:78" s="2" customFormat="1" x14ac:dyDescent="0.25">
      <c r="A39" s="21" t="s">
        <v>222</v>
      </c>
      <c r="B39" s="2">
        <v>15</v>
      </c>
      <c r="C39" s="2">
        <v>18</v>
      </c>
      <c r="D39" s="2">
        <v>9</v>
      </c>
      <c r="E39" s="2">
        <v>26</v>
      </c>
      <c r="F39" s="2">
        <v>34</v>
      </c>
      <c r="G39" s="2">
        <v>32</v>
      </c>
      <c r="H39" s="2">
        <v>28</v>
      </c>
      <c r="I39" s="2">
        <v>33</v>
      </c>
      <c r="J39" s="2">
        <v>15</v>
      </c>
      <c r="K39" s="2">
        <v>8</v>
      </c>
      <c r="L39" s="2">
        <v>37</v>
      </c>
      <c r="M39" s="2">
        <v>20</v>
      </c>
      <c r="N39" s="2">
        <v>29</v>
      </c>
      <c r="O39" s="2">
        <v>37</v>
      </c>
      <c r="P39" s="2">
        <v>31</v>
      </c>
      <c r="Q39" s="2">
        <v>19</v>
      </c>
      <c r="R39" s="2">
        <v>29</v>
      </c>
      <c r="S39" s="2">
        <v>36</v>
      </c>
      <c r="T39" s="2">
        <v>37</v>
      </c>
      <c r="U39" s="2">
        <v>41</v>
      </c>
      <c r="V39" s="2">
        <v>25</v>
      </c>
      <c r="W39" s="2">
        <v>40</v>
      </c>
      <c r="X39" s="2">
        <v>14</v>
      </c>
      <c r="Y39" s="2">
        <v>13</v>
      </c>
      <c r="Z39" s="2">
        <v>46</v>
      </c>
      <c r="AA39" s="2">
        <v>30</v>
      </c>
      <c r="AB39" s="2">
        <v>40</v>
      </c>
      <c r="AC39" s="2">
        <v>49</v>
      </c>
      <c r="AD39" s="2">
        <v>37</v>
      </c>
      <c r="AE39" s="2">
        <v>16</v>
      </c>
      <c r="AF39" s="2">
        <v>15</v>
      </c>
      <c r="AG39" s="25">
        <f t="shared" ref="AG39:AG45" si="20">SUM(B39:AF39)</f>
        <v>859</v>
      </c>
    </row>
    <row r="40" spans="1:78" s="2" customFormat="1" hidden="1" x14ac:dyDescent="0.25">
      <c r="A40" s="228" t="s">
        <v>218</v>
      </c>
      <c r="AF40" s="2">
        <f>SUM(D40:AE40)</f>
        <v>0</v>
      </c>
      <c r="AG40" s="25">
        <f t="shared" si="20"/>
        <v>0</v>
      </c>
    </row>
    <row r="41" spans="1:78" s="2" customFormat="1" x14ac:dyDescent="0.25">
      <c r="A41" s="21" t="s">
        <v>206</v>
      </c>
      <c r="B41" s="2">
        <v>1</v>
      </c>
      <c r="C41" s="2">
        <v>0</v>
      </c>
      <c r="D41" s="2">
        <v>2</v>
      </c>
      <c r="E41" s="2">
        <v>4</v>
      </c>
      <c r="F41" s="2">
        <v>1</v>
      </c>
      <c r="G41" s="2">
        <v>2</v>
      </c>
      <c r="H41" s="2">
        <v>2</v>
      </c>
      <c r="I41" s="2">
        <v>2</v>
      </c>
      <c r="J41" s="2">
        <v>1</v>
      </c>
      <c r="K41" s="6">
        <v>2</v>
      </c>
      <c r="L41" s="2">
        <v>0</v>
      </c>
      <c r="M41" s="2">
        <v>5</v>
      </c>
      <c r="N41" s="2">
        <v>0</v>
      </c>
      <c r="O41" s="2">
        <v>6</v>
      </c>
      <c r="P41" s="2">
        <v>3</v>
      </c>
      <c r="Q41" s="2">
        <v>0</v>
      </c>
      <c r="R41" s="2">
        <v>0</v>
      </c>
      <c r="S41" s="2">
        <v>5</v>
      </c>
      <c r="T41" s="2">
        <v>3</v>
      </c>
      <c r="U41" s="2">
        <v>18</v>
      </c>
      <c r="V41" s="2">
        <v>2</v>
      </c>
      <c r="W41" s="2">
        <v>3</v>
      </c>
      <c r="X41" s="2">
        <v>0</v>
      </c>
      <c r="Y41" s="2">
        <v>0</v>
      </c>
      <c r="Z41" s="2">
        <v>13</v>
      </c>
      <c r="AA41" s="2">
        <v>1</v>
      </c>
      <c r="AB41" s="2">
        <v>1</v>
      </c>
      <c r="AC41" s="2">
        <v>5</v>
      </c>
      <c r="AD41" s="2">
        <v>0</v>
      </c>
      <c r="AE41" s="2">
        <v>0</v>
      </c>
      <c r="AF41" s="2">
        <v>2</v>
      </c>
      <c r="AG41" s="25">
        <f t="shared" si="20"/>
        <v>84</v>
      </c>
    </row>
    <row r="42" spans="1:78" s="171" customFormat="1" x14ac:dyDescent="0.25">
      <c r="A42" s="21" t="s">
        <v>207</v>
      </c>
      <c r="B42" s="2">
        <v>0</v>
      </c>
      <c r="C42" s="2">
        <v>0</v>
      </c>
      <c r="D42" s="2">
        <v>0</v>
      </c>
      <c r="E42" s="2">
        <v>1</v>
      </c>
      <c r="F42" s="2">
        <v>0</v>
      </c>
      <c r="G42" s="2">
        <v>1</v>
      </c>
      <c r="H42" s="2">
        <v>1</v>
      </c>
      <c r="I42" s="2">
        <v>0</v>
      </c>
      <c r="J42" s="2">
        <v>0</v>
      </c>
      <c r="K42" s="2">
        <v>0</v>
      </c>
      <c r="L42" s="2">
        <v>0</v>
      </c>
      <c r="M42" s="2">
        <v>0</v>
      </c>
      <c r="N42" s="2">
        <v>0</v>
      </c>
      <c r="O42" s="2">
        <v>2</v>
      </c>
      <c r="P42" s="2">
        <v>1</v>
      </c>
      <c r="Q42" s="2">
        <v>0</v>
      </c>
      <c r="R42" s="2">
        <v>0</v>
      </c>
      <c r="S42" s="2">
        <v>0</v>
      </c>
      <c r="T42" s="2">
        <v>0</v>
      </c>
      <c r="U42" s="2">
        <v>2</v>
      </c>
      <c r="V42" s="2">
        <v>1</v>
      </c>
      <c r="W42" s="2">
        <v>1</v>
      </c>
      <c r="X42" s="2">
        <v>0</v>
      </c>
      <c r="Y42" s="2">
        <v>0</v>
      </c>
      <c r="Z42" s="2">
        <v>0</v>
      </c>
      <c r="AA42" s="2">
        <v>0</v>
      </c>
      <c r="AB42" s="2">
        <v>0</v>
      </c>
      <c r="AC42" s="2">
        <v>1</v>
      </c>
      <c r="AD42" s="2">
        <v>0</v>
      </c>
      <c r="AE42" s="2">
        <v>0</v>
      </c>
      <c r="AF42" s="2">
        <v>1</v>
      </c>
      <c r="AG42" s="25">
        <f t="shared" si="20"/>
        <v>12</v>
      </c>
    </row>
    <row r="43" spans="1:78" s="171" customFormat="1" x14ac:dyDescent="0.25">
      <c r="A43" s="21" t="s">
        <v>208</v>
      </c>
      <c r="B43" s="2">
        <v>0</v>
      </c>
      <c r="C43" s="2">
        <v>0</v>
      </c>
      <c r="D43" s="2">
        <v>0</v>
      </c>
      <c r="E43" s="2">
        <v>0</v>
      </c>
      <c r="F43" s="2">
        <v>0</v>
      </c>
      <c r="G43" s="2">
        <v>0</v>
      </c>
      <c r="H43" s="2">
        <v>0</v>
      </c>
      <c r="I43" s="2">
        <v>0</v>
      </c>
      <c r="J43" s="2">
        <v>1</v>
      </c>
      <c r="K43" s="2">
        <v>1</v>
      </c>
      <c r="L43" s="2">
        <v>0</v>
      </c>
      <c r="M43" s="2">
        <v>1</v>
      </c>
      <c r="N43" s="2">
        <v>0</v>
      </c>
      <c r="O43" s="2">
        <v>0</v>
      </c>
      <c r="P43" s="2">
        <v>0</v>
      </c>
      <c r="Q43" s="2">
        <v>0</v>
      </c>
      <c r="R43" s="2">
        <v>0</v>
      </c>
      <c r="S43" s="2">
        <v>0</v>
      </c>
      <c r="T43" s="2">
        <v>0</v>
      </c>
      <c r="U43" s="2">
        <v>2</v>
      </c>
      <c r="V43" s="2">
        <v>0</v>
      </c>
      <c r="W43" s="2">
        <v>0</v>
      </c>
      <c r="X43" s="2">
        <v>0</v>
      </c>
      <c r="Y43" s="2">
        <v>0</v>
      </c>
      <c r="Z43" s="2">
        <v>1</v>
      </c>
      <c r="AA43" s="2">
        <v>1</v>
      </c>
      <c r="AB43" s="2">
        <v>0</v>
      </c>
      <c r="AC43" s="2">
        <v>1</v>
      </c>
      <c r="AD43" s="2">
        <v>0</v>
      </c>
      <c r="AE43" s="2">
        <v>0</v>
      </c>
      <c r="AF43" s="2">
        <v>0</v>
      </c>
      <c r="AG43" s="25">
        <f t="shared" si="20"/>
        <v>8</v>
      </c>
    </row>
    <row r="44" spans="1:78" s="171" customFormat="1" x14ac:dyDescent="0.25">
      <c r="A44" s="21" t="s">
        <v>209</v>
      </c>
      <c r="B44" s="2">
        <v>1</v>
      </c>
      <c r="C44" s="2">
        <v>0</v>
      </c>
      <c r="D44" s="2">
        <v>2</v>
      </c>
      <c r="E44" s="2">
        <v>3</v>
      </c>
      <c r="F44" s="2">
        <v>1</v>
      </c>
      <c r="G44" s="2">
        <v>1</v>
      </c>
      <c r="H44" s="2">
        <v>1</v>
      </c>
      <c r="I44" s="2">
        <v>2</v>
      </c>
      <c r="J44" s="2">
        <v>0</v>
      </c>
      <c r="K44" s="2">
        <v>1</v>
      </c>
      <c r="L44" s="2">
        <v>0</v>
      </c>
      <c r="M44" s="2">
        <v>4</v>
      </c>
      <c r="N44" s="2">
        <v>0</v>
      </c>
      <c r="O44" s="2">
        <v>4</v>
      </c>
      <c r="P44" s="2">
        <v>2</v>
      </c>
      <c r="Q44" s="2">
        <v>0</v>
      </c>
      <c r="R44" s="2">
        <v>0</v>
      </c>
      <c r="S44" s="2">
        <v>5</v>
      </c>
      <c r="T44" s="2">
        <v>3</v>
      </c>
      <c r="U44" s="2">
        <v>14</v>
      </c>
      <c r="V44" s="2">
        <v>1</v>
      </c>
      <c r="W44" s="2">
        <v>2</v>
      </c>
      <c r="X44" s="2">
        <v>0</v>
      </c>
      <c r="Y44" s="2">
        <v>0</v>
      </c>
      <c r="Z44" s="2">
        <v>12</v>
      </c>
      <c r="AA44" s="2">
        <v>0</v>
      </c>
      <c r="AB44" s="2">
        <v>1</v>
      </c>
      <c r="AC44" s="2">
        <v>3</v>
      </c>
      <c r="AD44" s="2">
        <v>0</v>
      </c>
      <c r="AE44" s="2">
        <v>0</v>
      </c>
      <c r="AF44" s="2">
        <v>1</v>
      </c>
      <c r="AG44" s="25">
        <f t="shared" si="20"/>
        <v>64</v>
      </c>
    </row>
    <row r="45" spans="1:78" s="254" customFormat="1" x14ac:dyDescent="0.25">
      <c r="A45" s="284" t="s">
        <v>235</v>
      </c>
      <c r="B45" s="182">
        <v>0</v>
      </c>
      <c r="C45" s="182">
        <v>0</v>
      </c>
      <c r="D45" s="182">
        <v>0</v>
      </c>
      <c r="E45" s="182">
        <v>0</v>
      </c>
      <c r="F45" s="182">
        <v>12</v>
      </c>
      <c r="G45" s="182">
        <v>7</v>
      </c>
      <c r="H45" s="182">
        <v>6</v>
      </c>
      <c r="I45" s="182">
        <v>7</v>
      </c>
      <c r="J45" s="182">
        <v>1</v>
      </c>
      <c r="K45" s="182">
        <v>2</v>
      </c>
      <c r="L45" s="182">
        <v>16</v>
      </c>
      <c r="M45" s="182">
        <v>2</v>
      </c>
      <c r="N45" s="182">
        <v>16</v>
      </c>
      <c r="O45" s="182">
        <v>3</v>
      </c>
      <c r="P45" s="182">
        <v>2</v>
      </c>
      <c r="Q45" s="182">
        <v>11</v>
      </c>
      <c r="R45" s="182">
        <v>6</v>
      </c>
      <c r="S45" s="182">
        <v>8</v>
      </c>
      <c r="T45" s="182">
        <v>1</v>
      </c>
      <c r="U45" s="182">
        <v>5</v>
      </c>
      <c r="V45" s="182">
        <v>11</v>
      </c>
      <c r="W45" s="182">
        <v>16</v>
      </c>
      <c r="X45" s="182">
        <v>0</v>
      </c>
      <c r="Y45" s="182">
        <v>0</v>
      </c>
      <c r="Z45" s="182">
        <v>8</v>
      </c>
      <c r="AA45" s="182">
        <v>2</v>
      </c>
      <c r="AB45" s="182">
        <v>6</v>
      </c>
      <c r="AC45" s="182">
        <v>0</v>
      </c>
      <c r="AD45" s="182">
        <v>5</v>
      </c>
      <c r="AE45" s="182">
        <v>8</v>
      </c>
      <c r="AF45" s="182">
        <v>1</v>
      </c>
      <c r="AG45" s="182">
        <f t="shared" si="20"/>
        <v>162</v>
      </c>
      <c r="AH45" s="342"/>
      <c r="AI45" s="342"/>
      <c r="AJ45" s="342"/>
      <c r="AK45" s="342"/>
      <c r="AL45" s="342"/>
      <c r="AM45" s="342"/>
      <c r="AN45" s="342"/>
      <c r="AO45" s="342"/>
      <c r="AP45" s="342"/>
      <c r="AQ45" s="342"/>
      <c r="AR45" s="342"/>
      <c r="AS45" s="342"/>
      <c r="AT45" s="342"/>
      <c r="AU45" s="342"/>
      <c r="AV45" s="342"/>
      <c r="AW45" s="342"/>
      <c r="AX45" s="342"/>
      <c r="AY45" s="342"/>
      <c r="AZ45" s="342"/>
      <c r="BA45" s="342"/>
      <c r="BB45" s="342"/>
      <c r="BC45" s="342"/>
      <c r="BD45" s="342"/>
      <c r="BE45" s="342"/>
      <c r="BF45" s="342"/>
      <c r="BG45" s="342"/>
      <c r="BH45" s="342"/>
      <c r="BI45" s="342"/>
      <c r="BJ45" s="342"/>
      <c r="BK45" s="342"/>
      <c r="BL45" s="342"/>
      <c r="BM45" s="342"/>
      <c r="BN45" s="342"/>
      <c r="BO45" s="342"/>
      <c r="BP45" s="342"/>
      <c r="BQ45" s="342"/>
      <c r="BR45" s="342"/>
      <c r="BS45" s="342"/>
      <c r="BT45" s="342"/>
      <c r="BU45" s="342"/>
      <c r="BV45" s="342"/>
      <c r="BW45" s="342"/>
      <c r="BX45" s="342"/>
      <c r="BY45" s="342"/>
      <c r="BZ45" s="342"/>
    </row>
    <row r="46" spans="1:78" s="178" customFormat="1" ht="13.5" thickBot="1" x14ac:dyDescent="0.25">
      <c r="O46" s="209"/>
      <c r="P46" s="209"/>
      <c r="Q46" s="209"/>
      <c r="R46" s="235"/>
    </row>
    <row r="47" spans="1:78" x14ac:dyDescent="0.25">
      <c r="A47" s="116" t="s">
        <v>195</v>
      </c>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97" t="s">
        <v>127</v>
      </c>
      <c r="AI47" s="252"/>
      <c r="AJ47" s="213"/>
      <c r="AK47" s="213"/>
      <c r="AL47" s="213"/>
    </row>
    <row r="48" spans="1:78" x14ac:dyDescent="0.25">
      <c r="A48" s="56" t="s">
        <v>189</v>
      </c>
      <c r="B48" s="1">
        <v>137</v>
      </c>
      <c r="C48" s="1">
        <v>144</v>
      </c>
      <c r="D48" s="1">
        <v>110</v>
      </c>
      <c r="E48" s="1">
        <v>123</v>
      </c>
      <c r="F48" s="1">
        <v>126</v>
      </c>
      <c r="G48" s="1">
        <v>121</v>
      </c>
      <c r="H48" s="1">
        <v>118</v>
      </c>
      <c r="I48" s="84">
        <v>145</v>
      </c>
      <c r="J48" s="1">
        <v>141</v>
      </c>
      <c r="K48" s="1">
        <v>136</v>
      </c>
      <c r="L48" s="1">
        <v>129</v>
      </c>
      <c r="M48" s="1">
        <v>117</v>
      </c>
      <c r="N48" s="87">
        <v>130</v>
      </c>
      <c r="O48" s="87">
        <v>131</v>
      </c>
      <c r="P48" s="87">
        <v>140</v>
      </c>
      <c r="Q48" s="87">
        <v>123</v>
      </c>
      <c r="R48" s="84">
        <v>117</v>
      </c>
      <c r="S48" s="1">
        <v>135</v>
      </c>
      <c r="T48" s="1">
        <v>121</v>
      </c>
      <c r="U48" s="1">
        <v>160</v>
      </c>
      <c r="V48" s="1">
        <v>106</v>
      </c>
      <c r="W48" s="1">
        <v>134</v>
      </c>
      <c r="X48" s="1">
        <v>102</v>
      </c>
      <c r="Y48" s="1">
        <v>108</v>
      </c>
      <c r="Z48" s="1">
        <v>182</v>
      </c>
      <c r="AA48" s="1">
        <v>119</v>
      </c>
      <c r="AB48" s="1">
        <v>101</v>
      </c>
      <c r="AC48" s="1">
        <v>121</v>
      </c>
      <c r="AD48" s="1">
        <v>117</v>
      </c>
      <c r="AE48" s="1">
        <v>119</v>
      </c>
      <c r="AF48" s="1">
        <v>112</v>
      </c>
      <c r="AG48" s="1">
        <f>SUM(B48:AF48)</f>
        <v>3925</v>
      </c>
      <c r="AI48" s="252"/>
      <c r="AJ48" s="213"/>
      <c r="AK48" s="252"/>
      <c r="AL48" s="213"/>
    </row>
    <row r="49" spans="1:78" x14ac:dyDescent="0.25">
      <c r="A49" s="56" t="s">
        <v>190</v>
      </c>
      <c r="B49" s="1">
        <v>79</v>
      </c>
      <c r="C49" s="1">
        <v>106</v>
      </c>
      <c r="D49" s="1">
        <v>74</v>
      </c>
      <c r="E49" s="1">
        <v>87</v>
      </c>
      <c r="F49" s="1">
        <v>69</v>
      </c>
      <c r="G49" s="1">
        <v>66</v>
      </c>
      <c r="H49" s="1">
        <v>76</v>
      </c>
      <c r="I49" s="84">
        <v>86</v>
      </c>
      <c r="J49" s="1">
        <v>94</v>
      </c>
      <c r="K49" s="1">
        <v>97</v>
      </c>
      <c r="L49" s="1">
        <v>68</v>
      </c>
      <c r="M49" s="1">
        <v>65</v>
      </c>
      <c r="N49" s="87">
        <v>70</v>
      </c>
      <c r="O49" s="87">
        <v>70</v>
      </c>
      <c r="P49" s="87">
        <v>86</v>
      </c>
      <c r="Q49" s="87">
        <v>74</v>
      </c>
      <c r="R49" s="84">
        <v>77</v>
      </c>
      <c r="S49" s="1">
        <v>74</v>
      </c>
      <c r="T49" s="1">
        <v>62</v>
      </c>
      <c r="U49" s="1">
        <v>74</v>
      </c>
      <c r="V49" s="1">
        <v>73</v>
      </c>
      <c r="W49" s="1">
        <v>95</v>
      </c>
      <c r="X49" s="1">
        <v>81</v>
      </c>
      <c r="Y49" s="1">
        <v>69</v>
      </c>
      <c r="Z49" s="1">
        <v>59</v>
      </c>
      <c r="AA49" s="1">
        <v>76</v>
      </c>
      <c r="AB49" s="1">
        <v>64</v>
      </c>
      <c r="AC49" s="1">
        <v>77</v>
      </c>
      <c r="AD49" s="1">
        <v>79</v>
      </c>
      <c r="AE49" s="1">
        <v>83</v>
      </c>
      <c r="AF49" s="1">
        <v>80</v>
      </c>
      <c r="AG49" s="1">
        <f t="shared" ref="AG49:AG54" si="21">SUM(B49:AF49)</f>
        <v>2390</v>
      </c>
      <c r="AI49" s="252"/>
      <c r="AJ49" s="213"/>
      <c r="AK49" s="252"/>
      <c r="AL49" s="213"/>
    </row>
    <row r="50" spans="1:78" s="182" customFormat="1" ht="15" hidden="1" customHeight="1" x14ac:dyDescent="0.25">
      <c r="A50" s="195" t="s">
        <v>188</v>
      </c>
      <c r="O50" s="87"/>
      <c r="P50" s="87"/>
      <c r="Q50" s="87"/>
      <c r="R50" s="84"/>
      <c r="AG50" s="1">
        <f t="shared" si="21"/>
        <v>0</v>
      </c>
      <c r="AH50" s="247"/>
      <c r="AI50" s="252"/>
      <c r="AJ50" s="254"/>
      <c r="AK50" s="254"/>
      <c r="AL50" s="254"/>
      <c r="AM50" s="249"/>
    </row>
    <row r="51" spans="1:78" x14ac:dyDescent="0.25">
      <c r="A51" s="56" t="s">
        <v>191</v>
      </c>
      <c r="B51" s="1">
        <v>58</v>
      </c>
      <c r="C51" s="1">
        <v>38</v>
      </c>
      <c r="D51" s="1">
        <v>36</v>
      </c>
      <c r="E51" s="1">
        <v>36</v>
      </c>
      <c r="F51" s="1">
        <v>57</v>
      </c>
      <c r="G51" s="1">
        <v>55</v>
      </c>
      <c r="H51" s="1">
        <v>42</v>
      </c>
      <c r="I51" s="84">
        <v>59</v>
      </c>
      <c r="J51" s="1">
        <v>47</v>
      </c>
      <c r="K51" s="1">
        <v>39</v>
      </c>
      <c r="L51" s="1">
        <v>61</v>
      </c>
      <c r="M51" s="1">
        <v>52</v>
      </c>
      <c r="N51" s="87">
        <v>60</v>
      </c>
      <c r="O51" s="87">
        <v>61</v>
      </c>
      <c r="P51" s="87">
        <v>54</v>
      </c>
      <c r="Q51" s="87">
        <v>49</v>
      </c>
      <c r="R51" s="84">
        <v>40</v>
      </c>
      <c r="S51" s="1">
        <v>61</v>
      </c>
      <c r="T51" s="1">
        <v>59</v>
      </c>
      <c r="U51" s="1">
        <v>86</v>
      </c>
      <c r="V51" s="1">
        <v>33</v>
      </c>
      <c r="W51" s="1">
        <v>39</v>
      </c>
      <c r="X51" s="1">
        <v>21</v>
      </c>
      <c r="Y51" s="1">
        <v>39</v>
      </c>
      <c r="Z51" s="1">
        <v>123</v>
      </c>
      <c r="AA51" s="1">
        <v>43</v>
      </c>
      <c r="AB51" s="1">
        <v>37</v>
      </c>
      <c r="AC51" s="1">
        <v>44</v>
      </c>
      <c r="AD51" s="1">
        <v>38</v>
      </c>
      <c r="AE51" s="1">
        <v>36</v>
      </c>
      <c r="AF51" s="1">
        <v>32</v>
      </c>
      <c r="AG51" s="1">
        <f t="shared" si="21"/>
        <v>1535</v>
      </c>
      <c r="AI51" s="252"/>
      <c r="AJ51" s="213"/>
      <c r="AK51" s="252"/>
      <c r="AL51" s="213"/>
    </row>
    <row r="52" spans="1:78" x14ac:dyDescent="0.25">
      <c r="A52" s="56" t="s">
        <v>192</v>
      </c>
      <c r="B52" s="1">
        <v>18</v>
      </c>
      <c r="C52" s="1">
        <v>15</v>
      </c>
      <c r="D52" s="1">
        <v>10</v>
      </c>
      <c r="E52" s="1">
        <v>10</v>
      </c>
      <c r="F52" s="1">
        <v>16</v>
      </c>
      <c r="G52" s="1">
        <v>13</v>
      </c>
      <c r="H52" s="1">
        <v>20</v>
      </c>
      <c r="I52" s="84">
        <v>18</v>
      </c>
      <c r="J52" s="1">
        <v>19</v>
      </c>
      <c r="K52" s="1">
        <v>19</v>
      </c>
      <c r="L52" s="1">
        <v>8</v>
      </c>
      <c r="M52" s="1">
        <v>19</v>
      </c>
      <c r="N52" s="87">
        <v>18</v>
      </c>
      <c r="O52" s="87">
        <v>29</v>
      </c>
      <c r="P52" s="87">
        <v>16</v>
      </c>
      <c r="Q52" s="87">
        <v>12</v>
      </c>
      <c r="R52" s="84">
        <v>16</v>
      </c>
      <c r="S52" s="1">
        <v>18</v>
      </c>
      <c r="T52" s="1">
        <v>10</v>
      </c>
      <c r="U52" s="1">
        <v>28</v>
      </c>
      <c r="V52" s="1">
        <v>9</v>
      </c>
      <c r="W52" s="1">
        <v>19</v>
      </c>
      <c r="X52" s="1">
        <v>12</v>
      </c>
      <c r="Y52" s="1">
        <v>10</v>
      </c>
      <c r="Z52" s="1">
        <v>19</v>
      </c>
      <c r="AA52" s="1">
        <v>18</v>
      </c>
      <c r="AB52" s="1">
        <v>11</v>
      </c>
      <c r="AC52" s="1">
        <v>20</v>
      </c>
      <c r="AD52" s="1">
        <v>12</v>
      </c>
      <c r="AE52" s="1">
        <v>17</v>
      </c>
      <c r="AF52" s="1">
        <v>16</v>
      </c>
      <c r="AG52" s="1">
        <f t="shared" si="21"/>
        <v>495</v>
      </c>
      <c r="AI52" s="252"/>
      <c r="AJ52" s="213"/>
      <c r="AK52" s="252"/>
      <c r="AL52" s="213"/>
    </row>
    <row r="53" spans="1:78" x14ac:dyDescent="0.25">
      <c r="A53" s="56" t="s">
        <v>194</v>
      </c>
      <c r="B53" s="1">
        <v>6</v>
      </c>
      <c r="C53" s="1">
        <v>8</v>
      </c>
      <c r="D53" s="1">
        <v>1</v>
      </c>
      <c r="E53" s="1">
        <v>4</v>
      </c>
      <c r="F53" s="1">
        <v>5</v>
      </c>
      <c r="G53" s="1">
        <v>11</v>
      </c>
      <c r="H53" s="1">
        <v>0</v>
      </c>
      <c r="I53" s="84">
        <v>9</v>
      </c>
      <c r="J53" s="1">
        <v>5</v>
      </c>
      <c r="K53" s="1">
        <v>4</v>
      </c>
      <c r="L53" s="1">
        <v>11</v>
      </c>
      <c r="M53" s="1">
        <v>9</v>
      </c>
      <c r="N53" s="87">
        <v>9</v>
      </c>
      <c r="O53" s="87">
        <v>9</v>
      </c>
      <c r="P53" s="87">
        <v>6</v>
      </c>
      <c r="Q53" s="87">
        <v>6</v>
      </c>
      <c r="R53" s="84">
        <v>5</v>
      </c>
      <c r="S53" s="1">
        <v>7</v>
      </c>
      <c r="T53" s="1">
        <v>17</v>
      </c>
      <c r="U53" s="1">
        <v>10</v>
      </c>
      <c r="V53" s="1">
        <v>4</v>
      </c>
      <c r="W53" s="1">
        <v>3</v>
      </c>
      <c r="X53" s="1">
        <v>1</v>
      </c>
      <c r="Y53" s="1">
        <v>8</v>
      </c>
      <c r="Z53" s="1">
        <v>9</v>
      </c>
      <c r="AA53" s="1">
        <v>5</v>
      </c>
      <c r="AB53" s="1">
        <v>4</v>
      </c>
      <c r="AC53" s="1">
        <v>6</v>
      </c>
      <c r="AD53" s="1">
        <v>3</v>
      </c>
      <c r="AE53" s="1">
        <v>7</v>
      </c>
      <c r="AF53" s="1">
        <v>4</v>
      </c>
      <c r="AG53" s="1">
        <f>SUM(B53:AF53)</f>
        <v>196</v>
      </c>
      <c r="AI53" s="252"/>
      <c r="AJ53" s="213"/>
      <c r="AK53" s="252"/>
      <c r="AL53" s="213"/>
    </row>
    <row r="54" spans="1:78" x14ac:dyDescent="0.25">
      <c r="A54" s="56" t="s">
        <v>193</v>
      </c>
      <c r="B54" s="1">
        <v>34</v>
      </c>
      <c r="C54" s="1">
        <v>15</v>
      </c>
      <c r="D54" s="1">
        <v>25</v>
      </c>
      <c r="E54" s="1">
        <v>22</v>
      </c>
      <c r="F54" s="1">
        <v>36</v>
      </c>
      <c r="G54" s="1">
        <v>31</v>
      </c>
      <c r="H54" s="1">
        <v>22</v>
      </c>
      <c r="I54" s="84">
        <v>32</v>
      </c>
      <c r="J54" s="1">
        <v>23</v>
      </c>
      <c r="K54" s="1">
        <v>16</v>
      </c>
      <c r="L54" s="1">
        <v>42</v>
      </c>
      <c r="M54" s="1">
        <v>24</v>
      </c>
      <c r="N54" s="87">
        <v>33</v>
      </c>
      <c r="O54" s="87">
        <v>23</v>
      </c>
      <c r="P54" s="87">
        <v>32</v>
      </c>
      <c r="Q54" s="87">
        <v>31</v>
      </c>
      <c r="R54" s="84">
        <v>19</v>
      </c>
      <c r="S54" s="1">
        <v>36</v>
      </c>
      <c r="T54" s="1">
        <v>32</v>
      </c>
      <c r="U54" s="1">
        <v>48</v>
      </c>
      <c r="V54" s="1">
        <v>20</v>
      </c>
      <c r="W54" s="1">
        <v>17</v>
      </c>
      <c r="X54" s="1">
        <v>8</v>
      </c>
      <c r="Y54" s="1">
        <v>21</v>
      </c>
      <c r="Z54" s="1">
        <v>95</v>
      </c>
      <c r="AA54" s="1">
        <v>20</v>
      </c>
      <c r="AB54" s="1">
        <v>22</v>
      </c>
      <c r="AC54" s="1">
        <v>18</v>
      </c>
      <c r="AD54" s="1">
        <v>23</v>
      </c>
      <c r="AE54" s="1">
        <v>12</v>
      </c>
      <c r="AF54" s="1">
        <v>12</v>
      </c>
      <c r="AG54" s="1">
        <f t="shared" si="21"/>
        <v>844</v>
      </c>
      <c r="AI54" s="252"/>
      <c r="AJ54" s="213"/>
      <c r="AK54" s="252"/>
      <c r="AL54" s="213"/>
    </row>
    <row r="55" spans="1:78" x14ac:dyDescent="0.25">
      <c r="A55" s="58" t="s">
        <v>217</v>
      </c>
      <c r="B55" s="61">
        <v>2.8009259259259259E-3</v>
      </c>
      <c r="C55" s="61">
        <v>1.1921296296296296E-3</v>
      </c>
      <c r="D55" s="61">
        <v>2.2106481481481478E-3</v>
      </c>
      <c r="E55" s="61">
        <v>1.7708333333333332E-3</v>
      </c>
      <c r="F55" s="61">
        <v>2.8935185185185188E-3</v>
      </c>
      <c r="G55" s="61">
        <v>2.4652777777777776E-3</v>
      </c>
      <c r="H55" s="61">
        <v>1.6782407407407406E-3</v>
      </c>
      <c r="I55" s="61">
        <v>2.3032407407407407E-3</v>
      </c>
      <c r="J55" s="61">
        <v>2.488425925925926E-3</v>
      </c>
      <c r="K55" s="61">
        <v>2.3379629629629631E-3</v>
      </c>
      <c r="L55" s="61">
        <v>4.5023148148148149E-3</v>
      </c>
      <c r="M55" s="61">
        <v>2.4189814814814816E-3</v>
      </c>
      <c r="N55" s="61">
        <v>3.8425925925925923E-3</v>
      </c>
      <c r="O55" s="61">
        <v>2.1064814814814813E-3</v>
      </c>
      <c r="P55" s="61">
        <v>1.5046296296296294E-3</v>
      </c>
      <c r="Q55" s="61">
        <v>2.673611111111111E-3</v>
      </c>
      <c r="R55" s="61">
        <v>1.1458333333333333E-3</v>
      </c>
      <c r="S55" s="61">
        <v>2.8240740740740739E-3</v>
      </c>
      <c r="T55" s="61">
        <v>2.8009259259259259E-3</v>
      </c>
      <c r="U55" s="61">
        <v>2.685185185185185E-3</v>
      </c>
      <c r="V55" s="61">
        <v>2.4305555555555556E-3</v>
      </c>
      <c r="W55" s="61">
        <v>1.9560185185185184E-3</v>
      </c>
      <c r="X55" s="61">
        <v>9.7222222222222209E-4</v>
      </c>
      <c r="Y55" s="61">
        <v>1.736111111111111E-3</v>
      </c>
      <c r="Z55" s="61">
        <v>4.7106481481481478E-3</v>
      </c>
      <c r="AA55" s="61">
        <v>2.6620370370370374E-3</v>
      </c>
      <c r="AB55" s="61">
        <v>2.2800925925925927E-3</v>
      </c>
      <c r="AC55" s="61">
        <v>3.3101851851851851E-3</v>
      </c>
      <c r="AD55" s="61">
        <v>2.0601851851851853E-3</v>
      </c>
      <c r="AE55" s="269">
        <v>5.4398148148148144E-4</v>
      </c>
      <c r="AF55" s="269">
        <v>1.8402777777777777E-3</v>
      </c>
      <c r="AG55" s="61">
        <f>AVERAGE(B55:AF55)</f>
        <v>2.3596176821983265E-3</v>
      </c>
      <c r="AI55" s="252"/>
      <c r="AJ55" s="213"/>
      <c r="AK55" s="252"/>
      <c r="AL55" s="213"/>
    </row>
    <row r="56" spans="1:78" x14ac:dyDescent="0.25">
      <c r="A56" s="62" t="s">
        <v>210</v>
      </c>
      <c r="B56" s="63">
        <v>1.4513888888888889E-2</v>
      </c>
      <c r="C56" s="63">
        <v>1.306712962962963E-2</v>
      </c>
      <c r="D56" s="63">
        <v>2.0324074074074074E-2</v>
      </c>
      <c r="E56" s="63">
        <v>1.5138888888888889E-2</v>
      </c>
      <c r="F56" s="63">
        <v>1.7546296296296296E-2</v>
      </c>
      <c r="G56" s="63">
        <v>1.8645833333333334E-2</v>
      </c>
      <c r="H56" s="79">
        <v>1.4756944444444446E-2</v>
      </c>
      <c r="I56" s="79">
        <v>1.6782407407407409E-2</v>
      </c>
      <c r="J56" s="79">
        <v>1.4826388888888889E-2</v>
      </c>
      <c r="K56" s="79">
        <v>1.5671296296296298E-2</v>
      </c>
      <c r="L56" s="79">
        <v>1.7222222222222222E-2</v>
      </c>
      <c r="M56" s="63">
        <v>1.383101851851852E-2</v>
      </c>
      <c r="N56" s="169">
        <v>1.5277777777777777E-2</v>
      </c>
      <c r="O56" s="169">
        <v>1.3912037037037037E-2</v>
      </c>
      <c r="P56" s="169">
        <v>1.4918981481481483E-2</v>
      </c>
      <c r="Q56" s="169">
        <v>1.6377314814814813E-2</v>
      </c>
      <c r="R56" s="63">
        <v>1.8518518518518521E-2</v>
      </c>
      <c r="S56" s="63">
        <v>1.4467592592592593E-2</v>
      </c>
      <c r="T56" s="63">
        <v>1.6608796296296299E-2</v>
      </c>
      <c r="U56" s="63">
        <v>1.9872685185185184E-2</v>
      </c>
      <c r="V56" s="63">
        <v>1.695601851851852E-2</v>
      </c>
      <c r="W56" s="63">
        <v>1.7199074074074071E-2</v>
      </c>
      <c r="X56" s="63">
        <v>1.4641203703703703E-2</v>
      </c>
      <c r="Y56" s="63">
        <v>1.8518518518518521E-2</v>
      </c>
      <c r="Z56" s="63">
        <v>2.0844907407407406E-2</v>
      </c>
      <c r="AA56" s="63">
        <v>1.5081018518518516E-2</v>
      </c>
      <c r="AB56" s="63">
        <v>1.5810185185185184E-2</v>
      </c>
      <c r="AC56" s="63">
        <v>1.5081018518518516E-2</v>
      </c>
      <c r="AD56" s="63">
        <v>1.9976851851851853E-2</v>
      </c>
      <c r="AE56" s="63">
        <v>1.4918981481481483E-2</v>
      </c>
      <c r="AF56" s="63">
        <v>1.3761574074074074E-2</v>
      </c>
      <c r="AG56" s="79">
        <f t="shared" ref="AG56:AG57" si="22">AVERAGE(B56:AF56)</f>
        <v>1.6292562724014338E-2</v>
      </c>
      <c r="AI56" s="252"/>
      <c r="AJ56" s="213"/>
      <c r="AK56" s="252"/>
      <c r="AL56" s="213"/>
    </row>
    <row r="57" spans="1:78" x14ac:dyDescent="0.25">
      <c r="A57" s="62" t="s">
        <v>219</v>
      </c>
      <c r="B57" s="63">
        <v>1.5868055555555555E-2</v>
      </c>
      <c r="C57" s="63">
        <v>1.5532407407407406E-2</v>
      </c>
      <c r="D57" s="63">
        <v>1.1840277777777778E-2</v>
      </c>
      <c r="E57" s="63">
        <v>1.3194444444444444E-2</v>
      </c>
      <c r="F57" s="63">
        <v>1.9641203703703706E-2</v>
      </c>
      <c r="G57" s="63">
        <v>1.8819444444444448E-2</v>
      </c>
      <c r="H57" s="63">
        <v>1.5729166666666666E-2</v>
      </c>
      <c r="I57" s="63">
        <v>1.7523148148148149E-2</v>
      </c>
      <c r="J57" s="63">
        <v>2.0682870370370372E-2</v>
      </c>
      <c r="K57" s="63">
        <v>6.5046296296296302E-3</v>
      </c>
      <c r="L57" s="63">
        <v>1.9016203703703705E-2</v>
      </c>
      <c r="M57" s="63">
        <v>1.3935185185185184E-2</v>
      </c>
      <c r="N57" s="169">
        <v>2.0543981481481479E-2</v>
      </c>
      <c r="O57" s="169">
        <v>1.4270833333333335E-2</v>
      </c>
      <c r="P57" s="169">
        <v>1.1319444444444444E-2</v>
      </c>
      <c r="Q57" s="169">
        <v>1.7199074074074071E-2</v>
      </c>
      <c r="R57" s="63">
        <v>7.0717592592592594E-3</v>
      </c>
      <c r="S57" s="63">
        <v>2.011574074074074E-2</v>
      </c>
      <c r="T57" s="63">
        <v>9.7916666666666655E-3</v>
      </c>
      <c r="U57" s="63">
        <v>2.1493055555555557E-2</v>
      </c>
      <c r="V57" s="63">
        <v>1.4016203703703704E-2</v>
      </c>
      <c r="W57" s="63">
        <v>1.3136574074074077E-2</v>
      </c>
      <c r="X57" s="63">
        <v>5.138888888888889E-3</v>
      </c>
      <c r="Y57" s="63">
        <v>8.4953703703703701E-3</v>
      </c>
      <c r="Z57" s="63">
        <v>1.9872685185185184E-2</v>
      </c>
      <c r="AA57" s="63">
        <v>1.1678240740740741E-2</v>
      </c>
      <c r="AB57" s="63">
        <v>1.834490740740741E-2</v>
      </c>
      <c r="AC57" s="63">
        <v>1.8668981481481481E-2</v>
      </c>
      <c r="AD57" s="63">
        <v>1.681712962962963E-2</v>
      </c>
      <c r="AE57" s="63">
        <v>3.7847222222222223E-3</v>
      </c>
      <c r="AF57" s="63">
        <v>1.4780092592592595E-2</v>
      </c>
      <c r="AG57" s="63">
        <f t="shared" si="22"/>
        <v>1.4671818996415772E-2</v>
      </c>
      <c r="AI57" s="252"/>
      <c r="AJ57" s="213"/>
      <c r="AK57" s="252"/>
      <c r="AL57" s="213"/>
    </row>
    <row r="58" spans="1:78" s="282" customFormat="1" x14ac:dyDescent="0.25">
      <c r="A58" s="281" t="s">
        <v>234</v>
      </c>
      <c r="B58" s="286">
        <v>31</v>
      </c>
      <c r="C58" s="286">
        <v>22</v>
      </c>
      <c r="D58" s="286">
        <v>19</v>
      </c>
      <c r="E58" s="286">
        <v>45</v>
      </c>
      <c r="F58" s="286">
        <v>53</v>
      </c>
      <c r="G58" s="286">
        <v>61</v>
      </c>
      <c r="H58" s="286">
        <v>38</v>
      </c>
      <c r="I58" s="286">
        <v>55</v>
      </c>
      <c r="J58" s="286">
        <v>62</v>
      </c>
      <c r="K58" s="286">
        <v>17</v>
      </c>
      <c r="L58" s="286">
        <v>59</v>
      </c>
      <c r="M58" s="286">
        <v>19</v>
      </c>
      <c r="N58" s="286">
        <v>41</v>
      </c>
      <c r="O58" s="286">
        <v>40</v>
      </c>
      <c r="P58" s="286">
        <v>62</v>
      </c>
      <c r="Q58" s="286">
        <v>37</v>
      </c>
      <c r="R58" s="286">
        <v>29</v>
      </c>
      <c r="S58" s="286">
        <v>59</v>
      </c>
      <c r="T58" s="286">
        <v>44</v>
      </c>
      <c r="U58" s="286">
        <v>46</v>
      </c>
      <c r="V58" s="286">
        <v>36</v>
      </c>
      <c r="W58" s="286">
        <v>73</v>
      </c>
      <c r="X58" s="286">
        <v>16</v>
      </c>
      <c r="Y58" s="286">
        <v>23</v>
      </c>
      <c r="Z58" s="286">
        <v>67</v>
      </c>
      <c r="AA58" s="286">
        <v>51</v>
      </c>
      <c r="AB58" s="286">
        <v>65</v>
      </c>
      <c r="AC58" s="286">
        <v>65</v>
      </c>
      <c r="AD58" s="186">
        <v>71</v>
      </c>
      <c r="AE58" s="354">
        <v>51</v>
      </c>
      <c r="AF58" s="355">
        <v>26</v>
      </c>
      <c r="AG58" s="354">
        <f>SUM(B58:AF58)</f>
        <v>1383</v>
      </c>
      <c r="AH58" s="343"/>
      <c r="AI58" s="342"/>
      <c r="AJ58" s="60"/>
      <c r="AK58" s="60"/>
      <c r="AL58" s="60"/>
      <c r="AM58" s="60"/>
      <c r="AN58" s="60"/>
      <c r="AO58" s="60"/>
      <c r="AP58" s="60"/>
      <c r="AQ58" s="60"/>
      <c r="AR58" s="60"/>
      <c r="AS58" s="60"/>
      <c r="AT58" s="60"/>
      <c r="AU58" s="60"/>
      <c r="AV58" s="60"/>
      <c r="AW58" s="60"/>
      <c r="AX58" s="60"/>
      <c r="AY58" s="60"/>
      <c r="AZ58" s="60"/>
      <c r="BA58" s="60"/>
      <c r="BB58" s="60"/>
      <c r="BC58" s="60"/>
      <c r="BD58" s="60"/>
      <c r="BE58" s="60"/>
      <c r="BF58" s="60"/>
      <c r="BG58" s="60"/>
      <c r="BH58" s="60"/>
      <c r="BI58" s="60"/>
      <c r="BJ58" s="60"/>
      <c r="BK58" s="60"/>
      <c r="BL58" s="60"/>
      <c r="BM58" s="60"/>
      <c r="BN58" s="60"/>
      <c r="BO58" s="60"/>
      <c r="BP58" s="60"/>
      <c r="BQ58" s="60"/>
      <c r="BR58" s="60"/>
      <c r="BS58" s="60"/>
      <c r="BT58" s="60"/>
      <c r="BU58" s="60"/>
      <c r="BV58" s="60"/>
      <c r="BW58" s="60"/>
      <c r="BX58" s="60"/>
      <c r="BY58" s="60"/>
      <c r="BZ58" s="60"/>
    </row>
    <row r="59" spans="1:78" x14ac:dyDescent="0.25">
      <c r="A59" s="57" t="s">
        <v>58</v>
      </c>
      <c r="B59" s="19">
        <f t="shared" ref="B59:AG59" si="23">SUM(B49/B48)</f>
        <v>0.57664233576642332</v>
      </c>
      <c r="C59" s="19">
        <f t="shared" si="23"/>
        <v>0.73611111111111116</v>
      </c>
      <c r="D59" s="19">
        <f t="shared" si="23"/>
        <v>0.67272727272727273</v>
      </c>
      <c r="E59" s="19">
        <f t="shared" si="23"/>
        <v>0.70731707317073167</v>
      </c>
      <c r="F59" s="19">
        <f t="shared" si="23"/>
        <v>0.54761904761904767</v>
      </c>
      <c r="G59" s="19">
        <f t="shared" si="23"/>
        <v>0.54545454545454541</v>
      </c>
      <c r="H59" s="19">
        <f t="shared" si="23"/>
        <v>0.64406779661016944</v>
      </c>
      <c r="I59" s="19">
        <f t="shared" si="23"/>
        <v>0.59310344827586203</v>
      </c>
      <c r="J59" s="19">
        <f t="shared" si="23"/>
        <v>0.66666666666666663</v>
      </c>
      <c r="K59" s="19">
        <f t="shared" si="23"/>
        <v>0.71323529411764708</v>
      </c>
      <c r="L59" s="19">
        <f t="shared" si="23"/>
        <v>0.52713178294573648</v>
      </c>
      <c r="M59" s="19">
        <f t="shared" si="23"/>
        <v>0.55555555555555558</v>
      </c>
      <c r="N59" s="19">
        <f t="shared" si="23"/>
        <v>0.53846153846153844</v>
      </c>
      <c r="O59" s="19">
        <f t="shared" si="23"/>
        <v>0.53435114503816794</v>
      </c>
      <c r="P59" s="19">
        <f t="shared" si="23"/>
        <v>0.61428571428571432</v>
      </c>
      <c r="Q59" s="19">
        <f t="shared" si="23"/>
        <v>0.60162601626016265</v>
      </c>
      <c r="R59" s="19">
        <f t="shared" si="23"/>
        <v>0.65811965811965811</v>
      </c>
      <c r="S59" s="19">
        <f t="shared" si="23"/>
        <v>0.54814814814814816</v>
      </c>
      <c r="T59" s="19">
        <f t="shared" si="23"/>
        <v>0.51239669421487599</v>
      </c>
      <c r="U59" s="19">
        <f t="shared" si="23"/>
        <v>0.46250000000000002</v>
      </c>
      <c r="V59" s="19">
        <f t="shared" si="23"/>
        <v>0.68867924528301883</v>
      </c>
      <c r="W59" s="19">
        <f t="shared" si="23"/>
        <v>0.70895522388059706</v>
      </c>
      <c r="X59" s="19">
        <f t="shared" si="23"/>
        <v>0.79411764705882348</v>
      </c>
      <c r="Y59" s="19">
        <f t="shared" si="23"/>
        <v>0.63888888888888884</v>
      </c>
      <c r="Z59" s="19">
        <f t="shared" si="23"/>
        <v>0.32417582417582419</v>
      </c>
      <c r="AA59" s="19">
        <f t="shared" si="23"/>
        <v>0.6386554621848739</v>
      </c>
      <c r="AB59" s="19">
        <f t="shared" si="23"/>
        <v>0.63366336633663367</v>
      </c>
      <c r="AC59" s="19">
        <f t="shared" si="23"/>
        <v>0.63636363636363635</v>
      </c>
      <c r="AD59" s="19">
        <f t="shared" si="23"/>
        <v>0.67521367521367526</v>
      </c>
      <c r="AE59" s="19">
        <f t="shared" si="23"/>
        <v>0.69747899159663862</v>
      </c>
      <c r="AF59" s="19">
        <f t="shared" si="23"/>
        <v>0.7142857142857143</v>
      </c>
      <c r="AG59" s="19">
        <f t="shared" si="23"/>
        <v>0.60891719745222928</v>
      </c>
      <c r="AI59" s="252"/>
      <c r="AJ59" s="213"/>
      <c r="AK59" s="252"/>
      <c r="AL59" s="213"/>
    </row>
    <row r="60" spans="1:78" x14ac:dyDescent="0.25">
      <c r="A60" s="57" t="s">
        <v>60</v>
      </c>
      <c r="B60" s="19">
        <f t="shared" ref="B60:AG60" si="24">SUM(B51/B48)</f>
        <v>0.42335766423357662</v>
      </c>
      <c r="C60" s="19">
        <f t="shared" si="24"/>
        <v>0.2638888888888889</v>
      </c>
      <c r="D60" s="19">
        <f t="shared" si="24"/>
        <v>0.32727272727272727</v>
      </c>
      <c r="E60" s="19">
        <f t="shared" si="24"/>
        <v>0.29268292682926828</v>
      </c>
      <c r="F60" s="19">
        <f t="shared" si="24"/>
        <v>0.45238095238095238</v>
      </c>
      <c r="G60" s="19">
        <f t="shared" si="24"/>
        <v>0.45454545454545453</v>
      </c>
      <c r="H60" s="19">
        <f t="shared" si="24"/>
        <v>0.3559322033898305</v>
      </c>
      <c r="I60" s="19">
        <f t="shared" si="24"/>
        <v>0.40689655172413791</v>
      </c>
      <c r="J60" s="19">
        <f t="shared" si="24"/>
        <v>0.33333333333333331</v>
      </c>
      <c r="K60" s="19">
        <f t="shared" si="24"/>
        <v>0.28676470588235292</v>
      </c>
      <c r="L60" s="19">
        <f t="shared" si="24"/>
        <v>0.47286821705426357</v>
      </c>
      <c r="M60" s="19">
        <f t="shared" si="24"/>
        <v>0.44444444444444442</v>
      </c>
      <c r="N60" s="19">
        <f t="shared" si="24"/>
        <v>0.46153846153846156</v>
      </c>
      <c r="O60" s="19">
        <f t="shared" si="24"/>
        <v>0.46564885496183206</v>
      </c>
      <c r="P60" s="19">
        <f t="shared" si="24"/>
        <v>0.38571428571428573</v>
      </c>
      <c r="Q60" s="19">
        <f t="shared" si="24"/>
        <v>0.3983739837398374</v>
      </c>
      <c r="R60" s="19">
        <f t="shared" si="24"/>
        <v>0.34188034188034189</v>
      </c>
      <c r="S60" s="19">
        <f t="shared" si="24"/>
        <v>0.45185185185185184</v>
      </c>
      <c r="T60" s="19">
        <f t="shared" si="24"/>
        <v>0.48760330578512395</v>
      </c>
      <c r="U60" s="19">
        <f t="shared" si="24"/>
        <v>0.53749999999999998</v>
      </c>
      <c r="V60" s="19">
        <f t="shared" si="24"/>
        <v>0.31132075471698112</v>
      </c>
      <c r="W60" s="19">
        <f t="shared" si="24"/>
        <v>0.29104477611940299</v>
      </c>
      <c r="X60" s="19">
        <f t="shared" si="24"/>
        <v>0.20588235294117646</v>
      </c>
      <c r="Y60" s="19">
        <f t="shared" si="24"/>
        <v>0.3611111111111111</v>
      </c>
      <c r="Z60" s="19">
        <f t="shared" si="24"/>
        <v>0.67582417582417587</v>
      </c>
      <c r="AA60" s="19">
        <f t="shared" si="24"/>
        <v>0.36134453781512604</v>
      </c>
      <c r="AB60" s="19">
        <f t="shared" si="24"/>
        <v>0.36633663366336633</v>
      </c>
      <c r="AC60" s="19">
        <f t="shared" si="24"/>
        <v>0.36363636363636365</v>
      </c>
      <c r="AD60" s="19">
        <f t="shared" si="24"/>
        <v>0.3247863247863248</v>
      </c>
      <c r="AE60" s="19">
        <f t="shared" si="24"/>
        <v>0.30252100840336132</v>
      </c>
      <c r="AF60" s="19">
        <f t="shared" si="24"/>
        <v>0.2857142857142857</v>
      </c>
      <c r="AG60" s="19">
        <f t="shared" si="24"/>
        <v>0.39108280254777072</v>
      </c>
      <c r="AI60" s="252"/>
      <c r="AJ60" s="213"/>
      <c r="AK60" s="252"/>
      <c r="AL60" s="213"/>
    </row>
    <row r="61" spans="1:78" x14ac:dyDescent="0.25">
      <c r="A61" s="57" t="s">
        <v>72</v>
      </c>
      <c r="B61" s="19">
        <f t="shared" ref="B61:AG61" si="25">SUM(B52/B51)</f>
        <v>0.31034482758620691</v>
      </c>
      <c r="C61" s="19">
        <f t="shared" si="25"/>
        <v>0.39473684210526316</v>
      </c>
      <c r="D61" s="19">
        <f t="shared" si="25"/>
        <v>0.27777777777777779</v>
      </c>
      <c r="E61" s="19">
        <f t="shared" si="25"/>
        <v>0.27777777777777779</v>
      </c>
      <c r="F61" s="19">
        <f t="shared" si="25"/>
        <v>0.2807017543859649</v>
      </c>
      <c r="G61" s="19">
        <f t="shared" si="25"/>
        <v>0.23636363636363636</v>
      </c>
      <c r="H61" s="19">
        <f t="shared" si="25"/>
        <v>0.47619047619047616</v>
      </c>
      <c r="I61" s="19">
        <f t="shared" si="25"/>
        <v>0.30508474576271188</v>
      </c>
      <c r="J61" s="19">
        <f t="shared" si="25"/>
        <v>0.40425531914893614</v>
      </c>
      <c r="K61" s="19">
        <f t="shared" si="25"/>
        <v>0.48717948717948717</v>
      </c>
      <c r="L61" s="19">
        <f t="shared" si="25"/>
        <v>0.13114754098360656</v>
      </c>
      <c r="M61" s="19">
        <f t="shared" si="25"/>
        <v>0.36538461538461536</v>
      </c>
      <c r="N61" s="19">
        <f t="shared" si="25"/>
        <v>0.3</v>
      </c>
      <c r="O61" s="19">
        <f t="shared" si="25"/>
        <v>0.47540983606557374</v>
      </c>
      <c r="P61" s="19">
        <f t="shared" si="25"/>
        <v>0.29629629629629628</v>
      </c>
      <c r="Q61" s="19">
        <f t="shared" si="25"/>
        <v>0.24489795918367346</v>
      </c>
      <c r="R61" s="19">
        <f t="shared" si="25"/>
        <v>0.4</v>
      </c>
      <c r="S61" s="19">
        <f t="shared" si="25"/>
        <v>0.29508196721311475</v>
      </c>
      <c r="T61" s="19">
        <f t="shared" si="25"/>
        <v>0.16949152542372881</v>
      </c>
      <c r="U61" s="19">
        <f t="shared" si="25"/>
        <v>0.32558139534883723</v>
      </c>
      <c r="V61" s="19">
        <f t="shared" si="25"/>
        <v>0.27272727272727271</v>
      </c>
      <c r="W61" s="19">
        <f t="shared" si="25"/>
        <v>0.48717948717948717</v>
      </c>
      <c r="X61" s="19">
        <f t="shared" si="25"/>
        <v>0.5714285714285714</v>
      </c>
      <c r="Y61" s="19">
        <f t="shared" si="25"/>
        <v>0.25641025641025639</v>
      </c>
      <c r="Z61" s="19">
        <f t="shared" si="25"/>
        <v>0.15447154471544716</v>
      </c>
      <c r="AA61" s="19">
        <f t="shared" si="25"/>
        <v>0.41860465116279072</v>
      </c>
      <c r="AB61" s="19">
        <f t="shared" si="25"/>
        <v>0.29729729729729731</v>
      </c>
      <c r="AC61" s="19">
        <f t="shared" si="25"/>
        <v>0.45454545454545453</v>
      </c>
      <c r="AD61" s="19">
        <f t="shared" si="25"/>
        <v>0.31578947368421051</v>
      </c>
      <c r="AE61" s="19">
        <f t="shared" si="25"/>
        <v>0.47222222222222221</v>
      </c>
      <c r="AF61" s="19">
        <f t="shared" si="25"/>
        <v>0.5</v>
      </c>
      <c r="AG61" s="19">
        <f t="shared" si="25"/>
        <v>0.32247557003257327</v>
      </c>
      <c r="AI61" s="252"/>
      <c r="AJ61" s="213"/>
      <c r="AK61" s="252"/>
      <c r="AL61" s="213"/>
    </row>
    <row r="62" spans="1:78" x14ac:dyDescent="0.25">
      <c r="A62" s="57" t="s">
        <v>64</v>
      </c>
      <c r="B62" s="19">
        <f t="shared" ref="B62:AG62" si="26">SUM(B53/B51)</f>
        <v>0.10344827586206896</v>
      </c>
      <c r="C62" s="19">
        <f t="shared" si="26"/>
        <v>0.21052631578947367</v>
      </c>
      <c r="D62" s="19">
        <f t="shared" si="26"/>
        <v>2.7777777777777776E-2</v>
      </c>
      <c r="E62" s="19">
        <f t="shared" si="26"/>
        <v>0.1111111111111111</v>
      </c>
      <c r="F62" s="19">
        <f t="shared" si="26"/>
        <v>8.771929824561403E-2</v>
      </c>
      <c r="G62" s="19">
        <f t="shared" si="26"/>
        <v>0.2</v>
      </c>
      <c r="H62" s="19">
        <f t="shared" si="26"/>
        <v>0</v>
      </c>
      <c r="I62" s="19">
        <f t="shared" si="26"/>
        <v>0.15254237288135594</v>
      </c>
      <c r="J62" s="19">
        <f t="shared" si="26"/>
        <v>0.10638297872340426</v>
      </c>
      <c r="K62" s="19">
        <f t="shared" si="26"/>
        <v>0.10256410256410256</v>
      </c>
      <c r="L62" s="19">
        <f t="shared" si="26"/>
        <v>0.18032786885245902</v>
      </c>
      <c r="M62" s="19">
        <f t="shared" si="26"/>
        <v>0.17307692307692307</v>
      </c>
      <c r="N62" s="19">
        <f t="shared" si="26"/>
        <v>0.15</v>
      </c>
      <c r="O62" s="19">
        <f t="shared" si="26"/>
        <v>0.14754098360655737</v>
      </c>
      <c r="P62" s="19">
        <f t="shared" si="26"/>
        <v>0.1111111111111111</v>
      </c>
      <c r="Q62" s="19">
        <f t="shared" si="26"/>
        <v>0.12244897959183673</v>
      </c>
      <c r="R62" s="19">
        <f t="shared" si="26"/>
        <v>0.125</v>
      </c>
      <c r="S62" s="19">
        <f t="shared" si="26"/>
        <v>0.11475409836065574</v>
      </c>
      <c r="T62" s="19">
        <f t="shared" si="26"/>
        <v>0.28813559322033899</v>
      </c>
      <c r="U62" s="19">
        <f t="shared" si="26"/>
        <v>0.11627906976744186</v>
      </c>
      <c r="V62" s="19">
        <f t="shared" si="26"/>
        <v>0.12121212121212122</v>
      </c>
      <c r="W62" s="19">
        <f t="shared" si="26"/>
        <v>7.6923076923076927E-2</v>
      </c>
      <c r="X62" s="19">
        <f t="shared" si="26"/>
        <v>4.7619047619047616E-2</v>
      </c>
      <c r="Y62" s="19">
        <f t="shared" si="26"/>
        <v>0.20512820512820512</v>
      </c>
      <c r="Z62" s="19">
        <f t="shared" si="26"/>
        <v>7.3170731707317069E-2</v>
      </c>
      <c r="AA62" s="19">
        <f t="shared" si="26"/>
        <v>0.11627906976744186</v>
      </c>
      <c r="AB62" s="19">
        <f t="shared" si="26"/>
        <v>0.10810810810810811</v>
      </c>
      <c r="AC62" s="19">
        <f t="shared" si="26"/>
        <v>0.13636363636363635</v>
      </c>
      <c r="AD62" s="19">
        <f t="shared" si="26"/>
        <v>7.8947368421052627E-2</v>
      </c>
      <c r="AE62" s="19">
        <f t="shared" si="26"/>
        <v>0.19444444444444445</v>
      </c>
      <c r="AF62" s="19">
        <f t="shared" si="26"/>
        <v>0.125</v>
      </c>
      <c r="AG62" s="19">
        <f t="shared" si="26"/>
        <v>0.1276872964169381</v>
      </c>
      <c r="AI62" s="252"/>
      <c r="AJ62" s="213"/>
      <c r="AK62" s="252"/>
      <c r="AL62" s="213"/>
    </row>
    <row r="63" spans="1:78" x14ac:dyDescent="0.25">
      <c r="A63" s="177" t="s">
        <v>221</v>
      </c>
      <c r="B63" s="176">
        <f t="shared" ref="B63:AG63" si="27">SUM(B54/B51)</f>
        <v>0.58620689655172409</v>
      </c>
      <c r="C63" s="176">
        <f t="shared" si="27"/>
        <v>0.39473684210526316</v>
      </c>
      <c r="D63" s="176">
        <f t="shared" si="27"/>
        <v>0.69444444444444442</v>
      </c>
      <c r="E63" s="176">
        <f t="shared" si="27"/>
        <v>0.61111111111111116</v>
      </c>
      <c r="F63" s="176">
        <f t="shared" si="27"/>
        <v>0.63157894736842102</v>
      </c>
      <c r="G63" s="176">
        <f t="shared" si="27"/>
        <v>0.5636363636363636</v>
      </c>
      <c r="H63" s="176">
        <f t="shared" si="27"/>
        <v>0.52380952380952384</v>
      </c>
      <c r="I63" s="176">
        <f t="shared" si="27"/>
        <v>0.5423728813559322</v>
      </c>
      <c r="J63" s="176">
        <f t="shared" si="27"/>
        <v>0.48936170212765956</v>
      </c>
      <c r="K63" s="176">
        <f t="shared" si="27"/>
        <v>0.41025641025641024</v>
      </c>
      <c r="L63" s="176">
        <f t="shared" si="27"/>
        <v>0.68852459016393441</v>
      </c>
      <c r="M63" s="176">
        <f t="shared" si="27"/>
        <v>0.46153846153846156</v>
      </c>
      <c r="N63" s="176">
        <f t="shared" si="27"/>
        <v>0.55000000000000004</v>
      </c>
      <c r="O63" s="176">
        <f t="shared" si="27"/>
        <v>0.37704918032786883</v>
      </c>
      <c r="P63" s="176">
        <f t="shared" si="27"/>
        <v>0.59259259259259256</v>
      </c>
      <c r="Q63" s="176">
        <f t="shared" si="27"/>
        <v>0.63265306122448983</v>
      </c>
      <c r="R63" s="176">
        <f t="shared" si="27"/>
        <v>0.47499999999999998</v>
      </c>
      <c r="S63" s="176">
        <f t="shared" si="27"/>
        <v>0.5901639344262295</v>
      </c>
      <c r="T63" s="176">
        <f t="shared" si="27"/>
        <v>0.5423728813559322</v>
      </c>
      <c r="U63" s="176">
        <f t="shared" si="27"/>
        <v>0.55813953488372092</v>
      </c>
      <c r="V63" s="176">
        <f t="shared" si="27"/>
        <v>0.60606060606060608</v>
      </c>
      <c r="W63" s="176">
        <f t="shared" si="27"/>
        <v>0.4358974358974359</v>
      </c>
      <c r="X63" s="176">
        <f t="shared" si="27"/>
        <v>0.38095238095238093</v>
      </c>
      <c r="Y63" s="176">
        <f t="shared" si="27"/>
        <v>0.53846153846153844</v>
      </c>
      <c r="Z63" s="176">
        <f t="shared" si="27"/>
        <v>0.77235772357723576</v>
      </c>
      <c r="AA63" s="176">
        <f t="shared" si="27"/>
        <v>0.46511627906976744</v>
      </c>
      <c r="AB63" s="176">
        <f t="shared" si="27"/>
        <v>0.59459459459459463</v>
      </c>
      <c r="AC63" s="176">
        <f t="shared" si="27"/>
        <v>0.40909090909090912</v>
      </c>
      <c r="AD63" s="176">
        <f t="shared" si="27"/>
        <v>0.60526315789473684</v>
      </c>
      <c r="AE63" s="176">
        <f t="shared" si="27"/>
        <v>0.33333333333333331</v>
      </c>
      <c r="AF63" s="19">
        <f t="shared" si="27"/>
        <v>0.375</v>
      </c>
      <c r="AG63" s="19">
        <f t="shared" si="27"/>
        <v>0.54983713355048858</v>
      </c>
      <c r="AI63" s="252"/>
      <c r="AJ63" s="213"/>
      <c r="AK63" s="252"/>
      <c r="AL63" s="213"/>
    </row>
    <row r="64" spans="1:78" s="1" customFormat="1" x14ac:dyDescent="0.25">
      <c r="A64" s="57" t="s">
        <v>123</v>
      </c>
      <c r="B64" s="19">
        <f t="shared" ref="B64:AG64" si="28">SUM(B54/B48)</f>
        <v>0.24817518248175183</v>
      </c>
      <c r="C64" s="19">
        <f t="shared" si="28"/>
        <v>0.10416666666666667</v>
      </c>
      <c r="D64" s="19">
        <f t="shared" si="28"/>
        <v>0.22727272727272727</v>
      </c>
      <c r="E64" s="19">
        <f t="shared" si="28"/>
        <v>0.17886178861788618</v>
      </c>
      <c r="F64" s="19">
        <f t="shared" si="28"/>
        <v>0.2857142857142857</v>
      </c>
      <c r="G64" s="19">
        <f t="shared" si="28"/>
        <v>0.256198347107438</v>
      </c>
      <c r="H64" s="19">
        <f t="shared" si="28"/>
        <v>0.1864406779661017</v>
      </c>
      <c r="I64" s="19">
        <f t="shared" si="28"/>
        <v>0.22068965517241379</v>
      </c>
      <c r="J64" s="19">
        <f t="shared" si="28"/>
        <v>0.16312056737588654</v>
      </c>
      <c r="K64" s="19">
        <f t="shared" si="28"/>
        <v>0.11764705882352941</v>
      </c>
      <c r="L64" s="19">
        <f t="shared" si="28"/>
        <v>0.32558139534883723</v>
      </c>
      <c r="M64" s="19">
        <f t="shared" si="28"/>
        <v>0.20512820512820512</v>
      </c>
      <c r="N64" s="19">
        <f t="shared" si="28"/>
        <v>0.25384615384615383</v>
      </c>
      <c r="O64" s="19">
        <f t="shared" si="28"/>
        <v>0.17557251908396945</v>
      </c>
      <c r="P64" s="19">
        <f t="shared" si="28"/>
        <v>0.22857142857142856</v>
      </c>
      <c r="Q64" s="19">
        <f t="shared" si="28"/>
        <v>0.25203252032520324</v>
      </c>
      <c r="R64" s="19">
        <f t="shared" si="28"/>
        <v>0.1623931623931624</v>
      </c>
      <c r="S64" s="19">
        <f t="shared" si="28"/>
        <v>0.26666666666666666</v>
      </c>
      <c r="T64" s="19">
        <f t="shared" si="28"/>
        <v>0.26446280991735538</v>
      </c>
      <c r="U64" s="19">
        <f t="shared" si="28"/>
        <v>0.3</v>
      </c>
      <c r="V64" s="19">
        <f t="shared" si="28"/>
        <v>0.18867924528301888</v>
      </c>
      <c r="W64" s="19">
        <f t="shared" si="28"/>
        <v>0.12686567164179105</v>
      </c>
      <c r="X64" s="19">
        <f t="shared" si="28"/>
        <v>7.8431372549019607E-2</v>
      </c>
      <c r="Y64" s="19">
        <f t="shared" si="28"/>
        <v>0.19444444444444445</v>
      </c>
      <c r="Z64" s="19">
        <f t="shared" si="28"/>
        <v>0.52197802197802201</v>
      </c>
      <c r="AA64" s="19">
        <f t="shared" si="28"/>
        <v>0.16806722689075632</v>
      </c>
      <c r="AB64" s="19">
        <f t="shared" si="28"/>
        <v>0.21782178217821782</v>
      </c>
      <c r="AC64" s="19">
        <f t="shared" si="28"/>
        <v>0.1487603305785124</v>
      </c>
      <c r="AD64" s="19">
        <f t="shared" si="28"/>
        <v>0.19658119658119658</v>
      </c>
      <c r="AE64" s="19">
        <f t="shared" si="28"/>
        <v>0.10084033613445378</v>
      </c>
      <c r="AF64" s="19">
        <f t="shared" si="28"/>
        <v>0.10714285714285714</v>
      </c>
      <c r="AG64" s="19">
        <f t="shared" si="28"/>
        <v>0.21503184713375798</v>
      </c>
      <c r="AH64" s="248"/>
      <c r="AI64" s="252"/>
      <c r="AJ64" s="213"/>
      <c r="AK64" s="213"/>
      <c r="AL64" s="213"/>
      <c r="AM64" s="22"/>
    </row>
    <row r="65" spans="1:78" s="178" customFormat="1" ht="12.75" x14ac:dyDescent="0.2">
      <c r="O65" s="210"/>
      <c r="P65" s="210"/>
      <c r="Q65" s="210"/>
      <c r="R65" s="235"/>
      <c r="AI65" s="253"/>
    </row>
    <row r="66" spans="1:78" s="178" customFormat="1" ht="12.75" x14ac:dyDescent="0.2">
      <c r="O66" s="210"/>
      <c r="P66" s="210"/>
      <c r="Q66" s="210"/>
      <c r="R66" s="235"/>
      <c r="AI66" s="251"/>
    </row>
    <row r="67" spans="1:78" s="181" customFormat="1" x14ac:dyDescent="0.25">
      <c r="A67" s="179" t="s">
        <v>203</v>
      </c>
      <c r="B67" s="180"/>
      <c r="C67" s="180"/>
      <c r="D67" s="180"/>
      <c r="E67" s="180"/>
      <c r="F67" s="180"/>
      <c r="G67" s="180"/>
      <c r="H67" s="180"/>
      <c r="I67" s="180"/>
      <c r="J67" s="180"/>
      <c r="K67" s="180"/>
      <c r="L67" s="180"/>
      <c r="M67" s="180"/>
      <c r="N67" s="180"/>
      <c r="O67" s="180"/>
      <c r="P67" s="180"/>
      <c r="Q67" s="180"/>
      <c r="R67" s="180"/>
      <c r="S67" s="180"/>
      <c r="T67" s="180"/>
      <c r="U67" s="180"/>
      <c r="V67" s="180"/>
      <c r="W67" s="180"/>
      <c r="X67" s="180"/>
      <c r="Y67" s="180"/>
      <c r="Z67" s="180"/>
      <c r="AA67" s="180"/>
      <c r="AB67" s="180"/>
      <c r="AC67" s="180"/>
      <c r="AD67" s="180"/>
      <c r="AE67" s="232"/>
      <c r="AF67" s="232"/>
      <c r="AG67" s="234" t="s">
        <v>127</v>
      </c>
      <c r="AI67" s="251"/>
    </row>
    <row r="68" spans="1:78" s="184" customFormat="1" x14ac:dyDescent="0.25">
      <c r="A68" s="183" t="s">
        <v>201</v>
      </c>
      <c r="B68" s="196">
        <f t="shared" ref="B68:AF68" si="29">B48+B38</f>
        <v>153</v>
      </c>
      <c r="C68" s="196">
        <f t="shared" si="29"/>
        <v>162</v>
      </c>
      <c r="D68" s="196">
        <f t="shared" si="29"/>
        <v>121</v>
      </c>
      <c r="E68" s="196">
        <f t="shared" si="29"/>
        <v>153</v>
      </c>
      <c r="F68" s="196">
        <f t="shared" si="29"/>
        <v>161</v>
      </c>
      <c r="G68" s="196">
        <f t="shared" si="29"/>
        <v>155</v>
      </c>
      <c r="H68" s="196">
        <f t="shared" si="29"/>
        <v>148</v>
      </c>
      <c r="I68" s="196">
        <f t="shared" si="29"/>
        <v>180</v>
      </c>
      <c r="J68" s="196">
        <f t="shared" si="29"/>
        <v>157</v>
      </c>
      <c r="K68" s="196">
        <f t="shared" si="29"/>
        <v>146</v>
      </c>
      <c r="L68" s="196">
        <f t="shared" si="29"/>
        <v>166</v>
      </c>
      <c r="M68" s="196">
        <f t="shared" si="29"/>
        <v>142</v>
      </c>
      <c r="N68" s="196">
        <f t="shared" si="29"/>
        <v>159</v>
      </c>
      <c r="O68" s="196">
        <f t="shared" si="29"/>
        <v>175</v>
      </c>
      <c r="P68" s="196">
        <f t="shared" si="29"/>
        <v>174</v>
      </c>
      <c r="Q68" s="196">
        <f t="shared" si="29"/>
        <v>142</v>
      </c>
      <c r="R68" s="196">
        <f t="shared" si="29"/>
        <v>146</v>
      </c>
      <c r="S68" s="196">
        <f t="shared" si="29"/>
        <v>176</v>
      </c>
      <c r="T68" s="196">
        <f t="shared" si="29"/>
        <v>161</v>
      </c>
      <c r="U68" s="196">
        <f t="shared" si="29"/>
        <v>219</v>
      </c>
      <c r="V68" s="196">
        <f t="shared" si="29"/>
        <v>133</v>
      </c>
      <c r="W68" s="196">
        <f t="shared" si="29"/>
        <v>177</v>
      </c>
      <c r="X68" s="196">
        <f t="shared" si="29"/>
        <v>116</v>
      </c>
      <c r="Y68" s="196">
        <f t="shared" si="29"/>
        <v>121</v>
      </c>
      <c r="Z68" s="196">
        <f t="shared" si="29"/>
        <v>241</v>
      </c>
      <c r="AA68" s="196">
        <f t="shared" si="29"/>
        <v>150</v>
      </c>
      <c r="AB68" s="196">
        <f t="shared" si="29"/>
        <v>142</v>
      </c>
      <c r="AC68" s="196">
        <f t="shared" si="29"/>
        <v>175</v>
      </c>
      <c r="AD68" s="196">
        <f t="shared" si="29"/>
        <v>154</v>
      </c>
      <c r="AE68" s="196">
        <f t="shared" si="29"/>
        <v>135</v>
      </c>
      <c r="AF68" s="196">
        <f t="shared" si="29"/>
        <v>129</v>
      </c>
      <c r="AG68" s="196">
        <f>SUM(D68:AF68)</f>
        <v>4554</v>
      </c>
      <c r="AI68" s="251"/>
    </row>
    <row r="69" spans="1:78" s="184" customFormat="1" x14ac:dyDescent="0.25">
      <c r="A69" s="183" t="s">
        <v>202</v>
      </c>
      <c r="B69" s="196">
        <f t="shared" ref="B69:AF69" si="30">B49+B39</f>
        <v>94</v>
      </c>
      <c r="C69" s="196">
        <f t="shared" si="30"/>
        <v>124</v>
      </c>
      <c r="D69" s="196">
        <f t="shared" si="30"/>
        <v>83</v>
      </c>
      <c r="E69" s="196">
        <f t="shared" si="30"/>
        <v>113</v>
      </c>
      <c r="F69" s="196">
        <f t="shared" si="30"/>
        <v>103</v>
      </c>
      <c r="G69" s="196">
        <f t="shared" si="30"/>
        <v>98</v>
      </c>
      <c r="H69" s="196">
        <f t="shared" si="30"/>
        <v>104</v>
      </c>
      <c r="I69" s="196">
        <f t="shared" si="30"/>
        <v>119</v>
      </c>
      <c r="J69" s="196">
        <f t="shared" si="30"/>
        <v>109</v>
      </c>
      <c r="K69" s="196">
        <f t="shared" si="30"/>
        <v>105</v>
      </c>
      <c r="L69" s="196">
        <f t="shared" si="30"/>
        <v>105</v>
      </c>
      <c r="M69" s="196">
        <f t="shared" si="30"/>
        <v>85</v>
      </c>
      <c r="N69" s="196">
        <f t="shared" si="30"/>
        <v>99</v>
      </c>
      <c r="O69" s="196">
        <f t="shared" si="30"/>
        <v>107</v>
      </c>
      <c r="P69" s="196">
        <f t="shared" si="30"/>
        <v>117</v>
      </c>
      <c r="Q69" s="196">
        <f t="shared" si="30"/>
        <v>93</v>
      </c>
      <c r="R69" s="196">
        <f t="shared" si="30"/>
        <v>106</v>
      </c>
      <c r="S69" s="196">
        <f t="shared" si="30"/>
        <v>110</v>
      </c>
      <c r="T69" s="196">
        <f t="shared" si="30"/>
        <v>99</v>
      </c>
      <c r="U69" s="196">
        <f t="shared" si="30"/>
        <v>115</v>
      </c>
      <c r="V69" s="196">
        <f t="shared" si="30"/>
        <v>98</v>
      </c>
      <c r="W69" s="196">
        <f t="shared" si="30"/>
        <v>135</v>
      </c>
      <c r="X69" s="196">
        <f t="shared" si="30"/>
        <v>95</v>
      </c>
      <c r="Y69" s="196">
        <f t="shared" si="30"/>
        <v>82</v>
      </c>
      <c r="Z69" s="196">
        <f t="shared" si="30"/>
        <v>105</v>
      </c>
      <c r="AA69" s="196">
        <f t="shared" si="30"/>
        <v>106</v>
      </c>
      <c r="AB69" s="196">
        <f t="shared" si="30"/>
        <v>104</v>
      </c>
      <c r="AC69" s="196">
        <f t="shared" si="30"/>
        <v>126</v>
      </c>
      <c r="AD69" s="196">
        <f t="shared" si="30"/>
        <v>116</v>
      </c>
      <c r="AE69" s="196">
        <f t="shared" si="30"/>
        <v>99</v>
      </c>
      <c r="AF69" s="196">
        <f t="shared" si="30"/>
        <v>95</v>
      </c>
      <c r="AG69" s="196">
        <f t="shared" ref="AF69:AG74" si="31">SUM(D69:AF69)</f>
        <v>3031</v>
      </c>
      <c r="AI69" s="251"/>
    </row>
    <row r="70" spans="1:78" s="186" customFormat="1" ht="15" hidden="1" customHeight="1" x14ac:dyDescent="0.25">
      <c r="A70" s="207" t="s">
        <v>196</v>
      </c>
      <c r="B70" s="186">
        <v>44</v>
      </c>
      <c r="C70" s="186">
        <v>37</v>
      </c>
      <c r="D70" s="186">
        <v>16</v>
      </c>
      <c r="E70" s="186">
        <v>15</v>
      </c>
      <c r="F70" s="186">
        <v>49</v>
      </c>
      <c r="G70" s="186">
        <f t="shared" ref="G70:AE70" si="32">+G38</f>
        <v>34</v>
      </c>
      <c r="H70" s="186">
        <f t="shared" si="32"/>
        <v>30</v>
      </c>
      <c r="I70" s="186">
        <f t="shared" si="32"/>
        <v>35</v>
      </c>
      <c r="J70" s="186">
        <f t="shared" si="32"/>
        <v>16</v>
      </c>
      <c r="K70" s="186">
        <f t="shared" si="32"/>
        <v>10</v>
      </c>
      <c r="L70" s="186">
        <f t="shared" si="32"/>
        <v>37</v>
      </c>
      <c r="M70" s="186">
        <f t="shared" si="32"/>
        <v>25</v>
      </c>
      <c r="N70" s="186">
        <f t="shared" si="32"/>
        <v>29</v>
      </c>
      <c r="O70" s="186">
        <f t="shared" si="32"/>
        <v>44</v>
      </c>
      <c r="P70" s="186">
        <f t="shared" si="32"/>
        <v>34</v>
      </c>
      <c r="Q70" s="186">
        <f t="shared" si="32"/>
        <v>19</v>
      </c>
      <c r="R70" s="186">
        <f t="shared" si="32"/>
        <v>29</v>
      </c>
      <c r="S70" s="186">
        <f t="shared" si="32"/>
        <v>41</v>
      </c>
      <c r="T70" s="186">
        <f t="shared" si="32"/>
        <v>40</v>
      </c>
      <c r="U70" s="186">
        <f t="shared" si="32"/>
        <v>59</v>
      </c>
      <c r="V70" s="186">
        <f t="shared" si="32"/>
        <v>27</v>
      </c>
      <c r="W70" s="186">
        <f t="shared" si="32"/>
        <v>43</v>
      </c>
      <c r="X70" s="186">
        <f t="shared" si="32"/>
        <v>14</v>
      </c>
      <c r="Y70" s="186">
        <f t="shared" si="32"/>
        <v>13</v>
      </c>
      <c r="Z70" s="186">
        <f t="shared" si="32"/>
        <v>59</v>
      </c>
      <c r="AA70" s="186">
        <f t="shared" si="32"/>
        <v>31</v>
      </c>
      <c r="AB70" s="186">
        <f t="shared" si="32"/>
        <v>41</v>
      </c>
      <c r="AC70" s="186">
        <f t="shared" si="32"/>
        <v>54</v>
      </c>
      <c r="AD70" s="186">
        <f t="shared" si="32"/>
        <v>37</v>
      </c>
      <c r="AE70" s="186">
        <f t="shared" si="32"/>
        <v>16</v>
      </c>
      <c r="AF70" s="186">
        <f t="shared" si="31"/>
        <v>934</v>
      </c>
      <c r="AG70" s="186">
        <f t="shared" si="31"/>
        <v>1831</v>
      </c>
      <c r="AI70" s="251">
        <v>3.9036458333333336E-2</v>
      </c>
    </row>
    <row r="71" spans="1:78" s="184" customFormat="1" x14ac:dyDescent="0.25">
      <c r="A71" s="183" t="s">
        <v>200</v>
      </c>
      <c r="B71" s="196">
        <f t="shared" ref="B71:AF71" si="33">B51+B41</f>
        <v>59</v>
      </c>
      <c r="C71" s="196">
        <f t="shared" si="33"/>
        <v>38</v>
      </c>
      <c r="D71" s="196">
        <f t="shared" si="33"/>
        <v>38</v>
      </c>
      <c r="E71" s="196">
        <f t="shared" si="33"/>
        <v>40</v>
      </c>
      <c r="F71" s="196">
        <f t="shared" si="33"/>
        <v>58</v>
      </c>
      <c r="G71" s="196">
        <f t="shared" si="33"/>
        <v>57</v>
      </c>
      <c r="H71" s="196">
        <f t="shared" si="33"/>
        <v>44</v>
      </c>
      <c r="I71" s="196">
        <f t="shared" si="33"/>
        <v>61</v>
      </c>
      <c r="J71" s="196">
        <f t="shared" si="33"/>
        <v>48</v>
      </c>
      <c r="K71" s="196">
        <f t="shared" si="33"/>
        <v>41</v>
      </c>
      <c r="L71" s="196">
        <f t="shared" si="33"/>
        <v>61</v>
      </c>
      <c r="M71" s="196">
        <f t="shared" si="33"/>
        <v>57</v>
      </c>
      <c r="N71" s="196">
        <f t="shared" si="33"/>
        <v>60</v>
      </c>
      <c r="O71" s="196">
        <f t="shared" si="33"/>
        <v>67</v>
      </c>
      <c r="P71" s="196">
        <f t="shared" si="33"/>
        <v>57</v>
      </c>
      <c r="Q71" s="196">
        <f t="shared" si="33"/>
        <v>49</v>
      </c>
      <c r="R71" s="196">
        <f t="shared" si="33"/>
        <v>40</v>
      </c>
      <c r="S71" s="196">
        <f t="shared" si="33"/>
        <v>66</v>
      </c>
      <c r="T71" s="196">
        <f t="shared" si="33"/>
        <v>62</v>
      </c>
      <c r="U71" s="196">
        <f t="shared" si="33"/>
        <v>104</v>
      </c>
      <c r="V71" s="196">
        <f t="shared" si="33"/>
        <v>35</v>
      </c>
      <c r="W71" s="196">
        <f t="shared" si="33"/>
        <v>42</v>
      </c>
      <c r="X71" s="196">
        <f t="shared" si="33"/>
        <v>21</v>
      </c>
      <c r="Y71" s="196">
        <f t="shared" si="33"/>
        <v>39</v>
      </c>
      <c r="Z71" s="196">
        <f t="shared" si="33"/>
        <v>136</v>
      </c>
      <c r="AA71" s="196">
        <f t="shared" si="33"/>
        <v>44</v>
      </c>
      <c r="AB71" s="196">
        <f t="shared" si="33"/>
        <v>38</v>
      </c>
      <c r="AC71" s="196">
        <f t="shared" si="33"/>
        <v>49</v>
      </c>
      <c r="AD71" s="196">
        <f t="shared" si="33"/>
        <v>38</v>
      </c>
      <c r="AE71" s="196">
        <f t="shared" si="33"/>
        <v>36</v>
      </c>
      <c r="AF71" s="196">
        <f t="shared" si="33"/>
        <v>34</v>
      </c>
      <c r="AG71" s="196">
        <f t="shared" si="31"/>
        <v>1522</v>
      </c>
    </row>
    <row r="72" spans="1:78" s="184" customFormat="1" x14ac:dyDescent="0.25">
      <c r="A72" s="183" t="s">
        <v>199</v>
      </c>
      <c r="B72" s="196">
        <f t="shared" ref="B72:AF72" si="34">B52+B42</f>
        <v>18</v>
      </c>
      <c r="C72" s="196">
        <f t="shared" si="34"/>
        <v>15</v>
      </c>
      <c r="D72" s="196">
        <f t="shared" si="34"/>
        <v>10</v>
      </c>
      <c r="E72" s="196">
        <f t="shared" si="34"/>
        <v>11</v>
      </c>
      <c r="F72" s="196">
        <f t="shared" si="34"/>
        <v>16</v>
      </c>
      <c r="G72" s="196">
        <f t="shared" si="34"/>
        <v>14</v>
      </c>
      <c r="H72" s="196">
        <f t="shared" si="34"/>
        <v>21</v>
      </c>
      <c r="I72" s="196">
        <f t="shared" si="34"/>
        <v>18</v>
      </c>
      <c r="J72" s="196">
        <f t="shared" si="34"/>
        <v>19</v>
      </c>
      <c r="K72" s="196">
        <f t="shared" si="34"/>
        <v>19</v>
      </c>
      <c r="L72" s="196">
        <f t="shared" si="34"/>
        <v>8</v>
      </c>
      <c r="M72" s="196">
        <f t="shared" si="34"/>
        <v>19</v>
      </c>
      <c r="N72" s="196">
        <f t="shared" si="34"/>
        <v>18</v>
      </c>
      <c r="O72" s="196">
        <f t="shared" si="34"/>
        <v>31</v>
      </c>
      <c r="P72" s="196">
        <f t="shared" si="34"/>
        <v>17</v>
      </c>
      <c r="Q72" s="196">
        <f t="shared" si="34"/>
        <v>12</v>
      </c>
      <c r="R72" s="196">
        <f t="shared" si="34"/>
        <v>16</v>
      </c>
      <c r="S72" s="196">
        <f t="shared" si="34"/>
        <v>18</v>
      </c>
      <c r="T72" s="196">
        <f t="shared" si="34"/>
        <v>10</v>
      </c>
      <c r="U72" s="196">
        <f t="shared" si="34"/>
        <v>30</v>
      </c>
      <c r="V72" s="196">
        <f t="shared" si="34"/>
        <v>10</v>
      </c>
      <c r="W72" s="196">
        <f t="shared" si="34"/>
        <v>20</v>
      </c>
      <c r="X72" s="196">
        <f t="shared" si="34"/>
        <v>12</v>
      </c>
      <c r="Y72" s="196">
        <f t="shared" si="34"/>
        <v>10</v>
      </c>
      <c r="Z72" s="196">
        <f t="shared" si="34"/>
        <v>19</v>
      </c>
      <c r="AA72" s="196">
        <f t="shared" si="34"/>
        <v>18</v>
      </c>
      <c r="AB72" s="196">
        <f t="shared" si="34"/>
        <v>11</v>
      </c>
      <c r="AC72" s="196">
        <f t="shared" si="34"/>
        <v>21</v>
      </c>
      <c r="AD72" s="196">
        <f t="shared" si="34"/>
        <v>12</v>
      </c>
      <c r="AE72" s="196">
        <f t="shared" si="34"/>
        <v>17</v>
      </c>
      <c r="AF72" s="196">
        <f t="shared" si="34"/>
        <v>17</v>
      </c>
      <c r="AG72" s="196">
        <f t="shared" si="31"/>
        <v>474</v>
      </c>
    </row>
    <row r="73" spans="1:78" s="184" customFormat="1" x14ac:dyDescent="0.25">
      <c r="A73" s="183" t="s">
        <v>197</v>
      </c>
      <c r="B73" s="196">
        <f t="shared" ref="B73:AF73" si="35">B53+B43</f>
        <v>6</v>
      </c>
      <c r="C73" s="196">
        <f t="shared" si="35"/>
        <v>8</v>
      </c>
      <c r="D73" s="196">
        <f t="shared" si="35"/>
        <v>1</v>
      </c>
      <c r="E73" s="196">
        <f t="shared" si="35"/>
        <v>4</v>
      </c>
      <c r="F73" s="196">
        <f t="shared" si="35"/>
        <v>5</v>
      </c>
      <c r="G73" s="196">
        <f t="shared" si="35"/>
        <v>11</v>
      </c>
      <c r="H73" s="196">
        <f t="shared" si="35"/>
        <v>0</v>
      </c>
      <c r="I73" s="196">
        <f t="shared" si="35"/>
        <v>9</v>
      </c>
      <c r="J73" s="196">
        <f t="shared" si="35"/>
        <v>6</v>
      </c>
      <c r="K73" s="196">
        <f t="shared" si="35"/>
        <v>5</v>
      </c>
      <c r="L73" s="196">
        <f t="shared" si="35"/>
        <v>11</v>
      </c>
      <c r="M73" s="196">
        <f t="shared" si="35"/>
        <v>10</v>
      </c>
      <c r="N73" s="196">
        <f t="shared" si="35"/>
        <v>9</v>
      </c>
      <c r="O73" s="196">
        <f t="shared" si="35"/>
        <v>9</v>
      </c>
      <c r="P73" s="196">
        <f t="shared" si="35"/>
        <v>6</v>
      </c>
      <c r="Q73" s="196">
        <f t="shared" si="35"/>
        <v>6</v>
      </c>
      <c r="R73" s="196">
        <f t="shared" si="35"/>
        <v>5</v>
      </c>
      <c r="S73" s="196">
        <f t="shared" si="35"/>
        <v>7</v>
      </c>
      <c r="T73" s="196">
        <f t="shared" si="35"/>
        <v>17</v>
      </c>
      <c r="U73" s="196">
        <f t="shared" si="35"/>
        <v>12</v>
      </c>
      <c r="V73" s="196">
        <f t="shared" si="35"/>
        <v>4</v>
      </c>
      <c r="W73" s="196">
        <f t="shared" si="35"/>
        <v>3</v>
      </c>
      <c r="X73" s="196">
        <f t="shared" si="35"/>
        <v>1</v>
      </c>
      <c r="Y73" s="196">
        <f t="shared" si="35"/>
        <v>8</v>
      </c>
      <c r="Z73" s="196">
        <f t="shared" si="35"/>
        <v>10</v>
      </c>
      <c r="AA73" s="196">
        <f t="shared" si="35"/>
        <v>6</v>
      </c>
      <c r="AB73" s="196">
        <f t="shared" si="35"/>
        <v>4</v>
      </c>
      <c r="AC73" s="196">
        <f t="shared" si="35"/>
        <v>7</v>
      </c>
      <c r="AD73" s="196">
        <f t="shared" si="35"/>
        <v>3</v>
      </c>
      <c r="AE73" s="196">
        <f t="shared" si="35"/>
        <v>7</v>
      </c>
      <c r="AF73" s="196">
        <f t="shared" si="35"/>
        <v>4</v>
      </c>
      <c r="AG73" s="196">
        <f t="shared" si="31"/>
        <v>190</v>
      </c>
    </row>
    <row r="74" spans="1:78" s="184" customFormat="1" x14ac:dyDescent="0.25">
      <c r="A74" s="183" t="s">
        <v>198</v>
      </c>
      <c r="B74" s="196">
        <f t="shared" ref="B74:AF74" si="36">B54+B44</f>
        <v>35</v>
      </c>
      <c r="C74" s="196">
        <f t="shared" si="36"/>
        <v>15</v>
      </c>
      <c r="D74" s="196">
        <f t="shared" si="36"/>
        <v>27</v>
      </c>
      <c r="E74" s="196">
        <f t="shared" si="36"/>
        <v>25</v>
      </c>
      <c r="F74" s="196">
        <f t="shared" si="36"/>
        <v>37</v>
      </c>
      <c r="G74" s="196">
        <f t="shared" si="36"/>
        <v>32</v>
      </c>
      <c r="H74" s="196">
        <f t="shared" si="36"/>
        <v>23</v>
      </c>
      <c r="I74" s="196">
        <f t="shared" si="36"/>
        <v>34</v>
      </c>
      <c r="J74" s="196">
        <f t="shared" si="36"/>
        <v>23</v>
      </c>
      <c r="K74" s="196">
        <f t="shared" si="36"/>
        <v>17</v>
      </c>
      <c r="L74" s="196">
        <f t="shared" si="36"/>
        <v>42</v>
      </c>
      <c r="M74" s="196">
        <f t="shared" si="36"/>
        <v>28</v>
      </c>
      <c r="N74" s="196">
        <f t="shared" si="36"/>
        <v>33</v>
      </c>
      <c r="O74" s="196">
        <f t="shared" si="36"/>
        <v>27</v>
      </c>
      <c r="P74" s="196">
        <f t="shared" si="36"/>
        <v>34</v>
      </c>
      <c r="Q74" s="196">
        <f t="shared" si="36"/>
        <v>31</v>
      </c>
      <c r="R74" s="196">
        <f t="shared" si="36"/>
        <v>19</v>
      </c>
      <c r="S74" s="196">
        <f t="shared" si="36"/>
        <v>41</v>
      </c>
      <c r="T74" s="196">
        <f t="shared" si="36"/>
        <v>35</v>
      </c>
      <c r="U74" s="196">
        <f t="shared" si="36"/>
        <v>62</v>
      </c>
      <c r="V74" s="196">
        <f t="shared" si="36"/>
        <v>21</v>
      </c>
      <c r="W74" s="196">
        <f t="shared" si="36"/>
        <v>19</v>
      </c>
      <c r="X74" s="196">
        <f t="shared" si="36"/>
        <v>8</v>
      </c>
      <c r="Y74" s="196">
        <f t="shared" si="36"/>
        <v>21</v>
      </c>
      <c r="Z74" s="196">
        <f t="shared" si="36"/>
        <v>107</v>
      </c>
      <c r="AA74" s="196">
        <f t="shared" si="36"/>
        <v>20</v>
      </c>
      <c r="AB74" s="196">
        <f t="shared" si="36"/>
        <v>23</v>
      </c>
      <c r="AC74" s="196">
        <f t="shared" si="36"/>
        <v>21</v>
      </c>
      <c r="AD74" s="196">
        <f t="shared" si="36"/>
        <v>23</v>
      </c>
      <c r="AE74" s="196">
        <f t="shared" si="36"/>
        <v>12</v>
      </c>
      <c r="AF74" s="196">
        <f t="shared" si="36"/>
        <v>13</v>
      </c>
      <c r="AG74" s="196">
        <f t="shared" si="31"/>
        <v>858</v>
      </c>
    </row>
    <row r="75" spans="1:78" s="30" customFormat="1" x14ac:dyDescent="0.25">
      <c r="A75" s="185" t="s">
        <v>50</v>
      </c>
      <c r="B75" s="61">
        <f t="shared" ref="B75:AF75" si="37">B55</f>
        <v>2.8009259259259259E-3</v>
      </c>
      <c r="C75" s="61">
        <f t="shared" si="37"/>
        <v>1.1921296296296296E-3</v>
      </c>
      <c r="D75" s="61">
        <f t="shared" si="37"/>
        <v>2.2106481481481478E-3</v>
      </c>
      <c r="E75" s="61">
        <f t="shared" si="37"/>
        <v>1.7708333333333332E-3</v>
      </c>
      <c r="F75" s="61">
        <f t="shared" si="37"/>
        <v>2.8935185185185188E-3</v>
      </c>
      <c r="G75" s="61">
        <f t="shared" si="37"/>
        <v>2.4652777777777776E-3</v>
      </c>
      <c r="H75" s="61">
        <f t="shared" si="37"/>
        <v>1.6782407407407406E-3</v>
      </c>
      <c r="I75" s="61">
        <f t="shared" si="37"/>
        <v>2.3032407407407407E-3</v>
      </c>
      <c r="J75" s="61">
        <f t="shared" si="37"/>
        <v>2.488425925925926E-3</v>
      </c>
      <c r="K75" s="61">
        <f t="shared" si="37"/>
        <v>2.3379629629629631E-3</v>
      </c>
      <c r="L75" s="61">
        <f t="shared" si="37"/>
        <v>4.5023148148148149E-3</v>
      </c>
      <c r="M75" s="61">
        <f t="shared" si="37"/>
        <v>2.4189814814814816E-3</v>
      </c>
      <c r="N75" s="61">
        <f t="shared" si="37"/>
        <v>3.8425925925925923E-3</v>
      </c>
      <c r="O75" s="61">
        <f t="shared" si="37"/>
        <v>2.1064814814814813E-3</v>
      </c>
      <c r="P75" s="61">
        <f t="shared" si="37"/>
        <v>1.5046296296296294E-3</v>
      </c>
      <c r="Q75" s="61">
        <f t="shared" si="37"/>
        <v>2.673611111111111E-3</v>
      </c>
      <c r="R75" s="61">
        <f t="shared" si="37"/>
        <v>1.1458333333333333E-3</v>
      </c>
      <c r="S75" s="61">
        <f t="shared" si="37"/>
        <v>2.8240740740740739E-3</v>
      </c>
      <c r="T75" s="61">
        <f t="shared" si="37"/>
        <v>2.8009259259259259E-3</v>
      </c>
      <c r="U75" s="61">
        <f t="shared" si="37"/>
        <v>2.685185185185185E-3</v>
      </c>
      <c r="V75" s="61">
        <f t="shared" si="37"/>
        <v>2.4305555555555556E-3</v>
      </c>
      <c r="W75" s="61">
        <f t="shared" si="37"/>
        <v>1.9560185185185184E-3</v>
      </c>
      <c r="X75" s="61">
        <f t="shared" si="37"/>
        <v>9.7222222222222209E-4</v>
      </c>
      <c r="Y75" s="61">
        <f t="shared" si="37"/>
        <v>1.736111111111111E-3</v>
      </c>
      <c r="Z75" s="61">
        <f t="shared" si="37"/>
        <v>4.7106481481481478E-3</v>
      </c>
      <c r="AA75" s="61">
        <f t="shared" si="37"/>
        <v>2.6620370370370374E-3</v>
      </c>
      <c r="AB75" s="61">
        <f t="shared" si="37"/>
        <v>2.2800925925925927E-3</v>
      </c>
      <c r="AC75" s="61">
        <f t="shared" si="37"/>
        <v>3.3101851851851851E-3</v>
      </c>
      <c r="AD75" s="61">
        <f t="shared" si="37"/>
        <v>2.0601851851851853E-3</v>
      </c>
      <c r="AE75" s="61">
        <f t="shared" si="37"/>
        <v>5.4398148148148144E-4</v>
      </c>
      <c r="AF75" s="61">
        <f t="shared" si="37"/>
        <v>1.8402777777777777E-3</v>
      </c>
      <c r="AG75" s="61">
        <f>AVERAGE(B75:AF75)</f>
        <v>2.3596176821983265E-3</v>
      </c>
    </row>
    <row r="76" spans="1:78" s="184" customFormat="1" x14ac:dyDescent="0.25">
      <c r="A76" s="183" t="s">
        <v>66</v>
      </c>
      <c r="B76" s="208">
        <f t="shared" ref="B76:AF76" si="38">B56</f>
        <v>1.4513888888888889E-2</v>
      </c>
      <c r="C76" s="208">
        <f t="shared" si="38"/>
        <v>1.306712962962963E-2</v>
      </c>
      <c r="D76" s="208">
        <f t="shared" si="38"/>
        <v>2.0324074074074074E-2</v>
      </c>
      <c r="E76" s="208">
        <f t="shared" si="38"/>
        <v>1.5138888888888889E-2</v>
      </c>
      <c r="F76" s="208">
        <f t="shared" si="38"/>
        <v>1.7546296296296296E-2</v>
      </c>
      <c r="G76" s="208">
        <f t="shared" si="38"/>
        <v>1.8645833333333334E-2</v>
      </c>
      <c r="H76" s="208">
        <f t="shared" si="38"/>
        <v>1.4756944444444446E-2</v>
      </c>
      <c r="I76" s="208">
        <f t="shared" si="38"/>
        <v>1.6782407407407409E-2</v>
      </c>
      <c r="J76" s="208">
        <f t="shared" si="38"/>
        <v>1.4826388888888889E-2</v>
      </c>
      <c r="K76" s="208">
        <f t="shared" si="38"/>
        <v>1.5671296296296298E-2</v>
      </c>
      <c r="L76" s="208">
        <f t="shared" si="38"/>
        <v>1.7222222222222222E-2</v>
      </c>
      <c r="M76" s="208">
        <f t="shared" si="38"/>
        <v>1.383101851851852E-2</v>
      </c>
      <c r="N76" s="208">
        <f t="shared" si="38"/>
        <v>1.5277777777777777E-2</v>
      </c>
      <c r="O76" s="208">
        <f t="shared" si="38"/>
        <v>1.3912037037037037E-2</v>
      </c>
      <c r="P76" s="208">
        <f t="shared" si="38"/>
        <v>1.4918981481481483E-2</v>
      </c>
      <c r="Q76" s="208">
        <f t="shared" si="38"/>
        <v>1.6377314814814813E-2</v>
      </c>
      <c r="R76" s="208">
        <f t="shared" si="38"/>
        <v>1.8518518518518521E-2</v>
      </c>
      <c r="S76" s="208">
        <f t="shared" si="38"/>
        <v>1.4467592592592593E-2</v>
      </c>
      <c r="T76" s="208">
        <f t="shared" si="38"/>
        <v>1.6608796296296299E-2</v>
      </c>
      <c r="U76" s="208">
        <f t="shared" si="38"/>
        <v>1.9872685185185184E-2</v>
      </c>
      <c r="V76" s="208">
        <f t="shared" si="38"/>
        <v>1.695601851851852E-2</v>
      </c>
      <c r="W76" s="208">
        <f t="shared" si="38"/>
        <v>1.7199074074074071E-2</v>
      </c>
      <c r="X76" s="208">
        <f t="shared" si="38"/>
        <v>1.4641203703703703E-2</v>
      </c>
      <c r="Y76" s="208">
        <f t="shared" si="38"/>
        <v>1.8518518518518521E-2</v>
      </c>
      <c r="Z76" s="208">
        <f t="shared" si="38"/>
        <v>2.0844907407407406E-2</v>
      </c>
      <c r="AA76" s="208">
        <f t="shared" si="38"/>
        <v>1.5081018518518516E-2</v>
      </c>
      <c r="AB76" s="208">
        <f t="shared" si="38"/>
        <v>1.5810185185185184E-2</v>
      </c>
      <c r="AC76" s="208">
        <f t="shared" si="38"/>
        <v>1.5081018518518516E-2</v>
      </c>
      <c r="AD76" s="208">
        <f t="shared" si="38"/>
        <v>1.9976851851851853E-2</v>
      </c>
      <c r="AE76" s="208">
        <f t="shared" si="38"/>
        <v>1.4918981481481483E-2</v>
      </c>
      <c r="AF76" s="208">
        <f t="shared" si="38"/>
        <v>1.3761574074074074E-2</v>
      </c>
      <c r="AG76" s="79">
        <f t="shared" ref="AG76:AG77" si="39">AVERAGE(B76:AF76)</f>
        <v>1.6292562724014338E-2</v>
      </c>
      <c r="AH76" s="270"/>
    </row>
    <row r="77" spans="1:78" s="184" customFormat="1" x14ac:dyDescent="0.25">
      <c r="A77" s="183" t="s">
        <v>124</v>
      </c>
      <c r="B77" s="208">
        <f t="shared" ref="B77:AF77" si="40">+B57</f>
        <v>1.5868055555555555E-2</v>
      </c>
      <c r="C77" s="208">
        <f t="shared" si="40"/>
        <v>1.5532407407407406E-2</v>
      </c>
      <c r="D77" s="208">
        <f t="shared" si="40"/>
        <v>1.1840277777777778E-2</v>
      </c>
      <c r="E77" s="208">
        <f t="shared" si="40"/>
        <v>1.3194444444444444E-2</v>
      </c>
      <c r="F77" s="208">
        <f t="shared" si="40"/>
        <v>1.9641203703703706E-2</v>
      </c>
      <c r="G77" s="208">
        <f t="shared" si="40"/>
        <v>1.8819444444444448E-2</v>
      </c>
      <c r="H77" s="208">
        <f t="shared" si="40"/>
        <v>1.5729166666666666E-2</v>
      </c>
      <c r="I77" s="208">
        <f t="shared" si="40"/>
        <v>1.7523148148148149E-2</v>
      </c>
      <c r="J77" s="208">
        <f t="shared" si="40"/>
        <v>2.0682870370370372E-2</v>
      </c>
      <c r="K77" s="208">
        <f t="shared" si="40"/>
        <v>6.5046296296296302E-3</v>
      </c>
      <c r="L77" s="208">
        <f t="shared" si="40"/>
        <v>1.9016203703703705E-2</v>
      </c>
      <c r="M77" s="208">
        <f t="shared" si="40"/>
        <v>1.3935185185185184E-2</v>
      </c>
      <c r="N77" s="208">
        <f t="shared" si="40"/>
        <v>2.0543981481481479E-2</v>
      </c>
      <c r="O77" s="208">
        <f t="shared" si="40"/>
        <v>1.4270833333333335E-2</v>
      </c>
      <c r="P77" s="208">
        <f t="shared" si="40"/>
        <v>1.1319444444444444E-2</v>
      </c>
      <c r="Q77" s="208">
        <f t="shared" si="40"/>
        <v>1.7199074074074071E-2</v>
      </c>
      <c r="R77" s="208">
        <f t="shared" si="40"/>
        <v>7.0717592592592594E-3</v>
      </c>
      <c r="S77" s="208">
        <f t="shared" si="40"/>
        <v>2.011574074074074E-2</v>
      </c>
      <c r="T77" s="208">
        <f t="shared" si="40"/>
        <v>9.7916666666666655E-3</v>
      </c>
      <c r="U77" s="208">
        <f t="shared" si="40"/>
        <v>2.1493055555555557E-2</v>
      </c>
      <c r="V77" s="208">
        <f t="shared" si="40"/>
        <v>1.4016203703703704E-2</v>
      </c>
      <c r="W77" s="208">
        <f t="shared" si="40"/>
        <v>1.3136574074074077E-2</v>
      </c>
      <c r="X77" s="208">
        <f t="shared" si="40"/>
        <v>5.138888888888889E-3</v>
      </c>
      <c r="Y77" s="208">
        <f t="shared" si="40"/>
        <v>8.4953703703703701E-3</v>
      </c>
      <c r="Z77" s="208">
        <f t="shared" si="40"/>
        <v>1.9872685185185184E-2</v>
      </c>
      <c r="AA77" s="208">
        <f t="shared" si="40"/>
        <v>1.1678240740740741E-2</v>
      </c>
      <c r="AB77" s="208">
        <f t="shared" si="40"/>
        <v>1.834490740740741E-2</v>
      </c>
      <c r="AC77" s="208">
        <f t="shared" si="40"/>
        <v>1.8668981481481481E-2</v>
      </c>
      <c r="AD77" s="208">
        <f t="shared" si="40"/>
        <v>1.681712962962963E-2</v>
      </c>
      <c r="AE77" s="208">
        <f t="shared" si="40"/>
        <v>3.7847222222222223E-3</v>
      </c>
      <c r="AF77" s="208">
        <f t="shared" si="40"/>
        <v>1.4780092592592595E-2</v>
      </c>
      <c r="AG77" s="79">
        <f t="shared" si="39"/>
        <v>1.4671818996415772E-2</v>
      </c>
      <c r="AH77" s="270"/>
    </row>
    <row r="78" spans="1:78" s="182" customFormat="1" ht="15.75" customHeight="1" x14ac:dyDescent="0.25">
      <c r="A78" s="285" t="s">
        <v>233</v>
      </c>
      <c r="B78" s="186">
        <f>SUM(B58,B45)</f>
        <v>31</v>
      </c>
      <c r="C78" s="186">
        <f t="shared" ref="C78:AF78" si="41">SUM(C58,C45)</f>
        <v>22</v>
      </c>
      <c r="D78" s="186">
        <f t="shared" si="41"/>
        <v>19</v>
      </c>
      <c r="E78" s="186">
        <f t="shared" si="41"/>
        <v>45</v>
      </c>
      <c r="F78" s="186">
        <f t="shared" si="41"/>
        <v>65</v>
      </c>
      <c r="G78" s="186">
        <f t="shared" si="41"/>
        <v>68</v>
      </c>
      <c r="H78" s="186">
        <f t="shared" si="41"/>
        <v>44</v>
      </c>
      <c r="I78" s="186">
        <f t="shared" si="41"/>
        <v>62</v>
      </c>
      <c r="J78" s="186">
        <f t="shared" si="41"/>
        <v>63</v>
      </c>
      <c r="K78" s="186">
        <f t="shared" si="41"/>
        <v>19</v>
      </c>
      <c r="L78" s="186">
        <f t="shared" si="41"/>
        <v>75</v>
      </c>
      <c r="M78" s="186">
        <f t="shared" si="41"/>
        <v>21</v>
      </c>
      <c r="N78" s="186">
        <f t="shared" si="41"/>
        <v>57</v>
      </c>
      <c r="O78" s="186">
        <f t="shared" si="41"/>
        <v>43</v>
      </c>
      <c r="P78" s="186">
        <f t="shared" si="41"/>
        <v>64</v>
      </c>
      <c r="Q78" s="186">
        <f t="shared" si="41"/>
        <v>48</v>
      </c>
      <c r="R78" s="186">
        <f t="shared" si="41"/>
        <v>35</v>
      </c>
      <c r="S78" s="186">
        <f t="shared" si="41"/>
        <v>67</v>
      </c>
      <c r="T78" s="186">
        <f t="shared" si="41"/>
        <v>45</v>
      </c>
      <c r="U78" s="186">
        <f t="shared" si="41"/>
        <v>51</v>
      </c>
      <c r="V78" s="186">
        <f t="shared" si="41"/>
        <v>47</v>
      </c>
      <c r="W78" s="186">
        <f t="shared" si="41"/>
        <v>89</v>
      </c>
      <c r="X78" s="186">
        <f t="shared" si="41"/>
        <v>16</v>
      </c>
      <c r="Y78" s="186">
        <f t="shared" si="41"/>
        <v>23</v>
      </c>
      <c r="Z78" s="186">
        <f t="shared" si="41"/>
        <v>75</v>
      </c>
      <c r="AA78" s="186">
        <f t="shared" si="41"/>
        <v>53</v>
      </c>
      <c r="AB78" s="186">
        <f t="shared" si="41"/>
        <v>71</v>
      </c>
      <c r="AC78" s="186">
        <f t="shared" si="41"/>
        <v>65</v>
      </c>
      <c r="AD78" s="186">
        <f t="shared" si="41"/>
        <v>76</v>
      </c>
      <c r="AE78" s="186">
        <f t="shared" si="41"/>
        <v>59</v>
      </c>
      <c r="AF78" s="186">
        <f t="shared" si="41"/>
        <v>27</v>
      </c>
      <c r="AG78" s="84">
        <f>SUM(B78:AF78)</f>
        <v>1545</v>
      </c>
      <c r="AH78" s="84"/>
      <c r="AI78" s="84"/>
      <c r="AJ78" s="84"/>
      <c r="AK78" s="84"/>
      <c r="AL78" s="84"/>
      <c r="AM78" s="84"/>
      <c r="AN78" s="84"/>
      <c r="AO78" s="84"/>
      <c r="AP78" s="84"/>
      <c r="AQ78" s="84"/>
      <c r="AR78" s="84"/>
      <c r="AS78" s="84"/>
      <c r="AT78" s="84"/>
      <c r="AU78" s="84"/>
      <c r="AV78" s="84"/>
      <c r="AW78" s="84"/>
      <c r="AX78" s="84"/>
      <c r="AY78" s="84"/>
      <c r="AZ78" s="84"/>
      <c r="BA78" s="84"/>
      <c r="BB78" s="84"/>
      <c r="BC78" s="84"/>
      <c r="BD78" s="84"/>
      <c r="BE78" s="84"/>
      <c r="BF78" s="84"/>
      <c r="BG78" s="84"/>
      <c r="BH78" s="84"/>
      <c r="BI78" s="84"/>
      <c r="BJ78" s="84"/>
      <c r="BK78" s="84"/>
      <c r="BL78" s="84"/>
      <c r="BM78" s="84"/>
      <c r="BN78" s="84"/>
      <c r="BO78" s="84"/>
      <c r="BP78" s="84"/>
      <c r="BQ78" s="84"/>
      <c r="BR78" s="84"/>
      <c r="BS78" s="84"/>
      <c r="BT78" s="84"/>
      <c r="BU78" s="84"/>
      <c r="BV78" s="84"/>
      <c r="BW78" s="84"/>
      <c r="BX78" s="84"/>
      <c r="BY78" s="84"/>
      <c r="BZ78" s="84"/>
    </row>
    <row r="79" spans="1:78" s="184" customFormat="1" x14ac:dyDescent="0.25">
      <c r="A79" s="183" t="s">
        <v>230</v>
      </c>
      <c r="B79" s="196">
        <f>SUM(B68,B78)</f>
        <v>184</v>
      </c>
      <c r="C79" s="196">
        <f t="shared" ref="C79:AF79" si="42">SUM(C68,C78)</f>
        <v>184</v>
      </c>
      <c r="D79" s="196">
        <f t="shared" si="42"/>
        <v>140</v>
      </c>
      <c r="E79" s="196">
        <f t="shared" si="42"/>
        <v>198</v>
      </c>
      <c r="F79" s="196">
        <f t="shared" si="42"/>
        <v>226</v>
      </c>
      <c r="G79" s="196">
        <f t="shared" si="42"/>
        <v>223</v>
      </c>
      <c r="H79" s="196">
        <f t="shared" si="42"/>
        <v>192</v>
      </c>
      <c r="I79" s="196">
        <f t="shared" si="42"/>
        <v>242</v>
      </c>
      <c r="J79" s="196">
        <f t="shared" si="42"/>
        <v>220</v>
      </c>
      <c r="K79" s="196">
        <f t="shared" si="42"/>
        <v>165</v>
      </c>
      <c r="L79" s="196">
        <f t="shared" si="42"/>
        <v>241</v>
      </c>
      <c r="M79" s="196">
        <f t="shared" si="42"/>
        <v>163</v>
      </c>
      <c r="N79" s="196">
        <f t="shared" si="42"/>
        <v>216</v>
      </c>
      <c r="O79" s="196">
        <f t="shared" si="42"/>
        <v>218</v>
      </c>
      <c r="P79" s="196">
        <f t="shared" si="42"/>
        <v>238</v>
      </c>
      <c r="Q79" s="196">
        <f t="shared" si="42"/>
        <v>190</v>
      </c>
      <c r="R79" s="196">
        <f t="shared" si="42"/>
        <v>181</v>
      </c>
      <c r="S79" s="196">
        <f t="shared" si="42"/>
        <v>243</v>
      </c>
      <c r="T79" s="196">
        <f t="shared" si="42"/>
        <v>206</v>
      </c>
      <c r="U79" s="196">
        <f t="shared" si="42"/>
        <v>270</v>
      </c>
      <c r="V79" s="196">
        <f t="shared" si="42"/>
        <v>180</v>
      </c>
      <c r="W79" s="196">
        <f t="shared" si="42"/>
        <v>266</v>
      </c>
      <c r="X79" s="196">
        <f t="shared" si="42"/>
        <v>132</v>
      </c>
      <c r="Y79" s="196">
        <f t="shared" si="42"/>
        <v>144</v>
      </c>
      <c r="Z79" s="196">
        <f t="shared" si="42"/>
        <v>316</v>
      </c>
      <c r="AA79" s="196">
        <f t="shared" si="42"/>
        <v>203</v>
      </c>
      <c r="AB79" s="196">
        <f t="shared" si="42"/>
        <v>213</v>
      </c>
      <c r="AC79" s="196">
        <f t="shared" si="42"/>
        <v>240</v>
      </c>
      <c r="AD79" s="196">
        <f t="shared" si="42"/>
        <v>230</v>
      </c>
      <c r="AE79" s="196">
        <f t="shared" si="42"/>
        <v>194</v>
      </c>
      <c r="AF79" s="196">
        <f t="shared" si="42"/>
        <v>156</v>
      </c>
      <c r="AG79" s="84">
        <f>SUM(B79:AF79)</f>
        <v>6414</v>
      </c>
      <c r="AH79" s="84"/>
      <c r="AI79" s="84"/>
      <c r="AJ79" s="84"/>
      <c r="AK79" s="84"/>
      <c r="AL79" s="84"/>
      <c r="AM79" s="84"/>
      <c r="AN79" s="84"/>
      <c r="AO79" s="84"/>
      <c r="AP79" s="84"/>
      <c r="AQ79" s="84"/>
      <c r="AR79" s="84"/>
      <c r="AS79" s="84"/>
      <c r="AT79" s="84"/>
      <c r="AU79" s="84"/>
      <c r="AV79" s="84"/>
      <c r="AW79" s="84"/>
      <c r="AX79" s="84"/>
      <c r="AY79" s="84"/>
      <c r="AZ79" s="84"/>
      <c r="BA79" s="84"/>
      <c r="BB79" s="84"/>
      <c r="BC79" s="84"/>
      <c r="BD79" s="84"/>
      <c r="BE79" s="84"/>
      <c r="BF79" s="84"/>
      <c r="BG79" s="84"/>
      <c r="BH79" s="84"/>
      <c r="BI79" s="84"/>
      <c r="BJ79" s="84"/>
      <c r="BK79" s="84"/>
      <c r="BL79" s="84"/>
      <c r="BM79" s="84"/>
      <c r="BN79" s="84"/>
      <c r="BO79" s="84"/>
      <c r="BP79" s="84"/>
      <c r="BQ79" s="84"/>
      <c r="BR79" s="84"/>
      <c r="BS79" s="84"/>
      <c r="BT79" s="84"/>
      <c r="BU79" s="84"/>
      <c r="BV79" s="84"/>
      <c r="BW79" s="84"/>
      <c r="BX79" s="84"/>
      <c r="BY79" s="84"/>
      <c r="BZ79" s="84"/>
    </row>
    <row r="80" spans="1:78" s="1" customFormat="1" x14ac:dyDescent="0.25">
      <c r="A80" s="57" t="s">
        <v>58</v>
      </c>
      <c r="B80" s="19">
        <f t="shared" ref="B80:AG80" si="43">SUM(B69/B68)</f>
        <v>0.6143790849673203</v>
      </c>
      <c r="C80" s="19">
        <f t="shared" si="43"/>
        <v>0.76543209876543206</v>
      </c>
      <c r="D80" s="19">
        <f t="shared" si="43"/>
        <v>0.68595041322314054</v>
      </c>
      <c r="E80" s="19">
        <f t="shared" si="43"/>
        <v>0.73856209150326801</v>
      </c>
      <c r="F80" s="19">
        <f t="shared" si="43"/>
        <v>0.63975155279503104</v>
      </c>
      <c r="G80" s="19">
        <f t="shared" si="43"/>
        <v>0.63225806451612898</v>
      </c>
      <c r="H80" s="19">
        <f t="shared" si="43"/>
        <v>0.70270270270270274</v>
      </c>
      <c r="I80" s="19">
        <f t="shared" si="43"/>
        <v>0.66111111111111109</v>
      </c>
      <c r="J80" s="19">
        <f t="shared" si="43"/>
        <v>0.69426751592356684</v>
      </c>
      <c r="K80" s="19">
        <f t="shared" si="43"/>
        <v>0.71917808219178081</v>
      </c>
      <c r="L80" s="19">
        <f t="shared" si="43"/>
        <v>0.63253012048192769</v>
      </c>
      <c r="M80" s="19">
        <f t="shared" si="43"/>
        <v>0.59859154929577463</v>
      </c>
      <c r="N80" s="19">
        <f t="shared" si="43"/>
        <v>0.62264150943396224</v>
      </c>
      <c r="O80" s="19">
        <f t="shared" si="43"/>
        <v>0.61142857142857143</v>
      </c>
      <c r="P80" s="19">
        <f t="shared" si="43"/>
        <v>0.67241379310344829</v>
      </c>
      <c r="Q80" s="19">
        <f t="shared" si="43"/>
        <v>0.65492957746478875</v>
      </c>
      <c r="R80" s="19">
        <f t="shared" si="43"/>
        <v>0.72602739726027399</v>
      </c>
      <c r="S80" s="19">
        <f t="shared" si="43"/>
        <v>0.625</v>
      </c>
      <c r="T80" s="19">
        <f t="shared" si="43"/>
        <v>0.6149068322981367</v>
      </c>
      <c r="U80" s="19">
        <f t="shared" si="43"/>
        <v>0.52511415525114158</v>
      </c>
      <c r="V80" s="19">
        <f t="shared" si="43"/>
        <v>0.73684210526315785</v>
      </c>
      <c r="W80" s="19">
        <f t="shared" si="43"/>
        <v>0.76271186440677963</v>
      </c>
      <c r="X80" s="19">
        <f t="shared" si="43"/>
        <v>0.81896551724137934</v>
      </c>
      <c r="Y80" s="19">
        <f t="shared" si="43"/>
        <v>0.6776859504132231</v>
      </c>
      <c r="Z80" s="19">
        <f t="shared" si="43"/>
        <v>0.43568464730290457</v>
      </c>
      <c r="AA80" s="19">
        <f t="shared" si="43"/>
        <v>0.70666666666666667</v>
      </c>
      <c r="AB80" s="19">
        <f t="shared" si="43"/>
        <v>0.73239436619718312</v>
      </c>
      <c r="AC80" s="19">
        <f t="shared" si="43"/>
        <v>0.72</v>
      </c>
      <c r="AD80" s="19">
        <f t="shared" si="43"/>
        <v>0.75324675324675328</v>
      </c>
      <c r="AE80" s="19">
        <f t="shared" si="43"/>
        <v>0.73333333333333328</v>
      </c>
      <c r="AF80" s="19">
        <f t="shared" si="43"/>
        <v>0.73643410852713176</v>
      </c>
      <c r="AG80" s="19">
        <f t="shared" si="43"/>
        <v>0.66556873078612211</v>
      </c>
    </row>
    <row r="81" spans="1:78" s="1" customFormat="1" x14ac:dyDescent="0.25">
      <c r="A81" s="57" t="s">
        <v>60</v>
      </c>
      <c r="B81" s="19">
        <f t="shared" ref="B81:AG81" si="44">SUM(B71/B68)</f>
        <v>0.38562091503267976</v>
      </c>
      <c r="C81" s="19">
        <f t="shared" si="44"/>
        <v>0.23456790123456789</v>
      </c>
      <c r="D81" s="19">
        <f t="shared" si="44"/>
        <v>0.31404958677685951</v>
      </c>
      <c r="E81" s="19">
        <f t="shared" si="44"/>
        <v>0.26143790849673204</v>
      </c>
      <c r="F81" s="19">
        <f t="shared" si="44"/>
        <v>0.36024844720496896</v>
      </c>
      <c r="G81" s="19">
        <f t="shared" si="44"/>
        <v>0.36774193548387096</v>
      </c>
      <c r="H81" s="19">
        <f t="shared" si="44"/>
        <v>0.29729729729729731</v>
      </c>
      <c r="I81" s="19">
        <f t="shared" si="44"/>
        <v>0.33888888888888891</v>
      </c>
      <c r="J81" s="19">
        <f t="shared" si="44"/>
        <v>0.30573248407643311</v>
      </c>
      <c r="K81" s="19">
        <f t="shared" si="44"/>
        <v>0.28082191780821919</v>
      </c>
      <c r="L81" s="19">
        <f t="shared" si="44"/>
        <v>0.36746987951807231</v>
      </c>
      <c r="M81" s="19">
        <f t="shared" si="44"/>
        <v>0.40140845070422537</v>
      </c>
      <c r="N81" s="19">
        <f t="shared" si="44"/>
        <v>0.37735849056603776</v>
      </c>
      <c r="O81" s="19">
        <f t="shared" si="44"/>
        <v>0.38285714285714284</v>
      </c>
      <c r="P81" s="19">
        <f t="shared" si="44"/>
        <v>0.32758620689655171</v>
      </c>
      <c r="Q81" s="19">
        <f t="shared" si="44"/>
        <v>0.34507042253521125</v>
      </c>
      <c r="R81" s="19">
        <f t="shared" si="44"/>
        <v>0.27397260273972601</v>
      </c>
      <c r="S81" s="19">
        <f t="shared" si="44"/>
        <v>0.375</v>
      </c>
      <c r="T81" s="19">
        <f t="shared" si="44"/>
        <v>0.38509316770186336</v>
      </c>
      <c r="U81" s="19">
        <f t="shared" si="44"/>
        <v>0.47488584474885842</v>
      </c>
      <c r="V81" s="19">
        <f t="shared" si="44"/>
        <v>0.26315789473684209</v>
      </c>
      <c r="W81" s="19">
        <f t="shared" si="44"/>
        <v>0.23728813559322035</v>
      </c>
      <c r="X81" s="19">
        <f t="shared" si="44"/>
        <v>0.18103448275862069</v>
      </c>
      <c r="Y81" s="19">
        <f t="shared" si="44"/>
        <v>0.32231404958677684</v>
      </c>
      <c r="Z81" s="19">
        <f t="shared" si="44"/>
        <v>0.56431535269709543</v>
      </c>
      <c r="AA81" s="19">
        <f t="shared" si="44"/>
        <v>0.29333333333333333</v>
      </c>
      <c r="AB81" s="19">
        <f t="shared" si="44"/>
        <v>0.26760563380281688</v>
      </c>
      <c r="AC81" s="19">
        <f t="shared" si="44"/>
        <v>0.28000000000000003</v>
      </c>
      <c r="AD81" s="19">
        <f t="shared" si="44"/>
        <v>0.24675324675324675</v>
      </c>
      <c r="AE81" s="19">
        <f t="shared" si="44"/>
        <v>0.26666666666666666</v>
      </c>
      <c r="AF81" s="19">
        <f t="shared" si="44"/>
        <v>0.26356589147286824</v>
      </c>
      <c r="AG81" s="19">
        <f t="shared" si="44"/>
        <v>0.33421168203776902</v>
      </c>
    </row>
    <row r="82" spans="1:78" s="1" customFormat="1" x14ac:dyDescent="0.25">
      <c r="A82" s="19" t="str">
        <f>A61</f>
        <v>Abandoned: Before 5 seconds %</v>
      </c>
      <c r="B82" s="19">
        <f t="shared" ref="B82:AG82" si="45">SUM(B72/B71)</f>
        <v>0.30508474576271188</v>
      </c>
      <c r="C82" s="19">
        <f t="shared" si="45"/>
        <v>0.39473684210526316</v>
      </c>
      <c r="D82" s="19">
        <f t="shared" si="45"/>
        <v>0.26315789473684209</v>
      </c>
      <c r="E82" s="19">
        <f t="shared" si="45"/>
        <v>0.27500000000000002</v>
      </c>
      <c r="F82" s="19">
        <f t="shared" si="45"/>
        <v>0.27586206896551724</v>
      </c>
      <c r="G82" s="19">
        <f t="shared" si="45"/>
        <v>0.24561403508771928</v>
      </c>
      <c r="H82" s="19">
        <f t="shared" si="45"/>
        <v>0.47727272727272729</v>
      </c>
      <c r="I82" s="19">
        <f t="shared" si="45"/>
        <v>0.29508196721311475</v>
      </c>
      <c r="J82" s="19">
        <f t="shared" si="45"/>
        <v>0.39583333333333331</v>
      </c>
      <c r="K82" s="19">
        <f t="shared" si="45"/>
        <v>0.46341463414634149</v>
      </c>
      <c r="L82" s="19">
        <f t="shared" si="45"/>
        <v>0.13114754098360656</v>
      </c>
      <c r="M82" s="19">
        <f t="shared" si="45"/>
        <v>0.33333333333333331</v>
      </c>
      <c r="N82" s="19">
        <f t="shared" si="45"/>
        <v>0.3</v>
      </c>
      <c r="O82" s="19">
        <f t="shared" si="45"/>
        <v>0.46268656716417911</v>
      </c>
      <c r="P82" s="19">
        <f t="shared" si="45"/>
        <v>0.2982456140350877</v>
      </c>
      <c r="Q82" s="19">
        <f t="shared" si="45"/>
        <v>0.24489795918367346</v>
      </c>
      <c r="R82" s="19">
        <f t="shared" si="45"/>
        <v>0.4</v>
      </c>
      <c r="S82" s="19">
        <f t="shared" si="45"/>
        <v>0.27272727272727271</v>
      </c>
      <c r="T82" s="19">
        <f t="shared" si="45"/>
        <v>0.16129032258064516</v>
      </c>
      <c r="U82" s="19">
        <f t="shared" si="45"/>
        <v>0.28846153846153844</v>
      </c>
      <c r="V82" s="19">
        <f t="shared" si="45"/>
        <v>0.2857142857142857</v>
      </c>
      <c r="W82" s="19">
        <f t="shared" si="45"/>
        <v>0.47619047619047616</v>
      </c>
      <c r="X82" s="19">
        <f t="shared" si="45"/>
        <v>0.5714285714285714</v>
      </c>
      <c r="Y82" s="19">
        <f t="shared" si="45"/>
        <v>0.25641025641025639</v>
      </c>
      <c r="Z82" s="19">
        <f t="shared" si="45"/>
        <v>0.13970588235294118</v>
      </c>
      <c r="AA82" s="19">
        <f t="shared" si="45"/>
        <v>0.40909090909090912</v>
      </c>
      <c r="AB82" s="19">
        <f t="shared" si="45"/>
        <v>0.28947368421052633</v>
      </c>
      <c r="AC82" s="19">
        <f t="shared" si="45"/>
        <v>0.42857142857142855</v>
      </c>
      <c r="AD82" s="19">
        <f t="shared" si="45"/>
        <v>0.31578947368421051</v>
      </c>
      <c r="AE82" s="19">
        <f t="shared" si="45"/>
        <v>0.47222222222222221</v>
      </c>
      <c r="AF82" s="19">
        <f t="shared" si="45"/>
        <v>0.5</v>
      </c>
      <c r="AG82" s="19">
        <f t="shared" si="45"/>
        <v>0.31143232588699082</v>
      </c>
    </row>
    <row r="83" spans="1:78" s="1" customFormat="1" x14ac:dyDescent="0.25">
      <c r="A83" s="57" t="s">
        <v>64</v>
      </c>
      <c r="B83" s="19">
        <f t="shared" ref="B83:AG83" si="46">SUM(B73/B71)</f>
        <v>0.10169491525423729</v>
      </c>
      <c r="C83" s="19">
        <f t="shared" si="46"/>
        <v>0.21052631578947367</v>
      </c>
      <c r="D83" s="19">
        <f t="shared" si="46"/>
        <v>2.6315789473684209E-2</v>
      </c>
      <c r="E83" s="19">
        <f t="shared" si="46"/>
        <v>0.1</v>
      </c>
      <c r="F83" s="19">
        <f t="shared" si="46"/>
        <v>8.6206896551724144E-2</v>
      </c>
      <c r="G83" s="19">
        <f t="shared" si="46"/>
        <v>0.19298245614035087</v>
      </c>
      <c r="H83" s="19">
        <f t="shared" si="46"/>
        <v>0</v>
      </c>
      <c r="I83" s="19">
        <f t="shared" si="46"/>
        <v>0.14754098360655737</v>
      </c>
      <c r="J83" s="19">
        <f t="shared" si="46"/>
        <v>0.125</v>
      </c>
      <c r="K83" s="19">
        <f t="shared" si="46"/>
        <v>0.12195121951219512</v>
      </c>
      <c r="L83" s="19">
        <f t="shared" si="46"/>
        <v>0.18032786885245902</v>
      </c>
      <c r="M83" s="19">
        <f t="shared" si="46"/>
        <v>0.17543859649122806</v>
      </c>
      <c r="N83" s="19">
        <f t="shared" si="46"/>
        <v>0.15</v>
      </c>
      <c r="O83" s="19">
        <f t="shared" si="46"/>
        <v>0.13432835820895522</v>
      </c>
      <c r="P83" s="19">
        <f t="shared" si="46"/>
        <v>0.10526315789473684</v>
      </c>
      <c r="Q83" s="19">
        <f t="shared" si="46"/>
        <v>0.12244897959183673</v>
      </c>
      <c r="R83" s="19">
        <f t="shared" si="46"/>
        <v>0.125</v>
      </c>
      <c r="S83" s="19">
        <f t="shared" si="46"/>
        <v>0.10606060606060606</v>
      </c>
      <c r="T83" s="19">
        <f t="shared" si="46"/>
        <v>0.27419354838709675</v>
      </c>
      <c r="U83" s="19">
        <f t="shared" si="46"/>
        <v>0.11538461538461539</v>
      </c>
      <c r="V83" s="19">
        <f t="shared" si="46"/>
        <v>0.11428571428571428</v>
      </c>
      <c r="W83" s="19">
        <f t="shared" si="46"/>
        <v>7.1428571428571425E-2</v>
      </c>
      <c r="X83" s="19">
        <f t="shared" si="46"/>
        <v>4.7619047619047616E-2</v>
      </c>
      <c r="Y83" s="19">
        <f t="shared" si="46"/>
        <v>0.20512820512820512</v>
      </c>
      <c r="Z83" s="19">
        <f t="shared" si="46"/>
        <v>7.3529411764705885E-2</v>
      </c>
      <c r="AA83" s="19">
        <f t="shared" si="46"/>
        <v>0.13636363636363635</v>
      </c>
      <c r="AB83" s="19">
        <f t="shared" si="46"/>
        <v>0.10526315789473684</v>
      </c>
      <c r="AC83" s="19">
        <f t="shared" si="46"/>
        <v>0.14285714285714285</v>
      </c>
      <c r="AD83" s="19">
        <f t="shared" si="46"/>
        <v>7.8947368421052627E-2</v>
      </c>
      <c r="AE83" s="19">
        <f t="shared" si="46"/>
        <v>0.19444444444444445</v>
      </c>
      <c r="AF83" s="19">
        <f t="shared" si="46"/>
        <v>0.11764705882352941</v>
      </c>
      <c r="AG83" s="19">
        <f t="shared" si="46"/>
        <v>0.12483574244415244</v>
      </c>
    </row>
    <row r="84" spans="1:78" s="1" customFormat="1" x14ac:dyDescent="0.25">
      <c r="A84" s="57" t="s">
        <v>71</v>
      </c>
      <c r="B84" s="19">
        <f t="shared" ref="B84:AG84" si="47">SUM(B74/B71)</f>
        <v>0.59322033898305082</v>
      </c>
      <c r="C84" s="19">
        <f t="shared" si="47"/>
        <v>0.39473684210526316</v>
      </c>
      <c r="D84" s="19">
        <f t="shared" si="47"/>
        <v>0.71052631578947367</v>
      </c>
      <c r="E84" s="19">
        <f t="shared" si="47"/>
        <v>0.625</v>
      </c>
      <c r="F84" s="19">
        <f t="shared" si="47"/>
        <v>0.63793103448275867</v>
      </c>
      <c r="G84" s="19">
        <f t="shared" si="47"/>
        <v>0.56140350877192979</v>
      </c>
      <c r="H84" s="19">
        <f t="shared" si="47"/>
        <v>0.52272727272727271</v>
      </c>
      <c r="I84" s="19">
        <f t="shared" si="47"/>
        <v>0.55737704918032782</v>
      </c>
      <c r="J84" s="19">
        <f t="shared" si="47"/>
        <v>0.47916666666666669</v>
      </c>
      <c r="K84" s="19">
        <f t="shared" si="47"/>
        <v>0.41463414634146339</v>
      </c>
      <c r="L84" s="19">
        <f t="shared" si="47"/>
        <v>0.68852459016393441</v>
      </c>
      <c r="M84" s="19">
        <f t="shared" si="47"/>
        <v>0.49122807017543857</v>
      </c>
      <c r="N84" s="19">
        <f t="shared" si="47"/>
        <v>0.55000000000000004</v>
      </c>
      <c r="O84" s="19">
        <f t="shared" si="47"/>
        <v>0.40298507462686567</v>
      </c>
      <c r="P84" s="19">
        <f t="shared" si="47"/>
        <v>0.59649122807017541</v>
      </c>
      <c r="Q84" s="19">
        <f t="shared" si="47"/>
        <v>0.63265306122448983</v>
      </c>
      <c r="R84" s="19">
        <f t="shared" si="47"/>
        <v>0.47499999999999998</v>
      </c>
      <c r="S84" s="19">
        <f t="shared" si="47"/>
        <v>0.62121212121212122</v>
      </c>
      <c r="T84" s="19">
        <f t="shared" si="47"/>
        <v>0.56451612903225812</v>
      </c>
      <c r="U84" s="19">
        <f t="shared" si="47"/>
        <v>0.59615384615384615</v>
      </c>
      <c r="V84" s="19">
        <f t="shared" si="47"/>
        <v>0.6</v>
      </c>
      <c r="W84" s="19">
        <f t="shared" si="47"/>
        <v>0.45238095238095238</v>
      </c>
      <c r="X84" s="19">
        <f t="shared" si="47"/>
        <v>0.38095238095238093</v>
      </c>
      <c r="Y84" s="19">
        <f t="shared" si="47"/>
        <v>0.53846153846153844</v>
      </c>
      <c r="Z84" s="19">
        <f t="shared" si="47"/>
        <v>0.78676470588235292</v>
      </c>
      <c r="AA84" s="19">
        <f t="shared" si="47"/>
        <v>0.45454545454545453</v>
      </c>
      <c r="AB84" s="19">
        <f t="shared" si="47"/>
        <v>0.60526315789473684</v>
      </c>
      <c r="AC84" s="19">
        <f t="shared" si="47"/>
        <v>0.42857142857142855</v>
      </c>
      <c r="AD84" s="19">
        <f t="shared" si="47"/>
        <v>0.60526315789473684</v>
      </c>
      <c r="AE84" s="19">
        <f t="shared" si="47"/>
        <v>0.33333333333333331</v>
      </c>
      <c r="AF84" s="19">
        <f t="shared" si="47"/>
        <v>0.38235294117647056</v>
      </c>
      <c r="AG84" s="19">
        <f t="shared" si="47"/>
        <v>0.56373193166885682</v>
      </c>
    </row>
    <row r="85" spans="1:78" s="1" customFormat="1" ht="17.25" customHeight="1" x14ac:dyDescent="0.25">
      <c r="A85" s="57" t="s">
        <v>123</v>
      </c>
      <c r="B85" s="19">
        <f t="shared" ref="B85:AG85" si="48">SUM(B74/B68)</f>
        <v>0.22875816993464052</v>
      </c>
      <c r="C85" s="19">
        <f t="shared" si="48"/>
        <v>9.2592592592592587E-2</v>
      </c>
      <c r="D85" s="19">
        <f t="shared" si="48"/>
        <v>0.2231404958677686</v>
      </c>
      <c r="E85" s="19">
        <f t="shared" si="48"/>
        <v>0.16339869281045752</v>
      </c>
      <c r="F85" s="19">
        <f t="shared" si="48"/>
        <v>0.22981366459627328</v>
      </c>
      <c r="G85" s="19">
        <f t="shared" si="48"/>
        <v>0.20645161290322581</v>
      </c>
      <c r="H85" s="19">
        <f t="shared" si="48"/>
        <v>0.1554054054054054</v>
      </c>
      <c r="I85" s="19">
        <f t="shared" si="48"/>
        <v>0.18888888888888888</v>
      </c>
      <c r="J85" s="19">
        <f t="shared" si="48"/>
        <v>0.1464968152866242</v>
      </c>
      <c r="K85" s="19">
        <f t="shared" si="48"/>
        <v>0.11643835616438356</v>
      </c>
      <c r="L85" s="19">
        <f t="shared" si="48"/>
        <v>0.25301204819277107</v>
      </c>
      <c r="M85" s="19">
        <f t="shared" si="48"/>
        <v>0.19718309859154928</v>
      </c>
      <c r="N85" s="19">
        <f t="shared" si="48"/>
        <v>0.20754716981132076</v>
      </c>
      <c r="O85" s="19">
        <f t="shared" si="48"/>
        <v>0.15428571428571428</v>
      </c>
      <c r="P85" s="19">
        <f t="shared" si="48"/>
        <v>0.19540229885057472</v>
      </c>
      <c r="Q85" s="19">
        <f t="shared" si="48"/>
        <v>0.21830985915492956</v>
      </c>
      <c r="R85" s="19">
        <f t="shared" si="48"/>
        <v>0.13013698630136986</v>
      </c>
      <c r="S85" s="19">
        <f t="shared" si="48"/>
        <v>0.23295454545454544</v>
      </c>
      <c r="T85" s="19">
        <f t="shared" si="48"/>
        <v>0.21739130434782608</v>
      </c>
      <c r="U85" s="19">
        <f t="shared" si="48"/>
        <v>0.28310502283105021</v>
      </c>
      <c r="V85" s="19">
        <f t="shared" si="48"/>
        <v>0.15789473684210525</v>
      </c>
      <c r="W85" s="19">
        <f t="shared" si="48"/>
        <v>0.10734463276836158</v>
      </c>
      <c r="X85" s="19">
        <f t="shared" si="48"/>
        <v>6.8965517241379309E-2</v>
      </c>
      <c r="Y85" s="19">
        <f t="shared" si="48"/>
        <v>0.17355371900826447</v>
      </c>
      <c r="Z85" s="19">
        <f t="shared" si="48"/>
        <v>0.44398340248962653</v>
      </c>
      <c r="AA85" s="19">
        <f t="shared" si="48"/>
        <v>0.13333333333333333</v>
      </c>
      <c r="AB85" s="19">
        <f t="shared" si="48"/>
        <v>0.1619718309859155</v>
      </c>
      <c r="AC85" s="19">
        <f t="shared" si="48"/>
        <v>0.12</v>
      </c>
      <c r="AD85" s="19">
        <f t="shared" si="48"/>
        <v>0.14935064935064934</v>
      </c>
      <c r="AE85" s="19">
        <f t="shared" si="48"/>
        <v>8.8888888888888892E-2</v>
      </c>
      <c r="AF85" s="19">
        <f t="shared" si="48"/>
        <v>0.10077519379844961</v>
      </c>
      <c r="AG85" s="19">
        <f t="shared" si="48"/>
        <v>0.18840579710144928</v>
      </c>
    </row>
    <row r="86" spans="1:78" s="213" customFormat="1" ht="17.25" customHeight="1" x14ac:dyDescent="0.25">
      <c r="A86" s="75" t="s">
        <v>228</v>
      </c>
      <c r="B86" s="19">
        <f>B78/B79</f>
        <v>0.16847826086956522</v>
      </c>
      <c r="C86" s="19">
        <f t="shared" ref="C86:AF86" si="49">C78/C79</f>
        <v>0.11956521739130435</v>
      </c>
      <c r="D86" s="19">
        <f t="shared" si="49"/>
        <v>0.1357142857142857</v>
      </c>
      <c r="E86" s="19">
        <f t="shared" si="49"/>
        <v>0.22727272727272727</v>
      </c>
      <c r="F86" s="19">
        <f t="shared" si="49"/>
        <v>0.28761061946902655</v>
      </c>
      <c r="G86" s="19">
        <f t="shared" si="49"/>
        <v>0.30493273542600896</v>
      </c>
      <c r="H86" s="19">
        <f t="shared" si="49"/>
        <v>0.22916666666666666</v>
      </c>
      <c r="I86" s="19">
        <f t="shared" si="49"/>
        <v>0.256198347107438</v>
      </c>
      <c r="J86" s="19">
        <f t="shared" si="49"/>
        <v>0.28636363636363638</v>
      </c>
      <c r="K86" s="19">
        <f t="shared" si="49"/>
        <v>0.11515151515151516</v>
      </c>
      <c r="L86" s="19">
        <f t="shared" si="49"/>
        <v>0.31120331950207469</v>
      </c>
      <c r="M86" s="19">
        <f t="shared" si="49"/>
        <v>0.12883435582822086</v>
      </c>
      <c r="N86" s="19">
        <f t="shared" si="49"/>
        <v>0.2638888888888889</v>
      </c>
      <c r="O86" s="19">
        <f t="shared" si="49"/>
        <v>0.19724770642201836</v>
      </c>
      <c r="P86" s="19">
        <f t="shared" si="49"/>
        <v>0.26890756302521007</v>
      </c>
      <c r="Q86" s="19">
        <f t="shared" si="49"/>
        <v>0.25263157894736843</v>
      </c>
      <c r="R86" s="19">
        <f t="shared" si="49"/>
        <v>0.19337016574585636</v>
      </c>
      <c r="S86" s="19">
        <f t="shared" si="49"/>
        <v>0.27572016460905352</v>
      </c>
      <c r="T86" s="19">
        <f t="shared" si="49"/>
        <v>0.21844660194174756</v>
      </c>
      <c r="U86" s="19">
        <f t="shared" si="49"/>
        <v>0.18888888888888888</v>
      </c>
      <c r="V86" s="19">
        <f t="shared" si="49"/>
        <v>0.26111111111111113</v>
      </c>
      <c r="W86" s="19">
        <f t="shared" si="49"/>
        <v>0.33458646616541354</v>
      </c>
      <c r="X86" s="19">
        <f t="shared" si="49"/>
        <v>0.12121212121212122</v>
      </c>
      <c r="Y86" s="19">
        <f t="shared" si="49"/>
        <v>0.15972222222222221</v>
      </c>
      <c r="Z86" s="19">
        <f t="shared" si="49"/>
        <v>0.23734177215189872</v>
      </c>
      <c r="AA86" s="19">
        <f t="shared" si="49"/>
        <v>0.26108374384236455</v>
      </c>
      <c r="AB86" s="19">
        <f t="shared" si="49"/>
        <v>0.33333333333333331</v>
      </c>
      <c r="AC86" s="19">
        <f t="shared" si="49"/>
        <v>0.27083333333333331</v>
      </c>
      <c r="AD86" s="19">
        <f t="shared" si="49"/>
        <v>0.33043478260869563</v>
      </c>
      <c r="AE86" s="19">
        <f t="shared" si="49"/>
        <v>0.30412371134020616</v>
      </c>
      <c r="AF86" s="19">
        <f t="shared" si="49"/>
        <v>0.17307692307692307</v>
      </c>
      <c r="AG86" s="19">
        <f>AG78/AG79</f>
        <v>0.24087932647333957</v>
      </c>
      <c r="AH86" s="342"/>
      <c r="AI86" s="342"/>
      <c r="AJ86" s="342"/>
      <c r="AK86" s="342"/>
      <c r="AL86" s="342"/>
      <c r="AM86" s="342"/>
      <c r="AN86" s="342"/>
      <c r="AO86" s="342"/>
      <c r="AP86" s="342"/>
      <c r="AQ86" s="342"/>
      <c r="AR86" s="342"/>
      <c r="AS86" s="342"/>
      <c r="AT86" s="342"/>
      <c r="AU86" s="342"/>
      <c r="AV86" s="342"/>
      <c r="AW86" s="342"/>
      <c r="AX86" s="342"/>
      <c r="AY86" s="342"/>
      <c r="AZ86" s="342"/>
      <c r="BA86" s="342"/>
      <c r="BB86" s="342"/>
      <c r="BC86" s="342"/>
      <c r="BD86" s="342"/>
      <c r="BE86" s="342"/>
      <c r="BF86" s="342"/>
      <c r="BG86" s="342"/>
      <c r="BH86" s="342"/>
      <c r="BI86" s="342"/>
      <c r="BJ86" s="342"/>
      <c r="BK86" s="342"/>
      <c r="BL86" s="342"/>
      <c r="BM86" s="342"/>
      <c r="BN86" s="342"/>
      <c r="BO86" s="342"/>
      <c r="BP86" s="342"/>
      <c r="BQ86" s="342"/>
      <c r="BR86" s="342"/>
      <c r="BS86" s="342"/>
      <c r="BT86" s="342"/>
      <c r="BU86" s="342"/>
      <c r="BV86" s="342"/>
      <c r="BW86" s="342"/>
      <c r="BX86" s="342"/>
      <c r="BY86" s="342"/>
      <c r="BZ86" s="342"/>
    </row>
    <row r="87" spans="1:78" s="178" customFormat="1" ht="13.5" thickBot="1" x14ac:dyDescent="0.25">
      <c r="O87" s="210"/>
      <c r="P87" s="210"/>
      <c r="Q87" s="210"/>
      <c r="R87" s="235"/>
    </row>
    <row r="88" spans="1:78" s="18" customFormat="1" x14ac:dyDescent="0.25">
      <c r="A88" s="107" t="s">
        <v>139</v>
      </c>
      <c r="B88" s="97">
        <v>44197</v>
      </c>
      <c r="C88" s="97">
        <v>44198</v>
      </c>
      <c r="D88" s="97">
        <v>44199</v>
      </c>
      <c r="E88" s="97">
        <v>44200</v>
      </c>
      <c r="F88" s="97">
        <v>44201</v>
      </c>
      <c r="G88" s="97">
        <v>44202</v>
      </c>
      <c r="H88" s="97">
        <v>44203</v>
      </c>
      <c r="I88" s="97">
        <v>44204</v>
      </c>
      <c r="J88" s="97">
        <v>44205</v>
      </c>
      <c r="K88" s="97">
        <v>44206</v>
      </c>
      <c r="L88" s="97">
        <v>44207</v>
      </c>
      <c r="M88" s="97">
        <v>44208</v>
      </c>
      <c r="N88" s="97">
        <v>44209</v>
      </c>
      <c r="O88" s="97">
        <v>44210</v>
      </c>
      <c r="P88" s="97">
        <v>44211</v>
      </c>
      <c r="Q88" s="97">
        <v>44212</v>
      </c>
      <c r="R88" s="97">
        <v>44213</v>
      </c>
      <c r="S88" s="97">
        <v>44214</v>
      </c>
      <c r="T88" s="97">
        <v>44215</v>
      </c>
      <c r="U88" s="97">
        <v>44216</v>
      </c>
      <c r="V88" s="97">
        <v>44217</v>
      </c>
      <c r="W88" s="97">
        <v>44218</v>
      </c>
      <c r="X88" s="97">
        <v>44219</v>
      </c>
      <c r="Y88" s="97">
        <v>44220</v>
      </c>
      <c r="Z88" s="97">
        <v>44221</v>
      </c>
      <c r="AA88" s="97">
        <v>44222</v>
      </c>
      <c r="AB88" s="97">
        <v>44223</v>
      </c>
      <c r="AC88" s="97">
        <v>44224</v>
      </c>
      <c r="AD88" s="97">
        <v>44225</v>
      </c>
      <c r="AE88" s="97">
        <v>44226</v>
      </c>
      <c r="AF88" s="97">
        <v>44227</v>
      </c>
      <c r="AG88" s="234" t="s">
        <v>127</v>
      </c>
    </row>
    <row r="89" spans="1:78" x14ac:dyDescent="0.25">
      <c r="A89" s="98" t="s">
        <v>142</v>
      </c>
      <c r="B89" s="256"/>
      <c r="C89" s="143"/>
      <c r="D89" s="143"/>
      <c r="E89" s="87">
        <v>66</v>
      </c>
      <c r="F89" s="87">
        <v>59</v>
      </c>
      <c r="G89" s="87">
        <v>115</v>
      </c>
      <c r="H89" s="84">
        <v>94</v>
      </c>
      <c r="I89" s="84">
        <v>45</v>
      </c>
      <c r="J89" s="143"/>
      <c r="K89" s="143"/>
      <c r="L89" s="87">
        <v>76</v>
      </c>
      <c r="M89" s="87">
        <v>56</v>
      </c>
      <c r="N89" s="87">
        <v>65</v>
      </c>
      <c r="O89" s="84">
        <v>63</v>
      </c>
      <c r="P89" s="163">
        <v>58</v>
      </c>
      <c r="Q89" s="144"/>
      <c r="R89" s="143"/>
      <c r="S89" s="87">
        <v>84</v>
      </c>
      <c r="T89" s="87">
        <v>54</v>
      </c>
      <c r="U89" s="87">
        <v>70</v>
      </c>
      <c r="V89" s="84">
        <v>59</v>
      </c>
      <c r="W89" s="84">
        <v>61</v>
      </c>
      <c r="X89" s="143"/>
      <c r="Y89" s="261"/>
      <c r="Z89" s="262">
        <v>70</v>
      </c>
      <c r="AA89" s="262">
        <v>75</v>
      </c>
      <c r="AB89" s="262">
        <v>68</v>
      </c>
      <c r="AC89" s="263">
        <v>65</v>
      </c>
      <c r="AD89" s="84">
        <v>47</v>
      </c>
      <c r="AE89" s="143"/>
      <c r="AF89" s="230"/>
      <c r="AG89" s="230">
        <f>SUM(B89:AF89)</f>
        <v>1350</v>
      </c>
    </row>
    <row r="90" spans="1:78" x14ac:dyDescent="0.25">
      <c r="A90" s="98" t="s">
        <v>161</v>
      </c>
      <c r="B90" s="256"/>
      <c r="C90" s="143"/>
      <c r="D90" s="143"/>
      <c r="E90" s="87">
        <v>62</v>
      </c>
      <c r="F90" s="87">
        <v>57</v>
      </c>
      <c r="G90" s="87">
        <v>105</v>
      </c>
      <c r="H90" s="84">
        <v>84</v>
      </c>
      <c r="I90" s="84">
        <v>44</v>
      </c>
      <c r="J90" s="143"/>
      <c r="K90" s="143"/>
      <c r="L90" s="87">
        <v>71</v>
      </c>
      <c r="M90" s="87">
        <v>54</v>
      </c>
      <c r="N90" s="87">
        <v>62</v>
      </c>
      <c r="O90" s="84">
        <v>59</v>
      </c>
      <c r="P90" s="163">
        <v>54</v>
      </c>
      <c r="Q90" s="144"/>
      <c r="R90" s="143"/>
      <c r="S90" s="87">
        <v>74</v>
      </c>
      <c r="T90" s="87">
        <v>50</v>
      </c>
      <c r="U90" s="87">
        <v>68</v>
      </c>
      <c r="V90" s="84">
        <v>54</v>
      </c>
      <c r="W90" s="84">
        <v>59</v>
      </c>
      <c r="X90" s="143"/>
      <c r="Y90" s="245"/>
      <c r="Z90" s="262">
        <v>66</v>
      </c>
      <c r="AA90" s="262">
        <v>38</v>
      </c>
      <c r="AB90" s="262">
        <v>64</v>
      </c>
      <c r="AC90" s="263">
        <v>63</v>
      </c>
      <c r="AD90" s="84">
        <v>44</v>
      </c>
      <c r="AE90" s="143"/>
      <c r="AF90" s="143"/>
      <c r="AG90" s="230">
        <f t="shared" ref="AG90:AG100" si="50">SUM(B90:AF90)</f>
        <v>1232</v>
      </c>
    </row>
    <row r="91" spans="1:78" x14ac:dyDescent="0.25">
      <c r="A91" s="98" t="s">
        <v>160</v>
      </c>
      <c r="B91" s="256"/>
      <c r="C91" s="143"/>
      <c r="D91" s="143"/>
      <c r="E91" s="87">
        <v>4</v>
      </c>
      <c r="F91" s="87">
        <v>2</v>
      </c>
      <c r="G91" s="87">
        <v>10</v>
      </c>
      <c r="H91" s="84">
        <v>10</v>
      </c>
      <c r="I91" s="84">
        <v>1</v>
      </c>
      <c r="J91" s="143"/>
      <c r="K91" s="143"/>
      <c r="L91" s="87">
        <v>5</v>
      </c>
      <c r="M91" s="87">
        <v>2</v>
      </c>
      <c r="N91" s="87">
        <v>3</v>
      </c>
      <c r="O91" s="84">
        <v>4</v>
      </c>
      <c r="P91" s="163">
        <v>4</v>
      </c>
      <c r="Q91" s="144"/>
      <c r="R91" s="143"/>
      <c r="S91" s="87">
        <v>10</v>
      </c>
      <c r="T91" s="87">
        <v>4</v>
      </c>
      <c r="U91" s="87">
        <v>2</v>
      </c>
      <c r="V91" s="84">
        <v>5</v>
      </c>
      <c r="W91" s="244">
        <v>2</v>
      </c>
      <c r="X91" s="245"/>
      <c r="Y91" s="245"/>
      <c r="Z91" s="262">
        <v>3</v>
      </c>
      <c r="AA91" s="262">
        <v>37</v>
      </c>
      <c r="AB91" s="262">
        <v>4</v>
      </c>
      <c r="AC91" s="87">
        <v>2</v>
      </c>
      <c r="AD91" s="84">
        <v>3</v>
      </c>
      <c r="AE91" s="143"/>
      <c r="AF91" s="143"/>
      <c r="AG91" s="230">
        <f t="shared" si="50"/>
        <v>117</v>
      </c>
    </row>
    <row r="92" spans="1:78" s="1" customFormat="1" x14ac:dyDescent="0.25">
      <c r="A92" s="99" t="s">
        <v>159</v>
      </c>
      <c r="B92" s="256"/>
      <c r="C92" s="143"/>
      <c r="D92" s="143"/>
      <c r="E92" s="87">
        <v>3</v>
      </c>
      <c r="F92" s="87">
        <v>0</v>
      </c>
      <c r="G92" s="87">
        <v>4</v>
      </c>
      <c r="H92" s="84">
        <v>5</v>
      </c>
      <c r="I92" s="84">
        <v>0</v>
      </c>
      <c r="J92" s="143"/>
      <c r="K92" s="143"/>
      <c r="L92" s="87">
        <v>5</v>
      </c>
      <c r="M92" s="87">
        <v>2</v>
      </c>
      <c r="N92" s="87">
        <v>3</v>
      </c>
      <c r="O92" s="84">
        <v>3</v>
      </c>
      <c r="P92" s="163">
        <v>0</v>
      </c>
      <c r="Q92" s="144"/>
      <c r="R92" s="143"/>
      <c r="S92" s="87">
        <v>4</v>
      </c>
      <c r="T92" s="87">
        <v>2</v>
      </c>
      <c r="U92" s="87">
        <v>1</v>
      </c>
      <c r="V92" s="84">
        <v>5</v>
      </c>
      <c r="W92" s="244">
        <v>1</v>
      </c>
      <c r="X92" s="143"/>
      <c r="Y92" s="143"/>
      <c r="Z92" s="87">
        <v>2</v>
      </c>
      <c r="AA92" s="87">
        <v>36</v>
      </c>
      <c r="AB92" s="87">
        <v>1</v>
      </c>
      <c r="AC92" s="87">
        <v>1</v>
      </c>
      <c r="AD92" s="84">
        <v>3</v>
      </c>
      <c r="AE92" s="143"/>
      <c r="AF92" s="143"/>
      <c r="AG92" s="230">
        <f t="shared" si="50"/>
        <v>81</v>
      </c>
      <c r="AH92"/>
      <c r="AI92"/>
      <c r="AJ92"/>
      <c r="AK92"/>
      <c r="AL92"/>
      <c r="AM92"/>
      <c r="AN92"/>
      <c r="AO92"/>
    </row>
    <row r="93" spans="1:78" s="1" customFormat="1" x14ac:dyDescent="0.25">
      <c r="A93" s="99" t="s">
        <v>155</v>
      </c>
      <c r="B93" s="256"/>
      <c r="C93" s="143"/>
      <c r="D93" s="143"/>
      <c r="E93" s="87">
        <v>1</v>
      </c>
      <c r="F93" s="87">
        <v>2</v>
      </c>
      <c r="G93" s="87">
        <v>1</v>
      </c>
      <c r="H93" s="84">
        <v>5</v>
      </c>
      <c r="I93" s="84">
        <v>1</v>
      </c>
      <c r="J93" s="143"/>
      <c r="K93" s="143"/>
      <c r="L93" s="87">
        <v>0</v>
      </c>
      <c r="M93" s="87">
        <v>0</v>
      </c>
      <c r="N93" s="87">
        <v>0</v>
      </c>
      <c r="O93" s="84">
        <v>1</v>
      </c>
      <c r="P93" s="163">
        <v>4</v>
      </c>
      <c r="Q93" s="144"/>
      <c r="R93" s="143"/>
      <c r="S93" s="87">
        <v>6</v>
      </c>
      <c r="T93" s="87">
        <v>2</v>
      </c>
      <c r="U93" s="87">
        <v>1</v>
      </c>
      <c r="V93" s="84">
        <v>0</v>
      </c>
      <c r="W93" s="244">
        <v>1</v>
      </c>
      <c r="X93" s="143"/>
      <c r="Y93" s="246"/>
      <c r="Z93" s="264">
        <v>1</v>
      </c>
      <c r="AA93" s="264">
        <v>1</v>
      </c>
      <c r="AB93" s="264">
        <v>3</v>
      </c>
      <c r="AC93" s="87">
        <v>1</v>
      </c>
      <c r="AD93" s="84">
        <v>0</v>
      </c>
      <c r="AE93" s="143"/>
      <c r="AF93" s="143"/>
      <c r="AG93" s="230">
        <f t="shared" si="50"/>
        <v>31</v>
      </c>
      <c r="AH93"/>
      <c r="AI93"/>
      <c r="AJ93"/>
      <c r="AK93"/>
      <c r="AL93"/>
      <c r="AM93"/>
      <c r="AN93"/>
      <c r="AO93"/>
    </row>
    <row r="94" spans="1:78" s="110" customFormat="1" x14ac:dyDescent="0.25">
      <c r="A94" s="111" t="s">
        <v>220</v>
      </c>
      <c r="B94" s="265">
        <v>0</v>
      </c>
      <c r="C94" s="199">
        <v>0</v>
      </c>
      <c r="D94" s="145">
        <v>0</v>
      </c>
      <c r="E94" s="212">
        <v>2.8124999999999995E-3</v>
      </c>
      <c r="F94" s="212">
        <v>3.7384259259259263E-3</v>
      </c>
      <c r="G94" s="212">
        <v>9.3981481481481485E-3</v>
      </c>
      <c r="H94" s="164">
        <v>3.4375E-3</v>
      </c>
      <c r="I94" s="79">
        <v>1.7013888888888892E-3</v>
      </c>
      <c r="J94" s="199">
        <v>0</v>
      </c>
      <c r="K94" s="199">
        <v>0</v>
      </c>
      <c r="L94" s="212">
        <v>3.2175925925925926E-3</v>
      </c>
      <c r="M94" s="68">
        <v>2.2685185185185182E-3</v>
      </c>
      <c r="N94" s="212">
        <v>2.3379629629629631E-3</v>
      </c>
      <c r="O94" s="164">
        <v>4.2824074074074075E-4</v>
      </c>
      <c r="P94" s="63">
        <v>2.2337962962962967E-3</v>
      </c>
      <c r="Q94" s="199">
        <v>0</v>
      </c>
      <c r="R94" s="199">
        <v>0</v>
      </c>
      <c r="S94" s="212">
        <v>4.5833333333333334E-3</v>
      </c>
      <c r="T94" s="212">
        <v>2.6504629629629625E-3</v>
      </c>
      <c r="U94" s="212">
        <v>3.3217592592592591E-3</v>
      </c>
      <c r="V94" s="164">
        <v>2.7546296296296294E-3</v>
      </c>
      <c r="W94" s="164">
        <v>4.4212962962962956E-3</v>
      </c>
      <c r="X94" s="199">
        <v>0</v>
      </c>
      <c r="Y94" s="199">
        <v>0</v>
      </c>
      <c r="Z94" s="241">
        <v>3.37962962962963E-3</v>
      </c>
      <c r="AA94" s="241">
        <v>1.1226851851851851E-3</v>
      </c>
      <c r="AB94" s="241">
        <v>2.8124999999999995E-3</v>
      </c>
      <c r="AC94" s="241">
        <v>3.1018518518518522E-3</v>
      </c>
      <c r="AD94" s="79">
        <v>2.6041666666666665E-3</v>
      </c>
      <c r="AE94" s="199">
        <v>0</v>
      </c>
      <c r="AF94" s="199">
        <v>0</v>
      </c>
      <c r="AG94" s="268">
        <f>AVERAGE(B94:AF94)</f>
        <v>2.0105286738351254E-3</v>
      </c>
      <c r="AH94"/>
      <c r="AI94"/>
      <c r="AJ94"/>
      <c r="AK94"/>
      <c r="AL94"/>
      <c r="AM94"/>
      <c r="AN94"/>
      <c r="AO94"/>
    </row>
    <row r="95" spans="1:78" x14ac:dyDescent="0.25">
      <c r="A95" s="98" t="s">
        <v>212</v>
      </c>
      <c r="B95" s="256"/>
      <c r="C95" s="143"/>
      <c r="D95" s="143"/>
      <c r="E95" s="87">
        <v>0</v>
      </c>
      <c r="F95" s="87">
        <v>0</v>
      </c>
      <c r="G95" s="87">
        <v>0</v>
      </c>
      <c r="H95" s="84">
        <v>0</v>
      </c>
      <c r="I95" s="84">
        <v>0</v>
      </c>
      <c r="J95" s="143"/>
      <c r="K95" s="143"/>
      <c r="L95" s="87">
        <v>0</v>
      </c>
      <c r="M95" s="87">
        <v>0</v>
      </c>
      <c r="N95" s="87">
        <v>0</v>
      </c>
      <c r="O95" s="84">
        <v>0</v>
      </c>
      <c r="P95" s="163">
        <v>0</v>
      </c>
      <c r="Q95" s="144"/>
      <c r="R95" s="143"/>
      <c r="S95" s="87">
        <v>0</v>
      </c>
      <c r="T95" s="87">
        <v>0</v>
      </c>
      <c r="U95" s="87">
        <v>0</v>
      </c>
      <c r="V95" s="84">
        <v>0</v>
      </c>
      <c r="W95" s="84">
        <v>0</v>
      </c>
      <c r="X95" s="143"/>
      <c r="Y95" s="143"/>
      <c r="Z95" s="87">
        <v>0</v>
      </c>
      <c r="AA95" s="87">
        <v>0</v>
      </c>
      <c r="AB95" s="87">
        <v>0</v>
      </c>
      <c r="AC95" s="87">
        <v>0</v>
      </c>
      <c r="AD95" s="84">
        <v>0</v>
      </c>
      <c r="AE95" s="143"/>
      <c r="AF95" s="143"/>
      <c r="AG95" s="230">
        <f t="shared" si="50"/>
        <v>0</v>
      </c>
    </row>
    <row r="96" spans="1:78" x14ac:dyDescent="0.25">
      <c r="A96" s="98" t="s">
        <v>213</v>
      </c>
      <c r="B96" s="256"/>
      <c r="C96" s="143"/>
      <c r="D96" s="143"/>
      <c r="E96" s="87">
        <v>52</v>
      </c>
      <c r="F96" s="87">
        <v>42</v>
      </c>
      <c r="G96" s="87">
        <v>85</v>
      </c>
      <c r="H96" s="84">
        <v>69</v>
      </c>
      <c r="I96" s="84">
        <v>32</v>
      </c>
      <c r="J96" s="143"/>
      <c r="K96" s="143"/>
      <c r="L96" s="87">
        <v>54</v>
      </c>
      <c r="M96" s="87">
        <v>39</v>
      </c>
      <c r="N96" s="87">
        <v>46</v>
      </c>
      <c r="O96" s="84">
        <v>40</v>
      </c>
      <c r="P96" s="163">
        <v>44</v>
      </c>
      <c r="Q96" s="144"/>
      <c r="R96" s="143"/>
      <c r="S96" s="87">
        <v>58</v>
      </c>
      <c r="T96" s="87">
        <v>39</v>
      </c>
      <c r="U96" s="87">
        <v>50</v>
      </c>
      <c r="V96" s="84">
        <v>35</v>
      </c>
      <c r="W96" s="84">
        <v>40</v>
      </c>
      <c r="X96" s="143"/>
      <c r="Y96" s="143"/>
      <c r="Z96" s="87">
        <v>44</v>
      </c>
      <c r="AA96" s="87">
        <v>31</v>
      </c>
      <c r="AB96" s="87">
        <v>50</v>
      </c>
      <c r="AC96" s="87">
        <v>44</v>
      </c>
      <c r="AD96" s="84">
        <v>28</v>
      </c>
      <c r="AE96" s="143"/>
      <c r="AF96" s="143"/>
      <c r="AG96" s="230">
        <f t="shared" si="50"/>
        <v>922</v>
      </c>
    </row>
    <row r="97" spans="1:41" s="100" customFormat="1" x14ac:dyDescent="0.25">
      <c r="A97" s="99" t="s">
        <v>214</v>
      </c>
      <c r="B97" s="256"/>
      <c r="C97" s="143"/>
      <c r="D97" s="143"/>
      <c r="E97" s="87">
        <v>4</v>
      </c>
      <c r="F97" s="87">
        <v>10</v>
      </c>
      <c r="G97" s="87">
        <v>12</v>
      </c>
      <c r="H97" s="84">
        <v>7</v>
      </c>
      <c r="I97" s="84">
        <v>6</v>
      </c>
      <c r="J97" s="143"/>
      <c r="K97" s="143"/>
      <c r="L97" s="87">
        <v>9</v>
      </c>
      <c r="M97" s="87">
        <v>9</v>
      </c>
      <c r="N97" s="87">
        <v>8</v>
      </c>
      <c r="O97" s="84">
        <v>12</v>
      </c>
      <c r="P97" s="163">
        <v>7</v>
      </c>
      <c r="Q97" s="144"/>
      <c r="R97" s="143"/>
      <c r="S97" s="87">
        <v>9</v>
      </c>
      <c r="T97" s="87">
        <v>9</v>
      </c>
      <c r="U97" s="87">
        <v>15</v>
      </c>
      <c r="V97" s="84">
        <v>13</v>
      </c>
      <c r="W97" s="84">
        <v>15</v>
      </c>
      <c r="X97" s="143"/>
      <c r="Y97" s="143"/>
      <c r="Z97" s="87">
        <v>16</v>
      </c>
      <c r="AA97" s="87">
        <v>7</v>
      </c>
      <c r="AB97" s="87">
        <v>5</v>
      </c>
      <c r="AC97" s="87">
        <v>14</v>
      </c>
      <c r="AD97" s="84">
        <v>5</v>
      </c>
      <c r="AE97" s="143"/>
      <c r="AF97" s="143"/>
      <c r="AG97" s="230">
        <f t="shared" si="50"/>
        <v>192</v>
      </c>
    </row>
    <row r="98" spans="1:41" x14ac:dyDescent="0.25">
      <c r="A98" s="99" t="s">
        <v>215</v>
      </c>
      <c r="B98" s="256"/>
      <c r="C98" s="143"/>
      <c r="D98" s="143"/>
      <c r="E98" s="87">
        <v>5</v>
      </c>
      <c r="F98" s="87">
        <v>5</v>
      </c>
      <c r="G98" s="87">
        <v>8</v>
      </c>
      <c r="H98" s="84">
        <v>7</v>
      </c>
      <c r="I98" s="84">
        <v>6</v>
      </c>
      <c r="J98" s="143"/>
      <c r="K98" s="143"/>
      <c r="L98" s="87">
        <v>6</v>
      </c>
      <c r="M98" s="87">
        <v>5</v>
      </c>
      <c r="N98" s="87">
        <v>6</v>
      </c>
      <c r="O98" s="84">
        <v>7</v>
      </c>
      <c r="P98" s="163">
        <v>2</v>
      </c>
      <c r="Q98" s="144"/>
      <c r="R98" s="143"/>
      <c r="S98" s="87">
        <v>7</v>
      </c>
      <c r="T98" s="87">
        <v>0</v>
      </c>
      <c r="U98" s="87">
        <v>3</v>
      </c>
      <c r="V98" s="84">
        <v>4</v>
      </c>
      <c r="W98" s="84">
        <v>4</v>
      </c>
      <c r="X98" s="143"/>
      <c r="Y98" s="143"/>
      <c r="Z98" s="87">
        <v>5</v>
      </c>
      <c r="AA98" s="87">
        <v>0</v>
      </c>
      <c r="AB98" s="87">
        <v>8</v>
      </c>
      <c r="AC98" s="87">
        <v>5</v>
      </c>
      <c r="AD98" s="84">
        <v>9</v>
      </c>
      <c r="AE98" s="143"/>
      <c r="AF98" s="143"/>
      <c r="AG98" s="230">
        <f t="shared" si="50"/>
        <v>102</v>
      </c>
    </row>
    <row r="99" spans="1:41" x14ac:dyDescent="0.25">
      <c r="A99" s="105" t="s">
        <v>216</v>
      </c>
      <c r="B99" s="256"/>
      <c r="C99" s="143"/>
      <c r="D99" s="144"/>
      <c r="E99" s="211">
        <v>1</v>
      </c>
      <c r="F99" s="211">
        <v>0</v>
      </c>
      <c r="G99" s="211">
        <v>0</v>
      </c>
      <c r="H99" s="84">
        <v>1</v>
      </c>
      <c r="I99" s="84">
        <v>0</v>
      </c>
      <c r="J99" s="143"/>
      <c r="K99" s="144"/>
      <c r="L99" s="211">
        <v>2</v>
      </c>
      <c r="M99" s="211">
        <v>1</v>
      </c>
      <c r="N99" s="211">
        <v>2</v>
      </c>
      <c r="O99" s="163">
        <v>0</v>
      </c>
      <c r="P99" s="163">
        <v>1</v>
      </c>
      <c r="Q99" s="144"/>
      <c r="R99" s="144"/>
      <c r="S99" s="211">
        <v>0</v>
      </c>
      <c r="T99" s="211">
        <v>2</v>
      </c>
      <c r="U99" s="211">
        <v>0</v>
      </c>
      <c r="V99" s="163">
        <v>2</v>
      </c>
      <c r="W99" s="84">
        <v>0</v>
      </c>
      <c r="X99" s="143"/>
      <c r="Y99" s="144"/>
      <c r="Z99" s="211">
        <v>1</v>
      </c>
      <c r="AA99" s="211">
        <v>0</v>
      </c>
      <c r="AB99" s="211">
        <v>1</v>
      </c>
      <c r="AC99" s="211">
        <v>0</v>
      </c>
      <c r="AD99" s="84">
        <v>2</v>
      </c>
      <c r="AE99" s="143"/>
      <c r="AF99" s="143"/>
      <c r="AG99" s="230">
        <f t="shared" si="50"/>
        <v>16</v>
      </c>
    </row>
    <row r="100" spans="1:41" s="1" customFormat="1" x14ac:dyDescent="0.25">
      <c r="A100" s="98" t="s">
        <v>211</v>
      </c>
      <c r="B100" s="256"/>
      <c r="C100" s="143"/>
      <c r="D100" s="143"/>
      <c r="E100" s="87">
        <v>46</v>
      </c>
      <c r="F100" s="87">
        <v>37</v>
      </c>
      <c r="G100" s="87">
        <v>45</v>
      </c>
      <c r="H100" s="84">
        <v>42</v>
      </c>
      <c r="I100" s="84">
        <v>46</v>
      </c>
      <c r="J100" s="143">
        <v>1</v>
      </c>
      <c r="K100" s="143">
        <v>3</v>
      </c>
      <c r="L100" s="87">
        <v>46</v>
      </c>
      <c r="M100" s="87">
        <v>43</v>
      </c>
      <c r="N100" s="87">
        <v>38</v>
      </c>
      <c r="O100" s="84">
        <v>68</v>
      </c>
      <c r="P100" s="84">
        <v>56</v>
      </c>
      <c r="Q100" s="143"/>
      <c r="R100" s="143"/>
      <c r="S100" s="87">
        <v>46</v>
      </c>
      <c r="T100" s="87">
        <v>62</v>
      </c>
      <c r="U100" s="87">
        <v>42</v>
      </c>
      <c r="V100" s="84">
        <v>40</v>
      </c>
      <c r="W100" s="84">
        <v>36</v>
      </c>
      <c r="X100" s="143"/>
      <c r="Y100" s="143"/>
      <c r="Z100" s="87">
        <v>59</v>
      </c>
      <c r="AA100" s="87">
        <v>96</v>
      </c>
      <c r="AB100" s="87">
        <v>50</v>
      </c>
      <c r="AC100" s="87">
        <v>68</v>
      </c>
      <c r="AD100" s="84">
        <v>71</v>
      </c>
      <c r="AE100" s="143"/>
      <c r="AF100" s="143"/>
      <c r="AG100" s="230">
        <f t="shared" si="50"/>
        <v>1041</v>
      </c>
      <c r="AH100"/>
      <c r="AI100"/>
      <c r="AJ100"/>
      <c r="AK100"/>
      <c r="AL100"/>
      <c r="AM100"/>
      <c r="AN100"/>
      <c r="AO100"/>
    </row>
    <row r="101" spans="1:41" x14ac:dyDescent="0.25">
      <c r="I101" s="213"/>
      <c r="J101" s="213"/>
      <c r="K101" s="213"/>
      <c r="L101" s="213"/>
      <c r="M101" s="213"/>
      <c r="N101" s="213"/>
      <c r="O101" s="214"/>
      <c r="P101" s="214"/>
      <c r="Q101" s="214"/>
      <c r="T101" s="100"/>
      <c r="U101" s="100"/>
    </row>
    <row r="102" spans="1:41" x14ac:dyDescent="0.25">
      <c r="I102" s="213"/>
      <c r="J102" s="213"/>
      <c r="K102" s="213"/>
      <c r="L102" s="213"/>
      <c r="M102" s="213"/>
      <c r="N102" s="213"/>
      <c r="O102" s="214"/>
      <c r="P102" s="214"/>
      <c r="Q102" s="214"/>
    </row>
    <row r="103" spans="1:41" x14ac:dyDescent="0.25">
      <c r="I103" s="213"/>
      <c r="J103" s="213"/>
      <c r="K103" s="213"/>
      <c r="L103" s="215"/>
      <c r="M103" s="213"/>
      <c r="N103" s="213"/>
      <c r="O103" s="216"/>
      <c r="P103" s="214"/>
      <c r="Q103" s="217"/>
      <c r="S103" s="221"/>
      <c r="T103" s="221"/>
      <c r="W103" s="221"/>
      <c r="X103" s="221"/>
      <c r="Y103" s="221"/>
    </row>
    <row r="104" spans="1:41" x14ac:dyDescent="0.25">
      <c r="M104" s="221"/>
      <c r="S104" s="221"/>
      <c r="T104" s="221"/>
      <c r="X104" s="221"/>
      <c r="Y104" s="221"/>
    </row>
    <row r="105" spans="1:41" x14ac:dyDescent="0.25">
      <c r="M105" s="221"/>
      <c r="S105" s="221"/>
      <c r="T105" s="221"/>
      <c r="X105" s="221"/>
      <c r="Y105" s="221"/>
    </row>
    <row r="106" spans="1:41" x14ac:dyDescent="0.25">
      <c r="M106" s="221"/>
      <c r="S106" s="221"/>
      <c r="T106" s="221"/>
      <c r="X106" s="221"/>
      <c r="Y106" s="221"/>
    </row>
    <row r="107" spans="1:41" x14ac:dyDescent="0.25">
      <c r="M107" s="221"/>
      <c r="S107" s="221"/>
      <c r="T107" s="221"/>
      <c r="X107" s="221"/>
      <c r="Y107" s="221"/>
    </row>
    <row r="108" spans="1:41" x14ac:dyDescent="0.25">
      <c r="S108" s="221"/>
      <c r="T108" s="221"/>
      <c r="X108" s="221"/>
      <c r="Y108" s="221"/>
    </row>
    <row r="109" spans="1:41" x14ac:dyDescent="0.25">
      <c r="S109" s="221"/>
      <c r="T109" s="221"/>
      <c r="X109" s="221"/>
      <c r="Y109" s="221"/>
    </row>
    <row r="110" spans="1:41" x14ac:dyDescent="0.25">
      <c r="S110" s="221"/>
      <c r="T110" s="221"/>
      <c r="X110" s="221"/>
      <c r="Y110" s="221"/>
    </row>
    <row r="111" spans="1:41" x14ac:dyDescent="0.25">
      <c r="T111" s="221"/>
      <c r="X111" s="221"/>
      <c r="Y111" s="221"/>
    </row>
    <row r="112" spans="1:41" x14ac:dyDescent="0.25">
      <c r="T112" s="221"/>
      <c r="X112" s="221"/>
      <c r="Y112" s="221"/>
    </row>
    <row r="113" spans="20:25" x14ac:dyDescent="0.25">
      <c r="T113" s="221"/>
      <c r="X113" s="221"/>
      <c r="Y113" s="221"/>
    </row>
    <row r="114" spans="20:25" x14ac:dyDescent="0.25">
      <c r="X114" s="221"/>
      <c r="Y114" s="221"/>
    </row>
    <row r="115" spans="20:25" x14ac:dyDescent="0.25">
      <c r="X115" s="221"/>
      <c r="Y115" s="221"/>
    </row>
    <row r="116" spans="20:25" x14ac:dyDescent="0.25">
      <c r="X116" s="221"/>
      <c r="Y116" s="221"/>
    </row>
    <row r="117" spans="20:25" x14ac:dyDescent="0.25">
      <c r="X117" s="221"/>
      <c r="Y117" s="221"/>
    </row>
    <row r="118" spans="20:25" x14ac:dyDescent="0.25">
      <c r="X118" s="221"/>
      <c r="Y118" s="221"/>
    </row>
    <row r="119" spans="20:25" x14ac:dyDescent="0.25">
      <c r="X119" s="221"/>
      <c r="Y119" s="221"/>
    </row>
    <row r="120" spans="20:25" x14ac:dyDescent="0.25">
      <c r="X120" s="221"/>
      <c r="Y120" s="221"/>
    </row>
    <row r="121" spans="20:25" x14ac:dyDescent="0.25">
      <c r="Y121" s="221"/>
    </row>
    <row r="122" spans="20:25" x14ac:dyDescent="0.25">
      <c r="Y122" s="221"/>
    </row>
    <row r="123" spans="20:25" x14ac:dyDescent="0.25">
      <c r="Y123" s="221"/>
    </row>
    <row r="124" spans="20:25" x14ac:dyDescent="0.25">
      <c r="Y124" s="221"/>
    </row>
    <row r="130" spans="25:25" x14ac:dyDescent="0.25">
      <c r="Y130" s="221"/>
    </row>
    <row r="131" spans="25:25" x14ac:dyDescent="0.25">
      <c r="Y131" s="221">
        <v>1.1226851851851851E-3</v>
      </c>
    </row>
    <row r="132" spans="25:25" x14ac:dyDescent="0.25">
      <c r="Y132" s="221">
        <v>9.6412037037037039E-3</v>
      </c>
    </row>
    <row r="133" spans="25:25" x14ac:dyDescent="0.25">
      <c r="Y133" s="221">
        <v>1.9675925925925924E-3</v>
      </c>
    </row>
    <row r="134" spans="25:25" x14ac:dyDescent="0.25">
      <c r="Y134" s="221">
        <v>9.3865740740740732E-3</v>
      </c>
    </row>
    <row r="135" spans="25:25" x14ac:dyDescent="0.25">
      <c r="Y135" s="221">
        <v>6.134259259259259E-4</v>
      </c>
    </row>
  </sheetData>
  <mergeCells count="3">
    <mergeCell ref="A11:XFD11"/>
    <mergeCell ref="A18:XFD19"/>
    <mergeCell ref="A29:XFD29"/>
  </mergeCell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BZ140"/>
  <sheetViews>
    <sheetView topLeftCell="A47" workbookViewId="0">
      <pane xSplit="1" topLeftCell="Z1" activePane="topRight" state="frozen"/>
      <selection pane="topRight" activeCell="A76" sqref="A76"/>
    </sheetView>
  </sheetViews>
  <sheetFormatPr defaultRowHeight="15" x14ac:dyDescent="0.25"/>
  <cols>
    <col min="1" max="1" width="90.5703125" bestFit="1" customWidth="1"/>
    <col min="2" max="14" width="11.7109375" customWidth="1"/>
    <col min="15" max="17" width="11.7109375" style="194" customWidth="1"/>
    <col min="18" max="18" width="11.7109375" style="78" customWidth="1"/>
    <col min="19" max="29" width="11.7109375" customWidth="1"/>
    <col min="30" max="30" width="12.28515625" bestFit="1" customWidth="1"/>
    <col min="31" max="78" width="9.140625" style="60"/>
  </cols>
  <sheetData>
    <row r="1" spans="1:78" s="82" customFormat="1" ht="15.75" thickBot="1" x14ac:dyDescent="0.3">
      <c r="A1" s="80"/>
      <c r="B1" s="81">
        <v>44228</v>
      </c>
      <c r="C1" s="81">
        <v>44229</v>
      </c>
      <c r="D1" s="81">
        <v>44230</v>
      </c>
      <c r="E1" s="81">
        <v>44231</v>
      </c>
      <c r="F1" s="81">
        <v>44232</v>
      </c>
      <c r="G1" s="81">
        <v>44233</v>
      </c>
      <c r="H1" s="81">
        <v>44234</v>
      </c>
      <c r="I1" s="81">
        <v>44235</v>
      </c>
      <c r="J1" s="81">
        <v>44236</v>
      </c>
      <c r="K1" s="81">
        <v>44237</v>
      </c>
      <c r="L1" s="81">
        <v>44238</v>
      </c>
      <c r="M1" s="81">
        <v>44239</v>
      </c>
      <c r="N1" s="81">
        <v>44240</v>
      </c>
      <c r="O1" s="81">
        <v>44241</v>
      </c>
      <c r="P1" s="81">
        <v>44242</v>
      </c>
      <c r="Q1" s="81">
        <v>44243</v>
      </c>
      <c r="R1" s="81">
        <v>44244</v>
      </c>
      <c r="S1" s="81">
        <v>44245</v>
      </c>
      <c r="T1" s="81">
        <v>44246</v>
      </c>
      <c r="U1" s="81">
        <v>44247</v>
      </c>
      <c r="V1" s="81">
        <v>44248</v>
      </c>
      <c r="W1" s="81">
        <v>44249</v>
      </c>
      <c r="X1" s="81">
        <v>44250</v>
      </c>
      <c r="Y1" s="81">
        <v>44251</v>
      </c>
      <c r="Z1" s="81">
        <v>44252</v>
      </c>
      <c r="AA1" s="81">
        <v>44253</v>
      </c>
      <c r="AB1" s="81">
        <v>44254</v>
      </c>
      <c r="AC1" s="81">
        <v>44255</v>
      </c>
      <c r="AD1" s="82" t="s">
        <v>126</v>
      </c>
      <c r="AE1" s="338"/>
      <c r="AF1" s="338"/>
      <c r="AG1" s="338"/>
      <c r="AH1" s="338"/>
      <c r="AI1" s="338"/>
      <c r="AJ1" s="338"/>
      <c r="AK1" s="338"/>
      <c r="AL1" s="338"/>
      <c r="AM1" s="338"/>
      <c r="AN1" s="338"/>
      <c r="AO1" s="338"/>
      <c r="AP1" s="338"/>
      <c r="AQ1" s="338"/>
      <c r="AR1" s="338"/>
      <c r="AS1" s="338"/>
      <c r="AT1" s="338"/>
      <c r="AU1" s="338"/>
      <c r="AV1" s="338"/>
      <c r="AW1" s="338"/>
      <c r="AX1" s="338"/>
      <c r="AY1" s="338"/>
      <c r="AZ1" s="338"/>
      <c r="BA1" s="338"/>
      <c r="BB1" s="338"/>
      <c r="BC1" s="338"/>
      <c r="BD1" s="338"/>
      <c r="BE1" s="338"/>
      <c r="BF1" s="338"/>
      <c r="BG1" s="338"/>
      <c r="BH1" s="338"/>
      <c r="BI1" s="338"/>
      <c r="BJ1" s="338"/>
      <c r="BK1" s="338"/>
      <c r="BL1" s="338"/>
      <c r="BM1" s="338"/>
      <c r="BN1" s="338"/>
      <c r="BO1" s="338"/>
      <c r="BP1" s="338"/>
      <c r="BQ1" s="338"/>
      <c r="BR1" s="338"/>
      <c r="BS1" s="338"/>
      <c r="BT1" s="338"/>
      <c r="BU1" s="338"/>
      <c r="BV1" s="338"/>
      <c r="BW1" s="338"/>
      <c r="BX1" s="338"/>
      <c r="BY1" s="338"/>
      <c r="BZ1" s="338"/>
    </row>
    <row r="2" spans="1:78" s="49" customFormat="1" ht="15.75" hidden="1" thickBot="1" x14ac:dyDescent="0.3">
      <c r="A2" s="114" t="s">
        <v>137</v>
      </c>
      <c r="B2" s="48">
        <v>44075</v>
      </c>
      <c r="C2" s="48">
        <v>44076</v>
      </c>
      <c r="D2" s="48">
        <v>44077</v>
      </c>
      <c r="E2" s="48">
        <v>44078</v>
      </c>
      <c r="F2" s="48">
        <v>44079</v>
      </c>
      <c r="G2" s="48">
        <v>44080</v>
      </c>
      <c r="H2" s="48">
        <v>44081</v>
      </c>
      <c r="I2" s="48">
        <v>44082</v>
      </c>
      <c r="J2" s="48">
        <v>44083</v>
      </c>
      <c r="K2" s="48">
        <v>44084</v>
      </c>
      <c r="L2" s="48">
        <v>44085</v>
      </c>
      <c r="M2" s="48">
        <v>44086</v>
      </c>
      <c r="N2" s="48">
        <v>44087</v>
      </c>
      <c r="O2" s="48">
        <v>44088</v>
      </c>
      <c r="P2" s="48">
        <v>44089</v>
      </c>
      <c r="Q2" s="48">
        <v>44090</v>
      </c>
      <c r="R2" s="197">
        <v>44091</v>
      </c>
      <c r="S2" s="48">
        <v>44092</v>
      </c>
      <c r="T2" s="48">
        <v>44093</v>
      </c>
      <c r="U2" s="48">
        <v>44094</v>
      </c>
      <c r="V2" s="48">
        <v>44095</v>
      </c>
      <c r="W2" s="48">
        <v>44096</v>
      </c>
      <c r="X2" s="48">
        <v>44097</v>
      </c>
      <c r="Y2" s="48">
        <v>44098</v>
      </c>
      <c r="Z2" s="48">
        <v>44099</v>
      </c>
      <c r="AA2" s="48">
        <v>44100</v>
      </c>
      <c r="AB2" s="48">
        <v>44101</v>
      </c>
      <c r="AC2" s="48">
        <v>44102</v>
      </c>
      <c r="AE2" s="338"/>
      <c r="AF2" s="338"/>
      <c r="AG2" s="338"/>
      <c r="AH2" s="338"/>
      <c r="AI2" s="338"/>
      <c r="AJ2" s="338"/>
      <c r="AK2" s="338"/>
      <c r="AL2" s="338"/>
      <c r="AM2" s="338"/>
      <c r="AN2" s="338"/>
      <c r="AO2" s="338"/>
      <c r="AP2" s="338"/>
      <c r="AQ2" s="338"/>
      <c r="AR2" s="338"/>
      <c r="AS2" s="338"/>
      <c r="AT2" s="338"/>
      <c r="AU2" s="338"/>
      <c r="AV2" s="338"/>
      <c r="AW2" s="338"/>
      <c r="AX2" s="338"/>
      <c r="AY2" s="338"/>
      <c r="AZ2" s="338"/>
      <c r="BA2" s="338"/>
      <c r="BB2" s="338"/>
      <c r="BC2" s="338"/>
      <c r="BD2" s="338"/>
      <c r="BE2" s="338"/>
      <c r="BF2" s="338"/>
      <c r="BG2" s="338"/>
      <c r="BH2" s="338"/>
      <c r="BI2" s="338"/>
      <c r="BJ2" s="338"/>
      <c r="BK2" s="338"/>
      <c r="BL2" s="338"/>
      <c r="BM2" s="338"/>
      <c r="BN2" s="338"/>
      <c r="BO2" s="338"/>
      <c r="BP2" s="338"/>
      <c r="BQ2" s="338"/>
      <c r="BR2" s="338"/>
      <c r="BS2" s="338"/>
      <c r="BT2" s="338"/>
      <c r="BU2" s="338"/>
      <c r="BV2" s="338"/>
      <c r="BW2" s="338"/>
      <c r="BX2" s="338"/>
      <c r="BY2" s="338"/>
      <c r="BZ2" s="338"/>
    </row>
    <row r="3" spans="1:78" s="24" customFormat="1" ht="15.75" hidden="1" thickBot="1" x14ac:dyDescent="0.3">
      <c r="A3" s="26" t="s">
        <v>0</v>
      </c>
      <c r="B3" s="23">
        <v>63</v>
      </c>
      <c r="C3" s="23"/>
      <c r="H3" s="1"/>
      <c r="I3" s="1"/>
      <c r="J3" s="1"/>
      <c r="O3" s="188"/>
      <c r="P3" s="188"/>
      <c r="Q3" s="188"/>
      <c r="R3" s="198"/>
      <c r="X3" s="25"/>
      <c r="AA3" s="25"/>
      <c r="AB3" s="25"/>
      <c r="AC3" s="25"/>
      <c r="AE3" s="85"/>
      <c r="AF3" s="85"/>
      <c r="AG3" s="85"/>
      <c r="AH3" s="85"/>
      <c r="AI3" s="85"/>
      <c r="AJ3" s="85"/>
      <c r="AK3" s="85"/>
      <c r="AL3" s="85"/>
      <c r="AM3" s="85"/>
      <c r="AN3" s="85"/>
      <c r="AO3" s="85"/>
      <c r="AP3" s="85"/>
      <c r="AQ3" s="85"/>
      <c r="AR3" s="85"/>
      <c r="AS3" s="85"/>
      <c r="AT3" s="85"/>
      <c r="AU3" s="85"/>
      <c r="AV3" s="85"/>
      <c r="AW3" s="85"/>
      <c r="AX3" s="85"/>
      <c r="AY3" s="85"/>
      <c r="AZ3" s="85"/>
      <c r="BA3" s="85"/>
      <c r="BB3" s="85"/>
      <c r="BC3" s="85"/>
      <c r="BD3" s="85"/>
      <c r="BE3" s="85"/>
      <c r="BF3" s="85"/>
      <c r="BG3" s="85"/>
      <c r="BH3" s="85"/>
      <c r="BI3" s="85"/>
      <c r="BJ3" s="85"/>
      <c r="BK3" s="85"/>
      <c r="BL3" s="85"/>
      <c r="BM3" s="85"/>
      <c r="BN3" s="85"/>
      <c r="BO3" s="85"/>
      <c r="BP3" s="85"/>
      <c r="BQ3" s="85"/>
      <c r="BR3" s="85"/>
      <c r="BS3" s="85"/>
      <c r="BT3" s="85"/>
      <c r="BU3" s="85"/>
      <c r="BV3" s="85"/>
      <c r="BW3" s="85"/>
      <c r="BX3" s="85"/>
      <c r="BY3" s="85"/>
      <c r="BZ3" s="85"/>
    </row>
    <row r="4" spans="1:78" s="1" customFormat="1" ht="15.75" hidden="1" thickBot="1" x14ac:dyDescent="0.3">
      <c r="A4" s="27" t="s">
        <v>1</v>
      </c>
      <c r="B4" s="22">
        <v>33</v>
      </c>
      <c r="C4" s="22"/>
      <c r="O4" s="189"/>
      <c r="P4" s="189"/>
      <c r="Q4" s="189"/>
      <c r="R4" s="143"/>
      <c r="X4" s="2"/>
      <c r="AA4" s="2"/>
      <c r="AB4" s="2"/>
      <c r="AC4" s="2"/>
      <c r="AE4" s="84"/>
      <c r="AF4" s="84"/>
      <c r="AG4" s="84"/>
      <c r="AH4" s="84"/>
      <c r="AI4" s="84"/>
      <c r="AJ4" s="84"/>
      <c r="AK4" s="84"/>
      <c r="AL4" s="84"/>
      <c r="AM4" s="84"/>
      <c r="AN4" s="84"/>
      <c r="AO4" s="84"/>
      <c r="AP4" s="84"/>
      <c r="AQ4" s="84"/>
      <c r="AR4" s="84"/>
      <c r="AS4" s="84"/>
      <c r="AT4" s="84"/>
      <c r="AU4" s="84"/>
      <c r="AV4" s="84"/>
      <c r="AW4" s="84"/>
      <c r="AX4" s="84"/>
      <c r="AY4" s="84"/>
      <c r="AZ4" s="84"/>
      <c r="BA4" s="84"/>
      <c r="BB4" s="84"/>
      <c r="BC4" s="84"/>
      <c r="BD4" s="84"/>
      <c r="BE4" s="84"/>
      <c r="BF4" s="84"/>
      <c r="BG4" s="84"/>
      <c r="BH4" s="84"/>
      <c r="BI4" s="84"/>
      <c r="BJ4" s="84"/>
      <c r="BK4" s="84"/>
      <c r="BL4" s="84"/>
      <c r="BM4" s="84"/>
      <c r="BN4" s="84"/>
      <c r="BO4" s="84"/>
      <c r="BP4" s="84"/>
      <c r="BQ4" s="84"/>
      <c r="BR4" s="84"/>
      <c r="BS4" s="84"/>
      <c r="BT4" s="84"/>
      <c r="BU4" s="84"/>
      <c r="BV4" s="84"/>
      <c r="BW4" s="84"/>
      <c r="BX4" s="84"/>
      <c r="BY4" s="84"/>
      <c r="BZ4" s="84"/>
    </row>
    <row r="5" spans="1:78" s="1" customFormat="1" ht="15.75" hidden="1" thickBot="1" x14ac:dyDescent="0.3">
      <c r="A5" s="27" t="s">
        <v>2</v>
      </c>
      <c r="B5" s="22">
        <v>30</v>
      </c>
      <c r="C5" s="22"/>
      <c r="O5" s="189"/>
      <c r="P5" s="189"/>
      <c r="Q5" s="189"/>
      <c r="R5" s="143"/>
      <c r="X5" s="2"/>
      <c r="AA5" s="2"/>
      <c r="AB5" s="2"/>
      <c r="AC5" s="2"/>
      <c r="AE5" s="84"/>
      <c r="AF5" s="84"/>
      <c r="AG5" s="84"/>
      <c r="AH5" s="84"/>
      <c r="AI5" s="84"/>
      <c r="AJ5" s="84"/>
      <c r="AK5" s="84"/>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row>
    <row r="6" spans="1:78" s="1" customFormat="1" ht="15.75" hidden="1" thickBot="1" x14ac:dyDescent="0.3">
      <c r="A6" s="28" t="s">
        <v>3</v>
      </c>
      <c r="B6" s="70">
        <v>2.0127314814814817E-2</v>
      </c>
      <c r="C6" s="70"/>
      <c r="D6" s="64"/>
      <c r="E6" s="64"/>
      <c r="F6" s="64"/>
      <c r="G6" s="64"/>
      <c r="H6" s="64"/>
      <c r="I6" s="64"/>
      <c r="J6" s="64"/>
      <c r="K6" s="64"/>
      <c r="L6" s="64"/>
      <c r="M6" s="64"/>
      <c r="N6" s="64"/>
      <c r="O6" s="190"/>
      <c r="P6" s="190"/>
      <c r="Q6" s="190"/>
      <c r="R6" s="199"/>
      <c r="S6" s="64"/>
      <c r="T6" s="64"/>
      <c r="U6" s="64"/>
      <c r="V6" s="64"/>
      <c r="W6" s="64"/>
      <c r="X6" s="4"/>
      <c r="Y6" s="64"/>
      <c r="Z6" s="64"/>
      <c r="AA6" s="4"/>
      <c r="AB6" s="4"/>
      <c r="AC6" s="5"/>
      <c r="AE6" s="84"/>
      <c r="AF6" s="84"/>
      <c r="AG6" s="84"/>
      <c r="AH6" s="84"/>
      <c r="AI6" s="84"/>
      <c r="AJ6" s="84"/>
      <c r="AK6" s="84"/>
      <c r="AL6" s="84"/>
      <c r="AM6" s="84"/>
      <c r="AN6" s="84"/>
      <c r="AO6" s="84"/>
      <c r="AP6" s="84"/>
      <c r="AQ6" s="84"/>
      <c r="AR6" s="84"/>
      <c r="AS6" s="84"/>
      <c r="AT6" s="84"/>
      <c r="AU6" s="84"/>
      <c r="AV6" s="84"/>
      <c r="AW6" s="84"/>
      <c r="AX6" s="84"/>
      <c r="AY6" s="84"/>
      <c r="AZ6" s="84"/>
      <c r="BA6" s="84"/>
      <c r="BB6" s="84"/>
      <c r="BC6" s="84"/>
      <c r="BD6" s="84"/>
      <c r="BE6" s="84"/>
      <c r="BF6" s="84"/>
      <c r="BG6" s="84"/>
      <c r="BH6" s="84"/>
      <c r="BI6" s="84"/>
      <c r="BJ6" s="84"/>
      <c r="BK6" s="84"/>
      <c r="BL6" s="84"/>
      <c r="BM6" s="84"/>
      <c r="BN6" s="84"/>
      <c r="BO6" s="84"/>
      <c r="BP6" s="84"/>
      <c r="BQ6" s="84"/>
      <c r="BR6" s="84"/>
      <c r="BS6" s="84"/>
      <c r="BT6" s="84"/>
      <c r="BU6" s="84"/>
      <c r="BV6" s="84"/>
      <c r="BW6" s="84"/>
      <c r="BX6" s="84"/>
      <c r="BY6" s="84"/>
      <c r="BZ6" s="84"/>
    </row>
    <row r="7" spans="1:78" s="1" customFormat="1" ht="15.75" hidden="1" thickBot="1" x14ac:dyDescent="0.3">
      <c r="A7" s="28" t="s">
        <v>50</v>
      </c>
      <c r="B7" s="70">
        <v>3.1249999999999997E-3</v>
      </c>
      <c r="C7" s="70"/>
      <c r="D7" s="64"/>
      <c r="E7" s="64"/>
      <c r="F7" s="64"/>
      <c r="G7" s="64"/>
      <c r="H7" s="64"/>
      <c r="I7" s="64"/>
      <c r="J7" s="64"/>
      <c r="K7" s="64"/>
      <c r="L7" s="64"/>
      <c r="M7" s="64"/>
      <c r="N7" s="64"/>
      <c r="O7" s="190"/>
      <c r="P7" s="190"/>
      <c r="Q7" s="190"/>
      <c r="R7" s="199"/>
      <c r="S7" s="64"/>
      <c r="T7" s="64"/>
      <c r="U7" s="64"/>
      <c r="V7" s="64"/>
      <c r="W7" s="64"/>
      <c r="X7" s="4"/>
      <c r="Y7" s="64"/>
      <c r="Z7" s="64"/>
      <c r="AA7" s="5"/>
      <c r="AB7" s="5"/>
      <c r="AC7" s="4"/>
      <c r="AE7" s="84"/>
      <c r="AF7" s="84"/>
      <c r="AG7" s="84"/>
      <c r="AH7" s="84"/>
      <c r="AI7" s="84"/>
      <c r="AJ7" s="84"/>
      <c r="AK7" s="84"/>
      <c r="AL7" s="84"/>
      <c r="AM7" s="84"/>
      <c r="AN7" s="84"/>
      <c r="AO7" s="84"/>
      <c r="AP7" s="84"/>
      <c r="AQ7" s="84"/>
      <c r="AR7" s="84"/>
      <c r="AS7" s="84"/>
      <c r="AT7" s="84"/>
      <c r="AU7" s="84"/>
      <c r="AV7" s="84"/>
      <c r="AW7" s="84"/>
      <c r="AX7" s="84"/>
      <c r="AY7" s="84"/>
      <c r="AZ7" s="84"/>
      <c r="BA7" s="84"/>
      <c r="BB7" s="84"/>
      <c r="BC7" s="84"/>
      <c r="BD7" s="84"/>
      <c r="BE7" s="84"/>
      <c r="BF7" s="84"/>
      <c r="BG7" s="84"/>
      <c r="BH7" s="84"/>
      <c r="BI7" s="84"/>
      <c r="BJ7" s="84"/>
      <c r="BK7" s="84"/>
      <c r="BL7" s="84"/>
      <c r="BM7" s="84"/>
      <c r="BN7" s="84"/>
      <c r="BO7" s="84"/>
      <c r="BP7" s="84"/>
      <c r="BQ7" s="84"/>
      <c r="BR7" s="84"/>
      <c r="BS7" s="84"/>
      <c r="BT7" s="84"/>
      <c r="BU7" s="84"/>
      <c r="BV7" s="84"/>
      <c r="BW7" s="84"/>
      <c r="BX7" s="84"/>
      <c r="BY7" s="84"/>
      <c r="BZ7" s="84"/>
    </row>
    <row r="8" spans="1:78" s="1" customFormat="1" ht="15.75" hidden="1" thickBot="1" x14ac:dyDescent="0.3">
      <c r="A8" s="28" t="s">
        <v>125</v>
      </c>
      <c r="B8" s="70">
        <v>1.4444444444444446E-2</v>
      </c>
      <c r="C8" s="70"/>
      <c r="D8" s="64"/>
      <c r="E8" s="64"/>
      <c r="F8" s="64"/>
      <c r="G8" s="64"/>
      <c r="H8" s="64"/>
      <c r="I8" s="64"/>
      <c r="J8" s="64"/>
      <c r="K8" s="64"/>
      <c r="L8" s="64"/>
      <c r="M8" s="64"/>
      <c r="N8" s="64"/>
      <c r="O8" s="190"/>
      <c r="P8" s="190"/>
      <c r="Q8" s="190"/>
      <c r="R8" s="199"/>
      <c r="S8" s="64"/>
      <c r="T8" s="64"/>
      <c r="U8" s="64"/>
      <c r="V8" s="64"/>
      <c r="W8" s="64"/>
      <c r="X8" s="4"/>
      <c r="Y8" s="64"/>
      <c r="Z8" s="64"/>
      <c r="AA8" s="5"/>
      <c r="AB8" s="5"/>
      <c r="AC8" s="4"/>
      <c r="AE8" s="84"/>
      <c r="AF8" s="84"/>
      <c r="AG8" s="84"/>
      <c r="AH8" s="84"/>
      <c r="AI8" s="84"/>
      <c r="AJ8" s="84"/>
      <c r="AK8" s="84"/>
      <c r="AL8" s="84"/>
      <c r="AM8" s="84"/>
      <c r="AN8" s="84"/>
      <c r="AO8" s="84"/>
      <c r="AP8" s="84"/>
      <c r="AQ8" s="84"/>
      <c r="AR8" s="84"/>
      <c r="AS8" s="84"/>
      <c r="AT8" s="84"/>
      <c r="AU8" s="84"/>
      <c r="AV8" s="84"/>
      <c r="AW8" s="84"/>
      <c r="AX8" s="84"/>
      <c r="AY8" s="84"/>
      <c r="AZ8" s="84"/>
      <c r="BA8" s="84"/>
      <c r="BB8" s="84"/>
      <c r="BC8" s="84"/>
      <c r="BD8" s="84"/>
      <c r="BE8" s="84"/>
      <c r="BF8" s="84"/>
      <c r="BG8" s="84"/>
      <c r="BH8" s="84"/>
      <c r="BI8" s="84"/>
      <c r="BJ8" s="84"/>
      <c r="BK8" s="84"/>
      <c r="BL8" s="84"/>
      <c r="BM8" s="84"/>
      <c r="BN8" s="84"/>
      <c r="BO8" s="84"/>
      <c r="BP8" s="84"/>
      <c r="BQ8" s="84"/>
      <c r="BR8" s="84"/>
      <c r="BS8" s="84"/>
      <c r="BT8" s="84"/>
      <c r="BU8" s="84"/>
      <c r="BV8" s="84"/>
      <c r="BW8" s="84"/>
      <c r="BX8" s="84"/>
      <c r="BY8" s="84"/>
      <c r="BZ8" s="84"/>
    </row>
    <row r="9" spans="1:78" s="17" customFormat="1" ht="15.75" hidden="1" thickBot="1" x14ac:dyDescent="0.3">
      <c r="A9" s="37" t="s">
        <v>51</v>
      </c>
      <c r="B9" s="3">
        <f>SUM(B4/B3)</f>
        <v>0.52380952380952384</v>
      </c>
      <c r="C9" s="3" t="e">
        <f>SUM(C4/C3)</f>
        <v>#DIV/0!</v>
      </c>
      <c r="D9" s="3" t="e">
        <f>SUM(D4/D3)</f>
        <v>#DIV/0!</v>
      </c>
      <c r="E9" s="3" t="e">
        <f t="shared" ref="E9:AD9" si="0">SUM(E4/E3)</f>
        <v>#DIV/0!</v>
      </c>
      <c r="F9" s="3" t="e">
        <f t="shared" si="0"/>
        <v>#DIV/0!</v>
      </c>
      <c r="G9" s="3" t="e">
        <f t="shared" si="0"/>
        <v>#DIV/0!</v>
      </c>
      <c r="H9" s="3" t="e">
        <f t="shared" si="0"/>
        <v>#DIV/0!</v>
      </c>
      <c r="I9" s="3" t="e">
        <f t="shared" si="0"/>
        <v>#DIV/0!</v>
      </c>
      <c r="J9" s="3" t="e">
        <f t="shared" si="0"/>
        <v>#DIV/0!</v>
      </c>
      <c r="K9" s="3" t="e">
        <f t="shared" si="0"/>
        <v>#DIV/0!</v>
      </c>
      <c r="L9" s="3" t="e">
        <f t="shared" si="0"/>
        <v>#DIV/0!</v>
      </c>
      <c r="M9" s="3" t="e">
        <f t="shared" si="0"/>
        <v>#DIV/0!</v>
      </c>
      <c r="N9" s="3" t="e">
        <f t="shared" si="0"/>
        <v>#DIV/0!</v>
      </c>
      <c r="O9" s="191" t="e">
        <f t="shared" si="0"/>
        <v>#DIV/0!</v>
      </c>
      <c r="P9" s="191" t="e">
        <f t="shared" si="0"/>
        <v>#DIV/0!</v>
      </c>
      <c r="Q9" s="191" t="e">
        <f t="shared" si="0"/>
        <v>#DIV/0!</v>
      </c>
      <c r="R9" s="200" t="e">
        <f t="shared" si="0"/>
        <v>#DIV/0!</v>
      </c>
      <c r="S9" s="3" t="e">
        <f t="shared" si="0"/>
        <v>#DIV/0!</v>
      </c>
      <c r="T9" s="3" t="e">
        <f t="shared" si="0"/>
        <v>#DIV/0!</v>
      </c>
      <c r="U9" s="3" t="e">
        <f t="shared" si="0"/>
        <v>#DIV/0!</v>
      </c>
      <c r="V9" s="3" t="e">
        <f t="shared" si="0"/>
        <v>#DIV/0!</v>
      </c>
      <c r="W9" s="3" t="e">
        <f t="shared" si="0"/>
        <v>#DIV/0!</v>
      </c>
      <c r="X9" s="3" t="e">
        <f t="shared" si="0"/>
        <v>#DIV/0!</v>
      </c>
      <c r="Y9" s="3" t="e">
        <f t="shared" si="0"/>
        <v>#DIV/0!</v>
      </c>
      <c r="Z9" s="3" t="e">
        <f t="shared" si="0"/>
        <v>#DIV/0!</v>
      </c>
      <c r="AA9" s="3" t="e">
        <f t="shared" si="0"/>
        <v>#DIV/0!</v>
      </c>
      <c r="AB9" s="3" t="e">
        <f t="shared" si="0"/>
        <v>#DIV/0!</v>
      </c>
      <c r="AC9" s="3" t="e">
        <f t="shared" si="0"/>
        <v>#DIV/0!</v>
      </c>
      <c r="AD9" s="3" t="e">
        <f t="shared" si="0"/>
        <v>#DIV/0!</v>
      </c>
      <c r="AE9" s="84"/>
      <c r="AF9" s="84"/>
      <c r="AG9" s="84"/>
      <c r="AH9" s="84"/>
      <c r="AI9" s="84"/>
      <c r="AJ9" s="84"/>
      <c r="AK9" s="84"/>
      <c r="AL9" s="84"/>
      <c r="AM9" s="84"/>
      <c r="AN9" s="84"/>
      <c r="AO9" s="84"/>
      <c r="AP9" s="84"/>
      <c r="AQ9" s="84"/>
      <c r="AR9" s="84"/>
      <c r="AS9" s="84"/>
      <c r="AT9" s="84"/>
      <c r="AU9" s="84"/>
      <c r="AV9" s="84"/>
      <c r="AW9" s="84"/>
      <c r="AX9" s="84"/>
      <c r="AY9" s="84"/>
      <c r="AZ9" s="84"/>
      <c r="BA9" s="84"/>
      <c r="BB9" s="84"/>
      <c r="BC9" s="84"/>
      <c r="BD9" s="84"/>
      <c r="BE9" s="84"/>
      <c r="BF9" s="84"/>
      <c r="BG9" s="84"/>
      <c r="BH9" s="84"/>
      <c r="BI9" s="84"/>
      <c r="BJ9" s="84"/>
      <c r="BK9" s="84"/>
      <c r="BL9" s="84"/>
      <c r="BM9" s="84"/>
      <c r="BN9" s="84"/>
      <c r="BO9" s="84"/>
      <c r="BP9" s="84"/>
      <c r="BQ9" s="84"/>
      <c r="BR9" s="84"/>
      <c r="BS9" s="84"/>
      <c r="BT9" s="84"/>
      <c r="BU9" s="84"/>
      <c r="BV9" s="84"/>
      <c r="BW9" s="84"/>
      <c r="BX9" s="84"/>
      <c r="BY9" s="84"/>
      <c r="BZ9" s="84"/>
    </row>
    <row r="10" spans="1:78" s="17" customFormat="1" ht="15.75" hidden="1" thickBot="1" x14ac:dyDescent="0.3">
      <c r="A10" s="36" t="s">
        <v>45</v>
      </c>
      <c r="B10" s="3">
        <f>SUM(B5/B3)</f>
        <v>0.47619047619047616</v>
      </c>
      <c r="C10" s="3" t="e">
        <f>SUM(C5/C3)</f>
        <v>#DIV/0!</v>
      </c>
      <c r="D10" s="3" t="e">
        <f>SUM(D5/D3)</f>
        <v>#DIV/0!</v>
      </c>
      <c r="E10" s="3" t="e">
        <f t="shared" ref="E10:AD10" si="1">SUM(E5/E3)</f>
        <v>#DIV/0!</v>
      </c>
      <c r="F10" s="3" t="e">
        <f t="shared" si="1"/>
        <v>#DIV/0!</v>
      </c>
      <c r="G10" s="3" t="e">
        <f t="shared" si="1"/>
        <v>#DIV/0!</v>
      </c>
      <c r="H10" s="3" t="e">
        <f t="shared" si="1"/>
        <v>#DIV/0!</v>
      </c>
      <c r="I10" s="3" t="e">
        <f t="shared" si="1"/>
        <v>#DIV/0!</v>
      </c>
      <c r="J10" s="3" t="e">
        <f t="shared" si="1"/>
        <v>#DIV/0!</v>
      </c>
      <c r="K10" s="3" t="e">
        <f t="shared" si="1"/>
        <v>#DIV/0!</v>
      </c>
      <c r="L10" s="3" t="e">
        <f t="shared" si="1"/>
        <v>#DIV/0!</v>
      </c>
      <c r="M10" s="3" t="e">
        <f t="shared" si="1"/>
        <v>#DIV/0!</v>
      </c>
      <c r="N10" s="3" t="e">
        <f t="shared" si="1"/>
        <v>#DIV/0!</v>
      </c>
      <c r="O10" s="191" t="e">
        <f t="shared" si="1"/>
        <v>#DIV/0!</v>
      </c>
      <c r="P10" s="191" t="e">
        <f t="shared" si="1"/>
        <v>#DIV/0!</v>
      </c>
      <c r="Q10" s="191" t="e">
        <f t="shared" si="1"/>
        <v>#DIV/0!</v>
      </c>
      <c r="R10" s="200" t="e">
        <f t="shared" si="1"/>
        <v>#DIV/0!</v>
      </c>
      <c r="S10" s="3" t="e">
        <f t="shared" si="1"/>
        <v>#DIV/0!</v>
      </c>
      <c r="T10" s="3" t="e">
        <f t="shared" si="1"/>
        <v>#DIV/0!</v>
      </c>
      <c r="U10" s="3" t="e">
        <f t="shared" si="1"/>
        <v>#DIV/0!</v>
      </c>
      <c r="V10" s="3" t="e">
        <f t="shared" si="1"/>
        <v>#DIV/0!</v>
      </c>
      <c r="W10" s="3" t="e">
        <f t="shared" si="1"/>
        <v>#DIV/0!</v>
      </c>
      <c r="X10" s="3" t="e">
        <f t="shared" si="1"/>
        <v>#DIV/0!</v>
      </c>
      <c r="Y10" s="3" t="e">
        <f t="shared" si="1"/>
        <v>#DIV/0!</v>
      </c>
      <c r="Z10" s="3" t="e">
        <f t="shared" si="1"/>
        <v>#DIV/0!</v>
      </c>
      <c r="AA10" s="3" t="e">
        <f t="shared" si="1"/>
        <v>#DIV/0!</v>
      </c>
      <c r="AB10" s="3" t="e">
        <f t="shared" si="1"/>
        <v>#DIV/0!</v>
      </c>
      <c r="AC10" s="3" t="e">
        <f t="shared" si="1"/>
        <v>#DIV/0!</v>
      </c>
      <c r="AD10" s="3" t="e">
        <f t="shared" si="1"/>
        <v>#DIV/0!</v>
      </c>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4"/>
      <c r="BJ10" s="84"/>
      <c r="BK10" s="84"/>
      <c r="BL10" s="84"/>
      <c r="BM10" s="84"/>
      <c r="BN10" s="84"/>
      <c r="BO10" s="84"/>
      <c r="BP10" s="84"/>
      <c r="BQ10" s="84"/>
      <c r="BR10" s="84"/>
      <c r="BS10" s="84"/>
      <c r="BT10" s="84"/>
      <c r="BU10" s="84"/>
      <c r="BV10" s="84"/>
      <c r="BW10" s="84"/>
      <c r="BX10" s="84"/>
      <c r="BY10" s="84"/>
      <c r="BZ10" s="84"/>
    </row>
    <row r="11" spans="1:78" s="430" customFormat="1" ht="15.75" hidden="1" thickBot="1" x14ac:dyDescent="0.3">
      <c r="A11" s="428" t="s">
        <v>54</v>
      </c>
      <c r="B11" s="429"/>
      <c r="C11" s="429"/>
      <c r="D11" s="429"/>
      <c r="E11" s="429"/>
      <c r="F11" s="429"/>
      <c r="G11" s="429"/>
      <c r="H11" s="429"/>
      <c r="I11" s="440"/>
      <c r="J11" s="429"/>
      <c r="K11" s="429"/>
      <c r="L11" s="429"/>
      <c r="M11" s="429"/>
      <c r="N11" s="429"/>
      <c r="O11" s="429"/>
      <c r="P11" s="429"/>
      <c r="Q11" s="429"/>
      <c r="R11" s="429"/>
      <c r="S11" s="429"/>
      <c r="T11" s="429"/>
      <c r="U11" s="429"/>
      <c r="V11" s="429"/>
      <c r="W11" s="429"/>
      <c r="X11" s="429"/>
      <c r="Y11" s="429"/>
      <c r="Z11" s="429"/>
      <c r="AA11" s="429"/>
      <c r="AB11" s="429"/>
      <c r="AC11" s="429"/>
    </row>
    <row r="12" spans="1:78" s="24" customFormat="1" ht="15.75" hidden="1" thickBot="1" x14ac:dyDescent="0.3">
      <c r="A12" s="26" t="s">
        <v>4</v>
      </c>
      <c r="B12" s="23">
        <v>10</v>
      </c>
      <c r="C12" s="23"/>
      <c r="I12" s="1"/>
      <c r="O12" s="188"/>
      <c r="P12" s="188"/>
      <c r="Q12" s="188"/>
      <c r="R12" s="198"/>
      <c r="X12" s="25"/>
      <c r="AA12" s="25"/>
      <c r="AB12" s="2"/>
      <c r="AC12" s="2"/>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c r="BM12" s="85"/>
      <c r="BN12" s="85"/>
      <c r="BO12" s="85"/>
      <c r="BP12" s="85"/>
      <c r="BQ12" s="85"/>
      <c r="BR12" s="85"/>
      <c r="BS12" s="85"/>
      <c r="BT12" s="85"/>
      <c r="BU12" s="85"/>
      <c r="BV12" s="85"/>
      <c r="BW12" s="85"/>
      <c r="BX12" s="85"/>
      <c r="BY12" s="85"/>
      <c r="BZ12" s="85"/>
    </row>
    <row r="13" spans="1:78" s="1" customFormat="1" ht="15.75" hidden="1" thickBot="1" x14ac:dyDescent="0.3">
      <c r="A13" s="27" t="s">
        <v>5</v>
      </c>
      <c r="B13" s="22">
        <v>4</v>
      </c>
      <c r="C13" s="22"/>
      <c r="O13" s="189"/>
      <c r="P13" s="189"/>
      <c r="Q13" s="189"/>
      <c r="R13" s="143"/>
      <c r="X13" s="2"/>
      <c r="AA13" s="2"/>
      <c r="AB13" s="2"/>
      <c r="AC13" s="2"/>
      <c r="AE13" s="84"/>
      <c r="AF13" s="84"/>
      <c r="AG13" s="84"/>
      <c r="AH13" s="84"/>
      <c r="AI13" s="84"/>
      <c r="AJ13" s="84"/>
      <c r="AK13" s="84"/>
      <c r="AL13" s="84"/>
      <c r="AM13" s="84"/>
      <c r="AN13" s="84"/>
      <c r="AO13" s="84"/>
      <c r="AP13" s="84"/>
      <c r="AQ13" s="84"/>
      <c r="AR13" s="84"/>
      <c r="AS13" s="84"/>
      <c r="AT13" s="84"/>
      <c r="AU13" s="84"/>
      <c r="AV13" s="84"/>
      <c r="AW13" s="84"/>
      <c r="AX13" s="84"/>
      <c r="AY13" s="84"/>
      <c r="AZ13" s="84"/>
      <c r="BA13" s="84"/>
      <c r="BB13" s="84"/>
      <c r="BC13" s="84"/>
      <c r="BD13" s="84"/>
      <c r="BE13" s="84"/>
      <c r="BF13" s="84"/>
      <c r="BG13" s="84"/>
      <c r="BH13" s="84"/>
      <c r="BI13" s="84"/>
      <c r="BJ13" s="84"/>
      <c r="BK13" s="84"/>
      <c r="BL13" s="84"/>
      <c r="BM13" s="84"/>
      <c r="BN13" s="84"/>
      <c r="BO13" s="84"/>
      <c r="BP13" s="84"/>
      <c r="BQ13" s="84"/>
      <c r="BR13" s="84"/>
      <c r="BS13" s="84"/>
      <c r="BT13" s="84"/>
      <c r="BU13" s="84"/>
      <c r="BV13" s="84"/>
      <c r="BW13" s="84"/>
      <c r="BX13" s="84"/>
      <c r="BY13" s="84"/>
      <c r="BZ13" s="84"/>
    </row>
    <row r="14" spans="1:78" s="1" customFormat="1" ht="15.75" hidden="1" thickBot="1" x14ac:dyDescent="0.3">
      <c r="A14" s="27" t="s">
        <v>6</v>
      </c>
      <c r="B14" s="22">
        <v>16</v>
      </c>
      <c r="C14" s="22"/>
      <c r="O14" s="189"/>
      <c r="P14" s="189"/>
      <c r="Q14" s="189"/>
      <c r="R14" s="143"/>
      <c r="X14" s="2"/>
      <c r="AA14" s="2"/>
      <c r="AB14" s="2"/>
      <c r="AC14" s="2"/>
      <c r="AE14" s="84"/>
      <c r="AF14" s="84"/>
      <c r="AG14" s="84"/>
      <c r="AH14" s="84"/>
      <c r="AI14" s="84"/>
      <c r="AJ14" s="84"/>
      <c r="AK14" s="84"/>
      <c r="AL14" s="84"/>
      <c r="AM14" s="84"/>
      <c r="AN14" s="84"/>
      <c r="AO14" s="84"/>
      <c r="AP14" s="84"/>
      <c r="AQ14" s="84"/>
      <c r="AR14" s="84"/>
      <c r="AS14" s="84"/>
      <c r="AT14" s="84"/>
      <c r="AU14" s="84"/>
      <c r="AV14" s="84"/>
      <c r="AW14" s="84"/>
      <c r="AX14" s="84"/>
      <c r="AY14" s="84"/>
      <c r="AZ14" s="84"/>
      <c r="BA14" s="84"/>
      <c r="BB14" s="84"/>
      <c r="BC14" s="84"/>
      <c r="BD14" s="84"/>
      <c r="BE14" s="84"/>
      <c r="BF14" s="84"/>
      <c r="BG14" s="84"/>
      <c r="BH14" s="84"/>
      <c r="BI14" s="84"/>
      <c r="BJ14" s="84"/>
      <c r="BK14" s="84"/>
      <c r="BL14" s="84"/>
      <c r="BM14" s="84"/>
      <c r="BN14" s="84"/>
      <c r="BO14" s="84"/>
      <c r="BP14" s="84"/>
      <c r="BQ14" s="84"/>
      <c r="BR14" s="84"/>
      <c r="BS14" s="84"/>
      <c r="BT14" s="84"/>
      <c r="BU14" s="84"/>
      <c r="BV14" s="84"/>
      <c r="BW14" s="84"/>
      <c r="BX14" s="84"/>
      <c r="BY14" s="84"/>
      <c r="BZ14" s="84"/>
    </row>
    <row r="15" spans="1:78" s="33" customFormat="1" ht="15.75" hidden="1" thickBot="1" x14ac:dyDescent="0.3">
      <c r="A15" s="35" t="s">
        <v>48</v>
      </c>
      <c r="B15" s="3">
        <f t="shared" ref="B15:AD15" si="2">SUM(B12/B5)</f>
        <v>0.33333333333333331</v>
      </c>
      <c r="C15" s="3" t="e">
        <f t="shared" si="2"/>
        <v>#DIV/0!</v>
      </c>
      <c r="D15" s="3" t="e">
        <f t="shared" si="2"/>
        <v>#DIV/0!</v>
      </c>
      <c r="E15" s="3" t="e">
        <f t="shared" si="2"/>
        <v>#DIV/0!</v>
      </c>
      <c r="F15" s="3" t="e">
        <f t="shared" si="2"/>
        <v>#DIV/0!</v>
      </c>
      <c r="G15" s="3" t="e">
        <f t="shared" si="2"/>
        <v>#DIV/0!</v>
      </c>
      <c r="H15" s="3" t="e">
        <f t="shared" si="2"/>
        <v>#DIV/0!</v>
      </c>
      <c r="I15" s="3" t="e">
        <f t="shared" si="2"/>
        <v>#DIV/0!</v>
      </c>
      <c r="J15" s="3" t="e">
        <f t="shared" si="2"/>
        <v>#DIV/0!</v>
      </c>
      <c r="K15" s="3" t="e">
        <f t="shared" si="2"/>
        <v>#DIV/0!</v>
      </c>
      <c r="L15" s="3" t="e">
        <f t="shared" si="2"/>
        <v>#DIV/0!</v>
      </c>
      <c r="M15" s="3" t="e">
        <f t="shared" si="2"/>
        <v>#DIV/0!</v>
      </c>
      <c r="N15" s="3" t="e">
        <f t="shared" si="2"/>
        <v>#DIV/0!</v>
      </c>
      <c r="O15" s="191" t="e">
        <f t="shared" si="2"/>
        <v>#DIV/0!</v>
      </c>
      <c r="P15" s="191" t="e">
        <f t="shared" si="2"/>
        <v>#DIV/0!</v>
      </c>
      <c r="Q15" s="191" t="e">
        <f t="shared" si="2"/>
        <v>#DIV/0!</v>
      </c>
      <c r="R15" s="200" t="e">
        <f t="shared" si="2"/>
        <v>#DIV/0!</v>
      </c>
      <c r="S15" s="3" t="e">
        <f t="shared" si="2"/>
        <v>#DIV/0!</v>
      </c>
      <c r="T15" s="3" t="e">
        <f t="shared" si="2"/>
        <v>#DIV/0!</v>
      </c>
      <c r="U15" s="3" t="e">
        <f t="shared" si="2"/>
        <v>#DIV/0!</v>
      </c>
      <c r="V15" s="3" t="e">
        <f t="shared" si="2"/>
        <v>#DIV/0!</v>
      </c>
      <c r="W15" s="3" t="e">
        <f t="shared" si="2"/>
        <v>#DIV/0!</v>
      </c>
      <c r="X15" s="3" t="e">
        <f t="shared" si="2"/>
        <v>#DIV/0!</v>
      </c>
      <c r="Y15" s="3" t="e">
        <f t="shared" si="2"/>
        <v>#DIV/0!</v>
      </c>
      <c r="Z15" s="3" t="e">
        <f t="shared" si="2"/>
        <v>#DIV/0!</v>
      </c>
      <c r="AA15" s="3" t="e">
        <f t="shared" si="2"/>
        <v>#DIV/0!</v>
      </c>
      <c r="AB15" s="3" t="e">
        <f t="shared" si="2"/>
        <v>#DIV/0!</v>
      </c>
      <c r="AC15" s="3" t="e">
        <f t="shared" si="2"/>
        <v>#DIV/0!</v>
      </c>
      <c r="AD15" s="3" t="e">
        <f t="shared" si="2"/>
        <v>#DIV/0!</v>
      </c>
      <c r="AE15" s="339"/>
      <c r="AF15" s="339"/>
      <c r="AG15" s="339"/>
      <c r="AH15" s="339"/>
      <c r="AI15" s="339"/>
      <c r="AJ15" s="339"/>
      <c r="AK15" s="339"/>
      <c r="AL15" s="339"/>
      <c r="AM15" s="339"/>
      <c r="AN15" s="339"/>
      <c r="AO15" s="339"/>
      <c r="AP15" s="339"/>
      <c r="AQ15" s="339"/>
      <c r="AR15" s="339"/>
      <c r="AS15" s="339"/>
      <c r="AT15" s="339"/>
      <c r="AU15" s="339"/>
      <c r="AV15" s="339"/>
      <c r="AW15" s="339"/>
      <c r="AX15" s="339"/>
      <c r="AY15" s="339"/>
      <c r="AZ15" s="339"/>
      <c r="BA15" s="339"/>
      <c r="BB15" s="339"/>
      <c r="BC15" s="339"/>
      <c r="BD15" s="339"/>
      <c r="BE15" s="339"/>
      <c r="BF15" s="339"/>
      <c r="BG15" s="339"/>
      <c r="BH15" s="339"/>
      <c r="BI15" s="339"/>
      <c r="BJ15" s="339"/>
      <c r="BK15" s="339"/>
      <c r="BL15" s="339"/>
      <c r="BM15" s="339"/>
      <c r="BN15" s="339"/>
      <c r="BO15" s="339"/>
      <c r="BP15" s="339"/>
      <c r="BQ15" s="339"/>
      <c r="BR15" s="339"/>
      <c r="BS15" s="339"/>
      <c r="BT15" s="339"/>
      <c r="BU15" s="339"/>
      <c r="BV15" s="339"/>
      <c r="BW15" s="339"/>
      <c r="BX15" s="339"/>
      <c r="BY15" s="339"/>
      <c r="BZ15" s="339"/>
    </row>
    <row r="16" spans="1:78" s="33" customFormat="1" ht="15.75" hidden="1" thickBot="1" x14ac:dyDescent="0.3">
      <c r="A16" s="35" t="s">
        <v>46</v>
      </c>
      <c r="B16" s="3">
        <f t="shared" ref="B16:AD16" si="3">SUM(B13/B5)</f>
        <v>0.13333333333333333</v>
      </c>
      <c r="C16" s="3" t="e">
        <f t="shared" si="3"/>
        <v>#DIV/0!</v>
      </c>
      <c r="D16" s="3" t="e">
        <f t="shared" si="3"/>
        <v>#DIV/0!</v>
      </c>
      <c r="E16" s="3" t="e">
        <f t="shared" si="3"/>
        <v>#DIV/0!</v>
      </c>
      <c r="F16" s="3" t="e">
        <f t="shared" si="3"/>
        <v>#DIV/0!</v>
      </c>
      <c r="G16" s="3" t="e">
        <f t="shared" si="3"/>
        <v>#DIV/0!</v>
      </c>
      <c r="H16" s="3" t="e">
        <f t="shared" si="3"/>
        <v>#DIV/0!</v>
      </c>
      <c r="I16" s="3" t="e">
        <f t="shared" si="3"/>
        <v>#DIV/0!</v>
      </c>
      <c r="J16" s="3" t="e">
        <f t="shared" si="3"/>
        <v>#DIV/0!</v>
      </c>
      <c r="K16" s="3" t="e">
        <f t="shared" si="3"/>
        <v>#DIV/0!</v>
      </c>
      <c r="L16" s="3" t="e">
        <f t="shared" si="3"/>
        <v>#DIV/0!</v>
      </c>
      <c r="M16" s="3" t="e">
        <f t="shared" si="3"/>
        <v>#DIV/0!</v>
      </c>
      <c r="N16" s="3" t="e">
        <f t="shared" si="3"/>
        <v>#DIV/0!</v>
      </c>
      <c r="O16" s="191" t="e">
        <f t="shared" si="3"/>
        <v>#DIV/0!</v>
      </c>
      <c r="P16" s="191" t="e">
        <f t="shared" si="3"/>
        <v>#DIV/0!</v>
      </c>
      <c r="Q16" s="191" t="e">
        <f t="shared" si="3"/>
        <v>#DIV/0!</v>
      </c>
      <c r="R16" s="200" t="e">
        <f t="shared" si="3"/>
        <v>#DIV/0!</v>
      </c>
      <c r="S16" s="3" t="e">
        <f t="shared" si="3"/>
        <v>#DIV/0!</v>
      </c>
      <c r="T16" s="3" t="e">
        <f t="shared" si="3"/>
        <v>#DIV/0!</v>
      </c>
      <c r="U16" s="3" t="e">
        <f t="shared" si="3"/>
        <v>#DIV/0!</v>
      </c>
      <c r="V16" s="3" t="e">
        <f t="shared" si="3"/>
        <v>#DIV/0!</v>
      </c>
      <c r="W16" s="3" t="e">
        <f t="shared" si="3"/>
        <v>#DIV/0!</v>
      </c>
      <c r="X16" s="3" t="e">
        <f t="shared" si="3"/>
        <v>#DIV/0!</v>
      </c>
      <c r="Y16" s="3" t="e">
        <f t="shared" si="3"/>
        <v>#DIV/0!</v>
      </c>
      <c r="Z16" s="3" t="e">
        <f t="shared" si="3"/>
        <v>#DIV/0!</v>
      </c>
      <c r="AA16" s="3" t="e">
        <f t="shared" si="3"/>
        <v>#DIV/0!</v>
      </c>
      <c r="AB16" s="3" t="e">
        <f t="shared" si="3"/>
        <v>#DIV/0!</v>
      </c>
      <c r="AC16" s="3" t="e">
        <f t="shared" si="3"/>
        <v>#DIV/0!</v>
      </c>
      <c r="AD16" s="3" t="e">
        <f t="shared" si="3"/>
        <v>#DIV/0!</v>
      </c>
      <c r="AE16" s="339"/>
      <c r="AF16" s="339"/>
      <c r="AG16" s="339"/>
      <c r="AH16" s="339"/>
      <c r="AI16" s="339"/>
      <c r="AJ16" s="339"/>
      <c r="AK16" s="339"/>
      <c r="AL16" s="339"/>
      <c r="AM16" s="339"/>
      <c r="AN16" s="339"/>
      <c r="AO16" s="339"/>
      <c r="AP16" s="339"/>
      <c r="AQ16" s="339"/>
      <c r="AR16" s="339"/>
      <c r="AS16" s="339"/>
      <c r="AT16" s="339"/>
      <c r="AU16" s="339"/>
      <c r="AV16" s="339"/>
      <c r="AW16" s="339"/>
      <c r="AX16" s="339"/>
      <c r="AY16" s="339"/>
      <c r="AZ16" s="339"/>
      <c r="BA16" s="339"/>
      <c r="BB16" s="339"/>
      <c r="BC16" s="339"/>
      <c r="BD16" s="339"/>
      <c r="BE16" s="339"/>
      <c r="BF16" s="339"/>
      <c r="BG16" s="339"/>
      <c r="BH16" s="339"/>
      <c r="BI16" s="339"/>
      <c r="BJ16" s="339"/>
      <c r="BK16" s="339"/>
      <c r="BL16" s="339"/>
      <c r="BM16" s="339"/>
      <c r="BN16" s="339"/>
      <c r="BO16" s="339"/>
      <c r="BP16" s="339"/>
      <c r="BQ16" s="339"/>
      <c r="BR16" s="339"/>
      <c r="BS16" s="339"/>
      <c r="BT16" s="339"/>
      <c r="BU16" s="339"/>
      <c r="BV16" s="339"/>
      <c r="BW16" s="339"/>
      <c r="BX16" s="339"/>
      <c r="BY16" s="339"/>
      <c r="BZ16" s="339"/>
    </row>
    <row r="17" spans="1:78" s="33" customFormat="1" ht="15.75" hidden="1" thickBot="1" x14ac:dyDescent="0.3">
      <c r="A17" s="34" t="s">
        <v>52</v>
      </c>
      <c r="B17" s="3">
        <f t="shared" ref="B17:AD17" si="4">SUM(B14/B5)</f>
        <v>0.53333333333333333</v>
      </c>
      <c r="C17" s="3" t="e">
        <f t="shared" si="4"/>
        <v>#DIV/0!</v>
      </c>
      <c r="D17" s="3" t="e">
        <f t="shared" si="4"/>
        <v>#DIV/0!</v>
      </c>
      <c r="E17" s="3" t="e">
        <f t="shared" si="4"/>
        <v>#DIV/0!</v>
      </c>
      <c r="F17" s="3" t="e">
        <f t="shared" si="4"/>
        <v>#DIV/0!</v>
      </c>
      <c r="G17" s="3" t="e">
        <f t="shared" si="4"/>
        <v>#DIV/0!</v>
      </c>
      <c r="H17" s="3" t="e">
        <f t="shared" si="4"/>
        <v>#DIV/0!</v>
      </c>
      <c r="I17" s="3" t="e">
        <f t="shared" si="4"/>
        <v>#DIV/0!</v>
      </c>
      <c r="J17" s="3" t="e">
        <f t="shared" si="4"/>
        <v>#DIV/0!</v>
      </c>
      <c r="K17" s="3" t="e">
        <f t="shared" si="4"/>
        <v>#DIV/0!</v>
      </c>
      <c r="L17" s="3" t="e">
        <f t="shared" si="4"/>
        <v>#DIV/0!</v>
      </c>
      <c r="M17" s="3" t="e">
        <f t="shared" si="4"/>
        <v>#DIV/0!</v>
      </c>
      <c r="N17" s="3" t="e">
        <f t="shared" si="4"/>
        <v>#DIV/0!</v>
      </c>
      <c r="O17" s="191" t="e">
        <f t="shared" si="4"/>
        <v>#DIV/0!</v>
      </c>
      <c r="P17" s="191" t="e">
        <f t="shared" si="4"/>
        <v>#DIV/0!</v>
      </c>
      <c r="Q17" s="191" t="e">
        <f t="shared" si="4"/>
        <v>#DIV/0!</v>
      </c>
      <c r="R17" s="200" t="e">
        <f t="shared" si="4"/>
        <v>#DIV/0!</v>
      </c>
      <c r="S17" s="3" t="e">
        <f t="shared" si="4"/>
        <v>#DIV/0!</v>
      </c>
      <c r="T17" s="3" t="e">
        <f t="shared" si="4"/>
        <v>#DIV/0!</v>
      </c>
      <c r="U17" s="3" t="e">
        <f t="shared" si="4"/>
        <v>#DIV/0!</v>
      </c>
      <c r="V17" s="3" t="e">
        <f t="shared" si="4"/>
        <v>#DIV/0!</v>
      </c>
      <c r="W17" s="3" t="e">
        <f t="shared" si="4"/>
        <v>#DIV/0!</v>
      </c>
      <c r="X17" s="3" t="e">
        <f t="shared" si="4"/>
        <v>#DIV/0!</v>
      </c>
      <c r="Y17" s="3" t="e">
        <f t="shared" si="4"/>
        <v>#DIV/0!</v>
      </c>
      <c r="Z17" s="3" t="e">
        <f t="shared" si="4"/>
        <v>#DIV/0!</v>
      </c>
      <c r="AA17" s="3" t="e">
        <f t="shared" si="4"/>
        <v>#DIV/0!</v>
      </c>
      <c r="AB17" s="3" t="e">
        <f t="shared" si="4"/>
        <v>#DIV/0!</v>
      </c>
      <c r="AC17" s="3" t="e">
        <f t="shared" si="4"/>
        <v>#DIV/0!</v>
      </c>
      <c r="AD17" s="3" t="e">
        <f t="shared" si="4"/>
        <v>#DIV/0!</v>
      </c>
      <c r="AE17" s="339"/>
      <c r="AF17" s="339"/>
      <c r="AG17" s="339"/>
      <c r="AH17" s="339"/>
      <c r="AI17" s="339"/>
      <c r="AJ17" s="339"/>
      <c r="AK17" s="339"/>
      <c r="AL17" s="339"/>
      <c r="AM17" s="339"/>
      <c r="AN17" s="339"/>
      <c r="AO17" s="339"/>
      <c r="AP17" s="339"/>
      <c r="AQ17" s="339"/>
      <c r="AR17" s="339"/>
      <c r="AS17" s="339"/>
      <c r="AT17" s="339"/>
      <c r="AU17" s="339"/>
      <c r="AV17" s="339"/>
      <c r="AW17" s="339"/>
      <c r="AX17" s="339"/>
      <c r="AY17" s="339"/>
      <c r="AZ17" s="339"/>
      <c r="BA17" s="339"/>
      <c r="BB17" s="339"/>
      <c r="BC17" s="339"/>
      <c r="BD17" s="339"/>
      <c r="BE17" s="339"/>
      <c r="BF17" s="339"/>
      <c r="BG17" s="339"/>
      <c r="BH17" s="339"/>
      <c r="BI17" s="339"/>
      <c r="BJ17" s="339"/>
      <c r="BK17" s="339"/>
      <c r="BL17" s="339"/>
      <c r="BM17" s="339"/>
      <c r="BN17" s="339"/>
      <c r="BO17" s="339"/>
      <c r="BP17" s="339"/>
      <c r="BQ17" s="339"/>
      <c r="BR17" s="339"/>
      <c r="BS17" s="339"/>
      <c r="BT17" s="339"/>
      <c r="BU17" s="339"/>
      <c r="BV17" s="339"/>
      <c r="BW17" s="339"/>
      <c r="BX17" s="339"/>
      <c r="BY17" s="339"/>
      <c r="BZ17" s="339"/>
    </row>
    <row r="18" spans="1:78" s="434" customFormat="1" ht="15.75" hidden="1" thickBot="1" x14ac:dyDescent="0.3"/>
    <row r="19" spans="1:78" s="434" customFormat="1" ht="15.75" hidden="1" thickBot="1" x14ac:dyDescent="0.3"/>
    <row r="20" spans="1:78" s="20" customFormat="1" ht="15.75" hidden="1" thickBot="1" x14ac:dyDescent="0.3">
      <c r="A20" s="115" t="s">
        <v>136</v>
      </c>
      <c r="B20" s="53">
        <v>44075</v>
      </c>
      <c r="C20" s="53">
        <v>44076</v>
      </c>
      <c r="D20" s="53">
        <v>44077</v>
      </c>
      <c r="E20" s="53">
        <v>44078</v>
      </c>
      <c r="F20" s="53">
        <v>44079</v>
      </c>
      <c r="G20" s="53">
        <v>44080</v>
      </c>
      <c r="H20" s="53">
        <v>44081</v>
      </c>
      <c r="I20" s="53">
        <v>44082</v>
      </c>
      <c r="J20" s="53">
        <v>44083</v>
      </c>
      <c r="K20" s="53">
        <v>44084</v>
      </c>
      <c r="L20" s="53">
        <v>44085</v>
      </c>
      <c r="M20" s="53">
        <v>44086</v>
      </c>
      <c r="N20" s="53">
        <v>44087</v>
      </c>
      <c r="O20" s="192">
        <v>44088</v>
      </c>
      <c r="P20" s="192">
        <v>44089</v>
      </c>
      <c r="Q20" s="192">
        <v>44090</v>
      </c>
      <c r="R20" s="201">
        <v>44091</v>
      </c>
      <c r="S20" s="53">
        <v>44092</v>
      </c>
      <c r="T20" s="53">
        <v>44093</v>
      </c>
      <c r="U20" s="53">
        <v>44094</v>
      </c>
      <c r="V20" s="53">
        <v>44095</v>
      </c>
      <c r="W20" s="53">
        <v>44096</v>
      </c>
      <c r="X20" s="53">
        <v>44097</v>
      </c>
      <c r="Y20" s="53">
        <v>44098</v>
      </c>
      <c r="Z20" s="53">
        <v>44099</v>
      </c>
      <c r="AA20" s="53">
        <v>44100</v>
      </c>
      <c r="AB20" s="53">
        <v>44101</v>
      </c>
      <c r="AC20" s="53">
        <v>44102</v>
      </c>
      <c r="AD20" s="20" t="s">
        <v>126</v>
      </c>
      <c r="AE20" s="340"/>
      <c r="AF20" s="340"/>
      <c r="AG20" s="340"/>
      <c r="AH20" s="340"/>
      <c r="AI20" s="340"/>
      <c r="AJ20" s="340"/>
      <c r="AK20" s="340"/>
      <c r="AL20" s="340"/>
      <c r="AM20" s="340"/>
      <c r="AN20" s="340"/>
      <c r="AO20" s="340"/>
      <c r="AP20" s="340"/>
      <c r="AQ20" s="340"/>
      <c r="AR20" s="340"/>
      <c r="AS20" s="340"/>
      <c r="AT20" s="340"/>
      <c r="AU20" s="340"/>
      <c r="AV20" s="340"/>
      <c r="AW20" s="340"/>
      <c r="AX20" s="340"/>
      <c r="AY20" s="340"/>
      <c r="AZ20" s="340"/>
      <c r="BA20" s="340"/>
      <c r="BB20" s="340"/>
      <c r="BC20" s="340"/>
      <c r="BD20" s="340"/>
      <c r="BE20" s="340"/>
      <c r="BF20" s="340"/>
      <c r="BG20" s="340"/>
      <c r="BH20" s="340"/>
      <c r="BI20" s="340"/>
      <c r="BJ20" s="340"/>
      <c r="BK20" s="340"/>
      <c r="BL20" s="340"/>
      <c r="BM20" s="340"/>
      <c r="BN20" s="340"/>
      <c r="BO20" s="340"/>
      <c r="BP20" s="340"/>
      <c r="BQ20" s="340"/>
      <c r="BR20" s="340"/>
      <c r="BS20" s="340"/>
      <c r="BT20" s="340"/>
      <c r="BU20" s="340"/>
      <c r="BV20" s="340"/>
      <c r="BW20" s="340"/>
      <c r="BX20" s="340"/>
      <c r="BY20" s="340"/>
      <c r="BZ20" s="340"/>
    </row>
    <row r="21" spans="1:78" s="25" customFormat="1" ht="15.75" hidden="1" thickBot="1" x14ac:dyDescent="0.3">
      <c r="A21" s="50" t="s">
        <v>0</v>
      </c>
      <c r="B21" s="51">
        <v>103</v>
      </c>
      <c r="D21" s="24"/>
      <c r="O21" s="188"/>
      <c r="P21" s="188"/>
      <c r="Q21" s="188"/>
      <c r="R21" s="198"/>
      <c r="AB21" s="52"/>
      <c r="AC21" s="52"/>
      <c r="AE21" s="85"/>
      <c r="AF21" s="85"/>
      <c r="AG21" s="85"/>
      <c r="AH21" s="85"/>
      <c r="AI21" s="85"/>
      <c r="AJ21" s="85"/>
      <c r="AK21" s="85"/>
      <c r="AL21" s="85"/>
      <c r="AM21" s="85"/>
      <c r="AN21" s="85"/>
      <c r="AO21" s="85"/>
      <c r="AP21" s="85"/>
      <c r="AQ21" s="85"/>
      <c r="AR21" s="85"/>
      <c r="AS21" s="85"/>
      <c r="AT21" s="85"/>
      <c r="AU21" s="85"/>
      <c r="AV21" s="85"/>
      <c r="AW21" s="85"/>
      <c r="AX21" s="85"/>
      <c r="AY21" s="85"/>
      <c r="AZ21" s="85"/>
      <c r="BA21" s="85"/>
      <c r="BB21" s="85"/>
      <c r="BC21" s="85"/>
      <c r="BD21" s="85"/>
      <c r="BE21" s="85"/>
      <c r="BF21" s="85"/>
      <c r="BG21" s="85"/>
      <c r="BH21" s="85"/>
      <c r="BI21" s="85"/>
      <c r="BJ21" s="85"/>
      <c r="BK21" s="85"/>
      <c r="BL21" s="85"/>
      <c r="BM21" s="85"/>
      <c r="BN21" s="85"/>
      <c r="BO21" s="85"/>
      <c r="BP21" s="85"/>
      <c r="BQ21" s="85"/>
      <c r="BR21" s="85"/>
      <c r="BS21" s="85"/>
      <c r="BT21" s="85"/>
      <c r="BU21" s="85"/>
      <c r="BV21" s="85"/>
      <c r="BW21" s="85"/>
      <c r="BX21" s="85"/>
      <c r="BY21" s="85"/>
      <c r="BZ21" s="85"/>
    </row>
    <row r="22" spans="1:78" s="2" customFormat="1" ht="15.75" hidden="1" thickBot="1" x14ac:dyDescent="0.3">
      <c r="A22" s="39" t="s">
        <v>1</v>
      </c>
      <c r="B22" s="38">
        <v>40</v>
      </c>
      <c r="D22" s="1"/>
      <c r="O22" s="189"/>
      <c r="P22" s="189"/>
      <c r="Q22" s="189"/>
      <c r="R22" s="143"/>
      <c r="AE22" s="84"/>
      <c r="AF22" s="84"/>
      <c r="AG22" s="84"/>
      <c r="AH22" s="84"/>
      <c r="AI22" s="84"/>
      <c r="AJ22" s="84"/>
      <c r="AK22" s="84"/>
      <c r="AL22" s="84"/>
      <c r="AM22" s="84"/>
      <c r="AN22" s="84"/>
      <c r="AO22" s="84"/>
      <c r="AP22" s="84"/>
      <c r="AQ22" s="84"/>
      <c r="AR22" s="84"/>
      <c r="AS22" s="84"/>
      <c r="AT22" s="84"/>
      <c r="AU22" s="84"/>
      <c r="AV22" s="84"/>
      <c r="AW22" s="84"/>
      <c r="AX22" s="84"/>
      <c r="AY22" s="84"/>
      <c r="AZ22" s="84"/>
      <c r="BA22" s="84"/>
      <c r="BB22" s="84"/>
      <c r="BC22" s="84"/>
      <c r="BD22" s="84"/>
      <c r="BE22" s="84"/>
      <c r="BF22" s="84"/>
      <c r="BG22" s="84"/>
      <c r="BH22" s="84"/>
      <c r="BI22" s="84"/>
      <c r="BJ22" s="84"/>
      <c r="BK22" s="84"/>
      <c r="BL22" s="84"/>
      <c r="BM22" s="84"/>
      <c r="BN22" s="84"/>
      <c r="BO22" s="84"/>
      <c r="BP22" s="84"/>
      <c r="BQ22" s="84"/>
      <c r="BR22" s="84"/>
      <c r="BS22" s="84"/>
      <c r="BT22" s="84"/>
      <c r="BU22" s="84"/>
      <c r="BV22" s="84"/>
      <c r="BW22" s="84"/>
      <c r="BX22" s="84"/>
      <c r="BY22" s="84"/>
      <c r="BZ22" s="84"/>
    </row>
    <row r="23" spans="1:78" s="2" customFormat="1" ht="15.75" hidden="1" thickBot="1" x14ac:dyDescent="0.3">
      <c r="A23" s="39" t="s">
        <v>2</v>
      </c>
      <c r="B23" s="38">
        <v>63</v>
      </c>
      <c r="D23" s="1"/>
      <c r="O23" s="189"/>
      <c r="P23" s="189"/>
      <c r="Q23" s="189"/>
      <c r="R23" s="143"/>
      <c r="AE23" s="84"/>
      <c r="AF23" s="84"/>
      <c r="AG23" s="84"/>
      <c r="AH23" s="84"/>
      <c r="AI23" s="84"/>
      <c r="AJ23" s="84"/>
      <c r="AK23" s="84"/>
      <c r="AL23" s="84"/>
      <c r="AM23" s="84"/>
      <c r="AN23" s="84"/>
      <c r="AO23" s="84"/>
      <c r="AP23" s="84"/>
      <c r="AQ23" s="84"/>
      <c r="AR23" s="84"/>
      <c r="AS23" s="84"/>
      <c r="AT23" s="84"/>
      <c r="AU23" s="84"/>
      <c r="AV23" s="84"/>
      <c r="AW23" s="84"/>
      <c r="AX23" s="84"/>
      <c r="AY23" s="84"/>
      <c r="AZ23" s="84"/>
      <c r="BA23" s="84"/>
      <c r="BB23" s="84"/>
      <c r="BC23" s="84"/>
      <c r="BD23" s="84"/>
      <c r="BE23" s="84"/>
      <c r="BF23" s="84"/>
      <c r="BG23" s="84"/>
      <c r="BH23" s="84"/>
      <c r="BI23" s="84"/>
      <c r="BJ23" s="84"/>
      <c r="BK23" s="84"/>
      <c r="BL23" s="84"/>
      <c r="BM23" s="84"/>
      <c r="BN23" s="84"/>
      <c r="BO23" s="84"/>
      <c r="BP23" s="84"/>
      <c r="BQ23" s="84"/>
      <c r="BR23" s="84"/>
      <c r="BS23" s="84"/>
      <c r="BT23" s="84"/>
      <c r="BU23" s="84"/>
      <c r="BV23" s="84"/>
      <c r="BW23" s="84"/>
      <c r="BX23" s="84"/>
      <c r="BY23" s="84"/>
      <c r="BZ23" s="84"/>
    </row>
    <row r="24" spans="1:78" s="2" customFormat="1" ht="15.75" hidden="1" thickBot="1" x14ac:dyDescent="0.3">
      <c r="A24" s="39" t="s">
        <v>3</v>
      </c>
      <c r="B24" s="69">
        <v>4.4814814814814814E-2</v>
      </c>
      <c r="C24" s="4"/>
      <c r="D24" s="64"/>
      <c r="E24" s="4"/>
      <c r="F24" s="4"/>
      <c r="G24" s="4"/>
      <c r="H24" s="4"/>
      <c r="I24" s="4"/>
      <c r="J24" s="4"/>
      <c r="K24" s="4"/>
      <c r="L24" s="4"/>
      <c r="M24" s="4"/>
      <c r="N24" s="4"/>
      <c r="O24" s="190"/>
      <c r="P24" s="190"/>
      <c r="Q24" s="190"/>
      <c r="R24" s="199"/>
      <c r="S24" s="4"/>
      <c r="T24" s="4"/>
      <c r="U24" s="4"/>
      <c r="V24" s="4"/>
      <c r="W24" s="4"/>
      <c r="X24" s="4"/>
      <c r="Y24" s="4"/>
      <c r="Z24" s="4"/>
      <c r="AA24" s="4"/>
      <c r="AB24" s="4"/>
      <c r="AC24" s="4"/>
      <c r="AE24" s="84"/>
      <c r="AF24" s="84"/>
      <c r="AG24" s="84"/>
      <c r="AH24" s="84"/>
      <c r="AI24" s="84"/>
      <c r="AJ24" s="84"/>
      <c r="AK24" s="84"/>
      <c r="AL24" s="84"/>
      <c r="AM24" s="84"/>
      <c r="AN24" s="84"/>
      <c r="AO24" s="84"/>
      <c r="AP24" s="84"/>
      <c r="AQ24" s="84"/>
      <c r="AR24" s="84"/>
      <c r="AS24" s="84"/>
      <c r="AT24" s="84"/>
      <c r="AU24" s="84"/>
      <c r="AV24" s="84"/>
      <c r="AW24" s="84"/>
      <c r="AX24" s="84"/>
      <c r="AY24" s="84"/>
      <c r="AZ24" s="84"/>
      <c r="BA24" s="84"/>
      <c r="BB24" s="84"/>
      <c r="BC24" s="84"/>
      <c r="BD24" s="84"/>
      <c r="BE24" s="84"/>
      <c r="BF24" s="84"/>
      <c r="BG24" s="84"/>
      <c r="BH24" s="84"/>
      <c r="BI24" s="84"/>
      <c r="BJ24" s="84"/>
      <c r="BK24" s="84"/>
      <c r="BL24" s="84"/>
      <c r="BM24" s="84"/>
      <c r="BN24" s="84"/>
      <c r="BO24" s="84"/>
      <c r="BP24" s="84"/>
      <c r="BQ24" s="84"/>
      <c r="BR24" s="84"/>
      <c r="BS24" s="84"/>
      <c r="BT24" s="84"/>
      <c r="BU24" s="84"/>
      <c r="BV24" s="84"/>
      <c r="BW24" s="84"/>
      <c r="BX24" s="84"/>
      <c r="BY24" s="84"/>
      <c r="BZ24" s="84"/>
    </row>
    <row r="25" spans="1:78" s="2" customFormat="1" ht="15.75" hidden="1" thickBot="1" x14ac:dyDescent="0.3">
      <c r="A25" s="39" t="s">
        <v>50</v>
      </c>
      <c r="B25" s="69">
        <v>8.8425925925925911E-3</v>
      </c>
      <c r="C25" s="4"/>
      <c r="D25" s="64"/>
      <c r="E25" s="4"/>
      <c r="F25" s="4"/>
      <c r="G25" s="4"/>
      <c r="H25" s="4"/>
      <c r="I25" s="4"/>
      <c r="J25" s="4"/>
      <c r="K25" s="4"/>
      <c r="L25" s="4"/>
      <c r="M25" s="4"/>
      <c r="N25" s="4"/>
      <c r="O25" s="190"/>
      <c r="P25" s="190"/>
      <c r="Q25" s="190"/>
      <c r="R25" s="199"/>
      <c r="S25" s="4"/>
      <c r="T25" s="4"/>
      <c r="U25" s="4"/>
      <c r="V25" s="4"/>
      <c r="W25" s="4"/>
      <c r="X25" s="4"/>
      <c r="Y25" s="4"/>
      <c r="Z25" s="4"/>
      <c r="AA25" s="5"/>
      <c r="AB25" s="5"/>
      <c r="AC25" s="5"/>
      <c r="AE25" s="84"/>
      <c r="AF25" s="84"/>
      <c r="AG25" s="84"/>
      <c r="AH25" s="84"/>
      <c r="AI25" s="84"/>
      <c r="AJ25" s="84"/>
      <c r="AK25" s="84"/>
      <c r="AL25" s="84"/>
      <c r="AM25" s="84"/>
      <c r="AN25" s="84"/>
      <c r="AO25" s="84"/>
      <c r="AP25" s="84"/>
      <c r="AQ25" s="84"/>
      <c r="AR25" s="84"/>
      <c r="AS25" s="84"/>
      <c r="AT25" s="84"/>
      <c r="AU25" s="84"/>
      <c r="AV25" s="84"/>
      <c r="AW25" s="84"/>
      <c r="AX25" s="84"/>
      <c r="AY25" s="84"/>
      <c r="AZ25" s="84"/>
      <c r="BA25" s="84"/>
      <c r="BB25" s="84"/>
      <c r="BC25" s="84"/>
      <c r="BD25" s="84"/>
      <c r="BE25" s="84"/>
      <c r="BF25" s="84"/>
      <c r="BG25" s="84"/>
      <c r="BH25" s="84"/>
      <c r="BI25" s="84"/>
      <c r="BJ25" s="84"/>
      <c r="BK25" s="84"/>
      <c r="BL25" s="84"/>
      <c r="BM25" s="84"/>
      <c r="BN25" s="84"/>
      <c r="BO25" s="84"/>
      <c r="BP25" s="84"/>
      <c r="BQ25" s="84"/>
      <c r="BR25" s="84"/>
      <c r="BS25" s="84"/>
      <c r="BT25" s="84"/>
      <c r="BU25" s="84"/>
      <c r="BV25" s="84"/>
      <c r="BW25" s="84"/>
      <c r="BX25" s="84"/>
      <c r="BY25" s="84"/>
      <c r="BZ25" s="84"/>
    </row>
    <row r="26" spans="1:78" s="2" customFormat="1" ht="15.75" hidden="1" thickBot="1" x14ac:dyDescent="0.3">
      <c r="A26" s="39" t="s">
        <v>125</v>
      </c>
      <c r="B26" s="69">
        <v>2.1666666666666667E-2</v>
      </c>
      <c r="C26" s="4"/>
      <c r="D26" s="64"/>
      <c r="E26" s="4"/>
      <c r="F26" s="4"/>
      <c r="G26" s="4"/>
      <c r="H26" s="4"/>
      <c r="I26" s="4"/>
      <c r="J26" s="4"/>
      <c r="K26" s="4"/>
      <c r="L26" s="4"/>
      <c r="M26" s="4"/>
      <c r="N26" s="4"/>
      <c r="O26" s="190"/>
      <c r="P26" s="190"/>
      <c r="Q26" s="190"/>
      <c r="R26" s="199"/>
      <c r="S26" s="4"/>
      <c r="T26" s="4"/>
      <c r="U26" s="4"/>
      <c r="V26" s="4"/>
      <c r="W26" s="4"/>
      <c r="X26" s="4"/>
      <c r="Y26" s="4"/>
      <c r="Z26" s="4"/>
      <c r="AA26" s="5"/>
      <c r="AB26" s="5"/>
      <c r="AC26" s="5"/>
      <c r="AE26" s="84"/>
      <c r="AF26" s="84"/>
      <c r="AG26" s="84"/>
      <c r="AH26" s="84"/>
      <c r="AI26" s="84"/>
      <c r="AJ26" s="84"/>
      <c r="AK26" s="84"/>
      <c r="AL26" s="84"/>
      <c r="AM26" s="84"/>
      <c r="AN26" s="84"/>
      <c r="AO26" s="84"/>
      <c r="AP26" s="84"/>
      <c r="AQ26" s="84"/>
      <c r="AR26" s="84"/>
      <c r="AS26" s="84"/>
      <c r="AT26" s="84"/>
      <c r="AU26" s="84"/>
      <c r="AV26" s="84"/>
      <c r="AW26" s="84"/>
      <c r="AX26" s="84"/>
      <c r="AY26" s="84"/>
      <c r="AZ26" s="84"/>
      <c r="BA26" s="84"/>
      <c r="BB26" s="84"/>
      <c r="BC26" s="84"/>
      <c r="BD26" s="84"/>
      <c r="BE26" s="84"/>
      <c r="BF26" s="84"/>
      <c r="BG26" s="84"/>
      <c r="BH26" s="84"/>
      <c r="BI26" s="84"/>
      <c r="BJ26" s="84"/>
      <c r="BK26" s="84"/>
      <c r="BL26" s="84"/>
      <c r="BM26" s="84"/>
      <c r="BN26" s="84"/>
      <c r="BO26" s="84"/>
      <c r="BP26" s="84"/>
      <c r="BQ26" s="84"/>
      <c r="BR26" s="84"/>
      <c r="BS26" s="84"/>
      <c r="BT26" s="84"/>
      <c r="BU26" s="84"/>
      <c r="BV26" s="84"/>
      <c r="BW26" s="84"/>
      <c r="BX26" s="84"/>
      <c r="BY26" s="84"/>
      <c r="BZ26" s="84"/>
    </row>
    <row r="27" spans="1:78" s="17" customFormat="1" ht="15.75" hidden="1" thickBot="1" x14ac:dyDescent="0.3">
      <c r="A27" s="37" t="s">
        <v>51</v>
      </c>
      <c r="B27" s="33">
        <f t="shared" ref="B27:AD27" si="5">SUM(B22/B21)</f>
        <v>0.38834951456310679</v>
      </c>
      <c r="C27" s="33" t="e">
        <f t="shared" si="5"/>
        <v>#DIV/0!</v>
      </c>
      <c r="D27" s="3" t="e">
        <f t="shared" si="5"/>
        <v>#DIV/0!</v>
      </c>
      <c r="E27" s="33" t="e">
        <f t="shared" si="5"/>
        <v>#DIV/0!</v>
      </c>
      <c r="F27" s="33" t="e">
        <f t="shared" si="5"/>
        <v>#DIV/0!</v>
      </c>
      <c r="G27" s="33" t="e">
        <f t="shared" si="5"/>
        <v>#DIV/0!</v>
      </c>
      <c r="H27" s="33" t="e">
        <f t="shared" si="5"/>
        <v>#DIV/0!</v>
      </c>
      <c r="I27" s="33" t="e">
        <f t="shared" si="5"/>
        <v>#DIV/0!</v>
      </c>
      <c r="J27" s="33" t="e">
        <f t="shared" si="5"/>
        <v>#DIV/0!</v>
      </c>
      <c r="K27" s="33" t="e">
        <f t="shared" si="5"/>
        <v>#DIV/0!</v>
      </c>
      <c r="L27" s="33" t="e">
        <f t="shared" si="5"/>
        <v>#DIV/0!</v>
      </c>
      <c r="M27" s="33" t="e">
        <f t="shared" si="5"/>
        <v>#DIV/0!</v>
      </c>
      <c r="N27" s="33" t="e">
        <f t="shared" si="5"/>
        <v>#DIV/0!</v>
      </c>
      <c r="O27" s="193" t="e">
        <f t="shared" si="5"/>
        <v>#DIV/0!</v>
      </c>
      <c r="P27" s="193" t="e">
        <f t="shared" si="5"/>
        <v>#DIV/0!</v>
      </c>
      <c r="Q27" s="193" t="e">
        <f t="shared" si="5"/>
        <v>#DIV/0!</v>
      </c>
      <c r="R27" s="202" t="e">
        <f t="shared" si="5"/>
        <v>#DIV/0!</v>
      </c>
      <c r="S27" s="33" t="e">
        <f t="shared" si="5"/>
        <v>#DIV/0!</v>
      </c>
      <c r="T27" s="33" t="e">
        <f t="shared" si="5"/>
        <v>#DIV/0!</v>
      </c>
      <c r="U27" s="33" t="e">
        <f t="shared" si="5"/>
        <v>#DIV/0!</v>
      </c>
      <c r="V27" s="33" t="e">
        <f t="shared" si="5"/>
        <v>#DIV/0!</v>
      </c>
      <c r="W27" s="33" t="e">
        <f t="shared" si="5"/>
        <v>#DIV/0!</v>
      </c>
      <c r="X27" s="33" t="e">
        <f t="shared" si="5"/>
        <v>#DIV/0!</v>
      </c>
      <c r="Y27" s="33" t="e">
        <f t="shared" si="5"/>
        <v>#DIV/0!</v>
      </c>
      <c r="Z27" s="33" t="e">
        <f t="shared" si="5"/>
        <v>#DIV/0!</v>
      </c>
      <c r="AA27" s="33" t="e">
        <f t="shared" si="5"/>
        <v>#DIV/0!</v>
      </c>
      <c r="AB27" s="33" t="e">
        <f t="shared" si="5"/>
        <v>#DIV/0!</v>
      </c>
      <c r="AC27" s="33" t="e">
        <f t="shared" si="5"/>
        <v>#DIV/0!</v>
      </c>
      <c r="AD27" s="33" t="e">
        <f t="shared" si="5"/>
        <v>#DIV/0!</v>
      </c>
      <c r="AE27" s="84"/>
      <c r="AF27" s="84"/>
      <c r="AG27" s="84"/>
      <c r="AH27" s="84"/>
      <c r="AI27" s="84"/>
      <c r="AJ27" s="84"/>
      <c r="AK27" s="84"/>
      <c r="AL27" s="84"/>
      <c r="AM27" s="84"/>
      <c r="AN27" s="84"/>
      <c r="AO27" s="84"/>
      <c r="AP27" s="84"/>
      <c r="AQ27" s="84"/>
      <c r="AR27" s="84"/>
      <c r="AS27" s="84"/>
      <c r="AT27" s="84"/>
      <c r="AU27" s="84"/>
      <c r="AV27" s="84"/>
      <c r="AW27" s="84"/>
      <c r="AX27" s="84"/>
      <c r="AY27" s="84"/>
      <c r="AZ27" s="84"/>
      <c r="BA27" s="84"/>
      <c r="BB27" s="84"/>
      <c r="BC27" s="84"/>
      <c r="BD27" s="84"/>
      <c r="BE27" s="84"/>
      <c r="BF27" s="84"/>
      <c r="BG27" s="84"/>
      <c r="BH27" s="84"/>
      <c r="BI27" s="84"/>
      <c r="BJ27" s="84"/>
      <c r="BK27" s="84"/>
      <c r="BL27" s="84"/>
      <c r="BM27" s="84"/>
      <c r="BN27" s="84"/>
      <c r="BO27" s="84"/>
      <c r="BP27" s="84"/>
      <c r="BQ27" s="84"/>
      <c r="BR27" s="84"/>
      <c r="BS27" s="84"/>
      <c r="BT27" s="84"/>
      <c r="BU27" s="84"/>
      <c r="BV27" s="84"/>
      <c r="BW27" s="84"/>
      <c r="BX27" s="84"/>
      <c r="BY27" s="84"/>
      <c r="BZ27" s="84"/>
    </row>
    <row r="28" spans="1:78" s="17" customFormat="1" ht="15.75" hidden="1" thickBot="1" x14ac:dyDescent="0.3">
      <c r="A28" s="36" t="s">
        <v>45</v>
      </c>
      <c r="B28" s="33">
        <f t="shared" ref="B28:AD28" si="6">SUM(B23/B21)</f>
        <v>0.61165048543689315</v>
      </c>
      <c r="C28" s="33" t="e">
        <f t="shared" si="6"/>
        <v>#DIV/0!</v>
      </c>
      <c r="D28" s="3" t="e">
        <f t="shared" si="6"/>
        <v>#DIV/0!</v>
      </c>
      <c r="E28" s="33" t="e">
        <f t="shared" si="6"/>
        <v>#DIV/0!</v>
      </c>
      <c r="F28" s="33" t="e">
        <f t="shared" si="6"/>
        <v>#DIV/0!</v>
      </c>
      <c r="G28" s="33" t="e">
        <f t="shared" si="6"/>
        <v>#DIV/0!</v>
      </c>
      <c r="H28" s="33" t="e">
        <f t="shared" si="6"/>
        <v>#DIV/0!</v>
      </c>
      <c r="I28" s="33" t="e">
        <f t="shared" si="6"/>
        <v>#DIV/0!</v>
      </c>
      <c r="J28" s="33" t="e">
        <f t="shared" si="6"/>
        <v>#DIV/0!</v>
      </c>
      <c r="K28" s="33" t="e">
        <f t="shared" si="6"/>
        <v>#DIV/0!</v>
      </c>
      <c r="L28" s="33" t="e">
        <f t="shared" si="6"/>
        <v>#DIV/0!</v>
      </c>
      <c r="M28" s="33" t="e">
        <f t="shared" si="6"/>
        <v>#DIV/0!</v>
      </c>
      <c r="N28" s="33" t="e">
        <f t="shared" si="6"/>
        <v>#DIV/0!</v>
      </c>
      <c r="O28" s="193" t="e">
        <f t="shared" si="6"/>
        <v>#DIV/0!</v>
      </c>
      <c r="P28" s="193" t="e">
        <f t="shared" si="6"/>
        <v>#DIV/0!</v>
      </c>
      <c r="Q28" s="193" t="e">
        <f t="shared" si="6"/>
        <v>#DIV/0!</v>
      </c>
      <c r="R28" s="202" t="e">
        <f t="shared" si="6"/>
        <v>#DIV/0!</v>
      </c>
      <c r="S28" s="33" t="e">
        <f t="shared" si="6"/>
        <v>#DIV/0!</v>
      </c>
      <c r="T28" s="33" t="e">
        <f t="shared" si="6"/>
        <v>#DIV/0!</v>
      </c>
      <c r="U28" s="33" t="e">
        <f t="shared" si="6"/>
        <v>#DIV/0!</v>
      </c>
      <c r="V28" s="33" t="e">
        <f t="shared" si="6"/>
        <v>#DIV/0!</v>
      </c>
      <c r="W28" s="33" t="e">
        <f t="shared" si="6"/>
        <v>#DIV/0!</v>
      </c>
      <c r="X28" s="33" t="e">
        <f t="shared" si="6"/>
        <v>#DIV/0!</v>
      </c>
      <c r="Y28" s="33" t="e">
        <f t="shared" si="6"/>
        <v>#DIV/0!</v>
      </c>
      <c r="Z28" s="33" t="e">
        <f t="shared" si="6"/>
        <v>#DIV/0!</v>
      </c>
      <c r="AA28" s="33" t="e">
        <f t="shared" si="6"/>
        <v>#DIV/0!</v>
      </c>
      <c r="AB28" s="33" t="e">
        <f t="shared" si="6"/>
        <v>#DIV/0!</v>
      </c>
      <c r="AC28" s="33" t="e">
        <f t="shared" si="6"/>
        <v>#DIV/0!</v>
      </c>
      <c r="AD28" s="33" t="e">
        <f t="shared" si="6"/>
        <v>#DIV/0!</v>
      </c>
      <c r="AE28" s="84"/>
      <c r="AF28" s="84"/>
      <c r="AG28" s="84"/>
      <c r="AH28" s="84"/>
      <c r="AI28" s="84"/>
      <c r="AJ28" s="84"/>
      <c r="AK28" s="84"/>
      <c r="AL28" s="84"/>
      <c r="AM28" s="84"/>
      <c r="AN28" s="84"/>
      <c r="AO28" s="84"/>
      <c r="AP28" s="84"/>
      <c r="AQ28" s="84"/>
      <c r="AR28" s="84"/>
      <c r="AS28" s="84"/>
      <c r="AT28" s="84"/>
      <c r="AU28" s="84"/>
      <c r="AV28" s="84"/>
      <c r="AW28" s="84"/>
      <c r="AX28" s="84"/>
      <c r="AY28" s="84"/>
      <c r="AZ28" s="84"/>
      <c r="BA28" s="84"/>
      <c r="BB28" s="84"/>
      <c r="BC28" s="84"/>
      <c r="BD28" s="84"/>
      <c r="BE28" s="84"/>
      <c r="BF28" s="84"/>
      <c r="BG28" s="84"/>
      <c r="BH28" s="84"/>
      <c r="BI28" s="84"/>
      <c r="BJ28" s="84"/>
      <c r="BK28" s="84"/>
      <c r="BL28" s="84"/>
      <c r="BM28" s="84"/>
      <c r="BN28" s="84"/>
      <c r="BO28" s="84"/>
      <c r="BP28" s="84"/>
      <c r="BQ28" s="84"/>
      <c r="BR28" s="84"/>
      <c r="BS28" s="84"/>
      <c r="BT28" s="84"/>
      <c r="BU28" s="84"/>
      <c r="BV28" s="84"/>
      <c r="BW28" s="84"/>
      <c r="BX28" s="84"/>
      <c r="BY28" s="84"/>
      <c r="BZ28" s="84"/>
    </row>
    <row r="29" spans="1:78" s="438" customFormat="1" ht="15.75" hidden="1" thickBot="1" x14ac:dyDescent="0.3">
      <c r="A29" s="436" t="s">
        <v>53</v>
      </c>
      <c r="B29" s="437"/>
      <c r="C29" s="437"/>
      <c r="D29" s="437"/>
      <c r="E29" s="437"/>
      <c r="F29" s="437"/>
      <c r="G29" s="437"/>
      <c r="H29" s="437"/>
      <c r="I29" s="437"/>
      <c r="J29" s="437"/>
      <c r="K29" s="437"/>
      <c r="L29" s="437"/>
      <c r="M29" s="437"/>
      <c r="N29" s="437"/>
      <c r="O29" s="437"/>
      <c r="P29" s="437"/>
      <c r="Q29" s="437"/>
      <c r="R29" s="437"/>
      <c r="S29" s="437"/>
      <c r="T29" s="437"/>
      <c r="U29" s="437"/>
      <c r="V29" s="437"/>
      <c r="W29" s="437"/>
      <c r="X29" s="437"/>
      <c r="Y29" s="437"/>
      <c r="Z29" s="437"/>
      <c r="AA29" s="437"/>
      <c r="AB29" s="437"/>
      <c r="AC29" s="437"/>
    </row>
    <row r="30" spans="1:78" s="25" customFormat="1" ht="15.75" hidden="1" thickBot="1" x14ac:dyDescent="0.3">
      <c r="A30" s="32" t="s">
        <v>9</v>
      </c>
      <c r="B30" s="25">
        <v>21</v>
      </c>
      <c r="D30" s="24"/>
      <c r="O30" s="188"/>
      <c r="P30" s="188"/>
      <c r="Q30" s="188"/>
      <c r="R30" s="198"/>
      <c r="AE30" s="85"/>
      <c r="AF30" s="85"/>
      <c r="AG30" s="85"/>
      <c r="AH30" s="85"/>
      <c r="AI30" s="85"/>
      <c r="AJ30" s="85"/>
      <c r="AK30" s="85"/>
      <c r="AL30" s="85"/>
      <c r="AM30" s="85"/>
      <c r="AN30" s="85"/>
      <c r="AO30" s="85"/>
      <c r="AP30" s="85"/>
      <c r="AQ30" s="85"/>
      <c r="AR30" s="85"/>
      <c r="AS30" s="85"/>
      <c r="AT30" s="85"/>
      <c r="AU30" s="85"/>
      <c r="AV30" s="85"/>
      <c r="AW30" s="85"/>
      <c r="AX30" s="85"/>
      <c r="AY30" s="85"/>
      <c r="AZ30" s="85"/>
      <c r="BA30" s="85"/>
      <c r="BB30" s="85"/>
      <c r="BC30" s="85"/>
      <c r="BD30" s="85"/>
      <c r="BE30" s="85"/>
      <c r="BF30" s="85"/>
      <c r="BG30" s="85"/>
      <c r="BH30" s="85"/>
      <c r="BI30" s="85"/>
      <c r="BJ30" s="85"/>
      <c r="BK30" s="85"/>
      <c r="BL30" s="85"/>
      <c r="BM30" s="85"/>
      <c r="BN30" s="85"/>
      <c r="BO30" s="85"/>
      <c r="BP30" s="85"/>
      <c r="BQ30" s="85"/>
      <c r="BR30" s="85"/>
      <c r="BS30" s="85"/>
      <c r="BT30" s="85"/>
      <c r="BU30" s="85"/>
      <c r="BV30" s="85"/>
      <c r="BW30" s="85"/>
      <c r="BX30" s="85"/>
      <c r="BY30" s="85"/>
      <c r="BZ30" s="85"/>
    </row>
    <row r="31" spans="1:78" s="2" customFormat="1" ht="15.75" hidden="1" thickBot="1" x14ac:dyDescent="0.3">
      <c r="A31" s="21" t="s">
        <v>5</v>
      </c>
      <c r="B31" s="2">
        <v>9</v>
      </c>
      <c r="D31" s="1"/>
      <c r="O31" s="189"/>
      <c r="P31" s="189"/>
      <c r="Q31" s="189"/>
      <c r="R31" s="143"/>
      <c r="AE31" s="84"/>
      <c r="AF31" s="84"/>
      <c r="AG31" s="84"/>
      <c r="AH31" s="84"/>
      <c r="AI31" s="84"/>
      <c r="AJ31" s="84"/>
      <c r="AK31" s="84"/>
      <c r="AL31" s="84"/>
      <c r="AM31" s="84"/>
      <c r="AN31" s="84"/>
      <c r="AO31" s="84"/>
      <c r="AP31" s="84"/>
      <c r="AQ31" s="84"/>
      <c r="AR31" s="84"/>
      <c r="AS31" s="84"/>
      <c r="AT31" s="84"/>
      <c r="AU31" s="84"/>
      <c r="AV31" s="84"/>
      <c r="AW31" s="84"/>
      <c r="AX31" s="84"/>
      <c r="AY31" s="84"/>
      <c r="AZ31" s="84"/>
      <c r="BA31" s="84"/>
      <c r="BB31" s="84"/>
      <c r="BC31" s="84"/>
      <c r="BD31" s="84"/>
      <c r="BE31" s="84"/>
      <c r="BF31" s="84"/>
      <c r="BG31" s="84"/>
      <c r="BH31" s="84"/>
      <c r="BI31" s="84"/>
      <c r="BJ31" s="84"/>
      <c r="BK31" s="84"/>
      <c r="BL31" s="84"/>
      <c r="BM31" s="84"/>
      <c r="BN31" s="84"/>
      <c r="BO31" s="84"/>
      <c r="BP31" s="84"/>
      <c r="BQ31" s="84"/>
      <c r="BR31" s="84"/>
      <c r="BS31" s="84"/>
      <c r="BT31" s="84"/>
      <c r="BU31" s="84"/>
      <c r="BV31" s="84"/>
      <c r="BW31" s="84"/>
      <c r="BX31" s="84"/>
      <c r="BY31" s="84"/>
      <c r="BZ31" s="84"/>
    </row>
    <row r="32" spans="1:78" s="2" customFormat="1" ht="15.75" hidden="1" thickBot="1" x14ac:dyDescent="0.3">
      <c r="A32" s="21" t="s">
        <v>6</v>
      </c>
      <c r="B32" s="2">
        <v>33</v>
      </c>
      <c r="D32" s="1"/>
      <c r="O32" s="189"/>
      <c r="P32" s="189"/>
      <c r="Q32" s="189"/>
      <c r="R32" s="143"/>
      <c r="AE32" s="84"/>
      <c r="AF32" s="84"/>
      <c r="AG32" s="84"/>
      <c r="AH32" s="84"/>
      <c r="AI32" s="84"/>
      <c r="AJ32" s="84"/>
      <c r="AK32" s="84"/>
      <c r="AL32" s="84"/>
      <c r="AM32" s="84"/>
      <c r="AN32" s="84"/>
      <c r="AO32" s="84"/>
      <c r="AP32" s="84"/>
      <c r="AQ32" s="84"/>
      <c r="AR32" s="84"/>
      <c r="AS32" s="84"/>
      <c r="AT32" s="84"/>
      <c r="AU32" s="84"/>
      <c r="AV32" s="84"/>
      <c r="AW32" s="84"/>
      <c r="AX32" s="84"/>
      <c r="AY32" s="84"/>
      <c r="AZ32" s="84"/>
      <c r="BA32" s="84"/>
      <c r="BB32" s="84"/>
      <c r="BC32" s="84"/>
      <c r="BD32" s="84"/>
      <c r="BE32" s="84"/>
      <c r="BF32" s="84"/>
      <c r="BG32" s="84"/>
      <c r="BH32" s="84"/>
      <c r="BI32" s="84"/>
      <c r="BJ32" s="84"/>
      <c r="BK32" s="84"/>
      <c r="BL32" s="84"/>
      <c r="BM32" s="84"/>
      <c r="BN32" s="84"/>
      <c r="BO32" s="84"/>
      <c r="BP32" s="84"/>
      <c r="BQ32" s="84"/>
      <c r="BR32" s="84"/>
      <c r="BS32" s="84"/>
      <c r="BT32" s="84"/>
      <c r="BU32" s="84"/>
      <c r="BV32" s="84"/>
      <c r="BW32" s="84"/>
      <c r="BX32" s="84"/>
      <c r="BY32" s="84"/>
      <c r="BZ32" s="84"/>
    </row>
    <row r="33" spans="1:78" s="33" customFormat="1" ht="15.75" hidden="1" thickBot="1" x14ac:dyDescent="0.3">
      <c r="A33" s="35" t="s">
        <v>48</v>
      </c>
      <c r="B33" s="3">
        <f t="shared" ref="B33:AD33" si="7">SUM(B30/B23)</f>
        <v>0.33333333333333331</v>
      </c>
      <c r="C33" s="3" t="e">
        <f t="shared" si="7"/>
        <v>#DIV/0!</v>
      </c>
      <c r="D33" s="3" t="e">
        <f t="shared" si="7"/>
        <v>#DIV/0!</v>
      </c>
      <c r="E33" s="3" t="e">
        <f t="shared" si="7"/>
        <v>#DIV/0!</v>
      </c>
      <c r="F33" s="3" t="e">
        <f t="shared" si="7"/>
        <v>#DIV/0!</v>
      </c>
      <c r="G33" s="3" t="e">
        <f t="shared" si="7"/>
        <v>#DIV/0!</v>
      </c>
      <c r="H33" s="3" t="e">
        <f t="shared" si="7"/>
        <v>#DIV/0!</v>
      </c>
      <c r="I33" s="3" t="e">
        <f t="shared" si="7"/>
        <v>#DIV/0!</v>
      </c>
      <c r="J33" s="3" t="e">
        <f t="shared" si="7"/>
        <v>#DIV/0!</v>
      </c>
      <c r="K33" s="3" t="e">
        <f t="shared" si="7"/>
        <v>#DIV/0!</v>
      </c>
      <c r="L33" s="3" t="e">
        <f t="shared" si="7"/>
        <v>#DIV/0!</v>
      </c>
      <c r="M33" s="3" t="e">
        <f t="shared" si="7"/>
        <v>#DIV/0!</v>
      </c>
      <c r="N33" s="3" t="e">
        <f t="shared" si="7"/>
        <v>#DIV/0!</v>
      </c>
      <c r="O33" s="191" t="e">
        <f t="shared" si="7"/>
        <v>#DIV/0!</v>
      </c>
      <c r="P33" s="191" t="e">
        <f t="shared" si="7"/>
        <v>#DIV/0!</v>
      </c>
      <c r="Q33" s="191" t="e">
        <f t="shared" si="7"/>
        <v>#DIV/0!</v>
      </c>
      <c r="R33" s="200" t="e">
        <f t="shared" si="7"/>
        <v>#DIV/0!</v>
      </c>
      <c r="S33" s="3" t="e">
        <f t="shared" si="7"/>
        <v>#DIV/0!</v>
      </c>
      <c r="T33" s="3" t="e">
        <f t="shared" si="7"/>
        <v>#DIV/0!</v>
      </c>
      <c r="U33" s="3" t="e">
        <f t="shared" si="7"/>
        <v>#DIV/0!</v>
      </c>
      <c r="V33" s="3" t="e">
        <f t="shared" si="7"/>
        <v>#DIV/0!</v>
      </c>
      <c r="W33" s="3" t="e">
        <f t="shared" si="7"/>
        <v>#DIV/0!</v>
      </c>
      <c r="X33" s="3" t="e">
        <f t="shared" si="7"/>
        <v>#DIV/0!</v>
      </c>
      <c r="Y33" s="3" t="e">
        <f t="shared" si="7"/>
        <v>#DIV/0!</v>
      </c>
      <c r="Z33" s="3" t="e">
        <f t="shared" si="7"/>
        <v>#DIV/0!</v>
      </c>
      <c r="AA33" s="3" t="e">
        <f t="shared" si="7"/>
        <v>#DIV/0!</v>
      </c>
      <c r="AB33" s="3" t="e">
        <f t="shared" si="7"/>
        <v>#DIV/0!</v>
      </c>
      <c r="AC33" s="3" t="e">
        <f t="shared" si="7"/>
        <v>#DIV/0!</v>
      </c>
      <c r="AD33" s="3" t="e">
        <f t="shared" si="7"/>
        <v>#DIV/0!</v>
      </c>
      <c r="AE33" s="339"/>
      <c r="AF33" s="339"/>
      <c r="AG33" s="339"/>
      <c r="AH33" s="339"/>
      <c r="AI33" s="339"/>
      <c r="AJ33" s="339"/>
      <c r="AK33" s="339"/>
      <c r="AL33" s="339"/>
      <c r="AM33" s="339"/>
      <c r="AN33" s="339"/>
      <c r="AO33" s="339"/>
      <c r="AP33" s="339"/>
      <c r="AQ33" s="339"/>
      <c r="AR33" s="339"/>
      <c r="AS33" s="339"/>
      <c r="AT33" s="339"/>
      <c r="AU33" s="339"/>
      <c r="AV33" s="339"/>
      <c r="AW33" s="339"/>
      <c r="AX33" s="339"/>
      <c r="AY33" s="339"/>
      <c r="AZ33" s="339"/>
      <c r="BA33" s="339"/>
      <c r="BB33" s="339"/>
      <c r="BC33" s="339"/>
      <c r="BD33" s="339"/>
      <c r="BE33" s="339"/>
      <c r="BF33" s="339"/>
      <c r="BG33" s="339"/>
      <c r="BH33" s="339"/>
      <c r="BI33" s="339"/>
      <c r="BJ33" s="339"/>
      <c r="BK33" s="339"/>
      <c r="BL33" s="339"/>
      <c r="BM33" s="339"/>
      <c r="BN33" s="339"/>
      <c r="BO33" s="339"/>
      <c r="BP33" s="339"/>
      <c r="BQ33" s="339"/>
      <c r="BR33" s="339"/>
      <c r="BS33" s="339"/>
      <c r="BT33" s="339"/>
      <c r="BU33" s="339"/>
      <c r="BV33" s="339"/>
      <c r="BW33" s="339"/>
      <c r="BX33" s="339"/>
      <c r="BY33" s="339"/>
      <c r="BZ33" s="339"/>
    </row>
    <row r="34" spans="1:78" s="33" customFormat="1" ht="15.75" hidden="1" thickBot="1" x14ac:dyDescent="0.3">
      <c r="A34" s="35" t="s">
        <v>46</v>
      </c>
      <c r="B34" s="3">
        <f t="shared" ref="B34:AD34" si="8">SUM(B31/B23)</f>
        <v>0.14285714285714285</v>
      </c>
      <c r="C34" s="3" t="e">
        <f t="shared" si="8"/>
        <v>#DIV/0!</v>
      </c>
      <c r="D34" s="3" t="e">
        <f t="shared" si="8"/>
        <v>#DIV/0!</v>
      </c>
      <c r="E34" s="3" t="e">
        <f t="shared" si="8"/>
        <v>#DIV/0!</v>
      </c>
      <c r="F34" s="3" t="e">
        <f t="shared" si="8"/>
        <v>#DIV/0!</v>
      </c>
      <c r="G34" s="3" t="e">
        <f t="shared" si="8"/>
        <v>#DIV/0!</v>
      </c>
      <c r="H34" s="3" t="e">
        <f t="shared" si="8"/>
        <v>#DIV/0!</v>
      </c>
      <c r="I34" s="3" t="e">
        <f t="shared" si="8"/>
        <v>#DIV/0!</v>
      </c>
      <c r="J34" s="3" t="e">
        <f t="shared" si="8"/>
        <v>#DIV/0!</v>
      </c>
      <c r="K34" s="3" t="e">
        <f t="shared" si="8"/>
        <v>#DIV/0!</v>
      </c>
      <c r="L34" s="3" t="e">
        <f t="shared" si="8"/>
        <v>#DIV/0!</v>
      </c>
      <c r="M34" s="3" t="e">
        <f t="shared" si="8"/>
        <v>#DIV/0!</v>
      </c>
      <c r="N34" s="3" t="e">
        <f t="shared" si="8"/>
        <v>#DIV/0!</v>
      </c>
      <c r="O34" s="191" t="e">
        <f t="shared" si="8"/>
        <v>#DIV/0!</v>
      </c>
      <c r="P34" s="191" t="e">
        <f t="shared" si="8"/>
        <v>#DIV/0!</v>
      </c>
      <c r="Q34" s="191" t="e">
        <f t="shared" si="8"/>
        <v>#DIV/0!</v>
      </c>
      <c r="R34" s="200" t="e">
        <f t="shared" si="8"/>
        <v>#DIV/0!</v>
      </c>
      <c r="S34" s="3" t="e">
        <f t="shared" si="8"/>
        <v>#DIV/0!</v>
      </c>
      <c r="T34" s="3" t="e">
        <f t="shared" si="8"/>
        <v>#DIV/0!</v>
      </c>
      <c r="U34" s="3" t="e">
        <f t="shared" si="8"/>
        <v>#DIV/0!</v>
      </c>
      <c r="V34" s="3" t="e">
        <f t="shared" si="8"/>
        <v>#DIV/0!</v>
      </c>
      <c r="W34" s="3" t="e">
        <f t="shared" si="8"/>
        <v>#DIV/0!</v>
      </c>
      <c r="X34" s="3" t="e">
        <f t="shared" si="8"/>
        <v>#DIV/0!</v>
      </c>
      <c r="Y34" s="3" t="e">
        <f t="shared" si="8"/>
        <v>#DIV/0!</v>
      </c>
      <c r="Z34" s="3" t="e">
        <f t="shared" si="8"/>
        <v>#DIV/0!</v>
      </c>
      <c r="AA34" s="3" t="e">
        <f t="shared" si="8"/>
        <v>#DIV/0!</v>
      </c>
      <c r="AB34" s="3" t="e">
        <f t="shared" si="8"/>
        <v>#DIV/0!</v>
      </c>
      <c r="AC34" s="3" t="e">
        <f t="shared" si="8"/>
        <v>#DIV/0!</v>
      </c>
      <c r="AD34" s="3" t="e">
        <f t="shared" si="8"/>
        <v>#DIV/0!</v>
      </c>
      <c r="AE34" s="339"/>
      <c r="AF34" s="339"/>
      <c r="AG34" s="339"/>
      <c r="AH34" s="339"/>
      <c r="AI34" s="339"/>
      <c r="AJ34" s="339"/>
      <c r="AK34" s="339"/>
      <c r="AL34" s="339"/>
      <c r="AM34" s="339"/>
      <c r="AN34" s="339"/>
      <c r="AO34" s="339"/>
      <c r="AP34" s="339"/>
      <c r="AQ34" s="339"/>
      <c r="AR34" s="339"/>
      <c r="AS34" s="339"/>
      <c r="AT34" s="339"/>
      <c r="AU34" s="339"/>
      <c r="AV34" s="339"/>
      <c r="AW34" s="339"/>
      <c r="AX34" s="339"/>
      <c r="AY34" s="339"/>
      <c r="AZ34" s="339"/>
      <c r="BA34" s="339"/>
      <c r="BB34" s="339"/>
      <c r="BC34" s="339"/>
      <c r="BD34" s="339"/>
      <c r="BE34" s="339"/>
      <c r="BF34" s="339"/>
      <c r="BG34" s="339"/>
      <c r="BH34" s="339"/>
      <c r="BI34" s="339"/>
      <c r="BJ34" s="339"/>
      <c r="BK34" s="339"/>
      <c r="BL34" s="339"/>
      <c r="BM34" s="339"/>
      <c r="BN34" s="339"/>
      <c r="BO34" s="339"/>
      <c r="BP34" s="339"/>
      <c r="BQ34" s="339"/>
      <c r="BR34" s="339"/>
      <c r="BS34" s="339"/>
      <c r="BT34" s="339"/>
      <c r="BU34" s="339"/>
      <c r="BV34" s="339"/>
      <c r="BW34" s="339"/>
      <c r="BX34" s="339"/>
      <c r="BY34" s="339"/>
      <c r="BZ34" s="339"/>
    </row>
    <row r="35" spans="1:78" s="33" customFormat="1" ht="15.75" hidden="1" thickBot="1" x14ac:dyDescent="0.3">
      <c r="A35" s="34" t="s">
        <v>52</v>
      </c>
      <c r="B35" s="3">
        <f t="shared" ref="B35:AD35" si="9">SUM(B32/B23)</f>
        <v>0.52380952380952384</v>
      </c>
      <c r="C35" s="3" t="e">
        <f t="shared" si="9"/>
        <v>#DIV/0!</v>
      </c>
      <c r="D35" s="3" t="e">
        <f t="shared" si="9"/>
        <v>#DIV/0!</v>
      </c>
      <c r="E35" s="3" t="e">
        <f t="shared" si="9"/>
        <v>#DIV/0!</v>
      </c>
      <c r="F35" s="3" t="e">
        <f t="shared" si="9"/>
        <v>#DIV/0!</v>
      </c>
      <c r="G35" s="3" t="e">
        <f t="shared" si="9"/>
        <v>#DIV/0!</v>
      </c>
      <c r="H35" s="3" t="e">
        <f t="shared" si="9"/>
        <v>#DIV/0!</v>
      </c>
      <c r="I35" s="3" t="e">
        <f t="shared" si="9"/>
        <v>#DIV/0!</v>
      </c>
      <c r="J35" s="3" t="e">
        <f t="shared" si="9"/>
        <v>#DIV/0!</v>
      </c>
      <c r="K35" s="3" t="e">
        <f t="shared" si="9"/>
        <v>#DIV/0!</v>
      </c>
      <c r="L35" s="3" t="e">
        <f t="shared" si="9"/>
        <v>#DIV/0!</v>
      </c>
      <c r="M35" s="3" t="e">
        <f t="shared" si="9"/>
        <v>#DIV/0!</v>
      </c>
      <c r="N35" s="3" t="e">
        <f t="shared" si="9"/>
        <v>#DIV/0!</v>
      </c>
      <c r="O35" s="191" t="e">
        <f t="shared" si="9"/>
        <v>#DIV/0!</v>
      </c>
      <c r="P35" s="191" t="e">
        <f t="shared" si="9"/>
        <v>#DIV/0!</v>
      </c>
      <c r="Q35" s="191" t="e">
        <f t="shared" si="9"/>
        <v>#DIV/0!</v>
      </c>
      <c r="R35" s="200" t="e">
        <f t="shared" si="9"/>
        <v>#DIV/0!</v>
      </c>
      <c r="S35" s="3" t="e">
        <f t="shared" si="9"/>
        <v>#DIV/0!</v>
      </c>
      <c r="T35" s="3" t="e">
        <f t="shared" si="9"/>
        <v>#DIV/0!</v>
      </c>
      <c r="U35" s="3" t="e">
        <f t="shared" si="9"/>
        <v>#DIV/0!</v>
      </c>
      <c r="V35" s="3" t="e">
        <f t="shared" si="9"/>
        <v>#DIV/0!</v>
      </c>
      <c r="W35" s="3" t="e">
        <f t="shared" si="9"/>
        <v>#DIV/0!</v>
      </c>
      <c r="X35" s="3" t="e">
        <f t="shared" si="9"/>
        <v>#DIV/0!</v>
      </c>
      <c r="Y35" s="3" t="e">
        <f t="shared" si="9"/>
        <v>#DIV/0!</v>
      </c>
      <c r="Z35" s="3" t="e">
        <f t="shared" si="9"/>
        <v>#DIV/0!</v>
      </c>
      <c r="AA35" s="3" t="e">
        <f t="shared" si="9"/>
        <v>#DIV/0!</v>
      </c>
      <c r="AB35" s="3" t="e">
        <f t="shared" si="9"/>
        <v>#DIV/0!</v>
      </c>
      <c r="AC35" s="3" t="e">
        <f t="shared" si="9"/>
        <v>#DIV/0!</v>
      </c>
      <c r="AD35" s="3" t="e">
        <f t="shared" si="9"/>
        <v>#DIV/0!</v>
      </c>
      <c r="AE35" s="339"/>
      <c r="AF35" s="339"/>
      <c r="AG35" s="339"/>
      <c r="AH35" s="339"/>
      <c r="AI35" s="339"/>
      <c r="AJ35" s="339"/>
      <c r="AK35" s="339"/>
      <c r="AL35" s="339"/>
      <c r="AM35" s="339"/>
      <c r="AN35" s="339"/>
      <c r="AO35" s="339"/>
      <c r="AP35" s="339"/>
      <c r="AQ35" s="339"/>
      <c r="AR35" s="339"/>
      <c r="AS35" s="339"/>
      <c r="AT35" s="339"/>
      <c r="AU35" s="339"/>
      <c r="AV35" s="339"/>
      <c r="AW35" s="339"/>
      <c r="AX35" s="339"/>
      <c r="AY35" s="339"/>
      <c r="AZ35" s="339"/>
      <c r="BA35" s="339"/>
      <c r="BB35" s="339"/>
      <c r="BC35" s="339"/>
      <c r="BD35" s="339"/>
      <c r="BE35" s="339"/>
      <c r="BF35" s="339"/>
      <c r="BG35" s="339"/>
      <c r="BH35" s="339"/>
      <c r="BI35" s="339"/>
      <c r="BJ35" s="339"/>
      <c r="BK35" s="339"/>
      <c r="BL35" s="339"/>
      <c r="BM35" s="339"/>
      <c r="BN35" s="339"/>
      <c r="BO35" s="339"/>
      <c r="BP35" s="339"/>
      <c r="BQ35" s="339"/>
      <c r="BR35" s="339"/>
      <c r="BS35" s="339"/>
      <c r="BT35" s="339"/>
      <c r="BU35" s="339"/>
      <c r="BV35" s="339"/>
      <c r="BW35" s="339"/>
      <c r="BX35" s="339"/>
      <c r="BY35" s="339"/>
      <c r="BZ35" s="339"/>
    </row>
    <row r="36" spans="1:78" ht="15.75" hidden="1" thickBot="1" x14ac:dyDescent="0.3"/>
    <row r="37" spans="1:78" s="46" customFormat="1" ht="15.75" thickBot="1" x14ac:dyDescent="0.3">
      <c r="A37" s="46" t="s">
        <v>135</v>
      </c>
      <c r="B37" s="81">
        <v>44228</v>
      </c>
      <c r="C37" s="81">
        <v>44229</v>
      </c>
      <c r="D37" s="81">
        <v>44230</v>
      </c>
      <c r="E37" s="81">
        <v>44231</v>
      </c>
      <c r="F37" s="81">
        <v>44232</v>
      </c>
      <c r="G37" s="81">
        <v>44233</v>
      </c>
      <c r="H37" s="81">
        <v>44234</v>
      </c>
      <c r="I37" s="81">
        <v>44235</v>
      </c>
      <c r="J37" s="81">
        <v>44236</v>
      </c>
      <c r="K37" s="81">
        <v>44237</v>
      </c>
      <c r="L37" s="81">
        <v>44238</v>
      </c>
      <c r="M37" s="81">
        <v>44239</v>
      </c>
      <c r="N37" s="81">
        <v>44240</v>
      </c>
      <c r="O37" s="81">
        <v>44241</v>
      </c>
      <c r="P37" s="81">
        <v>44242</v>
      </c>
      <c r="Q37" s="81">
        <v>44243</v>
      </c>
      <c r="R37" s="81">
        <v>44244</v>
      </c>
      <c r="S37" s="81">
        <v>44245</v>
      </c>
      <c r="T37" s="81">
        <v>44246</v>
      </c>
      <c r="U37" s="81">
        <v>44247</v>
      </c>
      <c r="V37" s="81">
        <v>44248</v>
      </c>
      <c r="W37" s="81">
        <v>44249</v>
      </c>
      <c r="X37" s="81">
        <v>44250</v>
      </c>
      <c r="Y37" s="81">
        <v>44251</v>
      </c>
      <c r="Z37" s="81">
        <v>44252</v>
      </c>
      <c r="AA37" s="81">
        <v>44253</v>
      </c>
      <c r="AB37" s="81">
        <v>44254</v>
      </c>
      <c r="AC37" s="81">
        <v>44255</v>
      </c>
      <c r="AD37" s="46" t="s">
        <v>126</v>
      </c>
      <c r="AE37" s="341"/>
      <c r="AF37" s="341"/>
      <c r="AG37" s="341"/>
      <c r="AH37" s="341"/>
      <c r="AI37" s="341"/>
      <c r="AJ37" s="341"/>
      <c r="AK37" s="341"/>
      <c r="AL37" s="341"/>
      <c r="AM37" s="341"/>
      <c r="AN37" s="341"/>
      <c r="AO37" s="341"/>
      <c r="AP37" s="341"/>
      <c r="AQ37" s="341"/>
      <c r="AR37" s="341"/>
      <c r="AS37" s="341"/>
      <c r="AT37" s="341"/>
      <c r="AU37" s="341"/>
      <c r="AV37" s="341"/>
      <c r="AW37" s="341"/>
      <c r="AX37" s="341"/>
      <c r="AY37" s="341"/>
      <c r="AZ37" s="341"/>
      <c r="BA37" s="341"/>
      <c r="BB37" s="341"/>
      <c r="BC37" s="341"/>
      <c r="BD37" s="341"/>
      <c r="BE37" s="341"/>
      <c r="BF37" s="341"/>
      <c r="BG37" s="341"/>
      <c r="BH37" s="341"/>
      <c r="BI37" s="341"/>
      <c r="BJ37" s="341"/>
      <c r="BK37" s="341"/>
      <c r="BL37" s="341"/>
      <c r="BM37" s="341"/>
      <c r="BN37" s="341"/>
      <c r="BO37" s="341"/>
      <c r="BP37" s="341"/>
      <c r="BQ37" s="341"/>
      <c r="BR37" s="341"/>
      <c r="BS37" s="341"/>
      <c r="BT37" s="341"/>
      <c r="BU37" s="341"/>
      <c r="BV37" s="341"/>
      <c r="BW37" s="341"/>
      <c r="BX37" s="341"/>
      <c r="BY37" s="341"/>
      <c r="BZ37" s="341"/>
    </row>
    <row r="38" spans="1:78" s="25" customFormat="1" x14ac:dyDescent="0.25">
      <c r="A38" s="32" t="s">
        <v>204</v>
      </c>
      <c r="B38" s="25">
        <v>37</v>
      </c>
      <c r="C38" s="25">
        <v>35</v>
      </c>
      <c r="D38" s="25">
        <v>54</v>
      </c>
      <c r="E38" s="25">
        <v>49</v>
      </c>
      <c r="F38" s="25">
        <v>34</v>
      </c>
      <c r="G38" s="25">
        <v>17</v>
      </c>
      <c r="H38" s="25">
        <v>24</v>
      </c>
      <c r="I38" s="25">
        <v>40</v>
      </c>
      <c r="J38" s="25">
        <v>33</v>
      </c>
      <c r="K38" s="25">
        <v>44</v>
      </c>
      <c r="L38" s="25">
        <v>57</v>
      </c>
      <c r="M38" s="25">
        <v>31</v>
      </c>
      <c r="N38" s="25">
        <v>24</v>
      </c>
      <c r="O38" s="25">
        <v>14</v>
      </c>
      <c r="P38" s="25">
        <v>43</v>
      </c>
      <c r="Q38" s="25">
        <v>46</v>
      </c>
      <c r="R38" s="25">
        <v>39</v>
      </c>
      <c r="S38" s="25">
        <v>57</v>
      </c>
      <c r="T38" s="25">
        <v>34</v>
      </c>
      <c r="U38" s="25">
        <v>16</v>
      </c>
      <c r="V38" s="25">
        <v>13</v>
      </c>
      <c r="W38" s="25">
        <v>36</v>
      </c>
      <c r="X38" s="25">
        <v>47</v>
      </c>
      <c r="Y38" s="25">
        <v>38</v>
      </c>
      <c r="Z38" s="25">
        <v>44</v>
      </c>
      <c r="AA38" s="25">
        <v>49</v>
      </c>
      <c r="AB38" s="25">
        <v>22</v>
      </c>
      <c r="AC38" s="25">
        <v>32</v>
      </c>
      <c r="AD38" s="25">
        <f>SUM(B38:AC38)</f>
        <v>1009</v>
      </c>
      <c r="AE38" s="85"/>
      <c r="AF38" s="85"/>
      <c r="AG38" s="85"/>
      <c r="AH38" s="85"/>
      <c r="AI38" s="85"/>
      <c r="AJ38" s="85"/>
      <c r="AK38" s="85"/>
      <c r="AL38" s="85"/>
      <c r="AM38" s="85"/>
      <c r="AN38" s="85"/>
      <c r="AO38" s="85"/>
      <c r="AP38" s="85"/>
      <c r="AQ38" s="85"/>
      <c r="AR38" s="85"/>
      <c r="AS38" s="85"/>
      <c r="AT38" s="85"/>
      <c r="AU38" s="85"/>
      <c r="AV38" s="85"/>
      <c r="AW38" s="85"/>
      <c r="AX38" s="85"/>
      <c r="AY38" s="85"/>
      <c r="AZ38" s="85"/>
      <c r="BA38" s="85"/>
      <c r="BB38" s="85"/>
      <c r="BC38" s="85"/>
      <c r="BD38" s="85"/>
      <c r="BE38" s="85"/>
      <c r="BF38" s="85"/>
      <c r="BG38" s="85"/>
      <c r="BH38" s="85"/>
      <c r="BI38" s="85"/>
      <c r="BJ38" s="85"/>
      <c r="BK38" s="85"/>
      <c r="BL38" s="85"/>
      <c r="BM38" s="85"/>
      <c r="BN38" s="85"/>
      <c r="BO38" s="85"/>
      <c r="BP38" s="85"/>
      <c r="BQ38" s="85"/>
      <c r="BR38" s="85"/>
      <c r="BS38" s="85"/>
      <c r="BT38" s="85"/>
      <c r="BU38" s="85"/>
      <c r="BV38" s="85"/>
      <c r="BW38" s="85"/>
      <c r="BX38" s="85"/>
      <c r="BY38" s="85"/>
      <c r="BZ38" s="85"/>
    </row>
    <row r="39" spans="1:78" s="2" customFormat="1" x14ac:dyDescent="0.25">
      <c r="A39" s="21" t="s">
        <v>222</v>
      </c>
      <c r="B39" s="2">
        <v>36</v>
      </c>
      <c r="C39" s="2">
        <v>33</v>
      </c>
      <c r="D39" s="2">
        <v>53</v>
      </c>
      <c r="E39" s="2">
        <v>39</v>
      </c>
      <c r="F39" s="2">
        <v>32</v>
      </c>
      <c r="G39" s="2">
        <v>15</v>
      </c>
      <c r="H39" s="2">
        <v>21</v>
      </c>
      <c r="I39" s="2">
        <v>40</v>
      </c>
      <c r="J39" s="2">
        <v>32</v>
      </c>
      <c r="K39" s="2">
        <v>40</v>
      </c>
      <c r="L39" s="2">
        <v>46</v>
      </c>
      <c r="M39" s="2">
        <v>30</v>
      </c>
      <c r="N39" s="2">
        <v>22</v>
      </c>
      <c r="O39" s="2">
        <v>13</v>
      </c>
      <c r="P39" s="2">
        <v>37</v>
      </c>
      <c r="Q39" s="2">
        <v>37</v>
      </c>
      <c r="R39" s="2">
        <v>34</v>
      </c>
      <c r="S39" s="2">
        <v>40</v>
      </c>
      <c r="T39" s="2">
        <v>28</v>
      </c>
      <c r="U39" s="2">
        <v>15</v>
      </c>
      <c r="V39" s="2">
        <v>13</v>
      </c>
      <c r="W39" s="2">
        <v>35</v>
      </c>
      <c r="X39" s="2">
        <v>42</v>
      </c>
      <c r="Y39" s="2">
        <v>34</v>
      </c>
      <c r="Z39" s="2">
        <v>41</v>
      </c>
      <c r="AA39" s="2">
        <v>44</v>
      </c>
      <c r="AB39" s="2">
        <v>20</v>
      </c>
      <c r="AC39" s="2">
        <v>25</v>
      </c>
      <c r="AD39" s="25">
        <f t="shared" ref="AD39:AD45" si="10">SUM(B39:AC39)</f>
        <v>897</v>
      </c>
      <c r="AE39" s="84"/>
      <c r="AF39" s="84"/>
      <c r="AG39" s="84"/>
      <c r="AH39" s="84"/>
      <c r="AI39" s="84"/>
      <c r="AJ39" s="84"/>
      <c r="AK39" s="84"/>
      <c r="AL39" s="84"/>
      <c r="AM39" s="84"/>
      <c r="AN39" s="84"/>
      <c r="AO39" s="84"/>
      <c r="AP39" s="84"/>
      <c r="AQ39" s="84"/>
      <c r="AR39" s="84"/>
      <c r="AS39" s="84"/>
      <c r="AT39" s="84"/>
      <c r="AU39" s="84"/>
      <c r="AV39" s="84"/>
      <c r="AW39" s="84"/>
      <c r="AX39" s="84"/>
      <c r="AY39" s="84"/>
      <c r="AZ39" s="84"/>
      <c r="BA39" s="84"/>
      <c r="BB39" s="84"/>
      <c r="BC39" s="84"/>
      <c r="BD39" s="84"/>
      <c r="BE39" s="84"/>
      <c r="BF39" s="84"/>
      <c r="BG39" s="84"/>
      <c r="BH39" s="84"/>
      <c r="BI39" s="84"/>
      <c r="BJ39" s="84"/>
      <c r="BK39" s="84"/>
      <c r="BL39" s="84"/>
      <c r="BM39" s="84"/>
      <c r="BN39" s="84"/>
      <c r="BO39" s="84"/>
      <c r="BP39" s="84"/>
      <c r="BQ39" s="84"/>
      <c r="BR39" s="84"/>
      <c r="BS39" s="84"/>
      <c r="BT39" s="84"/>
      <c r="BU39" s="84"/>
      <c r="BV39" s="84"/>
      <c r="BW39" s="84"/>
      <c r="BX39" s="84"/>
      <c r="BY39" s="84"/>
      <c r="BZ39" s="84"/>
    </row>
    <row r="40" spans="1:78" s="2" customFormat="1" hidden="1" x14ac:dyDescent="0.25">
      <c r="A40" s="228" t="s">
        <v>218</v>
      </c>
      <c r="AD40" s="25">
        <f t="shared" si="10"/>
        <v>0</v>
      </c>
      <c r="AE40" s="84"/>
      <c r="AF40" s="84"/>
      <c r="AG40" s="84"/>
      <c r="AH40" s="84"/>
      <c r="AI40" s="84"/>
      <c r="AJ40" s="84"/>
      <c r="AK40" s="84"/>
      <c r="AL40" s="84"/>
      <c r="AM40" s="84"/>
      <c r="AN40" s="84"/>
      <c r="AO40" s="84"/>
      <c r="AP40" s="84"/>
      <c r="AQ40" s="84"/>
      <c r="AR40" s="84"/>
      <c r="AS40" s="84"/>
      <c r="AT40" s="84"/>
      <c r="AU40" s="84"/>
      <c r="AV40" s="84"/>
      <c r="AW40" s="84"/>
      <c r="AX40" s="84"/>
      <c r="AY40" s="84"/>
      <c r="AZ40" s="84"/>
      <c r="BA40" s="84"/>
      <c r="BB40" s="84"/>
      <c r="BC40" s="84"/>
      <c r="BD40" s="84"/>
      <c r="BE40" s="84"/>
      <c r="BF40" s="84"/>
      <c r="BG40" s="84"/>
      <c r="BH40" s="84"/>
      <c r="BI40" s="84"/>
      <c r="BJ40" s="84"/>
      <c r="BK40" s="84"/>
      <c r="BL40" s="84"/>
      <c r="BM40" s="84"/>
      <c r="BN40" s="84"/>
      <c r="BO40" s="84"/>
      <c r="BP40" s="84"/>
      <c r="BQ40" s="84"/>
      <c r="BR40" s="84"/>
      <c r="BS40" s="84"/>
      <c r="BT40" s="84"/>
      <c r="BU40" s="84"/>
      <c r="BV40" s="84"/>
      <c r="BW40" s="84"/>
      <c r="BX40" s="84"/>
      <c r="BY40" s="84"/>
      <c r="BZ40" s="84"/>
    </row>
    <row r="41" spans="1:78" s="182" customFormat="1" x14ac:dyDescent="0.25">
      <c r="A41" s="280" t="s">
        <v>232</v>
      </c>
      <c r="B41" s="182">
        <v>32</v>
      </c>
      <c r="C41" s="182">
        <v>28</v>
      </c>
      <c r="D41" s="182">
        <v>46</v>
      </c>
      <c r="E41" s="182">
        <v>23</v>
      </c>
      <c r="F41" s="182">
        <v>29</v>
      </c>
      <c r="G41" s="182">
        <v>15</v>
      </c>
      <c r="H41" s="182">
        <v>20</v>
      </c>
      <c r="I41" s="182">
        <v>33</v>
      </c>
      <c r="J41" s="182">
        <v>24</v>
      </c>
      <c r="K41" s="247">
        <v>34</v>
      </c>
      <c r="L41" s="182">
        <v>36</v>
      </c>
      <c r="M41" s="182">
        <v>26</v>
      </c>
      <c r="N41" s="182">
        <v>22</v>
      </c>
      <c r="O41" s="182">
        <v>13</v>
      </c>
      <c r="P41" s="182">
        <v>27</v>
      </c>
      <c r="Q41" s="182">
        <v>30</v>
      </c>
      <c r="R41" s="182">
        <v>26</v>
      </c>
      <c r="S41" s="182">
        <v>21</v>
      </c>
      <c r="T41" s="182">
        <v>21</v>
      </c>
      <c r="U41" s="182">
        <v>15</v>
      </c>
      <c r="V41" s="182">
        <v>12</v>
      </c>
      <c r="W41" s="182">
        <v>28</v>
      </c>
      <c r="X41" s="182">
        <v>21</v>
      </c>
      <c r="Y41" s="182">
        <v>30</v>
      </c>
      <c r="Z41" s="182">
        <v>32</v>
      </c>
      <c r="AA41" s="182">
        <v>31</v>
      </c>
      <c r="AB41" s="182">
        <v>19</v>
      </c>
      <c r="AC41" s="182">
        <v>22</v>
      </c>
      <c r="AD41" s="25">
        <f>SUM(B41:AC41)</f>
        <v>716</v>
      </c>
      <c r="AE41" s="84"/>
      <c r="AF41" s="84"/>
      <c r="AG41" s="84"/>
      <c r="AH41" s="84"/>
      <c r="AI41" s="84"/>
      <c r="AJ41" s="84"/>
      <c r="AK41" s="84"/>
      <c r="AL41" s="84"/>
      <c r="AM41" s="84"/>
      <c r="AN41" s="84"/>
      <c r="AO41" s="84"/>
      <c r="AP41" s="84"/>
      <c r="AQ41" s="84"/>
      <c r="AR41" s="84"/>
      <c r="AS41" s="84"/>
      <c r="AT41" s="84"/>
      <c r="AU41" s="84"/>
      <c r="AV41" s="84"/>
      <c r="AW41" s="84"/>
      <c r="AX41" s="84"/>
      <c r="AY41" s="84"/>
      <c r="AZ41" s="84"/>
      <c r="BA41" s="84"/>
      <c r="BB41" s="84"/>
      <c r="BC41" s="84"/>
      <c r="BD41" s="84"/>
      <c r="BE41" s="84"/>
      <c r="BF41" s="84"/>
      <c r="BG41" s="84"/>
      <c r="BH41" s="84"/>
      <c r="BI41" s="84"/>
      <c r="BJ41" s="84"/>
      <c r="BK41" s="84"/>
      <c r="BL41" s="84"/>
      <c r="BM41" s="84"/>
      <c r="BN41" s="84"/>
      <c r="BO41" s="84"/>
      <c r="BP41" s="84"/>
      <c r="BQ41" s="84"/>
      <c r="BR41" s="84"/>
      <c r="BS41" s="84"/>
      <c r="BT41" s="84"/>
      <c r="BU41" s="84"/>
      <c r="BV41" s="84"/>
      <c r="BW41" s="84"/>
      <c r="BX41" s="84"/>
      <c r="BY41" s="84"/>
      <c r="BZ41" s="84"/>
    </row>
    <row r="42" spans="1:78" s="2" customFormat="1" x14ac:dyDescent="0.25">
      <c r="A42" s="21" t="s">
        <v>206</v>
      </c>
      <c r="B42" s="2">
        <v>1</v>
      </c>
      <c r="C42" s="2">
        <v>2</v>
      </c>
      <c r="D42" s="2">
        <v>1</v>
      </c>
      <c r="E42" s="2">
        <v>10</v>
      </c>
      <c r="F42" s="2">
        <v>2</v>
      </c>
      <c r="G42" s="2">
        <v>2</v>
      </c>
      <c r="H42" s="2">
        <v>3</v>
      </c>
      <c r="I42" s="2">
        <v>0</v>
      </c>
      <c r="J42" s="2">
        <v>1</v>
      </c>
      <c r="K42" s="6">
        <v>4</v>
      </c>
      <c r="L42" s="2">
        <v>11</v>
      </c>
      <c r="M42" s="2">
        <v>1</v>
      </c>
      <c r="N42" s="2">
        <v>2</v>
      </c>
      <c r="O42" s="2">
        <v>1</v>
      </c>
      <c r="P42" s="2">
        <v>6</v>
      </c>
      <c r="Q42" s="2">
        <v>9</v>
      </c>
      <c r="R42" s="2">
        <v>5</v>
      </c>
      <c r="S42" s="2">
        <v>17</v>
      </c>
      <c r="T42" s="2">
        <v>6</v>
      </c>
      <c r="U42" s="2">
        <v>1</v>
      </c>
      <c r="V42" s="2">
        <v>0</v>
      </c>
      <c r="W42" s="2">
        <v>1</v>
      </c>
      <c r="X42" s="2">
        <v>5</v>
      </c>
      <c r="Y42" s="2">
        <v>4</v>
      </c>
      <c r="Z42" s="2">
        <v>3</v>
      </c>
      <c r="AA42" s="2">
        <v>5</v>
      </c>
      <c r="AB42" s="2">
        <v>2</v>
      </c>
      <c r="AC42" s="2">
        <v>7</v>
      </c>
      <c r="AD42" s="25">
        <f t="shared" si="10"/>
        <v>112</v>
      </c>
      <c r="AE42" s="84"/>
      <c r="AF42" s="84"/>
      <c r="AG42" s="84"/>
      <c r="AH42" s="84"/>
      <c r="AI42" s="84"/>
      <c r="AJ42" s="84"/>
      <c r="AK42" s="84"/>
      <c r="AL42" s="84"/>
      <c r="AM42" s="84"/>
      <c r="AN42" s="84"/>
      <c r="AO42" s="84"/>
      <c r="AP42" s="84"/>
      <c r="AQ42" s="84"/>
      <c r="AR42" s="84"/>
      <c r="AS42" s="84"/>
      <c r="AT42" s="84"/>
      <c r="AU42" s="84"/>
      <c r="AV42" s="84"/>
      <c r="AW42" s="84"/>
      <c r="AX42" s="84"/>
      <c r="AY42" s="84"/>
      <c r="AZ42" s="84"/>
      <c r="BA42" s="84"/>
      <c r="BB42" s="84"/>
      <c r="BC42" s="84"/>
      <c r="BD42" s="84"/>
      <c r="BE42" s="84"/>
      <c r="BF42" s="84"/>
      <c r="BG42" s="84"/>
      <c r="BH42" s="84"/>
      <c r="BI42" s="84"/>
      <c r="BJ42" s="84"/>
      <c r="BK42" s="84"/>
      <c r="BL42" s="84"/>
      <c r="BM42" s="84"/>
      <c r="BN42" s="84"/>
      <c r="BO42" s="84"/>
      <c r="BP42" s="84"/>
      <c r="BQ42" s="84"/>
      <c r="BR42" s="84"/>
      <c r="BS42" s="84"/>
      <c r="BT42" s="84"/>
      <c r="BU42" s="84"/>
      <c r="BV42" s="84"/>
      <c r="BW42" s="84"/>
      <c r="BX42" s="84"/>
      <c r="BY42" s="84"/>
      <c r="BZ42" s="84"/>
    </row>
    <row r="43" spans="1:78" s="171" customFormat="1" x14ac:dyDescent="0.25">
      <c r="A43" s="21" t="s">
        <v>207</v>
      </c>
      <c r="B43" s="2">
        <v>1</v>
      </c>
      <c r="C43" s="2">
        <v>0</v>
      </c>
      <c r="D43" s="2">
        <v>0</v>
      </c>
      <c r="E43" s="2">
        <v>0</v>
      </c>
      <c r="F43" s="2">
        <v>0</v>
      </c>
      <c r="G43" s="2">
        <v>0</v>
      </c>
      <c r="H43" s="2">
        <v>1</v>
      </c>
      <c r="I43" s="2">
        <v>0</v>
      </c>
      <c r="J43" s="2">
        <v>0</v>
      </c>
      <c r="K43" s="2">
        <v>0</v>
      </c>
      <c r="L43" s="2">
        <v>2</v>
      </c>
      <c r="M43" s="2">
        <v>0</v>
      </c>
      <c r="N43" s="2">
        <v>0</v>
      </c>
      <c r="O43" s="2">
        <v>1</v>
      </c>
      <c r="P43" s="2">
        <v>2</v>
      </c>
      <c r="Q43" s="2">
        <v>0</v>
      </c>
      <c r="R43" s="2">
        <v>1</v>
      </c>
      <c r="S43" s="2">
        <v>1</v>
      </c>
      <c r="T43" s="2">
        <v>0</v>
      </c>
      <c r="U43" s="2">
        <v>1</v>
      </c>
      <c r="V43" s="2">
        <v>0</v>
      </c>
      <c r="W43" s="2">
        <v>1</v>
      </c>
      <c r="X43" s="2">
        <v>1</v>
      </c>
      <c r="Y43" s="2">
        <v>1</v>
      </c>
      <c r="Z43" s="2">
        <v>0</v>
      </c>
      <c r="AA43" s="2">
        <v>0</v>
      </c>
      <c r="AB43" s="2">
        <v>1</v>
      </c>
      <c r="AC43" s="2">
        <v>0</v>
      </c>
      <c r="AD43" s="25">
        <f t="shared" si="10"/>
        <v>14</v>
      </c>
      <c r="AE43" s="342"/>
      <c r="AF43" s="342"/>
      <c r="AG43" s="342"/>
      <c r="AH43" s="342"/>
      <c r="AI43" s="342"/>
      <c r="AJ43" s="342"/>
      <c r="AK43" s="342"/>
      <c r="AL43" s="342"/>
      <c r="AM43" s="342"/>
      <c r="AN43" s="342"/>
      <c r="AO43" s="342"/>
      <c r="AP43" s="342"/>
      <c r="AQ43" s="342"/>
      <c r="AR43" s="342"/>
      <c r="AS43" s="342"/>
      <c r="AT43" s="342"/>
      <c r="AU43" s="342"/>
      <c r="AV43" s="342"/>
      <c r="AW43" s="342"/>
      <c r="AX43" s="342"/>
      <c r="AY43" s="342"/>
      <c r="AZ43" s="342"/>
      <c r="BA43" s="342"/>
      <c r="BB43" s="342"/>
      <c r="BC43" s="342"/>
      <c r="BD43" s="342"/>
      <c r="BE43" s="342"/>
      <c r="BF43" s="342"/>
      <c r="BG43" s="342"/>
      <c r="BH43" s="342"/>
      <c r="BI43" s="342"/>
      <c r="BJ43" s="342"/>
      <c r="BK43" s="342"/>
      <c r="BL43" s="342"/>
      <c r="BM43" s="342"/>
      <c r="BN43" s="342"/>
      <c r="BO43" s="342"/>
      <c r="BP43" s="342"/>
      <c r="BQ43" s="342"/>
      <c r="BR43" s="342"/>
      <c r="BS43" s="342"/>
      <c r="BT43" s="342"/>
      <c r="BU43" s="342"/>
      <c r="BV43" s="342"/>
      <c r="BW43" s="342"/>
      <c r="BX43" s="342"/>
      <c r="BY43" s="342"/>
      <c r="BZ43" s="342"/>
    </row>
    <row r="44" spans="1:78" s="171" customFormat="1" x14ac:dyDescent="0.25">
      <c r="A44" s="21" t="s">
        <v>208</v>
      </c>
      <c r="B44" s="2">
        <v>0</v>
      </c>
      <c r="C44" s="2">
        <v>0</v>
      </c>
      <c r="D44" s="2">
        <v>0</v>
      </c>
      <c r="E44" s="2">
        <v>0</v>
      </c>
      <c r="F44" s="2">
        <v>0</v>
      </c>
      <c r="G44" s="2">
        <v>2</v>
      </c>
      <c r="H44" s="2">
        <v>1</v>
      </c>
      <c r="I44" s="2">
        <v>0</v>
      </c>
      <c r="J44" s="2">
        <v>1</v>
      </c>
      <c r="K44" s="2">
        <v>1</v>
      </c>
      <c r="L44" s="2">
        <v>2</v>
      </c>
      <c r="M44" s="2">
        <v>0</v>
      </c>
      <c r="N44" s="2">
        <v>1</v>
      </c>
      <c r="O44" s="2">
        <v>0</v>
      </c>
      <c r="P44" s="2">
        <v>1</v>
      </c>
      <c r="Q44" s="2">
        <v>2</v>
      </c>
      <c r="R44" s="2">
        <v>0</v>
      </c>
      <c r="S44" s="2">
        <v>4</v>
      </c>
      <c r="T44" s="2">
        <v>0</v>
      </c>
      <c r="U44" s="2">
        <v>0</v>
      </c>
      <c r="V44" s="2">
        <v>0</v>
      </c>
      <c r="W44" s="2">
        <v>0</v>
      </c>
      <c r="X44" s="2">
        <v>1</v>
      </c>
      <c r="Y44" s="2">
        <v>0</v>
      </c>
      <c r="Z44" s="2">
        <v>1</v>
      </c>
      <c r="AA44" s="2">
        <v>1</v>
      </c>
      <c r="AB44" s="2">
        <v>0</v>
      </c>
      <c r="AC44" s="2">
        <v>1</v>
      </c>
      <c r="AD44" s="25">
        <f t="shared" si="10"/>
        <v>19</v>
      </c>
      <c r="AE44" s="342"/>
      <c r="AF44" s="342"/>
      <c r="AG44" s="342"/>
      <c r="AH44" s="342"/>
      <c r="AI44" s="342"/>
      <c r="AJ44" s="342"/>
      <c r="AK44" s="342"/>
      <c r="AL44" s="342"/>
      <c r="AM44" s="342"/>
      <c r="AN44" s="342"/>
      <c r="AO44" s="342"/>
      <c r="AP44" s="342"/>
      <c r="AQ44" s="342"/>
      <c r="AR44" s="342"/>
      <c r="AS44" s="342"/>
      <c r="AT44" s="342"/>
      <c r="AU44" s="342"/>
      <c r="AV44" s="342"/>
      <c r="AW44" s="342"/>
      <c r="AX44" s="342"/>
      <c r="AY44" s="342"/>
      <c r="AZ44" s="342"/>
      <c r="BA44" s="342"/>
      <c r="BB44" s="342"/>
      <c r="BC44" s="342"/>
      <c r="BD44" s="342"/>
      <c r="BE44" s="342"/>
      <c r="BF44" s="342"/>
      <c r="BG44" s="342"/>
      <c r="BH44" s="342"/>
      <c r="BI44" s="342"/>
      <c r="BJ44" s="342"/>
      <c r="BK44" s="342"/>
      <c r="BL44" s="342"/>
      <c r="BM44" s="342"/>
      <c r="BN44" s="342"/>
      <c r="BO44" s="342"/>
      <c r="BP44" s="342"/>
      <c r="BQ44" s="342"/>
      <c r="BR44" s="342"/>
      <c r="BS44" s="342"/>
      <c r="BT44" s="342"/>
      <c r="BU44" s="342"/>
      <c r="BV44" s="342"/>
      <c r="BW44" s="342"/>
      <c r="BX44" s="342"/>
      <c r="BY44" s="342"/>
      <c r="BZ44" s="342"/>
    </row>
    <row r="45" spans="1:78" s="171" customFormat="1" x14ac:dyDescent="0.25">
      <c r="A45" s="21" t="s">
        <v>209</v>
      </c>
      <c r="B45" s="2">
        <v>0</v>
      </c>
      <c r="C45" s="2">
        <v>2</v>
      </c>
      <c r="D45" s="2">
        <v>1</v>
      </c>
      <c r="E45" s="2">
        <v>10</v>
      </c>
      <c r="F45" s="2">
        <v>2</v>
      </c>
      <c r="G45" s="2">
        <v>0</v>
      </c>
      <c r="H45" s="2">
        <v>1</v>
      </c>
      <c r="I45" s="2">
        <v>0</v>
      </c>
      <c r="J45" s="2">
        <v>0</v>
      </c>
      <c r="K45" s="2">
        <v>3</v>
      </c>
      <c r="L45" s="2">
        <v>7</v>
      </c>
      <c r="M45" s="2">
        <v>1</v>
      </c>
      <c r="N45" s="2">
        <v>1</v>
      </c>
      <c r="O45" s="2">
        <v>0</v>
      </c>
      <c r="P45" s="2">
        <v>3</v>
      </c>
      <c r="Q45" s="2">
        <v>7</v>
      </c>
      <c r="R45" s="2">
        <v>4</v>
      </c>
      <c r="S45" s="2">
        <v>12</v>
      </c>
      <c r="T45" s="2">
        <v>6</v>
      </c>
      <c r="U45" s="2">
        <v>0</v>
      </c>
      <c r="V45" s="2">
        <v>0</v>
      </c>
      <c r="W45" s="2">
        <v>0</v>
      </c>
      <c r="X45" s="2">
        <v>3</v>
      </c>
      <c r="Y45" s="2">
        <v>3</v>
      </c>
      <c r="Z45" s="2">
        <v>2</v>
      </c>
      <c r="AA45" s="2">
        <v>4</v>
      </c>
      <c r="AB45" s="2">
        <v>1</v>
      </c>
      <c r="AC45" s="2">
        <v>7</v>
      </c>
      <c r="AD45" s="25">
        <f t="shared" si="10"/>
        <v>80</v>
      </c>
      <c r="AE45" s="342"/>
      <c r="AF45" s="342"/>
      <c r="AG45" s="342"/>
      <c r="AH45" s="342"/>
      <c r="AI45" s="342"/>
      <c r="AJ45" s="342"/>
      <c r="AK45" s="342"/>
      <c r="AL45" s="342"/>
      <c r="AM45" s="342"/>
      <c r="AN45" s="342"/>
      <c r="AO45" s="342"/>
      <c r="AP45" s="342"/>
      <c r="AQ45" s="342"/>
      <c r="AR45" s="342"/>
      <c r="AS45" s="342"/>
      <c r="AT45" s="342"/>
      <c r="AU45" s="342"/>
      <c r="AV45" s="342"/>
      <c r="AW45" s="342"/>
      <c r="AX45" s="342"/>
      <c r="AY45" s="342"/>
      <c r="AZ45" s="342"/>
      <c r="BA45" s="342"/>
      <c r="BB45" s="342"/>
      <c r="BC45" s="342"/>
      <c r="BD45" s="342"/>
      <c r="BE45" s="342"/>
      <c r="BF45" s="342"/>
      <c r="BG45" s="342"/>
      <c r="BH45" s="342"/>
      <c r="BI45" s="342"/>
      <c r="BJ45" s="342"/>
      <c r="BK45" s="342"/>
      <c r="BL45" s="342"/>
      <c r="BM45" s="342"/>
      <c r="BN45" s="342"/>
      <c r="BO45" s="342"/>
      <c r="BP45" s="342"/>
      <c r="BQ45" s="342"/>
      <c r="BR45" s="342"/>
      <c r="BS45" s="342"/>
      <c r="BT45" s="342"/>
      <c r="BU45" s="342"/>
      <c r="BV45" s="342"/>
      <c r="BW45" s="342"/>
      <c r="BX45" s="342"/>
      <c r="BY45" s="342"/>
      <c r="BZ45" s="342"/>
    </row>
    <row r="46" spans="1:78" s="254" customFormat="1" x14ac:dyDescent="0.25">
      <c r="A46" s="284" t="s">
        <v>256</v>
      </c>
      <c r="B46" s="182">
        <v>6</v>
      </c>
      <c r="C46" s="182">
        <v>11</v>
      </c>
      <c r="D46" s="182">
        <v>8</v>
      </c>
      <c r="E46" s="182">
        <v>4</v>
      </c>
      <c r="F46" s="182">
        <v>4</v>
      </c>
      <c r="G46" s="182">
        <v>0</v>
      </c>
      <c r="H46" s="182">
        <v>3</v>
      </c>
      <c r="I46" s="182">
        <v>4</v>
      </c>
      <c r="J46" s="182">
        <v>12</v>
      </c>
      <c r="K46" s="182">
        <v>2</v>
      </c>
      <c r="L46" s="182">
        <v>6</v>
      </c>
      <c r="M46" s="182">
        <v>3</v>
      </c>
      <c r="N46" s="182">
        <v>5</v>
      </c>
      <c r="O46" s="182">
        <v>4</v>
      </c>
      <c r="P46" s="182">
        <v>1</v>
      </c>
      <c r="Q46" s="182">
        <v>6</v>
      </c>
      <c r="R46" s="182">
        <v>1</v>
      </c>
      <c r="S46" s="182">
        <v>4</v>
      </c>
      <c r="T46" s="182">
        <v>2</v>
      </c>
      <c r="U46" s="182">
        <v>2</v>
      </c>
      <c r="V46" s="182">
        <v>0</v>
      </c>
      <c r="W46" s="182">
        <v>4</v>
      </c>
      <c r="X46" s="182">
        <v>19</v>
      </c>
      <c r="Y46" s="182">
        <v>5</v>
      </c>
      <c r="Z46" s="182">
        <v>16</v>
      </c>
      <c r="AA46" s="182">
        <v>6</v>
      </c>
      <c r="AB46" s="182">
        <v>1</v>
      </c>
      <c r="AC46" s="182">
        <v>1</v>
      </c>
      <c r="AD46" s="182">
        <f>SUM(B46:AC46)</f>
        <v>140</v>
      </c>
      <c r="AE46" s="342"/>
      <c r="AF46" s="342"/>
      <c r="AG46" s="342"/>
      <c r="AH46" s="342"/>
      <c r="AI46" s="342"/>
      <c r="AJ46" s="342"/>
      <c r="AK46" s="342"/>
      <c r="AL46" s="342"/>
      <c r="AM46" s="342"/>
      <c r="AN46" s="342"/>
      <c r="AO46" s="342"/>
      <c r="AP46" s="342"/>
      <c r="AQ46" s="342"/>
      <c r="AR46" s="342"/>
      <c r="AS46" s="342"/>
      <c r="AT46" s="342"/>
      <c r="AU46" s="342"/>
      <c r="AV46" s="342"/>
      <c r="AW46" s="342"/>
      <c r="AX46" s="342"/>
      <c r="AY46" s="342"/>
      <c r="AZ46" s="342"/>
      <c r="BA46" s="342"/>
      <c r="BB46" s="342"/>
      <c r="BC46" s="342"/>
      <c r="BD46" s="342"/>
      <c r="BE46" s="342"/>
      <c r="BF46" s="342"/>
      <c r="BG46" s="342"/>
      <c r="BH46" s="342"/>
      <c r="BI46" s="342"/>
      <c r="BJ46" s="342"/>
      <c r="BK46" s="342"/>
      <c r="BL46" s="342"/>
      <c r="BM46" s="342"/>
      <c r="BN46" s="342"/>
      <c r="BO46" s="342"/>
      <c r="BP46" s="342"/>
      <c r="BQ46" s="342"/>
      <c r="BR46" s="342"/>
      <c r="BS46" s="342"/>
      <c r="BT46" s="342"/>
      <c r="BU46" s="342"/>
      <c r="BV46" s="342"/>
      <c r="BW46" s="342"/>
      <c r="BX46" s="342"/>
      <c r="BY46" s="342"/>
      <c r="BZ46" s="342"/>
    </row>
    <row r="47" spans="1:78" s="178" customFormat="1" ht="13.5" thickBot="1" x14ac:dyDescent="0.25">
      <c r="O47" s="209"/>
      <c r="P47" s="209"/>
      <c r="Q47" s="209"/>
      <c r="R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row>
    <row r="48" spans="1:78" x14ac:dyDescent="0.25">
      <c r="A48" s="116" t="s">
        <v>195</v>
      </c>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97" t="s">
        <v>127</v>
      </c>
      <c r="AF48" s="343"/>
      <c r="AG48" s="342"/>
      <c r="AH48" s="342"/>
      <c r="AI48" s="342"/>
    </row>
    <row r="49" spans="1:78" x14ac:dyDescent="0.25">
      <c r="A49" s="56" t="s">
        <v>189</v>
      </c>
      <c r="B49" s="1">
        <v>139</v>
      </c>
      <c r="C49" s="1">
        <v>117</v>
      </c>
      <c r="D49" s="1">
        <v>115</v>
      </c>
      <c r="E49" s="1">
        <v>115</v>
      </c>
      <c r="F49" s="1">
        <v>109</v>
      </c>
      <c r="G49" s="1">
        <v>123</v>
      </c>
      <c r="H49" s="1">
        <v>122</v>
      </c>
      <c r="I49" s="84">
        <v>155</v>
      </c>
      <c r="J49" s="1">
        <v>95</v>
      </c>
      <c r="K49" s="1">
        <v>99</v>
      </c>
      <c r="L49" s="1">
        <v>111</v>
      </c>
      <c r="M49" s="1">
        <v>95</v>
      </c>
      <c r="N49" s="87">
        <v>96</v>
      </c>
      <c r="O49" s="87">
        <v>102</v>
      </c>
      <c r="P49" s="87">
        <v>131</v>
      </c>
      <c r="Q49" s="87">
        <v>116</v>
      </c>
      <c r="R49" s="84">
        <v>105</v>
      </c>
      <c r="S49" s="1">
        <v>123</v>
      </c>
      <c r="T49" s="1">
        <v>115</v>
      </c>
      <c r="U49" s="1">
        <v>133</v>
      </c>
      <c r="V49" s="1">
        <v>113</v>
      </c>
      <c r="W49" s="1">
        <v>128</v>
      </c>
      <c r="X49" s="1">
        <v>138</v>
      </c>
      <c r="Y49" s="1">
        <v>142</v>
      </c>
      <c r="Z49" s="1">
        <v>143</v>
      </c>
      <c r="AA49" s="1">
        <v>157</v>
      </c>
      <c r="AB49" s="1">
        <v>117</v>
      </c>
      <c r="AC49" s="1">
        <v>103</v>
      </c>
      <c r="AD49" s="1">
        <f t="shared" ref="AD49:AD56" si="11">SUM(B49:AC49)</f>
        <v>3357</v>
      </c>
      <c r="AF49" s="343"/>
      <c r="AG49" s="342"/>
      <c r="AH49" s="343"/>
      <c r="AI49" s="342"/>
    </row>
    <row r="50" spans="1:78" x14ac:dyDescent="0.25">
      <c r="A50" s="56" t="s">
        <v>190</v>
      </c>
      <c r="B50" s="1">
        <v>92</v>
      </c>
      <c r="C50" s="1">
        <v>84</v>
      </c>
      <c r="D50" s="1">
        <v>69</v>
      </c>
      <c r="E50" s="1">
        <v>82</v>
      </c>
      <c r="F50" s="1">
        <v>80</v>
      </c>
      <c r="G50" s="1">
        <v>87</v>
      </c>
      <c r="H50" s="1">
        <v>96</v>
      </c>
      <c r="I50" s="84">
        <v>89</v>
      </c>
      <c r="J50" s="1">
        <v>65</v>
      </c>
      <c r="K50" s="1">
        <v>65</v>
      </c>
      <c r="L50" s="1">
        <v>47</v>
      </c>
      <c r="M50" s="1">
        <v>64</v>
      </c>
      <c r="N50" s="87">
        <v>64</v>
      </c>
      <c r="O50" s="87">
        <v>89</v>
      </c>
      <c r="P50" s="87">
        <v>67</v>
      </c>
      <c r="Q50" s="87">
        <v>75</v>
      </c>
      <c r="R50" s="84">
        <v>66</v>
      </c>
      <c r="S50" s="1">
        <v>63</v>
      </c>
      <c r="T50" s="1">
        <v>60</v>
      </c>
      <c r="U50" s="1">
        <v>93</v>
      </c>
      <c r="V50" s="1">
        <v>87</v>
      </c>
      <c r="W50" s="1">
        <v>70</v>
      </c>
      <c r="X50" s="1">
        <v>72</v>
      </c>
      <c r="Y50" s="1">
        <v>76</v>
      </c>
      <c r="Z50" s="1">
        <v>73</v>
      </c>
      <c r="AA50" s="1">
        <v>90</v>
      </c>
      <c r="AB50" s="1">
        <v>69</v>
      </c>
      <c r="AC50" s="1">
        <v>73</v>
      </c>
      <c r="AD50" s="1">
        <f t="shared" si="11"/>
        <v>2107</v>
      </c>
      <c r="AF50" s="343"/>
      <c r="AG50" s="342"/>
      <c r="AH50" s="343"/>
      <c r="AI50" s="342"/>
    </row>
    <row r="51" spans="1:78" s="182" customFormat="1" ht="15" hidden="1" customHeight="1" x14ac:dyDescent="0.25">
      <c r="A51" s="195" t="s">
        <v>188</v>
      </c>
      <c r="O51" s="87"/>
      <c r="P51" s="87"/>
      <c r="Q51" s="87"/>
      <c r="R51" s="84"/>
      <c r="AD51" s="1">
        <f t="shared" si="11"/>
        <v>0</v>
      </c>
      <c r="AE51" s="244"/>
      <c r="AF51" s="343"/>
      <c r="AG51" s="342"/>
      <c r="AH51" s="342"/>
      <c r="AI51" s="342"/>
      <c r="AJ51" s="344"/>
      <c r="AK51" s="84"/>
      <c r="AL51" s="84"/>
      <c r="AM51" s="84"/>
      <c r="AN51" s="84"/>
      <c r="AO51" s="84"/>
      <c r="AP51" s="84"/>
      <c r="AQ51" s="84"/>
      <c r="AR51" s="84"/>
      <c r="AS51" s="84"/>
      <c r="AT51" s="84"/>
      <c r="AU51" s="84"/>
      <c r="AV51" s="84"/>
      <c r="AW51" s="84"/>
      <c r="AX51" s="84"/>
      <c r="AY51" s="84"/>
      <c r="AZ51" s="84"/>
      <c r="BA51" s="84"/>
      <c r="BB51" s="84"/>
      <c r="BC51" s="84"/>
      <c r="BD51" s="84"/>
      <c r="BE51" s="84"/>
      <c r="BF51" s="84"/>
      <c r="BG51" s="84"/>
      <c r="BH51" s="84"/>
      <c r="BI51" s="84"/>
      <c r="BJ51" s="84"/>
      <c r="BK51" s="84"/>
      <c r="BL51" s="84"/>
      <c r="BM51" s="84"/>
      <c r="BN51" s="84"/>
      <c r="BO51" s="84"/>
      <c r="BP51" s="84"/>
      <c r="BQ51" s="84"/>
      <c r="BR51" s="84"/>
      <c r="BS51" s="84"/>
      <c r="BT51" s="84"/>
      <c r="BU51" s="84"/>
      <c r="BV51" s="84"/>
      <c r="BW51" s="84"/>
      <c r="BX51" s="84"/>
      <c r="BY51" s="84"/>
      <c r="BZ51" s="84"/>
    </row>
    <row r="52" spans="1:78" s="254" customFormat="1" ht="15" customHeight="1" x14ac:dyDescent="0.25">
      <c r="A52" s="287" t="s">
        <v>231</v>
      </c>
      <c r="B52" s="182">
        <v>61</v>
      </c>
      <c r="C52" s="182">
        <v>57</v>
      </c>
      <c r="D52" s="182">
        <v>47</v>
      </c>
      <c r="E52" s="182">
        <v>59</v>
      </c>
      <c r="F52" s="182">
        <v>59</v>
      </c>
      <c r="G52" s="182">
        <v>69</v>
      </c>
      <c r="H52" s="182">
        <v>83</v>
      </c>
      <c r="I52" s="182">
        <v>51</v>
      </c>
      <c r="J52" s="182">
        <v>48</v>
      </c>
      <c r="K52" s="182">
        <v>45</v>
      </c>
      <c r="L52" s="182">
        <v>26</v>
      </c>
      <c r="M52" s="182">
        <v>38</v>
      </c>
      <c r="N52" s="182">
        <v>47</v>
      </c>
      <c r="O52" s="182">
        <v>76</v>
      </c>
      <c r="P52" s="182">
        <v>29</v>
      </c>
      <c r="Q52" s="182">
        <v>45</v>
      </c>
      <c r="R52" s="182">
        <v>39</v>
      </c>
      <c r="S52" s="182">
        <v>32</v>
      </c>
      <c r="T52" s="182">
        <v>33</v>
      </c>
      <c r="U52" s="182">
        <v>60</v>
      </c>
      <c r="V52" s="182">
        <v>70</v>
      </c>
      <c r="W52" s="182">
        <v>45</v>
      </c>
      <c r="X52" s="182">
        <v>37</v>
      </c>
      <c r="Y52" s="182">
        <v>40</v>
      </c>
      <c r="Z52" s="182">
        <v>26</v>
      </c>
      <c r="AA52" s="182">
        <v>35</v>
      </c>
      <c r="AB52" s="182">
        <v>55</v>
      </c>
      <c r="AC52" s="182">
        <v>49</v>
      </c>
      <c r="AD52" s="1">
        <f t="shared" si="11"/>
        <v>1361</v>
      </c>
      <c r="AE52" s="342"/>
      <c r="AF52" s="343"/>
      <c r="AG52" s="342"/>
      <c r="AH52" s="342"/>
      <c r="AI52" s="342"/>
      <c r="AJ52" s="342"/>
      <c r="AK52" s="342"/>
      <c r="AL52" s="342"/>
      <c r="AM52" s="342"/>
      <c r="AN52" s="342"/>
      <c r="AO52" s="342"/>
      <c r="AP52" s="342"/>
      <c r="AQ52" s="342"/>
      <c r="AR52" s="342"/>
      <c r="AS52" s="342"/>
      <c r="AT52" s="342"/>
      <c r="AU52" s="342"/>
      <c r="AV52" s="342"/>
      <c r="AW52" s="342"/>
      <c r="AX52" s="342"/>
      <c r="AY52" s="342"/>
      <c r="AZ52" s="342"/>
      <c r="BA52" s="342"/>
      <c r="BB52" s="342"/>
      <c r="BC52" s="342"/>
      <c r="BD52" s="342"/>
      <c r="BE52" s="342"/>
      <c r="BF52" s="342"/>
      <c r="BG52" s="342"/>
      <c r="BH52" s="342"/>
      <c r="BI52" s="342"/>
      <c r="BJ52" s="342"/>
      <c r="BK52" s="342"/>
      <c r="BL52" s="342"/>
      <c r="BM52" s="342"/>
      <c r="BN52" s="342"/>
      <c r="BO52" s="342"/>
      <c r="BP52" s="342"/>
      <c r="BQ52" s="342"/>
      <c r="BR52" s="342"/>
      <c r="BS52" s="342"/>
      <c r="BT52" s="342"/>
      <c r="BU52" s="342"/>
      <c r="BV52" s="342"/>
      <c r="BW52" s="342"/>
      <c r="BX52" s="342"/>
      <c r="BY52" s="342"/>
      <c r="BZ52" s="342"/>
    </row>
    <row r="53" spans="1:78" x14ac:dyDescent="0.25">
      <c r="A53" s="56" t="s">
        <v>191</v>
      </c>
      <c r="B53" s="1">
        <v>47</v>
      </c>
      <c r="C53" s="1">
        <v>33</v>
      </c>
      <c r="D53" s="1">
        <v>45</v>
      </c>
      <c r="E53" s="1">
        <v>33</v>
      </c>
      <c r="F53" s="1">
        <v>29</v>
      </c>
      <c r="G53" s="1">
        <v>36</v>
      </c>
      <c r="H53" s="1">
        <v>26</v>
      </c>
      <c r="I53" s="84">
        <v>65</v>
      </c>
      <c r="J53" s="1">
        <v>30</v>
      </c>
      <c r="K53" s="1">
        <v>34</v>
      </c>
      <c r="L53" s="1">
        <v>64</v>
      </c>
      <c r="M53" s="1">
        <v>31</v>
      </c>
      <c r="N53" s="87">
        <v>32</v>
      </c>
      <c r="O53" s="87">
        <v>13</v>
      </c>
      <c r="P53" s="87">
        <v>64</v>
      </c>
      <c r="Q53" s="87">
        <v>41</v>
      </c>
      <c r="R53" s="84">
        <v>39</v>
      </c>
      <c r="S53" s="1">
        <v>60</v>
      </c>
      <c r="T53" s="1">
        <v>55</v>
      </c>
      <c r="U53" s="1">
        <v>40</v>
      </c>
      <c r="V53" s="1">
        <v>26</v>
      </c>
      <c r="W53" s="1">
        <v>58</v>
      </c>
      <c r="X53" s="1">
        <v>66</v>
      </c>
      <c r="Y53" s="1">
        <v>66</v>
      </c>
      <c r="Z53" s="1">
        <v>70</v>
      </c>
      <c r="AA53" s="1">
        <v>67</v>
      </c>
      <c r="AB53" s="1">
        <v>45</v>
      </c>
      <c r="AC53" s="1">
        <v>30</v>
      </c>
      <c r="AD53" s="1">
        <f t="shared" si="11"/>
        <v>1245</v>
      </c>
      <c r="AF53" s="343"/>
      <c r="AG53" s="342"/>
      <c r="AH53" s="343"/>
      <c r="AI53" s="342"/>
    </row>
    <row r="54" spans="1:78" x14ac:dyDescent="0.25">
      <c r="A54" s="56" t="s">
        <v>192</v>
      </c>
      <c r="B54" s="1">
        <v>23</v>
      </c>
      <c r="C54" s="1">
        <v>9</v>
      </c>
      <c r="D54" s="1">
        <v>21</v>
      </c>
      <c r="E54" s="1">
        <v>10</v>
      </c>
      <c r="F54" s="1">
        <v>13</v>
      </c>
      <c r="G54" s="1">
        <v>13</v>
      </c>
      <c r="H54" s="1">
        <v>15</v>
      </c>
      <c r="I54" s="84">
        <v>16</v>
      </c>
      <c r="J54" s="1">
        <v>8</v>
      </c>
      <c r="K54" s="1">
        <v>15</v>
      </c>
      <c r="L54" s="1">
        <v>29</v>
      </c>
      <c r="M54" s="1">
        <v>7</v>
      </c>
      <c r="N54" s="87">
        <v>10</v>
      </c>
      <c r="O54" s="87">
        <v>10</v>
      </c>
      <c r="P54" s="87">
        <v>17</v>
      </c>
      <c r="Q54" s="87">
        <v>9</v>
      </c>
      <c r="R54" s="84">
        <v>13</v>
      </c>
      <c r="S54" s="1">
        <v>13</v>
      </c>
      <c r="T54" s="1">
        <v>24</v>
      </c>
      <c r="U54" s="1">
        <v>7</v>
      </c>
      <c r="V54" s="1">
        <v>13</v>
      </c>
      <c r="W54" s="1">
        <v>13</v>
      </c>
      <c r="X54" s="1">
        <v>23</v>
      </c>
      <c r="Y54" s="1">
        <v>17</v>
      </c>
      <c r="Z54" s="1">
        <v>17</v>
      </c>
      <c r="AA54" s="1">
        <v>25</v>
      </c>
      <c r="AB54" s="1">
        <v>11</v>
      </c>
      <c r="AC54" s="1">
        <v>13</v>
      </c>
      <c r="AD54" s="1">
        <f t="shared" si="11"/>
        <v>414</v>
      </c>
      <c r="AF54" s="343"/>
      <c r="AG54" s="342"/>
      <c r="AH54" s="343"/>
      <c r="AI54" s="342"/>
    </row>
    <row r="55" spans="1:78" x14ac:dyDescent="0.25">
      <c r="A55" s="56" t="s">
        <v>194</v>
      </c>
      <c r="B55" s="1">
        <v>3</v>
      </c>
      <c r="C55" s="1">
        <v>6</v>
      </c>
      <c r="D55" s="1">
        <v>6</v>
      </c>
      <c r="E55" s="1">
        <v>4</v>
      </c>
      <c r="F55" s="1">
        <v>2</v>
      </c>
      <c r="G55" s="1">
        <v>10</v>
      </c>
      <c r="H55" s="1">
        <v>5</v>
      </c>
      <c r="I55" s="84">
        <v>4</v>
      </c>
      <c r="J55" s="1">
        <v>4</v>
      </c>
      <c r="K55" s="1">
        <v>5</v>
      </c>
      <c r="L55" s="1">
        <v>4</v>
      </c>
      <c r="M55" s="1">
        <v>6</v>
      </c>
      <c r="N55" s="87">
        <v>0</v>
      </c>
      <c r="O55" s="87">
        <v>1</v>
      </c>
      <c r="P55" s="87">
        <v>7</v>
      </c>
      <c r="Q55" s="87">
        <v>3</v>
      </c>
      <c r="R55" s="84">
        <v>3</v>
      </c>
      <c r="S55" s="1">
        <v>5</v>
      </c>
      <c r="T55" s="1">
        <v>6</v>
      </c>
      <c r="U55" s="1">
        <v>4</v>
      </c>
      <c r="V55" s="1">
        <v>3</v>
      </c>
      <c r="W55" s="1">
        <v>6</v>
      </c>
      <c r="X55" s="1">
        <v>8</v>
      </c>
      <c r="Y55" s="1">
        <v>8</v>
      </c>
      <c r="Z55" s="1">
        <v>6</v>
      </c>
      <c r="AA55" s="1">
        <v>6</v>
      </c>
      <c r="AB55" s="1">
        <v>6</v>
      </c>
      <c r="AC55" s="1">
        <v>3</v>
      </c>
      <c r="AD55" s="1">
        <f t="shared" si="11"/>
        <v>134</v>
      </c>
      <c r="AF55" s="343"/>
      <c r="AG55" s="342"/>
      <c r="AH55" s="343"/>
      <c r="AI55" s="342"/>
    </row>
    <row r="56" spans="1:78" x14ac:dyDescent="0.25">
      <c r="A56" s="56" t="s">
        <v>193</v>
      </c>
      <c r="B56" s="1">
        <v>21</v>
      </c>
      <c r="C56" s="1">
        <v>18</v>
      </c>
      <c r="D56" s="1">
        <v>18</v>
      </c>
      <c r="E56" s="1">
        <v>19</v>
      </c>
      <c r="F56" s="1">
        <v>14</v>
      </c>
      <c r="G56" s="1">
        <v>13</v>
      </c>
      <c r="H56" s="1">
        <v>6</v>
      </c>
      <c r="I56" s="84">
        <v>45</v>
      </c>
      <c r="J56" s="1">
        <v>18</v>
      </c>
      <c r="K56" s="1">
        <v>14</v>
      </c>
      <c r="L56" s="1">
        <v>31</v>
      </c>
      <c r="M56" s="1">
        <v>18</v>
      </c>
      <c r="N56" s="87">
        <v>22</v>
      </c>
      <c r="O56" s="87">
        <v>2</v>
      </c>
      <c r="P56" s="87">
        <v>40</v>
      </c>
      <c r="Q56" s="87">
        <v>29</v>
      </c>
      <c r="R56" s="84">
        <v>22</v>
      </c>
      <c r="S56" s="1">
        <v>42</v>
      </c>
      <c r="T56" s="1">
        <v>25</v>
      </c>
      <c r="U56" s="1">
        <v>29</v>
      </c>
      <c r="V56" s="1">
        <v>10</v>
      </c>
      <c r="W56" s="1">
        <v>39</v>
      </c>
      <c r="X56" s="1">
        <v>35</v>
      </c>
      <c r="Y56" s="1">
        <v>41</v>
      </c>
      <c r="Z56" s="1">
        <v>47</v>
      </c>
      <c r="AA56" s="1">
        <v>36</v>
      </c>
      <c r="AB56" s="1">
        <v>28</v>
      </c>
      <c r="AC56" s="1">
        <v>14</v>
      </c>
      <c r="AD56" s="1">
        <f t="shared" si="11"/>
        <v>696</v>
      </c>
      <c r="AF56" s="343"/>
      <c r="AG56" s="342"/>
      <c r="AH56" s="343"/>
      <c r="AI56" s="342"/>
    </row>
    <row r="57" spans="1:78" x14ac:dyDescent="0.25">
      <c r="A57" s="58" t="s">
        <v>217</v>
      </c>
      <c r="B57" s="61">
        <v>1.6550925925925926E-3</v>
      </c>
      <c r="C57" s="61">
        <v>1.7476851851851852E-3</v>
      </c>
      <c r="D57" s="61">
        <v>1.5509259259259261E-3</v>
      </c>
      <c r="E57" s="61">
        <v>2.2916666666666667E-3</v>
      </c>
      <c r="F57" s="61">
        <v>2.4768518518518516E-3</v>
      </c>
      <c r="G57" s="61">
        <v>1.8287037037037037E-3</v>
      </c>
      <c r="H57" s="61">
        <v>1.1458333333333333E-3</v>
      </c>
      <c r="I57" s="61">
        <v>2.488425925925926E-3</v>
      </c>
      <c r="J57" s="61">
        <v>1.9097222222222222E-3</v>
      </c>
      <c r="K57" s="61">
        <v>1.25E-3</v>
      </c>
      <c r="L57" s="61">
        <v>3.3217592592592591E-3</v>
      </c>
      <c r="M57" s="61">
        <v>2.6620370370370374E-3</v>
      </c>
      <c r="N57" s="61">
        <v>2.9282407407407412E-3</v>
      </c>
      <c r="O57" s="61">
        <v>1.2962962962962963E-3</v>
      </c>
      <c r="P57" s="61">
        <v>4.5138888888888893E-3</v>
      </c>
      <c r="Q57" s="61">
        <v>1.9444444444444442E-3</v>
      </c>
      <c r="R57" s="61">
        <v>2.685185185185185E-3</v>
      </c>
      <c r="S57" s="61">
        <v>3.2870370370370367E-3</v>
      </c>
      <c r="T57" s="61">
        <v>3.1712962962962958E-3</v>
      </c>
      <c r="U57" s="61">
        <v>2.3726851851851851E-3</v>
      </c>
      <c r="V57" s="61">
        <v>1.3541666666666667E-3</v>
      </c>
      <c r="W57" s="61">
        <v>4.8148148148148152E-3</v>
      </c>
      <c r="X57" s="61">
        <v>3.3449074074074071E-3</v>
      </c>
      <c r="Y57" s="61">
        <v>2.6620370370370374E-3</v>
      </c>
      <c r="Z57" s="61">
        <v>4.0162037037037033E-3</v>
      </c>
      <c r="AA57" s="61">
        <v>2.8472222222222219E-3</v>
      </c>
      <c r="AB57" s="61">
        <v>1.4467592592592594E-3</v>
      </c>
      <c r="AC57" s="61">
        <v>2.7893518518518519E-3</v>
      </c>
      <c r="AD57" s="61">
        <f>AVERAGE(B57:AC57)</f>
        <v>2.4929728835978841E-3</v>
      </c>
      <c r="AF57" s="343"/>
      <c r="AG57" s="342"/>
      <c r="AH57" s="343"/>
      <c r="AI57" s="342"/>
    </row>
    <row r="58" spans="1:78" x14ac:dyDescent="0.25">
      <c r="A58" s="62" t="s">
        <v>210</v>
      </c>
      <c r="B58" s="63">
        <v>1.7210648148148149E-2</v>
      </c>
      <c r="C58" s="63">
        <v>1.5810185185185184E-2</v>
      </c>
      <c r="D58" s="63">
        <v>1.6481481481481482E-2</v>
      </c>
      <c r="E58" s="63">
        <v>1.6273148148148148E-2</v>
      </c>
      <c r="F58" s="63">
        <v>1.7372685185185185E-2</v>
      </c>
      <c r="G58" s="63">
        <v>1.6261574074074074E-2</v>
      </c>
      <c r="H58" s="79">
        <v>1.9872685185185184E-2</v>
      </c>
      <c r="I58" s="79">
        <v>1.4270833333333335E-2</v>
      </c>
      <c r="J58" s="79">
        <v>1.9421296296296294E-2</v>
      </c>
      <c r="K58" s="164">
        <v>1.5509259259259257E-2</v>
      </c>
      <c r="L58" s="79">
        <v>1.4305555555555557E-2</v>
      </c>
      <c r="M58" s="63">
        <v>1.6099537037037037E-2</v>
      </c>
      <c r="N58" s="169">
        <v>1.5277777777777777E-2</v>
      </c>
      <c r="O58" s="169">
        <v>1.5266203703703705E-2</v>
      </c>
      <c r="P58" s="169">
        <v>1.5532407407407406E-2</v>
      </c>
      <c r="Q58" s="169">
        <v>1.6689814814814817E-2</v>
      </c>
      <c r="R58" s="63">
        <v>1.2534722222222223E-2</v>
      </c>
      <c r="S58" s="63">
        <v>1.849537037037037E-2</v>
      </c>
      <c r="T58" s="63">
        <v>1.622685185185185E-2</v>
      </c>
      <c r="U58" s="63">
        <v>1.7881944444444443E-2</v>
      </c>
      <c r="V58" s="63">
        <v>1.7812499999999998E-2</v>
      </c>
      <c r="W58" s="63">
        <v>2.045138888888889E-2</v>
      </c>
      <c r="X58" s="63">
        <v>1.5370370370370369E-2</v>
      </c>
      <c r="Y58" s="63">
        <v>1.3113425925925926E-2</v>
      </c>
      <c r="Z58" s="63">
        <v>1.9108796296296294E-2</v>
      </c>
      <c r="AA58" s="63">
        <v>1.7604166666666667E-2</v>
      </c>
      <c r="AB58" s="63">
        <v>1.8634259259259257E-2</v>
      </c>
      <c r="AC58" s="63">
        <v>1.9421296296296294E-2</v>
      </c>
      <c r="AD58" s="79">
        <f>AVERAGE(B58:AC58)</f>
        <v>1.6725363756613758E-2</v>
      </c>
      <c r="AF58" s="343"/>
      <c r="AG58" s="342"/>
      <c r="AH58" s="343"/>
      <c r="AI58" s="342"/>
    </row>
    <row r="59" spans="1:78" x14ac:dyDescent="0.25">
      <c r="A59" s="62" t="s">
        <v>219</v>
      </c>
      <c r="B59" s="63">
        <v>1.1782407407407406E-2</v>
      </c>
      <c r="C59" s="63">
        <v>1.1770833333333333E-2</v>
      </c>
      <c r="D59" s="63">
        <v>9.0393518518518522E-3</v>
      </c>
      <c r="E59" s="63">
        <v>1.6342592592592593E-2</v>
      </c>
      <c r="F59" s="63">
        <v>1.224537037037037E-2</v>
      </c>
      <c r="G59" s="63">
        <v>1.4687499999999999E-2</v>
      </c>
      <c r="H59" s="63">
        <v>2.0393518518518519E-2</v>
      </c>
      <c r="I59" s="63">
        <v>1.9016203703703705E-2</v>
      </c>
      <c r="J59" s="63">
        <v>1.9201388888888889E-2</v>
      </c>
      <c r="K59" s="63">
        <v>8.5416666666666679E-3</v>
      </c>
      <c r="L59" s="63">
        <v>1.8831018518518518E-2</v>
      </c>
      <c r="M59" s="63">
        <v>1.3854166666666666E-2</v>
      </c>
      <c r="N59" s="169">
        <v>1.8634259259259257E-2</v>
      </c>
      <c r="O59" s="169">
        <v>5.1736111111111115E-3</v>
      </c>
      <c r="P59" s="169">
        <v>1.7592592592592594E-2</v>
      </c>
      <c r="Q59" s="169">
        <v>1.3287037037037036E-2</v>
      </c>
      <c r="R59" s="63">
        <v>1.0844907407407407E-2</v>
      </c>
      <c r="S59" s="63">
        <v>1.8124999999999999E-2</v>
      </c>
      <c r="T59" s="63">
        <v>1.6701388888888887E-2</v>
      </c>
      <c r="U59" s="63">
        <v>1.4965277777777779E-2</v>
      </c>
      <c r="V59" s="63">
        <v>1.5856481481481482E-2</v>
      </c>
      <c r="W59" s="63">
        <v>1.5925925925925927E-2</v>
      </c>
      <c r="X59" s="63">
        <v>1.90625E-2</v>
      </c>
      <c r="Y59" s="63">
        <v>2.1516203703703704E-2</v>
      </c>
      <c r="Z59" s="63">
        <v>1.9039351851851852E-2</v>
      </c>
      <c r="AA59" s="63">
        <v>1.5868055555555555E-2</v>
      </c>
      <c r="AB59" s="63">
        <v>7.1527777777777787E-3</v>
      </c>
      <c r="AC59" s="63">
        <v>1.525462962962963E-2</v>
      </c>
      <c r="AD59" s="79">
        <f>AVERAGE(B59:AC59)</f>
        <v>1.5025214947089948E-2</v>
      </c>
      <c r="AF59" s="343"/>
      <c r="AG59" s="342"/>
      <c r="AH59" s="343"/>
      <c r="AI59" s="342"/>
    </row>
    <row r="60" spans="1:78" s="282" customFormat="1" x14ac:dyDescent="0.25">
      <c r="A60" s="281" t="s">
        <v>255</v>
      </c>
      <c r="B60" s="286">
        <v>46</v>
      </c>
      <c r="C60" s="286">
        <v>86</v>
      </c>
      <c r="D60" s="286">
        <v>40</v>
      </c>
      <c r="E60" s="286">
        <v>57</v>
      </c>
      <c r="F60" s="286">
        <v>57</v>
      </c>
      <c r="G60" s="286">
        <v>46</v>
      </c>
      <c r="H60" s="286">
        <v>17</v>
      </c>
      <c r="I60" s="286">
        <v>33</v>
      </c>
      <c r="J60" s="286">
        <v>34</v>
      </c>
      <c r="K60" s="286">
        <v>48</v>
      </c>
      <c r="L60" s="286">
        <v>55</v>
      </c>
      <c r="M60" s="286">
        <v>50</v>
      </c>
      <c r="N60" s="286">
        <v>50</v>
      </c>
      <c r="O60" s="286">
        <v>20</v>
      </c>
      <c r="P60" s="286">
        <v>58</v>
      </c>
      <c r="Q60" s="286">
        <v>60</v>
      </c>
      <c r="R60" s="286">
        <v>55</v>
      </c>
      <c r="S60" s="286">
        <v>45</v>
      </c>
      <c r="T60" s="286">
        <v>62</v>
      </c>
      <c r="U60" s="286">
        <v>48</v>
      </c>
      <c r="V60" s="286">
        <v>32</v>
      </c>
      <c r="W60" s="286">
        <v>62</v>
      </c>
      <c r="X60" s="286">
        <v>126</v>
      </c>
      <c r="Y60" s="286">
        <v>84</v>
      </c>
      <c r="Z60" s="286">
        <v>103</v>
      </c>
      <c r="AA60" s="286">
        <v>87</v>
      </c>
      <c r="AB60" s="286">
        <v>35</v>
      </c>
      <c r="AC60" s="286">
        <v>36</v>
      </c>
      <c r="AD60" s="186">
        <f>SUM(B60:AC60)</f>
        <v>1532</v>
      </c>
      <c r="AE60" s="60"/>
      <c r="AF60" s="343"/>
      <c r="AG60" s="342"/>
      <c r="AH60" s="343"/>
      <c r="AI60" s="342"/>
      <c r="AJ60" s="60"/>
      <c r="AK60" s="60"/>
      <c r="AL60" s="60"/>
      <c r="AM60" s="60"/>
      <c r="AN60" s="60"/>
      <c r="AO60" s="60"/>
      <c r="AP60" s="60"/>
      <c r="AQ60" s="60"/>
      <c r="AR60" s="60"/>
      <c r="AS60" s="60"/>
      <c r="AT60" s="60"/>
      <c r="AU60" s="60"/>
      <c r="AV60" s="60"/>
      <c r="AW60" s="60"/>
      <c r="AX60" s="60"/>
      <c r="AY60" s="60"/>
      <c r="AZ60" s="60"/>
      <c r="BA60" s="60"/>
      <c r="BB60" s="60"/>
      <c r="BC60" s="60"/>
      <c r="BD60" s="60"/>
      <c r="BE60" s="60"/>
      <c r="BF60" s="60"/>
      <c r="BG60" s="60"/>
      <c r="BH60" s="60"/>
      <c r="BI60" s="60"/>
      <c r="BJ60" s="60"/>
      <c r="BK60" s="60"/>
      <c r="BL60" s="60"/>
      <c r="BM60" s="60"/>
      <c r="BN60" s="60"/>
      <c r="BO60" s="60"/>
      <c r="BP60" s="60"/>
      <c r="BQ60" s="60"/>
      <c r="BR60" s="60"/>
      <c r="BS60" s="60"/>
      <c r="BT60" s="60"/>
      <c r="BU60" s="60"/>
      <c r="BV60" s="60"/>
      <c r="BW60" s="60"/>
      <c r="BX60" s="60"/>
      <c r="BY60" s="60"/>
      <c r="BZ60" s="60"/>
    </row>
    <row r="61" spans="1:78" x14ac:dyDescent="0.25">
      <c r="A61" s="57" t="s">
        <v>58</v>
      </c>
      <c r="B61" s="19">
        <f>SUM(B50/B49)</f>
        <v>0.66187050359712229</v>
      </c>
      <c r="C61" s="19">
        <f>SUM(C50/C49)</f>
        <v>0.71794871794871795</v>
      </c>
      <c r="D61" s="19">
        <f>SUM(D50/D49)</f>
        <v>0.6</v>
      </c>
      <c r="E61" s="19">
        <f>SUM(E50/E49)</f>
        <v>0.71304347826086956</v>
      </c>
      <c r="F61" s="19">
        <f>SUM(F50/F49)</f>
        <v>0.73394495412844041</v>
      </c>
      <c r="G61" s="19">
        <f t="shared" ref="G61:AC61" si="12">SUM(G50/G49)</f>
        <v>0.70731707317073167</v>
      </c>
      <c r="H61" s="19">
        <f t="shared" si="12"/>
        <v>0.78688524590163933</v>
      </c>
      <c r="I61" s="19">
        <f t="shared" si="12"/>
        <v>0.5741935483870968</v>
      </c>
      <c r="J61" s="19">
        <f t="shared" si="12"/>
        <v>0.68421052631578949</v>
      </c>
      <c r="K61" s="19">
        <f t="shared" si="12"/>
        <v>0.65656565656565657</v>
      </c>
      <c r="L61" s="19">
        <f t="shared" si="12"/>
        <v>0.42342342342342343</v>
      </c>
      <c r="M61" s="19">
        <f t="shared" si="12"/>
        <v>0.67368421052631577</v>
      </c>
      <c r="N61" s="19">
        <f t="shared" si="12"/>
        <v>0.66666666666666663</v>
      </c>
      <c r="O61" s="19">
        <f t="shared" si="12"/>
        <v>0.87254901960784315</v>
      </c>
      <c r="P61" s="19">
        <f t="shared" si="12"/>
        <v>0.51145038167938928</v>
      </c>
      <c r="Q61" s="19">
        <f t="shared" si="12"/>
        <v>0.64655172413793105</v>
      </c>
      <c r="R61" s="19">
        <f>SUM(R50/R49)</f>
        <v>0.62857142857142856</v>
      </c>
      <c r="S61" s="19">
        <f t="shared" si="12"/>
        <v>0.51219512195121952</v>
      </c>
      <c r="T61" s="19">
        <f t="shared" si="12"/>
        <v>0.52173913043478259</v>
      </c>
      <c r="U61" s="19">
        <f>SUM(U50/U49)</f>
        <v>0.6992481203007519</v>
      </c>
      <c r="V61" s="19">
        <f>SUM(V50/V49)</f>
        <v>0.76991150442477874</v>
      </c>
      <c r="W61" s="19">
        <f t="shared" si="12"/>
        <v>0.546875</v>
      </c>
      <c r="X61" s="19">
        <f t="shared" si="12"/>
        <v>0.52173913043478259</v>
      </c>
      <c r="Y61" s="19">
        <f t="shared" si="12"/>
        <v>0.53521126760563376</v>
      </c>
      <c r="Z61" s="19">
        <f t="shared" si="12"/>
        <v>0.51048951048951052</v>
      </c>
      <c r="AA61" s="19">
        <f t="shared" si="12"/>
        <v>0.57324840764331209</v>
      </c>
      <c r="AB61" s="19">
        <f t="shared" si="12"/>
        <v>0.58974358974358976</v>
      </c>
      <c r="AC61" s="19">
        <f t="shared" si="12"/>
        <v>0.70873786407766992</v>
      </c>
      <c r="AD61" s="19">
        <f>SUM(AD50/AD49)</f>
        <v>0.62764372952040515</v>
      </c>
      <c r="AF61" s="343"/>
      <c r="AG61" s="342"/>
      <c r="AH61" s="343"/>
      <c r="AI61" s="342"/>
    </row>
    <row r="62" spans="1:78" x14ac:dyDescent="0.25">
      <c r="A62" s="57" t="s">
        <v>225</v>
      </c>
      <c r="B62" s="19">
        <f>B52/B50</f>
        <v>0.66304347826086951</v>
      </c>
      <c r="C62" s="19">
        <f t="shared" ref="C62:AB62" si="13">C52/C50</f>
        <v>0.6785714285714286</v>
      </c>
      <c r="D62" s="19">
        <f t="shared" si="13"/>
        <v>0.6811594202898551</v>
      </c>
      <c r="E62" s="19">
        <f t="shared" si="13"/>
        <v>0.71951219512195119</v>
      </c>
      <c r="F62" s="19">
        <f t="shared" si="13"/>
        <v>0.73750000000000004</v>
      </c>
      <c r="G62" s="19">
        <f t="shared" si="13"/>
        <v>0.7931034482758621</v>
      </c>
      <c r="H62" s="19">
        <f t="shared" si="13"/>
        <v>0.86458333333333337</v>
      </c>
      <c r="I62" s="19">
        <f t="shared" si="13"/>
        <v>0.5730337078651685</v>
      </c>
      <c r="J62" s="19">
        <f t="shared" si="13"/>
        <v>0.7384615384615385</v>
      </c>
      <c r="K62" s="19">
        <f t="shared" si="13"/>
        <v>0.69230769230769229</v>
      </c>
      <c r="L62" s="19">
        <f t="shared" si="13"/>
        <v>0.55319148936170215</v>
      </c>
      <c r="M62" s="19">
        <f t="shared" si="13"/>
        <v>0.59375</v>
      </c>
      <c r="N62" s="19">
        <f t="shared" si="13"/>
        <v>0.734375</v>
      </c>
      <c r="O62" s="19">
        <f t="shared" si="13"/>
        <v>0.8539325842696629</v>
      </c>
      <c r="P62" s="19">
        <f t="shared" si="13"/>
        <v>0.43283582089552236</v>
      </c>
      <c r="Q62" s="19">
        <f t="shared" si="13"/>
        <v>0.6</v>
      </c>
      <c r="R62" s="19">
        <f t="shared" si="13"/>
        <v>0.59090909090909094</v>
      </c>
      <c r="S62" s="19">
        <f t="shared" si="13"/>
        <v>0.50793650793650791</v>
      </c>
      <c r="T62" s="19">
        <f t="shared" si="13"/>
        <v>0.55000000000000004</v>
      </c>
      <c r="U62" s="19">
        <f t="shared" si="13"/>
        <v>0.64516129032258063</v>
      </c>
      <c r="V62" s="19">
        <f t="shared" si="13"/>
        <v>0.8045977011494253</v>
      </c>
      <c r="W62" s="19">
        <f t="shared" si="13"/>
        <v>0.6428571428571429</v>
      </c>
      <c r="X62" s="19">
        <f t="shared" si="13"/>
        <v>0.51388888888888884</v>
      </c>
      <c r="Y62" s="19">
        <f t="shared" si="13"/>
        <v>0.52631578947368418</v>
      </c>
      <c r="Z62" s="19">
        <f t="shared" si="13"/>
        <v>0.35616438356164382</v>
      </c>
      <c r="AA62" s="19">
        <f t="shared" si="13"/>
        <v>0.3888888888888889</v>
      </c>
      <c r="AB62" s="19">
        <f t="shared" si="13"/>
        <v>0.79710144927536231</v>
      </c>
      <c r="AC62" s="19">
        <f>AC52/AC50</f>
        <v>0.67123287671232879</v>
      </c>
      <c r="AD62" s="19">
        <f>SUM(AD52/AD50)</f>
        <v>0.64594209776934031</v>
      </c>
      <c r="AF62" s="343"/>
      <c r="AG62" s="342"/>
      <c r="AH62" s="343"/>
      <c r="AI62" s="342"/>
    </row>
    <row r="63" spans="1:78" x14ac:dyDescent="0.25">
      <c r="A63" s="57" t="s">
        <v>60</v>
      </c>
      <c r="B63" s="19">
        <f>SUM(B53/B49)</f>
        <v>0.33812949640287771</v>
      </c>
      <c r="C63" s="19">
        <f t="shared" ref="C63:AD63" si="14">SUM(C53/C49)</f>
        <v>0.28205128205128205</v>
      </c>
      <c r="D63" s="19">
        <f>SUM(D53/D49)</f>
        <v>0.39130434782608697</v>
      </c>
      <c r="E63" s="19">
        <f t="shared" si="14"/>
        <v>0.28695652173913044</v>
      </c>
      <c r="F63" s="19">
        <f t="shared" si="14"/>
        <v>0.26605504587155965</v>
      </c>
      <c r="G63" s="19">
        <f t="shared" si="14"/>
        <v>0.29268292682926828</v>
      </c>
      <c r="H63" s="19">
        <f t="shared" si="14"/>
        <v>0.21311475409836064</v>
      </c>
      <c r="I63" s="19">
        <f t="shared" si="14"/>
        <v>0.41935483870967744</v>
      </c>
      <c r="J63" s="19">
        <f t="shared" si="14"/>
        <v>0.31578947368421051</v>
      </c>
      <c r="K63" s="19">
        <f t="shared" si="14"/>
        <v>0.34343434343434343</v>
      </c>
      <c r="L63" s="19">
        <f t="shared" si="14"/>
        <v>0.57657657657657657</v>
      </c>
      <c r="M63" s="19">
        <f t="shared" si="14"/>
        <v>0.32631578947368423</v>
      </c>
      <c r="N63" s="19">
        <f t="shared" si="14"/>
        <v>0.33333333333333331</v>
      </c>
      <c r="O63" s="19">
        <f t="shared" si="14"/>
        <v>0.12745098039215685</v>
      </c>
      <c r="P63" s="19">
        <f t="shared" si="14"/>
        <v>0.48854961832061067</v>
      </c>
      <c r="Q63" s="19">
        <f t="shared" si="14"/>
        <v>0.35344827586206895</v>
      </c>
      <c r="R63" s="19">
        <f t="shared" si="14"/>
        <v>0.37142857142857144</v>
      </c>
      <c r="S63" s="19">
        <f t="shared" si="14"/>
        <v>0.48780487804878048</v>
      </c>
      <c r="T63" s="19">
        <f t="shared" si="14"/>
        <v>0.47826086956521741</v>
      </c>
      <c r="U63" s="19">
        <f>SUM(U53/U49)</f>
        <v>0.3007518796992481</v>
      </c>
      <c r="V63" s="19">
        <f t="shared" si="14"/>
        <v>0.23008849557522124</v>
      </c>
      <c r="W63" s="19">
        <f t="shared" si="14"/>
        <v>0.453125</v>
      </c>
      <c r="X63" s="19">
        <f t="shared" si="14"/>
        <v>0.47826086956521741</v>
      </c>
      <c r="Y63" s="19">
        <f t="shared" si="14"/>
        <v>0.46478873239436619</v>
      </c>
      <c r="Z63" s="19">
        <f t="shared" si="14"/>
        <v>0.48951048951048953</v>
      </c>
      <c r="AA63" s="19">
        <f t="shared" si="14"/>
        <v>0.42675159235668791</v>
      </c>
      <c r="AB63" s="19">
        <f t="shared" si="14"/>
        <v>0.38461538461538464</v>
      </c>
      <c r="AC63" s="19">
        <f t="shared" si="14"/>
        <v>0.29126213592233008</v>
      </c>
      <c r="AD63" s="19">
        <f t="shared" si="14"/>
        <v>0.3708668453976765</v>
      </c>
      <c r="AF63" s="343"/>
      <c r="AG63" s="342"/>
      <c r="AH63" s="343"/>
      <c r="AI63" s="342"/>
    </row>
    <row r="64" spans="1:78" x14ac:dyDescent="0.25">
      <c r="A64" s="57" t="s">
        <v>72</v>
      </c>
      <c r="B64" s="19">
        <f t="shared" ref="B64:AD64" si="15">SUM(B54/B53)</f>
        <v>0.48936170212765956</v>
      </c>
      <c r="C64" s="19">
        <f t="shared" si="15"/>
        <v>0.27272727272727271</v>
      </c>
      <c r="D64" s="19">
        <f t="shared" si="15"/>
        <v>0.46666666666666667</v>
      </c>
      <c r="E64" s="19">
        <f t="shared" si="15"/>
        <v>0.30303030303030304</v>
      </c>
      <c r="F64" s="19">
        <f t="shared" si="15"/>
        <v>0.44827586206896552</v>
      </c>
      <c r="G64" s="19">
        <f t="shared" si="15"/>
        <v>0.3611111111111111</v>
      </c>
      <c r="H64" s="19">
        <f t="shared" si="15"/>
        <v>0.57692307692307687</v>
      </c>
      <c r="I64" s="19">
        <f t="shared" si="15"/>
        <v>0.24615384615384617</v>
      </c>
      <c r="J64" s="19">
        <f t="shared" si="15"/>
        <v>0.26666666666666666</v>
      </c>
      <c r="K64" s="19">
        <f t="shared" si="15"/>
        <v>0.44117647058823528</v>
      </c>
      <c r="L64" s="19">
        <f t="shared" si="15"/>
        <v>0.453125</v>
      </c>
      <c r="M64" s="19">
        <f t="shared" si="15"/>
        <v>0.22580645161290322</v>
      </c>
      <c r="N64" s="19">
        <f t="shared" si="15"/>
        <v>0.3125</v>
      </c>
      <c r="O64" s="19">
        <f t="shared" si="15"/>
        <v>0.76923076923076927</v>
      </c>
      <c r="P64" s="19">
        <f t="shared" si="15"/>
        <v>0.265625</v>
      </c>
      <c r="Q64" s="19">
        <f t="shared" si="15"/>
        <v>0.21951219512195122</v>
      </c>
      <c r="R64" s="19">
        <f t="shared" si="15"/>
        <v>0.33333333333333331</v>
      </c>
      <c r="S64" s="19">
        <f t="shared" si="15"/>
        <v>0.21666666666666667</v>
      </c>
      <c r="T64" s="19">
        <f t="shared" si="15"/>
        <v>0.43636363636363634</v>
      </c>
      <c r="U64" s="19">
        <f t="shared" si="15"/>
        <v>0.17499999999999999</v>
      </c>
      <c r="V64" s="19">
        <f t="shared" si="15"/>
        <v>0.5</v>
      </c>
      <c r="W64" s="19">
        <f t="shared" si="15"/>
        <v>0.22413793103448276</v>
      </c>
      <c r="X64" s="19">
        <f t="shared" si="15"/>
        <v>0.34848484848484851</v>
      </c>
      <c r="Y64" s="19">
        <f t="shared" si="15"/>
        <v>0.25757575757575757</v>
      </c>
      <c r="Z64" s="19">
        <f t="shared" si="15"/>
        <v>0.24285714285714285</v>
      </c>
      <c r="AA64" s="19">
        <f t="shared" si="15"/>
        <v>0.37313432835820898</v>
      </c>
      <c r="AB64" s="19">
        <f t="shared" si="15"/>
        <v>0.24444444444444444</v>
      </c>
      <c r="AC64" s="19">
        <f t="shared" si="15"/>
        <v>0.43333333333333335</v>
      </c>
      <c r="AD64" s="19">
        <f t="shared" si="15"/>
        <v>0.3325301204819277</v>
      </c>
      <c r="AF64" s="343"/>
      <c r="AG64" s="342"/>
      <c r="AH64" s="343"/>
      <c r="AI64" s="342"/>
    </row>
    <row r="65" spans="1:78" x14ac:dyDescent="0.25">
      <c r="A65" s="57" t="s">
        <v>64</v>
      </c>
      <c r="B65" s="19">
        <f t="shared" ref="B65:AD65" si="16">SUM(B55/B53)</f>
        <v>6.3829787234042548E-2</v>
      </c>
      <c r="C65" s="19">
        <f t="shared" si="16"/>
        <v>0.18181818181818182</v>
      </c>
      <c r="D65" s="19">
        <f t="shared" si="16"/>
        <v>0.13333333333333333</v>
      </c>
      <c r="E65" s="19">
        <f t="shared" si="16"/>
        <v>0.12121212121212122</v>
      </c>
      <c r="F65" s="19">
        <f t="shared" si="16"/>
        <v>6.8965517241379309E-2</v>
      </c>
      <c r="G65" s="19">
        <f t="shared" si="16"/>
        <v>0.27777777777777779</v>
      </c>
      <c r="H65" s="19">
        <f t="shared" si="16"/>
        <v>0.19230769230769232</v>
      </c>
      <c r="I65" s="19">
        <f t="shared" si="16"/>
        <v>6.1538461538461542E-2</v>
      </c>
      <c r="J65" s="19">
        <f t="shared" si="16"/>
        <v>0.13333333333333333</v>
      </c>
      <c r="K65" s="19">
        <f t="shared" si="16"/>
        <v>0.14705882352941177</v>
      </c>
      <c r="L65" s="19">
        <f t="shared" si="16"/>
        <v>6.25E-2</v>
      </c>
      <c r="M65" s="19">
        <f>SUM(M55/M53)</f>
        <v>0.19354838709677419</v>
      </c>
      <c r="N65" s="19">
        <f t="shared" si="16"/>
        <v>0</v>
      </c>
      <c r="O65" s="19">
        <f t="shared" si="16"/>
        <v>7.6923076923076927E-2</v>
      </c>
      <c r="P65" s="19">
        <f t="shared" si="16"/>
        <v>0.109375</v>
      </c>
      <c r="Q65" s="19">
        <f t="shared" si="16"/>
        <v>7.3170731707317069E-2</v>
      </c>
      <c r="R65" s="19">
        <f t="shared" si="16"/>
        <v>7.6923076923076927E-2</v>
      </c>
      <c r="S65" s="19">
        <f t="shared" si="16"/>
        <v>8.3333333333333329E-2</v>
      </c>
      <c r="T65" s="19">
        <f t="shared" si="16"/>
        <v>0.10909090909090909</v>
      </c>
      <c r="U65" s="19">
        <f t="shared" si="16"/>
        <v>0.1</v>
      </c>
      <c r="V65" s="19">
        <f t="shared" si="16"/>
        <v>0.11538461538461539</v>
      </c>
      <c r="W65" s="19">
        <f t="shared" si="16"/>
        <v>0.10344827586206896</v>
      </c>
      <c r="X65" s="19">
        <f t="shared" si="16"/>
        <v>0.12121212121212122</v>
      </c>
      <c r="Y65" s="19">
        <f t="shared" si="16"/>
        <v>0.12121212121212122</v>
      </c>
      <c r="Z65" s="19">
        <f t="shared" si="16"/>
        <v>8.5714285714285715E-2</v>
      </c>
      <c r="AA65" s="19">
        <f t="shared" si="16"/>
        <v>8.9552238805970144E-2</v>
      </c>
      <c r="AB65" s="19">
        <f t="shared" si="16"/>
        <v>0.13333333333333333</v>
      </c>
      <c r="AC65" s="19">
        <f t="shared" si="16"/>
        <v>0.1</v>
      </c>
      <c r="AD65" s="19">
        <f t="shared" si="16"/>
        <v>0.10763052208835341</v>
      </c>
      <c r="AF65" s="343"/>
      <c r="AG65" s="342"/>
      <c r="AH65" s="343"/>
      <c r="AI65" s="342"/>
    </row>
    <row r="66" spans="1:78" x14ac:dyDescent="0.25">
      <c r="A66" s="177" t="s">
        <v>221</v>
      </c>
      <c r="B66" s="176">
        <f t="shared" ref="B66:AD66" si="17">SUM(B56/B53)</f>
        <v>0.44680851063829785</v>
      </c>
      <c r="C66" s="176">
        <f t="shared" si="17"/>
        <v>0.54545454545454541</v>
      </c>
      <c r="D66" s="176">
        <f t="shared" si="17"/>
        <v>0.4</v>
      </c>
      <c r="E66" s="176">
        <f t="shared" si="17"/>
        <v>0.5757575757575758</v>
      </c>
      <c r="F66" s="176">
        <f t="shared" si="17"/>
        <v>0.48275862068965519</v>
      </c>
      <c r="G66" s="176">
        <f t="shared" si="17"/>
        <v>0.3611111111111111</v>
      </c>
      <c r="H66" s="176">
        <f t="shared" si="17"/>
        <v>0.23076923076923078</v>
      </c>
      <c r="I66" s="176">
        <f t="shared" si="17"/>
        <v>0.69230769230769229</v>
      </c>
      <c r="J66" s="176">
        <f t="shared" si="17"/>
        <v>0.6</v>
      </c>
      <c r="K66" s="176">
        <f t="shared" si="17"/>
        <v>0.41176470588235292</v>
      </c>
      <c r="L66" s="176">
        <f t="shared" si="17"/>
        <v>0.484375</v>
      </c>
      <c r="M66" s="176">
        <f t="shared" si="17"/>
        <v>0.58064516129032262</v>
      </c>
      <c r="N66" s="176">
        <f t="shared" si="17"/>
        <v>0.6875</v>
      </c>
      <c r="O66" s="176">
        <f t="shared" si="17"/>
        <v>0.15384615384615385</v>
      </c>
      <c r="P66" s="176">
        <f t="shared" si="17"/>
        <v>0.625</v>
      </c>
      <c r="Q66" s="176">
        <f t="shared" si="17"/>
        <v>0.70731707317073167</v>
      </c>
      <c r="R66" s="176">
        <f t="shared" si="17"/>
        <v>0.5641025641025641</v>
      </c>
      <c r="S66" s="176">
        <f t="shared" si="17"/>
        <v>0.7</v>
      </c>
      <c r="T66" s="176">
        <f t="shared" si="17"/>
        <v>0.45454545454545453</v>
      </c>
      <c r="U66" s="176">
        <f t="shared" si="17"/>
        <v>0.72499999999999998</v>
      </c>
      <c r="V66" s="176">
        <f t="shared" si="17"/>
        <v>0.38461538461538464</v>
      </c>
      <c r="W66" s="176">
        <f t="shared" si="17"/>
        <v>0.67241379310344829</v>
      </c>
      <c r="X66" s="176">
        <f t="shared" si="17"/>
        <v>0.53030303030303028</v>
      </c>
      <c r="Y66" s="176">
        <f t="shared" si="17"/>
        <v>0.62121212121212122</v>
      </c>
      <c r="Z66" s="176">
        <f t="shared" si="17"/>
        <v>0.67142857142857137</v>
      </c>
      <c r="AA66" s="176">
        <f t="shared" si="17"/>
        <v>0.53731343283582089</v>
      </c>
      <c r="AB66" s="176">
        <f t="shared" si="17"/>
        <v>0.62222222222222223</v>
      </c>
      <c r="AC66" s="176">
        <f t="shared" si="17"/>
        <v>0.46666666666666667</v>
      </c>
      <c r="AD66" s="19">
        <f t="shared" si="17"/>
        <v>0.5590361445783133</v>
      </c>
      <c r="AF66" s="343"/>
      <c r="AG66" s="342"/>
      <c r="AH66" s="343"/>
      <c r="AI66" s="342"/>
    </row>
    <row r="67" spans="1:78" s="1" customFormat="1" x14ac:dyDescent="0.25">
      <c r="A67" s="57" t="s">
        <v>123</v>
      </c>
      <c r="B67" s="19">
        <f>SUM(B56/B49)</f>
        <v>0.15107913669064749</v>
      </c>
      <c r="C67" s="19">
        <f t="shared" ref="C67:AD67" si="18">SUM(C56/C49)</f>
        <v>0.15384615384615385</v>
      </c>
      <c r="D67" s="19">
        <f t="shared" si="18"/>
        <v>0.15652173913043479</v>
      </c>
      <c r="E67" s="19">
        <f t="shared" si="18"/>
        <v>0.16521739130434782</v>
      </c>
      <c r="F67" s="19">
        <f t="shared" si="18"/>
        <v>0.12844036697247707</v>
      </c>
      <c r="G67" s="19">
        <f t="shared" si="18"/>
        <v>0.10569105691056911</v>
      </c>
      <c r="H67" s="19">
        <f t="shared" si="18"/>
        <v>4.9180327868852458E-2</v>
      </c>
      <c r="I67" s="19">
        <f t="shared" si="18"/>
        <v>0.29032258064516131</v>
      </c>
      <c r="J67" s="19">
        <f t="shared" si="18"/>
        <v>0.18947368421052632</v>
      </c>
      <c r="K67" s="19">
        <f t="shared" si="18"/>
        <v>0.14141414141414141</v>
      </c>
      <c r="L67" s="19">
        <f t="shared" si="18"/>
        <v>0.27927927927927926</v>
      </c>
      <c r="M67" s="19">
        <f t="shared" si="18"/>
        <v>0.18947368421052632</v>
      </c>
      <c r="N67" s="19">
        <f t="shared" si="18"/>
        <v>0.22916666666666666</v>
      </c>
      <c r="O67" s="19">
        <f t="shared" si="18"/>
        <v>1.9607843137254902E-2</v>
      </c>
      <c r="P67" s="19">
        <f t="shared" si="18"/>
        <v>0.30534351145038169</v>
      </c>
      <c r="Q67" s="19">
        <f t="shared" si="18"/>
        <v>0.25</v>
      </c>
      <c r="R67" s="19">
        <f t="shared" si="18"/>
        <v>0.20952380952380953</v>
      </c>
      <c r="S67" s="19">
        <f t="shared" si="18"/>
        <v>0.34146341463414637</v>
      </c>
      <c r="T67" s="19">
        <f t="shared" si="18"/>
        <v>0.21739130434782608</v>
      </c>
      <c r="U67" s="19">
        <f t="shared" si="18"/>
        <v>0.21804511278195488</v>
      </c>
      <c r="V67" s="19">
        <f t="shared" si="18"/>
        <v>8.8495575221238937E-2</v>
      </c>
      <c r="W67" s="19">
        <f>SUM(W56/W49)</f>
        <v>0.3046875</v>
      </c>
      <c r="X67" s="19">
        <f t="shared" si="18"/>
        <v>0.25362318840579712</v>
      </c>
      <c r="Y67" s="19">
        <f t="shared" si="18"/>
        <v>0.28873239436619719</v>
      </c>
      <c r="Z67" s="19">
        <f t="shared" si="18"/>
        <v>0.32867132867132864</v>
      </c>
      <c r="AA67" s="19">
        <f t="shared" si="18"/>
        <v>0.22929936305732485</v>
      </c>
      <c r="AB67" s="19">
        <f t="shared" si="18"/>
        <v>0.23931623931623933</v>
      </c>
      <c r="AC67" s="19">
        <f t="shared" si="18"/>
        <v>0.13592233009708737</v>
      </c>
      <c r="AD67" s="19">
        <f t="shared" si="18"/>
        <v>0.20732797140303844</v>
      </c>
      <c r="AE67" s="244"/>
      <c r="AF67" s="343"/>
      <c r="AG67" s="342"/>
      <c r="AH67" s="342"/>
      <c r="AI67" s="342"/>
      <c r="AJ67" s="344"/>
      <c r="AK67" s="84"/>
      <c r="AL67" s="84"/>
      <c r="AM67" s="84"/>
      <c r="AN67" s="84"/>
      <c r="AO67" s="84"/>
      <c r="AP67" s="84"/>
      <c r="AQ67" s="84"/>
      <c r="AR67" s="84"/>
      <c r="AS67" s="84"/>
      <c r="AT67" s="84"/>
      <c r="AU67" s="84"/>
      <c r="AV67" s="84"/>
      <c r="AW67" s="84"/>
      <c r="AX67" s="84"/>
      <c r="AY67" s="84"/>
      <c r="AZ67" s="84"/>
      <c r="BA67" s="84"/>
      <c r="BB67" s="84"/>
      <c r="BC67" s="84"/>
      <c r="BD67" s="84"/>
      <c r="BE67" s="84"/>
      <c r="BF67" s="84"/>
      <c r="BG67" s="84"/>
      <c r="BH67" s="84"/>
      <c r="BI67" s="84"/>
      <c r="BJ67" s="84"/>
      <c r="BK67" s="84"/>
      <c r="BL67" s="84"/>
      <c r="BM67" s="84"/>
      <c r="BN67" s="84"/>
      <c r="BO67" s="84"/>
      <c r="BP67" s="84"/>
      <c r="BQ67" s="84"/>
      <c r="BR67" s="84"/>
      <c r="BS67" s="84"/>
      <c r="BT67" s="84"/>
      <c r="BU67" s="84"/>
      <c r="BV67" s="84"/>
      <c r="BW67" s="84"/>
      <c r="BX67" s="84"/>
      <c r="BY67" s="84"/>
      <c r="BZ67" s="84"/>
    </row>
    <row r="68" spans="1:78" s="178" customFormat="1" ht="12.75" x14ac:dyDescent="0.2">
      <c r="O68" s="210"/>
      <c r="P68" s="210"/>
      <c r="Q68" s="210"/>
      <c r="R68" s="235"/>
      <c r="AE68" s="235"/>
      <c r="AF68" s="34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row>
    <row r="69" spans="1:78" s="178" customFormat="1" ht="12.75" x14ac:dyDescent="0.2">
      <c r="O69" s="210"/>
      <c r="P69" s="210"/>
      <c r="Q69" s="210"/>
      <c r="R69" s="235"/>
      <c r="AE69" s="235"/>
      <c r="AF69" s="346"/>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row>
    <row r="70" spans="1:78" s="181" customFormat="1" x14ac:dyDescent="0.25">
      <c r="A70" s="179" t="s">
        <v>203</v>
      </c>
      <c r="B70" s="180"/>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234" t="s">
        <v>127</v>
      </c>
      <c r="AE70" s="60"/>
      <c r="AF70" s="346"/>
      <c r="AG70" s="60"/>
      <c r="AH70" s="60"/>
      <c r="AI70" s="60"/>
      <c r="AJ70" s="60"/>
      <c r="AK70" s="60"/>
      <c r="AL70" s="60"/>
      <c r="AM70" s="60"/>
      <c r="AN70" s="60"/>
      <c r="AO70" s="60"/>
      <c r="AP70" s="60"/>
      <c r="AQ70" s="60"/>
      <c r="AR70" s="60"/>
      <c r="AS70" s="60"/>
      <c r="AT70" s="60"/>
      <c r="AU70" s="60"/>
      <c r="AV70" s="60"/>
      <c r="AW70" s="60"/>
      <c r="AX70" s="60"/>
      <c r="AY70" s="60"/>
      <c r="AZ70" s="60"/>
      <c r="BA70" s="60"/>
      <c r="BB70" s="60"/>
      <c r="BC70" s="60"/>
      <c r="BD70" s="60"/>
      <c r="BE70" s="60"/>
      <c r="BF70" s="60"/>
      <c r="BG70" s="60"/>
      <c r="BH70" s="60"/>
      <c r="BI70" s="60"/>
      <c r="BJ70" s="60"/>
      <c r="BK70" s="60"/>
      <c r="BL70" s="60"/>
      <c r="BM70" s="60"/>
      <c r="BN70" s="60"/>
      <c r="BO70" s="60"/>
      <c r="BP70" s="60"/>
      <c r="BQ70" s="60"/>
      <c r="BR70" s="60"/>
      <c r="BS70" s="60"/>
      <c r="BT70" s="60"/>
      <c r="BU70" s="60"/>
      <c r="BV70" s="60"/>
      <c r="BW70" s="60"/>
      <c r="BX70" s="60"/>
      <c r="BY70" s="60"/>
      <c r="BZ70" s="60"/>
    </row>
    <row r="71" spans="1:78" s="184" customFormat="1" x14ac:dyDescent="0.25">
      <c r="A71" s="183" t="s">
        <v>229</v>
      </c>
      <c r="B71" s="196">
        <f t="shared" ref="B71:AC71" si="19">B49+B38</f>
        <v>176</v>
      </c>
      <c r="C71" s="196">
        <f t="shared" si="19"/>
        <v>152</v>
      </c>
      <c r="D71" s="196">
        <f t="shared" si="19"/>
        <v>169</v>
      </c>
      <c r="E71" s="196">
        <f t="shared" si="19"/>
        <v>164</v>
      </c>
      <c r="F71" s="196">
        <f t="shared" si="19"/>
        <v>143</v>
      </c>
      <c r="G71" s="196">
        <f t="shared" si="19"/>
        <v>140</v>
      </c>
      <c r="H71" s="196">
        <f t="shared" si="19"/>
        <v>146</v>
      </c>
      <c r="I71" s="196">
        <f t="shared" si="19"/>
        <v>195</v>
      </c>
      <c r="J71" s="196">
        <f t="shared" si="19"/>
        <v>128</v>
      </c>
      <c r="K71" s="196">
        <f t="shared" si="19"/>
        <v>143</v>
      </c>
      <c r="L71" s="196">
        <f t="shared" si="19"/>
        <v>168</v>
      </c>
      <c r="M71" s="196">
        <f t="shared" si="19"/>
        <v>126</v>
      </c>
      <c r="N71" s="196">
        <f t="shared" si="19"/>
        <v>120</v>
      </c>
      <c r="O71" s="196">
        <f t="shared" si="19"/>
        <v>116</v>
      </c>
      <c r="P71" s="196">
        <f t="shared" si="19"/>
        <v>174</v>
      </c>
      <c r="Q71" s="196">
        <f t="shared" si="19"/>
        <v>162</v>
      </c>
      <c r="R71" s="196">
        <f t="shared" si="19"/>
        <v>144</v>
      </c>
      <c r="S71" s="196">
        <f t="shared" si="19"/>
        <v>180</v>
      </c>
      <c r="T71" s="196">
        <f t="shared" si="19"/>
        <v>149</v>
      </c>
      <c r="U71" s="196">
        <f t="shared" si="19"/>
        <v>149</v>
      </c>
      <c r="V71" s="196">
        <f t="shared" si="19"/>
        <v>126</v>
      </c>
      <c r="W71" s="196">
        <f t="shared" si="19"/>
        <v>164</v>
      </c>
      <c r="X71" s="196">
        <f t="shared" si="19"/>
        <v>185</v>
      </c>
      <c r="Y71" s="196">
        <f t="shared" si="19"/>
        <v>180</v>
      </c>
      <c r="Z71" s="196">
        <f t="shared" si="19"/>
        <v>187</v>
      </c>
      <c r="AA71" s="196">
        <f t="shared" si="19"/>
        <v>206</v>
      </c>
      <c r="AB71" s="196">
        <f t="shared" si="19"/>
        <v>139</v>
      </c>
      <c r="AC71" s="196">
        <f t="shared" si="19"/>
        <v>135</v>
      </c>
      <c r="AD71" s="196">
        <f>SUM(B71:AC71)</f>
        <v>4366</v>
      </c>
      <c r="AE71" s="84"/>
      <c r="AF71" s="346"/>
      <c r="AG71" s="84"/>
      <c r="AH71" s="84"/>
      <c r="AI71" s="84"/>
      <c r="AJ71" s="84"/>
      <c r="AK71" s="84"/>
      <c r="AL71" s="84"/>
      <c r="AM71" s="84"/>
      <c r="AN71" s="84"/>
      <c r="AO71" s="84"/>
      <c r="AP71" s="84"/>
      <c r="AQ71" s="84"/>
      <c r="AR71" s="84"/>
      <c r="AS71" s="84"/>
      <c r="AT71" s="84"/>
      <c r="AU71" s="84"/>
      <c r="AV71" s="84"/>
      <c r="AW71" s="84"/>
      <c r="AX71" s="84"/>
      <c r="AY71" s="84"/>
      <c r="AZ71" s="84"/>
      <c r="BA71" s="84"/>
      <c r="BB71" s="84"/>
      <c r="BC71" s="84"/>
      <c r="BD71" s="84"/>
      <c r="BE71" s="84"/>
      <c r="BF71" s="84"/>
      <c r="BG71" s="84"/>
      <c r="BH71" s="84"/>
      <c r="BI71" s="84"/>
      <c r="BJ71" s="84"/>
      <c r="BK71" s="84"/>
      <c r="BL71" s="84"/>
      <c r="BM71" s="84"/>
      <c r="BN71" s="84"/>
      <c r="BO71" s="84"/>
      <c r="BP71" s="84"/>
      <c r="BQ71" s="84"/>
      <c r="BR71" s="84"/>
      <c r="BS71" s="84"/>
      <c r="BT71" s="84"/>
      <c r="BU71" s="84"/>
      <c r="BV71" s="84"/>
      <c r="BW71" s="84"/>
      <c r="BX71" s="84"/>
      <c r="BY71" s="84"/>
      <c r="BZ71" s="84"/>
    </row>
    <row r="72" spans="1:78" s="184" customFormat="1" x14ac:dyDescent="0.25">
      <c r="A72" s="183" t="s">
        <v>202</v>
      </c>
      <c r="B72" s="196">
        <f>B50+B39</f>
        <v>128</v>
      </c>
      <c r="C72" s="196">
        <f>C50+C39</f>
        <v>117</v>
      </c>
      <c r="D72" s="196">
        <v>123</v>
      </c>
      <c r="E72" s="196">
        <f>E50+E39</f>
        <v>121</v>
      </c>
      <c r="F72" s="196">
        <f>F50+F39</f>
        <v>112</v>
      </c>
      <c r="G72" s="196">
        <f>G50+G39</f>
        <v>102</v>
      </c>
      <c r="H72" s="196">
        <f>H50+H39</f>
        <v>117</v>
      </c>
      <c r="I72" s="196">
        <v>130</v>
      </c>
      <c r="J72" s="196">
        <f t="shared" ref="J72:AC72" si="20">J50+J39</f>
        <v>97</v>
      </c>
      <c r="K72" s="196">
        <f t="shared" si="20"/>
        <v>105</v>
      </c>
      <c r="L72" s="196">
        <f t="shared" si="20"/>
        <v>93</v>
      </c>
      <c r="M72" s="196">
        <f t="shared" si="20"/>
        <v>94</v>
      </c>
      <c r="N72" s="196">
        <f t="shared" si="20"/>
        <v>86</v>
      </c>
      <c r="O72" s="196">
        <f t="shared" si="20"/>
        <v>102</v>
      </c>
      <c r="P72" s="196">
        <f t="shared" si="20"/>
        <v>104</v>
      </c>
      <c r="Q72" s="196">
        <f t="shared" si="20"/>
        <v>112</v>
      </c>
      <c r="R72" s="196">
        <f t="shared" si="20"/>
        <v>100</v>
      </c>
      <c r="S72" s="196">
        <f t="shared" si="20"/>
        <v>103</v>
      </c>
      <c r="T72" s="196">
        <f t="shared" si="20"/>
        <v>88</v>
      </c>
      <c r="U72" s="196">
        <f t="shared" si="20"/>
        <v>108</v>
      </c>
      <c r="V72" s="196">
        <f t="shared" si="20"/>
        <v>100</v>
      </c>
      <c r="W72" s="196">
        <f t="shared" si="20"/>
        <v>105</v>
      </c>
      <c r="X72" s="196">
        <f t="shared" si="20"/>
        <v>114</v>
      </c>
      <c r="Y72" s="196">
        <f t="shared" si="20"/>
        <v>110</v>
      </c>
      <c r="Z72" s="196">
        <f t="shared" si="20"/>
        <v>114</v>
      </c>
      <c r="AA72" s="196">
        <f t="shared" si="20"/>
        <v>134</v>
      </c>
      <c r="AB72" s="196">
        <f t="shared" si="20"/>
        <v>89</v>
      </c>
      <c r="AC72" s="196">
        <f t="shared" si="20"/>
        <v>98</v>
      </c>
      <c r="AD72" s="196">
        <f>SUM(B72:AC72)</f>
        <v>3006</v>
      </c>
      <c r="AE72" s="84"/>
      <c r="AF72" s="346"/>
      <c r="AG72" s="84"/>
      <c r="AH72" s="84"/>
      <c r="AI72" s="84"/>
      <c r="AJ72" s="84"/>
      <c r="AK72" s="84"/>
      <c r="AL72" s="84"/>
      <c r="AM72" s="84"/>
      <c r="AN72" s="84"/>
      <c r="AO72" s="84"/>
      <c r="AP72" s="84"/>
      <c r="AQ72" s="84"/>
      <c r="AR72" s="84"/>
      <c r="AS72" s="84"/>
      <c r="AT72" s="84"/>
      <c r="AU72" s="84"/>
      <c r="AV72" s="84"/>
      <c r="AW72" s="84"/>
      <c r="AX72" s="84"/>
      <c r="AY72" s="84"/>
      <c r="AZ72" s="84"/>
      <c r="BA72" s="84"/>
      <c r="BB72" s="84"/>
      <c r="BC72" s="84"/>
      <c r="BD72" s="84"/>
      <c r="BE72" s="84"/>
      <c r="BF72" s="84"/>
      <c r="BG72" s="84"/>
      <c r="BH72" s="84"/>
      <c r="BI72" s="84"/>
      <c r="BJ72" s="84"/>
      <c r="BK72" s="84"/>
      <c r="BL72" s="84"/>
      <c r="BM72" s="84"/>
      <c r="BN72" s="84"/>
      <c r="BO72" s="84"/>
      <c r="BP72" s="84"/>
      <c r="BQ72" s="84"/>
      <c r="BR72" s="84"/>
      <c r="BS72" s="84"/>
      <c r="BT72" s="84"/>
      <c r="BU72" s="84"/>
      <c r="BV72" s="84"/>
      <c r="BW72" s="84"/>
      <c r="BX72" s="84"/>
      <c r="BY72" s="84"/>
      <c r="BZ72" s="84"/>
    </row>
    <row r="73" spans="1:78" s="186" customFormat="1" ht="15" customHeight="1" x14ac:dyDescent="0.25">
      <c r="A73" s="207" t="s">
        <v>196</v>
      </c>
      <c r="B73" s="186">
        <v>44</v>
      </c>
      <c r="C73" s="186">
        <v>37</v>
      </c>
      <c r="D73" s="186">
        <v>16</v>
      </c>
      <c r="E73" s="186">
        <v>15</v>
      </c>
      <c r="F73" s="186">
        <v>49</v>
      </c>
      <c r="G73" s="186">
        <f t="shared" ref="G73:AC73" si="21">+G38</f>
        <v>17</v>
      </c>
      <c r="H73" s="186">
        <f t="shared" si="21"/>
        <v>24</v>
      </c>
      <c r="I73" s="186">
        <f t="shared" si="21"/>
        <v>40</v>
      </c>
      <c r="J73" s="186">
        <f t="shared" si="21"/>
        <v>33</v>
      </c>
      <c r="K73" s="186">
        <f t="shared" si="21"/>
        <v>44</v>
      </c>
      <c r="L73" s="186">
        <f t="shared" si="21"/>
        <v>57</v>
      </c>
      <c r="M73" s="186">
        <f t="shared" si="21"/>
        <v>31</v>
      </c>
      <c r="N73" s="186">
        <f t="shared" si="21"/>
        <v>24</v>
      </c>
      <c r="O73" s="186">
        <f t="shared" si="21"/>
        <v>14</v>
      </c>
      <c r="P73" s="186">
        <f t="shared" si="21"/>
        <v>43</v>
      </c>
      <c r="Q73" s="186">
        <f t="shared" si="21"/>
        <v>46</v>
      </c>
      <c r="R73" s="186">
        <f t="shared" si="21"/>
        <v>39</v>
      </c>
      <c r="S73" s="186">
        <f t="shared" si="21"/>
        <v>57</v>
      </c>
      <c r="T73" s="186">
        <f t="shared" si="21"/>
        <v>34</v>
      </c>
      <c r="U73" s="186">
        <f t="shared" si="21"/>
        <v>16</v>
      </c>
      <c r="V73" s="186">
        <f t="shared" si="21"/>
        <v>13</v>
      </c>
      <c r="W73" s="186">
        <f t="shared" si="21"/>
        <v>36</v>
      </c>
      <c r="X73" s="186">
        <f t="shared" si="21"/>
        <v>47</v>
      </c>
      <c r="Y73" s="186">
        <f t="shared" si="21"/>
        <v>38</v>
      </c>
      <c r="Z73" s="186">
        <f t="shared" si="21"/>
        <v>44</v>
      </c>
      <c r="AA73" s="186">
        <f t="shared" si="21"/>
        <v>49</v>
      </c>
      <c r="AB73" s="186">
        <f t="shared" si="21"/>
        <v>22</v>
      </c>
      <c r="AC73" s="186">
        <f t="shared" si="21"/>
        <v>32</v>
      </c>
      <c r="AD73" s="186">
        <f>SUM(B73:AC73)</f>
        <v>961</v>
      </c>
      <c r="AE73" s="347"/>
      <c r="AF73" s="346"/>
      <c r="AG73" s="347"/>
      <c r="AH73" s="347"/>
      <c r="AI73" s="347"/>
      <c r="AJ73" s="347"/>
      <c r="AK73" s="347"/>
      <c r="AL73" s="347"/>
      <c r="AM73" s="347"/>
      <c r="AN73" s="347"/>
      <c r="AO73" s="347"/>
      <c r="AP73" s="347"/>
      <c r="AQ73" s="347"/>
      <c r="AR73" s="347"/>
      <c r="AS73" s="347"/>
      <c r="AT73" s="347"/>
      <c r="AU73" s="347"/>
      <c r="AV73" s="347"/>
      <c r="AW73" s="347"/>
      <c r="AX73" s="347"/>
      <c r="AY73" s="347"/>
      <c r="AZ73" s="347"/>
      <c r="BA73" s="347"/>
      <c r="BB73" s="347"/>
      <c r="BC73" s="347"/>
      <c r="BD73" s="347"/>
      <c r="BE73" s="347"/>
      <c r="BF73" s="347"/>
      <c r="BG73" s="347"/>
      <c r="BH73" s="347"/>
      <c r="BI73" s="347"/>
      <c r="BJ73" s="347"/>
      <c r="BK73" s="347"/>
      <c r="BL73" s="347"/>
      <c r="BM73" s="347"/>
      <c r="BN73" s="347"/>
      <c r="BO73" s="347"/>
      <c r="BP73" s="347"/>
      <c r="BQ73" s="347"/>
      <c r="BR73" s="347"/>
      <c r="BS73" s="347"/>
      <c r="BT73" s="347"/>
      <c r="BU73" s="347"/>
      <c r="BV73" s="347"/>
      <c r="BW73" s="347"/>
      <c r="BX73" s="347"/>
      <c r="BY73" s="347"/>
      <c r="BZ73" s="347"/>
    </row>
    <row r="74" spans="1:78" s="186" customFormat="1" ht="15" customHeight="1" x14ac:dyDescent="0.25">
      <c r="A74" s="279" t="s">
        <v>227</v>
      </c>
      <c r="B74" s="186">
        <f t="shared" ref="B74:AC74" si="22">SUM(B52,B41)</f>
        <v>93</v>
      </c>
      <c r="C74" s="186">
        <f t="shared" si="22"/>
        <v>85</v>
      </c>
      <c r="D74" s="186">
        <f t="shared" si="22"/>
        <v>93</v>
      </c>
      <c r="E74" s="186">
        <f t="shared" si="22"/>
        <v>82</v>
      </c>
      <c r="F74" s="186">
        <f t="shared" si="22"/>
        <v>88</v>
      </c>
      <c r="G74" s="186">
        <f t="shared" si="22"/>
        <v>84</v>
      </c>
      <c r="H74" s="186">
        <f t="shared" si="22"/>
        <v>103</v>
      </c>
      <c r="I74" s="186">
        <f t="shared" si="22"/>
        <v>84</v>
      </c>
      <c r="J74" s="186">
        <f t="shared" si="22"/>
        <v>72</v>
      </c>
      <c r="K74" s="186">
        <f t="shared" si="22"/>
        <v>79</v>
      </c>
      <c r="L74" s="186">
        <f t="shared" si="22"/>
        <v>62</v>
      </c>
      <c r="M74" s="186">
        <f t="shared" si="22"/>
        <v>64</v>
      </c>
      <c r="N74" s="186">
        <f t="shared" si="22"/>
        <v>69</v>
      </c>
      <c r="O74" s="186">
        <f t="shared" si="22"/>
        <v>89</v>
      </c>
      <c r="P74" s="186">
        <f t="shared" si="22"/>
        <v>56</v>
      </c>
      <c r="Q74" s="186">
        <f t="shared" si="22"/>
        <v>75</v>
      </c>
      <c r="R74" s="186">
        <f t="shared" si="22"/>
        <v>65</v>
      </c>
      <c r="S74" s="186">
        <f t="shared" si="22"/>
        <v>53</v>
      </c>
      <c r="T74" s="186">
        <f t="shared" si="22"/>
        <v>54</v>
      </c>
      <c r="U74" s="186">
        <f t="shared" si="22"/>
        <v>75</v>
      </c>
      <c r="V74" s="186">
        <f t="shared" si="22"/>
        <v>82</v>
      </c>
      <c r="W74" s="186">
        <f t="shared" si="22"/>
        <v>73</v>
      </c>
      <c r="X74" s="186">
        <f t="shared" si="22"/>
        <v>58</v>
      </c>
      <c r="Y74" s="186">
        <f t="shared" si="22"/>
        <v>70</v>
      </c>
      <c r="Z74" s="186">
        <f t="shared" si="22"/>
        <v>58</v>
      </c>
      <c r="AA74" s="186">
        <f t="shared" si="22"/>
        <v>66</v>
      </c>
      <c r="AB74" s="186">
        <f t="shared" si="22"/>
        <v>74</v>
      </c>
      <c r="AC74" s="186">
        <f t="shared" si="22"/>
        <v>71</v>
      </c>
      <c r="AD74" s="186">
        <f>SUM(B74:AC74)</f>
        <v>2077</v>
      </c>
      <c r="AE74" s="347"/>
      <c r="AF74" s="346"/>
      <c r="AG74" s="347"/>
      <c r="AH74" s="347"/>
      <c r="AI74" s="347"/>
      <c r="AJ74" s="347"/>
      <c r="AK74" s="347"/>
      <c r="AL74" s="347"/>
      <c r="AM74" s="347"/>
      <c r="AN74" s="347"/>
      <c r="AO74" s="347"/>
      <c r="AP74" s="347"/>
      <c r="AQ74" s="347"/>
      <c r="AR74" s="347"/>
      <c r="AS74" s="347"/>
      <c r="AT74" s="347"/>
      <c r="AU74" s="347"/>
      <c r="AV74" s="347"/>
      <c r="AW74" s="347"/>
      <c r="AX74" s="347"/>
      <c r="AY74" s="347"/>
      <c r="AZ74" s="347"/>
      <c r="BA74" s="347"/>
      <c r="BB74" s="347"/>
      <c r="BC74" s="347"/>
      <c r="BD74" s="347"/>
      <c r="BE74" s="347"/>
      <c r="BF74" s="347"/>
      <c r="BG74" s="347"/>
      <c r="BH74" s="347"/>
      <c r="BI74" s="347"/>
      <c r="BJ74" s="347"/>
      <c r="BK74" s="347"/>
      <c r="BL74" s="347"/>
      <c r="BM74" s="347"/>
      <c r="BN74" s="347"/>
      <c r="BO74" s="347"/>
      <c r="BP74" s="347"/>
      <c r="BQ74" s="347"/>
      <c r="BR74" s="347"/>
      <c r="BS74" s="347"/>
      <c r="BT74" s="347"/>
      <c r="BU74" s="347"/>
      <c r="BV74" s="347"/>
      <c r="BW74" s="347"/>
      <c r="BX74" s="347"/>
      <c r="BY74" s="347"/>
      <c r="BZ74" s="347"/>
    </row>
    <row r="75" spans="1:78" s="184" customFormat="1" x14ac:dyDescent="0.25">
      <c r="A75" s="183" t="s">
        <v>200</v>
      </c>
      <c r="B75" s="196">
        <f t="shared" ref="B75:AC75" si="23">B53+B42</f>
        <v>48</v>
      </c>
      <c r="C75" s="196">
        <f t="shared" si="23"/>
        <v>35</v>
      </c>
      <c r="D75" s="196">
        <f t="shared" si="23"/>
        <v>46</v>
      </c>
      <c r="E75" s="196">
        <f t="shared" si="23"/>
        <v>43</v>
      </c>
      <c r="F75" s="196">
        <f t="shared" si="23"/>
        <v>31</v>
      </c>
      <c r="G75" s="196">
        <f t="shared" si="23"/>
        <v>38</v>
      </c>
      <c r="H75" s="196">
        <f t="shared" si="23"/>
        <v>29</v>
      </c>
      <c r="I75" s="196">
        <f t="shared" si="23"/>
        <v>65</v>
      </c>
      <c r="J75" s="196">
        <f t="shared" si="23"/>
        <v>31</v>
      </c>
      <c r="K75" s="196">
        <f t="shared" si="23"/>
        <v>38</v>
      </c>
      <c r="L75" s="196">
        <f t="shared" si="23"/>
        <v>75</v>
      </c>
      <c r="M75" s="196">
        <f t="shared" si="23"/>
        <v>32</v>
      </c>
      <c r="N75" s="196">
        <f t="shared" si="23"/>
        <v>34</v>
      </c>
      <c r="O75" s="196">
        <f t="shared" si="23"/>
        <v>14</v>
      </c>
      <c r="P75" s="196">
        <f t="shared" si="23"/>
        <v>70</v>
      </c>
      <c r="Q75" s="196">
        <f t="shared" si="23"/>
        <v>50</v>
      </c>
      <c r="R75" s="196">
        <f t="shared" si="23"/>
        <v>44</v>
      </c>
      <c r="S75" s="196">
        <f t="shared" si="23"/>
        <v>77</v>
      </c>
      <c r="T75" s="196">
        <f t="shared" si="23"/>
        <v>61</v>
      </c>
      <c r="U75" s="196">
        <f t="shared" si="23"/>
        <v>41</v>
      </c>
      <c r="V75" s="196">
        <f t="shared" si="23"/>
        <v>26</v>
      </c>
      <c r="W75" s="196">
        <f t="shared" si="23"/>
        <v>59</v>
      </c>
      <c r="X75" s="196">
        <f t="shared" si="23"/>
        <v>71</v>
      </c>
      <c r="Y75" s="196">
        <f t="shared" si="23"/>
        <v>70</v>
      </c>
      <c r="Z75" s="196">
        <f t="shared" si="23"/>
        <v>73</v>
      </c>
      <c r="AA75" s="196">
        <f t="shared" si="23"/>
        <v>72</v>
      </c>
      <c r="AB75" s="196">
        <f t="shared" si="23"/>
        <v>47</v>
      </c>
      <c r="AC75" s="196">
        <f t="shared" si="23"/>
        <v>37</v>
      </c>
      <c r="AD75" s="196">
        <f t="shared" ref="AD75:AD78" si="24">SUM(B75:AC75)</f>
        <v>1357</v>
      </c>
      <c r="AE75" s="84"/>
      <c r="AF75" s="84"/>
      <c r="AG75" s="84"/>
      <c r="AH75" s="84"/>
      <c r="AI75" s="84"/>
      <c r="AJ75" s="84"/>
      <c r="AK75" s="84"/>
      <c r="AL75" s="84"/>
      <c r="AM75" s="84"/>
      <c r="AN75" s="84"/>
      <c r="AO75" s="84"/>
      <c r="AP75" s="84"/>
      <c r="AQ75" s="84"/>
      <c r="AR75" s="84"/>
      <c r="AS75" s="84"/>
      <c r="AT75" s="84"/>
      <c r="AU75" s="84"/>
      <c r="AV75" s="84"/>
      <c r="AW75" s="84"/>
      <c r="AX75" s="84"/>
      <c r="AY75" s="84"/>
      <c r="AZ75" s="84"/>
      <c r="BA75" s="84"/>
      <c r="BB75" s="84"/>
      <c r="BC75" s="84"/>
      <c r="BD75" s="84"/>
      <c r="BE75" s="84"/>
      <c r="BF75" s="84"/>
      <c r="BG75" s="84"/>
      <c r="BH75" s="84"/>
      <c r="BI75" s="84"/>
      <c r="BJ75" s="84"/>
      <c r="BK75" s="84"/>
      <c r="BL75" s="84"/>
      <c r="BM75" s="84"/>
      <c r="BN75" s="84"/>
      <c r="BO75" s="84"/>
      <c r="BP75" s="84"/>
      <c r="BQ75" s="84"/>
      <c r="BR75" s="84"/>
      <c r="BS75" s="84"/>
      <c r="BT75" s="84"/>
      <c r="BU75" s="84"/>
      <c r="BV75" s="84"/>
      <c r="BW75" s="84"/>
      <c r="BX75" s="84"/>
      <c r="BY75" s="84"/>
      <c r="BZ75" s="84"/>
    </row>
    <row r="76" spans="1:78" s="184" customFormat="1" x14ac:dyDescent="0.25">
      <c r="A76" s="183" t="s">
        <v>199</v>
      </c>
      <c r="B76" s="196">
        <f t="shared" ref="B76:AC76" si="25">B54+B43</f>
        <v>24</v>
      </c>
      <c r="C76" s="196">
        <f t="shared" si="25"/>
        <v>9</v>
      </c>
      <c r="D76" s="196">
        <f t="shared" si="25"/>
        <v>21</v>
      </c>
      <c r="E76" s="196">
        <f t="shared" si="25"/>
        <v>10</v>
      </c>
      <c r="F76" s="196">
        <f t="shared" si="25"/>
        <v>13</v>
      </c>
      <c r="G76" s="196">
        <f t="shared" si="25"/>
        <v>13</v>
      </c>
      <c r="H76" s="196">
        <f t="shared" si="25"/>
        <v>16</v>
      </c>
      <c r="I76" s="196">
        <f t="shared" si="25"/>
        <v>16</v>
      </c>
      <c r="J76" s="196">
        <f t="shared" si="25"/>
        <v>8</v>
      </c>
      <c r="K76" s="196">
        <f t="shared" si="25"/>
        <v>15</v>
      </c>
      <c r="L76" s="196">
        <f t="shared" si="25"/>
        <v>31</v>
      </c>
      <c r="M76" s="196">
        <f t="shared" si="25"/>
        <v>7</v>
      </c>
      <c r="N76" s="196">
        <f t="shared" si="25"/>
        <v>10</v>
      </c>
      <c r="O76" s="196">
        <f t="shared" si="25"/>
        <v>11</v>
      </c>
      <c r="P76" s="196">
        <f t="shared" si="25"/>
        <v>19</v>
      </c>
      <c r="Q76" s="196">
        <f t="shared" si="25"/>
        <v>9</v>
      </c>
      <c r="R76" s="196">
        <f t="shared" si="25"/>
        <v>14</v>
      </c>
      <c r="S76" s="196">
        <f t="shared" si="25"/>
        <v>14</v>
      </c>
      <c r="T76" s="196">
        <f t="shared" si="25"/>
        <v>24</v>
      </c>
      <c r="U76" s="196">
        <f t="shared" si="25"/>
        <v>8</v>
      </c>
      <c r="V76" s="196">
        <f t="shared" si="25"/>
        <v>13</v>
      </c>
      <c r="W76" s="196">
        <f t="shared" si="25"/>
        <v>14</v>
      </c>
      <c r="X76" s="196">
        <f t="shared" si="25"/>
        <v>24</v>
      </c>
      <c r="Y76" s="196">
        <f t="shared" si="25"/>
        <v>18</v>
      </c>
      <c r="Z76" s="196">
        <f t="shared" si="25"/>
        <v>17</v>
      </c>
      <c r="AA76" s="196">
        <f t="shared" si="25"/>
        <v>25</v>
      </c>
      <c r="AB76" s="196">
        <f t="shared" si="25"/>
        <v>12</v>
      </c>
      <c r="AC76" s="196">
        <f t="shared" si="25"/>
        <v>13</v>
      </c>
      <c r="AD76" s="196">
        <f t="shared" si="24"/>
        <v>428</v>
      </c>
      <c r="AE76" s="84"/>
      <c r="AF76" s="84"/>
      <c r="AG76" s="84"/>
      <c r="AH76" s="84"/>
      <c r="AI76" s="84"/>
      <c r="AJ76" s="84"/>
      <c r="AK76" s="84"/>
      <c r="AL76" s="84"/>
      <c r="AM76" s="84"/>
      <c r="AN76" s="84"/>
      <c r="AO76" s="84"/>
      <c r="AP76" s="84"/>
      <c r="AQ76" s="84"/>
      <c r="AR76" s="84"/>
      <c r="AS76" s="84"/>
      <c r="AT76" s="84"/>
      <c r="AU76" s="84"/>
      <c r="AV76" s="84"/>
      <c r="AW76" s="84"/>
      <c r="AX76" s="84"/>
      <c r="AY76" s="84"/>
      <c r="AZ76" s="84"/>
      <c r="BA76" s="84"/>
      <c r="BB76" s="84"/>
      <c r="BC76" s="84"/>
      <c r="BD76" s="84"/>
      <c r="BE76" s="84"/>
      <c r="BF76" s="84"/>
      <c r="BG76" s="84"/>
      <c r="BH76" s="84"/>
      <c r="BI76" s="84"/>
      <c r="BJ76" s="84"/>
      <c r="BK76" s="84"/>
      <c r="BL76" s="84"/>
      <c r="BM76" s="84"/>
      <c r="BN76" s="84"/>
      <c r="BO76" s="84"/>
      <c r="BP76" s="84"/>
      <c r="BQ76" s="84"/>
      <c r="BR76" s="84"/>
      <c r="BS76" s="84"/>
      <c r="BT76" s="84"/>
      <c r="BU76" s="84"/>
      <c r="BV76" s="84"/>
      <c r="BW76" s="84"/>
      <c r="BX76" s="84"/>
      <c r="BY76" s="84"/>
      <c r="BZ76" s="84"/>
    </row>
    <row r="77" spans="1:78" s="184" customFormat="1" x14ac:dyDescent="0.25">
      <c r="A77" s="183" t="s">
        <v>197</v>
      </c>
      <c r="B77" s="196">
        <f t="shared" ref="B77:AC77" si="26">B55+B44</f>
        <v>3</v>
      </c>
      <c r="C77" s="196">
        <f t="shared" si="26"/>
        <v>6</v>
      </c>
      <c r="D77" s="196">
        <f t="shared" si="26"/>
        <v>6</v>
      </c>
      <c r="E77" s="196">
        <f t="shared" si="26"/>
        <v>4</v>
      </c>
      <c r="F77" s="196">
        <f t="shared" si="26"/>
        <v>2</v>
      </c>
      <c r="G77" s="196">
        <f t="shared" si="26"/>
        <v>12</v>
      </c>
      <c r="H77" s="196">
        <f t="shared" si="26"/>
        <v>6</v>
      </c>
      <c r="I77" s="196">
        <f t="shared" si="26"/>
        <v>4</v>
      </c>
      <c r="J77" s="196">
        <f t="shared" si="26"/>
        <v>5</v>
      </c>
      <c r="K77" s="196">
        <f t="shared" si="26"/>
        <v>6</v>
      </c>
      <c r="L77" s="196">
        <f t="shared" si="26"/>
        <v>6</v>
      </c>
      <c r="M77" s="196">
        <f t="shared" si="26"/>
        <v>6</v>
      </c>
      <c r="N77" s="196">
        <f t="shared" si="26"/>
        <v>1</v>
      </c>
      <c r="O77" s="196">
        <f t="shared" si="26"/>
        <v>1</v>
      </c>
      <c r="P77" s="196">
        <f t="shared" si="26"/>
        <v>8</v>
      </c>
      <c r="Q77" s="196">
        <f t="shared" si="26"/>
        <v>5</v>
      </c>
      <c r="R77" s="196">
        <f t="shared" si="26"/>
        <v>3</v>
      </c>
      <c r="S77" s="196">
        <f t="shared" si="26"/>
        <v>9</v>
      </c>
      <c r="T77" s="196">
        <f t="shared" si="26"/>
        <v>6</v>
      </c>
      <c r="U77" s="196">
        <f t="shared" si="26"/>
        <v>4</v>
      </c>
      <c r="V77" s="196">
        <f t="shared" si="26"/>
        <v>3</v>
      </c>
      <c r="W77" s="196">
        <f t="shared" si="26"/>
        <v>6</v>
      </c>
      <c r="X77" s="196">
        <f t="shared" si="26"/>
        <v>9</v>
      </c>
      <c r="Y77" s="196">
        <f t="shared" si="26"/>
        <v>8</v>
      </c>
      <c r="Z77" s="196">
        <f t="shared" si="26"/>
        <v>7</v>
      </c>
      <c r="AA77" s="196">
        <f t="shared" si="26"/>
        <v>7</v>
      </c>
      <c r="AB77" s="196">
        <f t="shared" si="26"/>
        <v>6</v>
      </c>
      <c r="AC77" s="196">
        <f t="shared" si="26"/>
        <v>4</v>
      </c>
      <c r="AD77" s="196">
        <f t="shared" si="24"/>
        <v>153</v>
      </c>
      <c r="AE77" s="84"/>
      <c r="AF77" s="84"/>
      <c r="AG77" s="84"/>
      <c r="AH77" s="84"/>
      <c r="AI77" s="84"/>
      <c r="AJ77" s="84"/>
      <c r="AK77" s="84"/>
      <c r="AL77" s="84"/>
      <c r="AM77" s="84"/>
      <c r="AN77" s="84"/>
      <c r="AO77" s="84"/>
      <c r="AP77" s="84"/>
      <c r="AQ77" s="84"/>
      <c r="AR77" s="84"/>
      <c r="AS77" s="84"/>
      <c r="AT77" s="84"/>
      <c r="AU77" s="84"/>
      <c r="AV77" s="84"/>
      <c r="AW77" s="84"/>
      <c r="AX77" s="84"/>
      <c r="AY77" s="84"/>
      <c r="AZ77" s="84"/>
      <c r="BA77" s="84"/>
      <c r="BB77" s="84"/>
      <c r="BC77" s="84"/>
      <c r="BD77" s="84"/>
      <c r="BE77" s="84"/>
      <c r="BF77" s="84"/>
      <c r="BG77" s="84"/>
      <c r="BH77" s="84"/>
      <c r="BI77" s="84"/>
      <c r="BJ77" s="84"/>
      <c r="BK77" s="84"/>
      <c r="BL77" s="84"/>
      <c r="BM77" s="84"/>
      <c r="BN77" s="84"/>
      <c r="BO77" s="84"/>
      <c r="BP77" s="84"/>
      <c r="BQ77" s="84"/>
      <c r="BR77" s="84"/>
      <c r="BS77" s="84"/>
      <c r="BT77" s="84"/>
      <c r="BU77" s="84"/>
      <c r="BV77" s="84"/>
      <c r="BW77" s="84"/>
      <c r="BX77" s="84"/>
      <c r="BY77" s="84"/>
      <c r="BZ77" s="84"/>
    </row>
    <row r="78" spans="1:78" s="184" customFormat="1" x14ac:dyDescent="0.25">
      <c r="A78" s="183" t="s">
        <v>198</v>
      </c>
      <c r="B78" s="196">
        <f t="shared" ref="B78:AC78" si="27">B56+B45</f>
        <v>21</v>
      </c>
      <c r="C78" s="196">
        <f t="shared" si="27"/>
        <v>20</v>
      </c>
      <c r="D78" s="196">
        <f t="shared" si="27"/>
        <v>19</v>
      </c>
      <c r="E78" s="196">
        <f t="shared" si="27"/>
        <v>29</v>
      </c>
      <c r="F78" s="196">
        <f t="shared" si="27"/>
        <v>16</v>
      </c>
      <c r="G78" s="196">
        <f t="shared" si="27"/>
        <v>13</v>
      </c>
      <c r="H78" s="196">
        <f t="shared" si="27"/>
        <v>7</v>
      </c>
      <c r="I78" s="196">
        <f t="shared" si="27"/>
        <v>45</v>
      </c>
      <c r="J78" s="196">
        <f t="shared" si="27"/>
        <v>18</v>
      </c>
      <c r="K78" s="196">
        <f t="shared" si="27"/>
        <v>17</v>
      </c>
      <c r="L78" s="196">
        <f t="shared" si="27"/>
        <v>38</v>
      </c>
      <c r="M78" s="196">
        <f t="shared" si="27"/>
        <v>19</v>
      </c>
      <c r="N78" s="196">
        <f t="shared" si="27"/>
        <v>23</v>
      </c>
      <c r="O78" s="196">
        <f t="shared" si="27"/>
        <v>2</v>
      </c>
      <c r="P78" s="196">
        <f t="shared" si="27"/>
        <v>43</v>
      </c>
      <c r="Q78" s="196">
        <f t="shared" si="27"/>
        <v>36</v>
      </c>
      <c r="R78" s="196">
        <f t="shared" si="27"/>
        <v>26</v>
      </c>
      <c r="S78" s="196">
        <f t="shared" si="27"/>
        <v>54</v>
      </c>
      <c r="T78" s="196">
        <f t="shared" si="27"/>
        <v>31</v>
      </c>
      <c r="U78" s="196">
        <f t="shared" si="27"/>
        <v>29</v>
      </c>
      <c r="V78" s="196">
        <f t="shared" si="27"/>
        <v>10</v>
      </c>
      <c r="W78" s="196">
        <f t="shared" si="27"/>
        <v>39</v>
      </c>
      <c r="X78" s="196">
        <f t="shared" si="27"/>
        <v>38</v>
      </c>
      <c r="Y78" s="196">
        <f t="shared" si="27"/>
        <v>44</v>
      </c>
      <c r="Z78" s="196">
        <f t="shared" si="27"/>
        <v>49</v>
      </c>
      <c r="AA78" s="196">
        <f t="shared" si="27"/>
        <v>40</v>
      </c>
      <c r="AB78" s="196">
        <f t="shared" si="27"/>
        <v>29</v>
      </c>
      <c r="AC78" s="196">
        <f t="shared" si="27"/>
        <v>21</v>
      </c>
      <c r="AD78" s="196">
        <f t="shared" si="24"/>
        <v>776</v>
      </c>
      <c r="AE78" s="84"/>
      <c r="AF78" s="84"/>
      <c r="AG78" s="84"/>
      <c r="AH78" s="84"/>
      <c r="AI78" s="84"/>
      <c r="AJ78" s="84"/>
      <c r="AK78" s="84"/>
      <c r="AL78" s="84"/>
      <c r="AM78" s="84"/>
      <c r="AN78" s="84"/>
      <c r="AO78" s="84"/>
      <c r="AP78" s="84"/>
      <c r="AQ78" s="84"/>
      <c r="AR78" s="84"/>
      <c r="AS78" s="84"/>
      <c r="AT78" s="84"/>
      <c r="AU78" s="84"/>
      <c r="AV78" s="84"/>
      <c r="AW78" s="84"/>
      <c r="AX78" s="84"/>
      <c r="AY78" s="84"/>
      <c r="AZ78" s="84"/>
      <c r="BA78" s="84"/>
      <c r="BB78" s="84"/>
      <c r="BC78" s="84"/>
      <c r="BD78" s="84"/>
      <c r="BE78" s="84"/>
      <c r="BF78" s="84"/>
      <c r="BG78" s="84"/>
      <c r="BH78" s="84"/>
      <c r="BI78" s="84"/>
      <c r="BJ78" s="84"/>
      <c r="BK78" s="84"/>
      <c r="BL78" s="84"/>
      <c r="BM78" s="84"/>
      <c r="BN78" s="84"/>
      <c r="BO78" s="84"/>
      <c r="BP78" s="84"/>
      <c r="BQ78" s="84"/>
      <c r="BR78" s="84"/>
      <c r="BS78" s="84"/>
      <c r="BT78" s="84"/>
      <c r="BU78" s="84"/>
      <c r="BV78" s="84"/>
      <c r="BW78" s="84"/>
      <c r="BX78" s="84"/>
      <c r="BY78" s="84"/>
      <c r="BZ78" s="84"/>
    </row>
    <row r="79" spans="1:78" s="30" customFormat="1" x14ac:dyDescent="0.25">
      <c r="A79" s="185" t="s">
        <v>50</v>
      </c>
      <c r="B79" s="61">
        <f t="shared" ref="B79:AC79" si="28">B57</f>
        <v>1.6550925925925926E-3</v>
      </c>
      <c r="C79" s="61">
        <f t="shared" si="28"/>
        <v>1.7476851851851852E-3</v>
      </c>
      <c r="D79" s="61">
        <f t="shared" si="28"/>
        <v>1.5509259259259261E-3</v>
      </c>
      <c r="E79" s="61">
        <f t="shared" si="28"/>
        <v>2.2916666666666667E-3</v>
      </c>
      <c r="F79" s="61">
        <f t="shared" si="28"/>
        <v>2.4768518518518516E-3</v>
      </c>
      <c r="G79" s="61">
        <f t="shared" si="28"/>
        <v>1.8287037037037037E-3</v>
      </c>
      <c r="H79" s="61">
        <f t="shared" si="28"/>
        <v>1.1458333333333333E-3</v>
      </c>
      <c r="I79" s="61">
        <f t="shared" si="28"/>
        <v>2.488425925925926E-3</v>
      </c>
      <c r="J79" s="61">
        <f t="shared" si="28"/>
        <v>1.9097222222222222E-3</v>
      </c>
      <c r="K79" s="61">
        <f t="shared" si="28"/>
        <v>1.25E-3</v>
      </c>
      <c r="L79" s="61">
        <f t="shared" si="28"/>
        <v>3.3217592592592591E-3</v>
      </c>
      <c r="M79" s="61">
        <f t="shared" si="28"/>
        <v>2.6620370370370374E-3</v>
      </c>
      <c r="N79" s="61">
        <f t="shared" si="28"/>
        <v>2.9282407407407412E-3</v>
      </c>
      <c r="O79" s="61">
        <f t="shared" si="28"/>
        <v>1.2962962962962963E-3</v>
      </c>
      <c r="P79" s="61">
        <f t="shared" si="28"/>
        <v>4.5138888888888893E-3</v>
      </c>
      <c r="Q79" s="61">
        <f t="shared" si="28"/>
        <v>1.9444444444444442E-3</v>
      </c>
      <c r="R79" s="61">
        <f t="shared" si="28"/>
        <v>2.685185185185185E-3</v>
      </c>
      <c r="S79" s="61">
        <f t="shared" si="28"/>
        <v>3.2870370370370367E-3</v>
      </c>
      <c r="T79" s="61">
        <f t="shared" si="28"/>
        <v>3.1712962962962958E-3</v>
      </c>
      <c r="U79" s="61">
        <f t="shared" si="28"/>
        <v>2.3726851851851851E-3</v>
      </c>
      <c r="V79" s="61">
        <f t="shared" si="28"/>
        <v>1.3541666666666667E-3</v>
      </c>
      <c r="W79" s="61">
        <f t="shared" si="28"/>
        <v>4.8148148148148152E-3</v>
      </c>
      <c r="X79" s="61">
        <f t="shared" si="28"/>
        <v>3.3449074074074071E-3</v>
      </c>
      <c r="Y79" s="61">
        <f t="shared" si="28"/>
        <v>2.6620370370370374E-3</v>
      </c>
      <c r="Z79" s="61">
        <f t="shared" si="28"/>
        <v>4.0162037037037033E-3</v>
      </c>
      <c r="AA79" s="61">
        <f t="shared" si="28"/>
        <v>2.8472222222222219E-3</v>
      </c>
      <c r="AB79" s="61">
        <f t="shared" si="28"/>
        <v>1.4467592592592594E-3</v>
      </c>
      <c r="AC79" s="61">
        <f t="shared" si="28"/>
        <v>2.7893518518518519E-3</v>
      </c>
      <c r="AD79" s="61">
        <f>AVERAGE(B79:AC79)</f>
        <v>2.4929728835978841E-3</v>
      </c>
      <c r="AE79" s="60"/>
      <c r="AF79" s="60"/>
      <c r="AG79" s="60"/>
      <c r="AH79" s="60"/>
      <c r="AI79" s="60"/>
      <c r="AJ79" s="60"/>
      <c r="AK79" s="60"/>
      <c r="AL79" s="60"/>
      <c r="AM79" s="60"/>
      <c r="AN79" s="60"/>
      <c r="AO79" s="60"/>
      <c r="AP79" s="60"/>
      <c r="AQ79" s="60"/>
      <c r="AR79" s="60"/>
      <c r="AS79" s="60"/>
      <c r="AT79" s="60"/>
      <c r="AU79" s="60"/>
      <c r="AV79" s="60"/>
      <c r="AW79" s="60"/>
      <c r="AX79" s="60"/>
      <c r="AY79" s="60"/>
      <c r="AZ79" s="60"/>
      <c r="BA79" s="60"/>
      <c r="BB79" s="60"/>
      <c r="BC79" s="60"/>
      <c r="BD79" s="60"/>
      <c r="BE79" s="60"/>
      <c r="BF79" s="60"/>
      <c r="BG79" s="60"/>
      <c r="BH79" s="60"/>
      <c r="BI79" s="60"/>
      <c r="BJ79" s="60"/>
      <c r="BK79" s="60"/>
      <c r="BL79" s="60"/>
      <c r="BM79" s="60"/>
      <c r="BN79" s="60"/>
      <c r="BO79" s="60"/>
      <c r="BP79" s="60"/>
      <c r="BQ79" s="60"/>
      <c r="BR79" s="60"/>
      <c r="BS79" s="60"/>
      <c r="BT79" s="60"/>
      <c r="BU79" s="60"/>
      <c r="BV79" s="60"/>
      <c r="BW79" s="60"/>
      <c r="BX79" s="60"/>
      <c r="BY79" s="60"/>
      <c r="BZ79" s="60"/>
    </row>
    <row r="80" spans="1:78" s="184" customFormat="1" x14ac:dyDescent="0.25">
      <c r="A80" s="183" t="s">
        <v>66</v>
      </c>
      <c r="B80" s="208">
        <f t="shared" ref="B80:AC80" si="29">B58</f>
        <v>1.7210648148148149E-2</v>
      </c>
      <c r="C80" s="208">
        <f t="shared" si="29"/>
        <v>1.5810185185185184E-2</v>
      </c>
      <c r="D80" s="208">
        <f t="shared" si="29"/>
        <v>1.6481481481481482E-2</v>
      </c>
      <c r="E80" s="208">
        <f t="shared" si="29"/>
        <v>1.6273148148148148E-2</v>
      </c>
      <c r="F80" s="208">
        <f t="shared" si="29"/>
        <v>1.7372685185185185E-2</v>
      </c>
      <c r="G80" s="208">
        <f t="shared" si="29"/>
        <v>1.6261574074074074E-2</v>
      </c>
      <c r="H80" s="208">
        <f t="shared" si="29"/>
        <v>1.9872685185185184E-2</v>
      </c>
      <c r="I80" s="208">
        <f t="shared" si="29"/>
        <v>1.4270833333333335E-2</v>
      </c>
      <c r="J80" s="208">
        <f t="shared" si="29"/>
        <v>1.9421296296296294E-2</v>
      </c>
      <c r="K80" s="208">
        <f t="shared" si="29"/>
        <v>1.5509259259259257E-2</v>
      </c>
      <c r="L80" s="208">
        <f t="shared" si="29"/>
        <v>1.4305555555555557E-2</v>
      </c>
      <c r="M80" s="208">
        <f t="shared" si="29"/>
        <v>1.6099537037037037E-2</v>
      </c>
      <c r="N80" s="208">
        <f t="shared" si="29"/>
        <v>1.5277777777777777E-2</v>
      </c>
      <c r="O80" s="208">
        <f t="shared" si="29"/>
        <v>1.5266203703703705E-2</v>
      </c>
      <c r="P80" s="208">
        <f t="shared" si="29"/>
        <v>1.5532407407407406E-2</v>
      </c>
      <c r="Q80" s="208">
        <f t="shared" si="29"/>
        <v>1.6689814814814817E-2</v>
      </c>
      <c r="R80" s="208">
        <f t="shared" si="29"/>
        <v>1.2534722222222223E-2</v>
      </c>
      <c r="S80" s="208">
        <f t="shared" si="29"/>
        <v>1.849537037037037E-2</v>
      </c>
      <c r="T80" s="208">
        <f t="shared" si="29"/>
        <v>1.622685185185185E-2</v>
      </c>
      <c r="U80" s="208">
        <f t="shared" si="29"/>
        <v>1.7881944444444443E-2</v>
      </c>
      <c r="V80" s="208">
        <f t="shared" si="29"/>
        <v>1.7812499999999998E-2</v>
      </c>
      <c r="W80" s="208">
        <f t="shared" si="29"/>
        <v>2.045138888888889E-2</v>
      </c>
      <c r="X80" s="208">
        <f t="shared" si="29"/>
        <v>1.5370370370370369E-2</v>
      </c>
      <c r="Y80" s="208">
        <f t="shared" si="29"/>
        <v>1.3113425925925926E-2</v>
      </c>
      <c r="Z80" s="208">
        <f t="shared" si="29"/>
        <v>1.9108796296296294E-2</v>
      </c>
      <c r="AA80" s="208">
        <f t="shared" si="29"/>
        <v>1.7604166666666667E-2</v>
      </c>
      <c r="AB80" s="208">
        <f t="shared" si="29"/>
        <v>1.8634259259259257E-2</v>
      </c>
      <c r="AC80" s="208">
        <f t="shared" si="29"/>
        <v>1.9421296296296294E-2</v>
      </c>
      <c r="AD80" s="79">
        <f>AVERAGE(B80:AC80)</f>
        <v>1.6725363756613758E-2</v>
      </c>
      <c r="AE80" s="344"/>
      <c r="AF80" s="84"/>
      <c r="AG80" s="84"/>
      <c r="AH80" s="84"/>
      <c r="AI80" s="84"/>
      <c r="AJ80" s="84"/>
      <c r="AK80" s="84"/>
      <c r="AL80" s="84"/>
      <c r="AM80" s="84"/>
      <c r="AN80" s="84"/>
      <c r="AO80" s="84"/>
      <c r="AP80" s="84"/>
      <c r="AQ80" s="84"/>
      <c r="AR80" s="84"/>
      <c r="AS80" s="84"/>
      <c r="AT80" s="84"/>
      <c r="AU80" s="84"/>
      <c r="AV80" s="84"/>
      <c r="AW80" s="84"/>
      <c r="AX80" s="84"/>
      <c r="AY80" s="84"/>
      <c r="AZ80" s="84"/>
      <c r="BA80" s="84"/>
      <c r="BB80" s="84"/>
      <c r="BC80" s="84"/>
      <c r="BD80" s="84"/>
      <c r="BE80" s="84"/>
      <c r="BF80" s="84"/>
      <c r="BG80" s="84"/>
      <c r="BH80" s="84"/>
      <c r="BI80" s="84"/>
      <c r="BJ80" s="84"/>
      <c r="BK80" s="84"/>
      <c r="BL80" s="84"/>
      <c r="BM80" s="84"/>
      <c r="BN80" s="84"/>
      <c r="BO80" s="84"/>
      <c r="BP80" s="84"/>
      <c r="BQ80" s="84"/>
      <c r="BR80" s="84"/>
      <c r="BS80" s="84"/>
      <c r="BT80" s="84"/>
      <c r="BU80" s="84"/>
      <c r="BV80" s="84"/>
      <c r="BW80" s="84"/>
      <c r="BX80" s="84"/>
      <c r="BY80" s="84"/>
      <c r="BZ80" s="84"/>
    </row>
    <row r="81" spans="1:78" s="184" customFormat="1" x14ac:dyDescent="0.25">
      <c r="A81" s="183" t="s">
        <v>124</v>
      </c>
      <c r="B81" s="208">
        <f t="shared" ref="B81:AC81" si="30">+B59</f>
        <v>1.1782407407407406E-2</v>
      </c>
      <c r="C81" s="208">
        <f t="shared" si="30"/>
        <v>1.1770833333333333E-2</v>
      </c>
      <c r="D81" s="208">
        <f t="shared" si="30"/>
        <v>9.0393518518518522E-3</v>
      </c>
      <c r="E81" s="208">
        <f t="shared" si="30"/>
        <v>1.6342592592592593E-2</v>
      </c>
      <c r="F81" s="208">
        <f t="shared" si="30"/>
        <v>1.224537037037037E-2</v>
      </c>
      <c r="G81" s="208">
        <f t="shared" si="30"/>
        <v>1.4687499999999999E-2</v>
      </c>
      <c r="H81" s="208">
        <f t="shared" si="30"/>
        <v>2.0393518518518519E-2</v>
      </c>
      <c r="I81" s="208">
        <f t="shared" si="30"/>
        <v>1.9016203703703705E-2</v>
      </c>
      <c r="J81" s="208">
        <f t="shared" si="30"/>
        <v>1.9201388888888889E-2</v>
      </c>
      <c r="K81" s="208">
        <f t="shared" si="30"/>
        <v>8.5416666666666679E-3</v>
      </c>
      <c r="L81" s="208">
        <f t="shared" si="30"/>
        <v>1.8831018518518518E-2</v>
      </c>
      <c r="M81" s="208">
        <f t="shared" si="30"/>
        <v>1.3854166666666666E-2</v>
      </c>
      <c r="N81" s="208">
        <f t="shared" si="30"/>
        <v>1.8634259259259257E-2</v>
      </c>
      <c r="O81" s="208">
        <f t="shared" si="30"/>
        <v>5.1736111111111115E-3</v>
      </c>
      <c r="P81" s="208">
        <f t="shared" si="30"/>
        <v>1.7592592592592594E-2</v>
      </c>
      <c r="Q81" s="208">
        <f t="shared" si="30"/>
        <v>1.3287037037037036E-2</v>
      </c>
      <c r="R81" s="208">
        <f t="shared" si="30"/>
        <v>1.0844907407407407E-2</v>
      </c>
      <c r="S81" s="208">
        <f t="shared" si="30"/>
        <v>1.8124999999999999E-2</v>
      </c>
      <c r="T81" s="208">
        <f t="shared" si="30"/>
        <v>1.6701388888888887E-2</v>
      </c>
      <c r="U81" s="208">
        <f t="shared" si="30"/>
        <v>1.4965277777777779E-2</v>
      </c>
      <c r="V81" s="208">
        <f t="shared" si="30"/>
        <v>1.5856481481481482E-2</v>
      </c>
      <c r="W81" s="208">
        <f t="shared" si="30"/>
        <v>1.5925925925925927E-2</v>
      </c>
      <c r="X81" s="208">
        <f t="shared" si="30"/>
        <v>1.90625E-2</v>
      </c>
      <c r="Y81" s="208">
        <f t="shared" si="30"/>
        <v>2.1516203703703704E-2</v>
      </c>
      <c r="Z81" s="208">
        <f t="shared" si="30"/>
        <v>1.9039351851851852E-2</v>
      </c>
      <c r="AA81" s="208">
        <f t="shared" si="30"/>
        <v>1.5868055555555555E-2</v>
      </c>
      <c r="AB81" s="208">
        <f t="shared" si="30"/>
        <v>7.1527777777777787E-3</v>
      </c>
      <c r="AC81" s="208">
        <f t="shared" si="30"/>
        <v>1.525462962962963E-2</v>
      </c>
      <c r="AD81" s="79">
        <f>AVERAGE(B81:AC81)</f>
        <v>1.5025214947089948E-2</v>
      </c>
      <c r="AE81" s="344"/>
      <c r="AF81" s="84"/>
      <c r="AG81" s="84"/>
      <c r="AH81" s="84"/>
      <c r="AI81" s="84"/>
      <c r="AJ81" s="84"/>
      <c r="AK81" s="84"/>
      <c r="AL81" s="84"/>
      <c r="AM81" s="84"/>
      <c r="AN81" s="84"/>
      <c r="AO81" s="84"/>
      <c r="AP81" s="84"/>
      <c r="AQ81" s="84"/>
      <c r="AR81" s="84"/>
      <c r="AS81" s="84"/>
      <c r="AT81" s="84"/>
      <c r="AU81" s="84"/>
      <c r="AV81" s="84"/>
      <c r="AW81" s="84"/>
      <c r="AX81" s="84"/>
      <c r="AY81" s="84"/>
      <c r="AZ81" s="84"/>
      <c r="BA81" s="84"/>
      <c r="BB81" s="84"/>
      <c r="BC81" s="84"/>
      <c r="BD81" s="84"/>
      <c r="BE81" s="84"/>
      <c r="BF81" s="84"/>
      <c r="BG81" s="84"/>
      <c r="BH81" s="84"/>
      <c r="BI81" s="84"/>
      <c r="BJ81" s="84"/>
      <c r="BK81" s="84"/>
      <c r="BL81" s="84"/>
      <c r="BM81" s="84"/>
      <c r="BN81" s="84"/>
      <c r="BO81" s="84"/>
      <c r="BP81" s="84"/>
      <c r="BQ81" s="84"/>
      <c r="BR81" s="84"/>
      <c r="BS81" s="84"/>
      <c r="BT81" s="84"/>
      <c r="BU81" s="84"/>
      <c r="BV81" s="84"/>
      <c r="BW81" s="84"/>
      <c r="BX81" s="84"/>
      <c r="BY81" s="84"/>
      <c r="BZ81" s="84"/>
    </row>
    <row r="82" spans="1:78" s="182" customFormat="1" ht="15.75" customHeight="1" x14ac:dyDescent="0.25">
      <c r="A82" s="285" t="s">
        <v>233</v>
      </c>
      <c r="B82" s="186">
        <f>SUM(B60,B46)</f>
        <v>52</v>
      </c>
      <c r="C82" s="186">
        <f t="shared" ref="C82:AC82" si="31">SUM(C60,C46)</f>
        <v>97</v>
      </c>
      <c r="D82" s="186">
        <f t="shared" si="31"/>
        <v>48</v>
      </c>
      <c r="E82" s="186">
        <f t="shared" si="31"/>
        <v>61</v>
      </c>
      <c r="F82" s="186">
        <f t="shared" si="31"/>
        <v>61</v>
      </c>
      <c r="G82" s="186">
        <f t="shared" si="31"/>
        <v>46</v>
      </c>
      <c r="H82" s="186">
        <f t="shared" si="31"/>
        <v>20</v>
      </c>
      <c r="I82" s="186">
        <f t="shared" si="31"/>
        <v>37</v>
      </c>
      <c r="J82" s="186">
        <f t="shared" si="31"/>
        <v>46</v>
      </c>
      <c r="K82" s="186">
        <f t="shared" si="31"/>
        <v>50</v>
      </c>
      <c r="L82" s="186">
        <f t="shared" si="31"/>
        <v>61</v>
      </c>
      <c r="M82" s="186">
        <f t="shared" si="31"/>
        <v>53</v>
      </c>
      <c r="N82" s="186">
        <f t="shared" si="31"/>
        <v>55</v>
      </c>
      <c r="O82" s="186">
        <f t="shared" si="31"/>
        <v>24</v>
      </c>
      <c r="P82" s="186">
        <f t="shared" si="31"/>
        <v>59</v>
      </c>
      <c r="Q82" s="186">
        <f t="shared" si="31"/>
        <v>66</v>
      </c>
      <c r="R82" s="186">
        <f t="shared" si="31"/>
        <v>56</v>
      </c>
      <c r="S82" s="186">
        <f t="shared" si="31"/>
        <v>49</v>
      </c>
      <c r="T82" s="186">
        <f t="shared" si="31"/>
        <v>64</v>
      </c>
      <c r="U82" s="186">
        <f t="shared" si="31"/>
        <v>50</v>
      </c>
      <c r="V82" s="186">
        <f t="shared" si="31"/>
        <v>32</v>
      </c>
      <c r="W82" s="186">
        <f t="shared" si="31"/>
        <v>66</v>
      </c>
      <c r="X82" s="186">
        <f t="shared" si="31"/>
        <v>145</v>
      </c>
      <c r="Y82" s="186">
        <f t="shared" si="31"/>
        <v>89</v>
      </c>
      <c r="Z82" s="186">
        <f t="shared" si="31"/>
        <v>119</v>
      </c>
      <c r="AA82" s="186">
        <f t="shared" si="31"/>
        <v>93</v>
      </c>
      <c r="AB82" s="186">
        <f t="shared" si="31"/>
        <v>36</v>
      </c>
      <c r="AC82" s="186">
        <f t="shared" si="31"/>
        <v>37</v>
      </c>
      <c r="AD82" s="186">
        <f>SUM(B82:AC82)</f>
        <v>1672</v>
      </c>
      <c r="AE82" s="344"/>
      <c r="AF82" s="84"/>
      <c r="AG82" s="84"/>
      <c r="AH82" s="84"/>
      <c r="AI82" s="84"/>
      <c r="AJ82" s="84"/>
      <c r="AK82" s="84"/>
      <c r="AL82" s="84"/>
      <c r="AM82" s="84"/>
      <c r="AN82" s="84"/>
      <c r="AO82" s="84"/>
      <c r="AP82" s="84"/>
      <c r="AQ82" s="84"/>
      <c r="AR82" s="84"/>
      <c r="AS82" s="84"/>
      <c r="AT82" s="84"/>
      <c r="AU82" s="84"/>
      <c r="AV82" s="84"/>
      <c r="AW82" s="84"/>
      <c r="AX82" s="84"/>
      <c r="AY82" s="84"/>
      <c r="AZ82" s="84"/>
      <c r="BA82" s="84"/>
      <c r="BB82" s="84"/>
      <c r="BC82" s="84"/>
      <c r="BD82" s="84"/>
      <c r="BE82" s="84"/>
      <c r="BF82" s="84"/>
      <c r="BG82" s="84"/>
      <c r="BH82" s="84"/>
      <c r="BI82" s="84"/>
      <c r="BJ82" s="84"/>
      <c r="BK82" s="84"/>
      <c r="BL82" s="84"/>
      <c r="BM82" s="84"/>
      <c r="BN82" s="84"/>
      <c r="BO82" s="84"/>
      <c r="BP82" s="84"/>
      <c r="BQ82" s="84"/>
      <c r="BR82" s="84"/>
      <c r="BS82" s="84"/>
      <c r="BT82" s="84"/>
      <c r="BU82" s="84"/>
      <c r="BV82" s="84"/>
      <c r="BW82" s="84"/>
      <c r="BX82" s="84"/>
      <c r="BY82" s="84"/>
      <c r="BZ82" s="84"/>
    </row>
    <row r="83" spans="1:78" s="184" customFormat="1" x14ac:dyDescent="0.25">
      <c r="A83" s="183" t="s">
        <v>230</v>
      </c>
      <c r="B83" s="196">
        <f>SUM(B71,B82)</f>
        <v>228</v>
      </c>
      <c r="C83" s="196">
        <f t="shared" ref="C83:AC83" si="32">SUM(C71,C82)</f>
        <v>249</v>
      </c>
      <c r="D83" s="196">
        <f t="shared" si="32"/>
        <v>217</v>
      </c>
      <c r="E83" s="196">
        <f t="shared" si="32"/>
        <v>225</v>
      </c>
      <c r="F83" s="196">
        <f t="shared" si="32"/>
        <v>204</v>
      </c>
      <c r="G83" s="196">
        <f t="shared" si="32"/>
        <v>186</v>
      </c>
      <c r="H83" s="196">
        <f t="shared" si="32"/>
        <v>166</v>
      </c>
      <c r="I83" s="196">
        <f t="shared" si="32"/>
        <v>232</v>
      </c>
      <c r="J83" s="196">
        <f t="shared" si="32"/>
        <v>174</v>
      </c>
      <c r="K83" s="196">
        <f t="shared" si="32"/>
        <v>193</v>
      </c>
      <c r="L83" s="196">
        <f t="shared" si="32"/>
        <v>229</v>
      </c>
      <c r="M83" s="196">
        <f t="shared" si="32"/>
        <v>179</v>
      </c>
      <c r="N83" s="196">
        <f t="shared" si="32"/>
        <v>175</v>
      </c>
      <c r="O83" s="196">
        <f t="shared" si="32"/>
        <v>140</v>
      </c>
      <c r="P83" s="196">
        <f t="shared" si="32"/>
        <v>233</v>
      </c>
      <c r="Q83" s="196">
        <f t="shared" si="32"/>
        <v>228</v>
      </c>
      <c r="R83" s="196">
        <f t="shared" si="32"/>
        <v>200</v>
      </c>
      <c r="S83" s="196">
        <f t="shared" si="32"/>
        <v>229</v>
      </c>
      <c r="T83" s="196">
        <f t="shared" si="32"/>
        <v>213</v>
      </c>
      <c r="U83" s="196">
        <f t="shared" si="32"/>
        <v>199</v>
      </c>
      <c r="V83" s="196">
        <f t="shared" si="32"/>
        <v>158</v>
      </c>
      <c r="W83" s="196">
        <f t="shared" si="32"/>
        <v>230</v>
      </c>
      <c r="X83" s="196">
        <f t="shared" si="32"/>
        <v>330</v>
      </c>
      <c r="Y83" s="196">
        <f t="shared" si="32"/>
        <v>269</v>
      </c>
      <c r="Z83" s="196">
        <f t="shared" si="32"/>
        <v>306</v>
      </c>
      <c r="AA83" s="196">
        <f t="shared" si="32"/>
        <v>299</v>
      </c>
      <c r="AB83" s="196">
        <f t="shared" si="32"/>
        <v>175</v>
      </c>
      <c r="AC83" s="196">
        <f t="shared" si="32"/>
        <v>172</v>
      </c>
      <c r="AD83" s="347">
        <f>SUM(B83:AC83)</f>
        <v>6038</v>
      </c>
      <c r="AE83" s="344"/>
      <c r="AF83" s="84"/>
      <c r="AG83" s="84"/>
      <c r="AH83" s="84"/>
      <c r="AI83" s="84"/>
      <c r="AJ83" s="84"/>
      <c r="AK83" s="84"/>
      <c r="AL83" s="84"/>
      <c r="AM83" s="84"/>
      <c r="AN83" s="84"/>
      <c r="AO83" s="84"/>
      <c r="AP83" s="84"/>
      <c r="AQ83" s="84"/>
      <c r="AR83" s="84"/>
      <c r="AS83" s="84"/>
      <c r="AT83" s="84"/>
      <c r="AU83" s="84"/>
      <c r="AV83" s="84"/>
      <c r="AW83" s="84"/>
      <c r="AX83" s="84"/>
      <c r="AY83" s="84"/>
      <c r="AZ83" s="84"/>
      <c r="BA83" s="84"/>
      <c r="BB83" s="84"/>
      <c r="BC83" s="84"/>
      <c r="BD83" s="84"/>
      <c r="BE83" s="84"/>
      <c r="BF83" s="84"/>
      <c r="BG83" s="84"/>
      <c r="BH83" s="84"/>
      <c r="BI83" s="84"/>
      <c r="BJ83" s="84"/>
      <c r="BK83" s="84"/>
      <c r="BL83" s="84"/>
      <c r="BM83" s="84"/>
      <c r="BN83" s="84"/>
      <c r="BO83" s="84"/>
      <c r="BP83" s="84"/>
      <c r="BQ83" s="84"/>
      <c r="BR83" s="84"/>
      <c r="BS83" s="84"/>
      <c r="BT83" s="84"/>
      <c r="BU83" s="84"/>
      <c r="BV83" s="84"/>
      <c r="BW83" s="84"/>
      <c r="BX83" s="84"/>
      <c r="BY83" s="84"/>
      <c r="BZ83" s="84"/>
    </row>
    <row r="84" spans="1:78" s="1" customFormat="1" x14ac:dyDescent="0.25">
      <c r="A84" s="57" t="s">
        <v>58</v>
      </c>
      <c r="B84" s="19">
        <f t="shared" ref="B84:Y84" si="33">SUM(B72/B71)</f>
        <v>0.72727272727272729</v>
      </c>
      <c r="C84" s="19">
        <f t="shared" si="33"/>
        <v>0.76973684210526316</v>
      </c>
      <c r="D84" s="19">
        <f t="shared" si="33"/>
        <v>0.72781065088757402</v>
      </c>
      <c r="E84" s="19">
        <f t="shared" si="33"/>
        <v>0.73780487804878048</v>
      </c>
      <c r="F84" s="19">
        <f t="shared" si="33"/>
        <v>0.78321678321678323</v>
      </c>
      <c r="G84" s="19">
        <f t="shared" si="33"/>
        <v>0.72857142857142854</v>
      </c>
      <c r="H84" s="19">
        <f t="shared" si="33"/>
        <v>0.80136986301369861</v>
      </c>
      <c r="I84" s="19">
        <f t="shared" si="33"/>
        <v>0.66666666666666663</v>
      </c>
      <c r="J84" s="19">
        <f t="shared" si="33"/>
        <v>0.7578125</v>
      </c>
      <c r="K84" s="19">
        <f t="shared" si="33"/>
        <v>0.73426573426573427</v>
      </c>
      <c r="L84" s="19">
        <f t="shared" si="33"/>
        <v>0.5535714285714286</v>
      </c>
      <c r="M84" s="19">
        <f t="shared" si="33"/>
        <v>0.74603174603174605</v>
      </c>
      <c r="N84" s="19">
        <f t="shared" si="33"/>
        <v>0.71666666666666667</v>
      </c>
      <c r="O84" s="19">
        <f t="shared" si="33"/>
        <v>0.87931034482758619</v>
      </c>
      <c r="P84" s="19">
        <f t="shared" si="33"/>
        <v>0.5977011494252874</v>
      </c>
      <c r="Q84" s="19">
        <f t="shared" si="33"/>
        <v>0.69135802469135799</v>
      </c>
      <c r="R84" s="19">
        <f t="shared" si="33"/>
        <v>0.69444444444444442</v>
      </c>
      <c r="S84" s="19">
        <f t="shared" si="33"/>
        <v>0.57222222222222219</v>
      </c>
      <c r="T84" s="19">
        <f t="shared" si="33"/>
        <v>0.59060402684563762</v>
      </c>
      <c r="U84" s="19">
        <f t="shared" si="33"/>
        <v>0.72483221476510062</v>
      </c>
      <c r="V84" s="19">
        <f t="shared" si="33"/>
        <v>0.79365079365079361</v>
      </c>
      <c r="W84" s="19">
        <f t="shared" si="33"/>
        <v>0.6402439024390244</v>
      </c>
      <c r="X84" s="19">
        <f t="shared" si="33"/>
        <v>0.61621621621621625</v>
      </c>
      <c r="Y84" s="19">
        <f t="shared" si="33"/>
        <v>0.61111111111111116</v>
      </c>
      <c r="Z84" s="19">
        <f t="shared" ref="Z84:AC84" si="34">SUM(Z72/Z71)</f>
        <v>0.60962566844919786</v>
      </c>
      <c r="AA84" s="19">
        <f t="shared" si="34"/>
        <v>0.65048543689320393</v>
      </c>
      <c r="AB84" s="19">
        <f t="shared" si="34"/>
        <v>0.64028776978417268</v>
      </c>
      <c r="AC84" s="19">
        <f t="shared" si="34"/>
        <v>0.72592592592592597</v>
      </c>
      <c r="AD84" s="19">
        <f>SUM(AD72/AD71)</f>
        <v>0.6885020613834173</v>
      </c>
      <c r="AE84" s="84"/>
      <c r="AF84" s="84"/>
      <c r="AG84" s="84"/>
      <c r="AH84" s="84"/>
      <c r="AI84" s="84"/>
      <c r="AJ84" s="84"/>
      <c r="AK84" s="84"/>
      <c r="AL84" s="84"/>
      <c r="AM84" s="84"/>
      <c r="AN84" s="84"/>
      <c r="AO84" s="84"/>
      <c r="AP84" s="84"/>
      <c r="AQ84" s="84"/>
      <c r="AR84" s="84"/>
      <c r="AS84" s="84"/>
      <c r="AT84" s="84"/>
      <c r="AU84" s="84"/>
      <c r="AV84" s="84"/>
      <c r="AW84" s="84"/>
      <c r="AX84" s="84"/>
      <c r="AY84" s="84"/>
      <c r="AZ84" s="84"/>
      <c r="BA84" s="84"/>
      <c r="BB84" s="84"/>
      <c r="BC84" s="84"/>
      <c r="BD84" s="84"/>
      <c r="BE84" s="84"/>
      <c r="BF84" s="84"/>
      <c r="BG84" s="84"/>
      <c r="BH84" s="84"/>
      <c r="BI84" s="84"/>
      <c r="BJ84" s="84"/>
      <c r="BK84" s="84"/>
      <c r="BL84" s="84"/>
      <c r="BM84" s="84"/>
      <c r="BN84" s="84"/>
      <c r="BO84" s="84"/>
      <c r="BP84" s="84"/>
      <c r="BQ84" s="84"/>
      <c r="BR84" s="84"/>
      <c r="BS84" s="84"/>
      <c r="BT84" s="84"/>
      <c r="BU84" s="84"/>
      <c r="BV84" s="84"/>
      <c r="BW84" s="84"/>
      <c r="BX84" s="84"/>
      <c r="BY84" s="84"/>
      <c r="BZ84" s="84"/>
    </row>
    <row r="85" spans="1:78" s="1" customFormat="1" x14ac:dyDescent="0.25">
      <c r="A85" s="57" t="s">
        <v>226</v>
      </c>
      <c r="B85" s="19">
        <f>B74/B72</f>
        <v>0.7265625</v>
      </c>
      <c r="C85" s="19">
        <f t="shared" ref="C85:AB85" si="35">C74/C72</f>
        <v>0.72649572649572647</v>
      </c>
      <c r="D85" s="19">
        <f t="shared" si="35"/>
        <v>0.75609756097560976</v>
      </c>
      <c r="E85" s="19">
        <f t="shared" si="35"/>
        <v>0.6776859504132231</v>
      </c>
      <c r="F85" s="19">
        <f t="shared" si="35"/>
        <v>0.7857142857142857</v>
      </c>
      <c r="G85" s="19">
        <f t="shared" si="35"/>
        <v>0.82352941176470584</v>
      </c>
      <c r="H85" s="19">
        <f t="shared" si="35"/>
        <v>0.88034188034188032</v>
      </c>
      <c r="I85" s="19">
        <f t="shared" si="35"/>
        <v>0.64615384615384619</v>
      </c>
      <c r="J85" s="19">
        <f t="shared" si="35"/>
        <v>0.74226804123711343</v>
      </c>
      <c r="K85" s="19">
        <f t="shared" si="35"/>
        <v>0.75238095238095237</v>
      </c>
      <c r="L85" s="19">
        <f t="shared" si="35"/>
        <v>0.66666666666666663</v>
      </c>
      <c r="M85" s="19">
        <f t="shared" si="35"/>
        <v>0.68085106382978722</v>
      </c>
      <c r="N85" s="19">
        <f t="shared" si="35"/>
        <v>0.80232558139534882</v>
      </c>
      <c r="O85" s="19">
        <f t="shared" si="35"/>
        <v>0.87254901960784315</v>
      </c>
      <c r="P85" s="19">
        <f t="shared" si="35"/>
        <v>0.53846153846153844</v>
      </c>
      <c r="Q85" s="19">
        <f t="shared" si="35"/>
        <v>0.6696428571428571</v>
      </c>
      <c r="R85" s="19">
        <f t="shared" si="35"/>
        <v>0.65</v>
      </c>
      <c r="S85" s="19">
        <f t="shared" si="35"/>
        <v>0.5145631067961165</v>
      </c>
      <c r="T85" s="19">
        <f t="shared" si="35"/>
        <v>0.61363636363636365</v>
      </c>
      <c r="U85" s="19">
        <f t="shared" si="35"/>
        <v>0.69444444444444442</v>
      </c>
      <c r="V85" s="19">
        <f t="shared" si="35"/>
        <v>0.82</v>
      </c>
      <c r="W85" s="19">
        <f t="shared" si="35"/>
        <v>0.69523809523809521</v>
      </c>
      <c r="X85" s="19">
        <f t="shared" si="35"/>
        <v>0.50877192982456143</v>
      </c>
      <c r="Y85" s="19">
        <f t="shared" si="35"/>
        <v>0.63636363636363635</v>
      </c>
      <c r="Z85" s="19">
        <f t="shared" si="35"/>
        <v>0.50877192982456143</v>
      </c>
      <c r="AA85" s="19">
        <f t="shared" si="35"/>
        <v>0.4925373134328358</v>
      </c>
      <c r="AB85" s="19">
        <f t="shared" si="35"/>
        <v>0.8314606741573034</v>
      </c>
      <c r="AC85" s="19">
        <f>AC74/AC72</f>
        <v>0.72448979591836737</v>
      </c>
      <c r="AD85" s="19">
        <f>SUM(AD73/AD72)</f>
        <v>0.31969394544244845</v>
      </c>
      <c r="AE85" s="84"/>
      <c r="AF85" s="84"/>
      <c r="AG85" s="84"/>
      <c r="AH85" s="84"/>
      <c r="AI85" s="84"/>
      <c r="AJ85" s="84"/>
      <c r="AK85" s="84"/>
      <c r="AL85" s="84"/>
      <c r="AM85" s="84"/>
      <c r="AN85" s="84"/>
      <c r="AO85" s="84"/>
      <c r="AP85" s="84"/>
      <c r="AQ85" s="84"/>
      <c r="AR85" s="84"/>
      <c r="AS85" s="84"/>
      <c r="AT85" s="84"/>
      <c r="AU85" s="84"/>
      <c r="AV85" s="84"/>
      <c r="AW85" s="84"/>
      <c r="AX85" s="84"/>
      <c r="AY85" s="84"/>
      <c r="AZ85" s="84"/>
      <c r="BA85" s="84"/>
      <c r="BB85" s="84"/>
      <c r="BC85" s="84"/>
      <c r="BD85" s="84"/>
      <c r="BE85" s="84"/>
      <c r="BF85" s="84"/>
      <c r="BG85" s="84"/>
      <c r="BH85" s="84"/>
      <c r="BI85" s="84"/>
      <c r="BJ85" s="84"/>
      <c r="BK85" s="84"/>
      <c r="BL85" s="84"/>
      <c r="BM85" s="84"/>
      <c r="BN85" s="84"/>
      <c r="BO85" s="84"/>
      <c r="BP85" s="84"/>
      <c r="BQ85" s="84"/>
      <c r="BR85" s="84"/>
      <c r="BS85" s="84"/>
      <c r="BT85" s="84"/>
      <c r="BU85" s="84"/>
      <c r="BV85" s="84"/>
      <c r="BW85" s="84"/>
      <c r="BX85" s="84"/>
      <c r="BY85" s="84"/>
      <c r="BZ85" s="84"/>
    </row>
    <row r="86" spans="1:78" s="1" customFormat="1" x14ac:dyDescent="0.25">
      <c r="A86" s="57" t="s">
        <v>60</v>
      </c>
      <c r="B86" s="19">
        <f>SUM(B75/B71)</f>
        <v>0.27272727272727271</v>
      </c>
      <c r="C86" s="19">
        <f t="shared" ref="C86:E86" si="36">SUM(C75/C71)</f>
        <v>0.23026315789473684</v>
      </c>
      <c r="D86" s="19">
        <f t="shared" si="36"/>
        <v>0.27218934911242604</v>
      </c>
      <c r="E86" s="19">
        <f t="shared" si="36"/>
        <v>0.26219512195121952</v>
      </c>
      <c r="F86" s="19">
        <f>SUM(F75/F71)</f>
        <v>0.21678321678321677</v>
      </c>
      <c r="G86" s="19">
        <f t="shared" ref="G86:AC86" si="37">SUM(G75/G71)</f>
        <v>0.27142857142857141</v>
      </c>
      <c r="H86" s="19">
        <f t="shared" si="37"/>
        <v>0.19863013698630136</v>
      </c>
      <c r="I86" s="19">
        <f t="shared" si="37"/>
        <v>0.33333333333333331</v>
      </c>
      <c r="J86" s="19">
        <f t="shared" si="37"/>
        <v>0.2421875</v>
      </c>
      <c r="K86" s="19">
        <f t="shared" si="37"/>
        <v>0.26573426573426573</v>
      </c>
      <c r="L86" s="19">
        <f t="shared" si="37"/>
        <v>0.44642857142857145</v>
      </c>
      <c r="M86" s="19">
        <f t="shared" si="37"/>
        <v>0.25396825396825395</v>
      </c>
      <c r="N86" s="19">
        <f t="shared" si="37"/>
        <v>0.28333333333333333</v>
      </c>
      <c r="O86" s="19">
        <f t="shared" si="37"/>
        <v>0.1206896551724138</v>
      </c>
      <c r="P86" s="19">
        <f t="shared" si="37"/>
        <v>0.40229885057471265</v>
      </c>
      <c r="Q86" s="19">
        <f t="shared" si="37"/>
        <v>0.30864197530864196</v>
      </c>
      <c r="R86" s="19">
        <f t="shared" si="37"/>
        <v>0.30555555555555558</v>
      </c>
      <c r="S86" s="19">
        <f t="shared" si="37"/>
        <v>0.42777777777777776</v>
      </c>
      <c r="T86" s="19">
        <f t="shared" si="37"/>
        <v>0.40939597315436244</v>
      </c>
      <c r="U86" s="19">
        <f t="shared" si="37"/>
        <v>0.27516778523489932</v>
      </c>
      <c r="V86" s="19">
        <f t="shared" si="37"/>
        <v>0.20634920634920634</v>
      </c>
      <c r="W86" s="19">
        <f t="shared" si="37"/>
        <v>0.3597560975609756</v>
      </c>
      <c r="X86" s="19">
        <f t="shared" si="37"/>
        <v>0.38378378378378381</v>
      </c>
      <c r="Y86" s="19">
        <f t="shared" si="37"/>
        <v>0.3888888888888889</v>
      </c>
      <c r="Z86" s="19">
        <f t="shared" si="37"/>
        <v>0.39037433155080214</v>
      </c>
      <c r="AA86" s="19">
        <f t="shared" si="37"/>
        <v>0.34951456310679613</v>
      </c>
      <c r="AB86" s="19">
        <f t="shared" si="37"/>
        <v>0.33812949640287771</v>
      </c>
      <c r="AC86" s="19">
        <f t="shared" si="37"/>
        <v>0.27407407407407408</v>
      </c>
      <c r="AD86" s="19">
        <f>SUM(AD75/AD71)</f>
        <v>0.3108108108108108</v>
      </c>
      <c r="AE86" s="84"/>
      <c r="AF86" s="84"/>
      <c r="AG86" s="84"/>
      <c r="AH86" s="84"/>
      <c r="AI86" s="84"/>
      <c r="AJ86" s="84"/>
      <c r="AK86" s="84"/>
      <c r="AL86" s="84"/>
      <c r="AM86" s="84"/>
      <c r="AN86" s="84"/>
      <c r="AO86" s="84"/>
      <c r="AP86" s="84"/>
      <c r="AQ86" s="84"/>
      <c r="AR86" s="84"/>
      <c r="AS86" s="84"/>
      <c r="AT86" s="84"/>
      <c r="AU86" s="84"/>
      <c r="AV86" s="84"/>
      <c r="AW86" s="84"/>
      <c r="AX86" s="84"/>
      <c r="AY86" s="84"/>
      <c r="AZ86" s="84"/>
      <c r="BA86" s="84"/>
      <c r="BB86" s="84"/>
      <c r="BC86" s="84"/>
      <c r="BD86" s="84"/>
      <c r="BE86" s="84"/>
      <c r="BF86" s="84"/>
      <c r="BG86" s="84"/>
      <c r="BH86" s="84"/>
      <c r="BI86" s="84"/>
      <c r="BJ86" s="84"/>
      <c r="BK86" s="84"/>
      <c r="BL86" s="84"/>
      <c r="BM86" s="84"/>
      <c r="BN86" s="84"/>
      <c r="BO86" s="84"/>
      <c r="BP86" s="84"/>
      <c r="BQ86" s="84"/>
      <c r="BR86" s="84"/>
      <c r="BS86" s="84"/>
      <c r="BT86" s="84"/>
      <c r="BU86" s="84"/>
      <c r="BV86" s="84"/>
      <c r="BW86" s="84"/>
      <c r="BX86" s="84"/>
      <c r="BY86" s="84"/>
      <c r="BZ86" s="84"/>
    </row>
    <row r="87" spans="1:78" s="1" customFormat="1" x14ac:dyDescent="0.25">
      <c r="A87" s="19" t="str">
        <f>A64</f>
        <v>Abandoned: Before 5 seconds %</v>
      </c>
      <c r="B87" s="19">
        <f t="shared" ref="B87:AC87" si="38">SUM(B76/B75)</f>
        <v>0.5</v>
      </c>
      <c r="C87" s="19">
        <f t="shared" si="38"/>
        <v>0.25714285714285712</v>
      </c>
      <c r="D87" s="19">
        <f t="shared" si="38"/>
        <v>0.45652173913043476</v>
      </c>
      <c r="E87" s="19">
        <f t="shared" si="38"/>
        <v>0.23255813953488372</v>
      </c>
      <c r="F87" s="19">
        <f t="shared" si="38"/>
        <v>0.41935483870967744</v>
      </c>
      <c r="G87" s="19">
        <f t="shared" si="38"/>
        <v>0.34210526315789475</v>
      </c>
      <c r="H87" s="19">
        <f t="shared" si="38"/>
        <v>0.55172413793103448</v>
      </c>
      <c r="I87" s="19">
        <f t="shared" si="38"/>
        <v>0.24615384615384617</v>
      </c>
      <c r="J87" s="19">
        <f t="shared" si="38"/>
        <v>0.25806451612903225</v>
      </c>
      <c r="K87" s="19">
        <f t="shared" si="38"/>
        <v>0.39473684210526316</v>
      </c>
      <c r="L87" s="19">
        <f t="shared" si="38"/>
        <v>0.41333333333333333</v>
      </c>
      <c r="M87" s="19">
        <f t="shared" si="38"/>
        <v>0.21875</v>
      </c>
      <c r="N87" s="19">
        <f t="shared" si="38"/>
        <v>0.29411764705882354</v>
      </c>
      <c r="O87" s="19">
        <f t="shared" si="38"/>
        <v>0.7857142857142857</v>
      </c>
      <c r="P87" s="19">
        <f t="shared" si="38"/>
        <v>0.27142857142857141</v>
      </c>
      <c r="Q87" s="19">
        <f t="shared" si="38"/>
        <v>0.18</v>
      </c>
      <c r="R87" s="19">
        <f t="shared" si="38"/>
        <v>0.31818181818181818</v>
      </c>
      <c r="S87" s="19">
        <f t="shared" si="38"/>
        <v>0.18181818181818182</v>
      </c>
      <c r="T87" s="19">
        <f t="shared" si="38"/>
        <v>0.39344262295081966</v>
      </c>
      <c r="U87" s="19">
        <f t="shared" si="38"/>
        <v>0.1951219512195122</v>
      </c>
      <c r="V87" s="19">
        <f t="shared" si="38"/>
        <v>0.5</v>
      </c>
      <c r="W87" s="19">
        <f t="shared" si="38"/>
        <v>0.23728813559322035</v>
      </c>
      <c r="X87" s="19">
        <f t="shared" si="38"/>
        <v>0.3380281690140845</v>
      </c>
      <c r="Y87" s="19">
        <f t="shared" si="38"/>
        <v>0.25714285714285712</v>
      </c>
      <c r="Z87" s="19">
        <f t="shared" si="38"/>
        <v>0.23287671232876711</v>
      </c>
      <c r="AA87" s="19">
        <f t="shared" si="38"/>
        <v>0.34722222222222221</v>
      </c>
      <c r="AB87" s="19">
        <f t="shared" si="38"/>
        <v>0.25531914893617019</v>
      </c>
      <c r="AC87" s="19">
        <f t="shared" si="38"/>
        <v>0.35135135135135137</v>
      </c>
      <c r="AD87" s="19">
        <f>SUM(AD76/AD75)</f>
        <v>0.31540162122328669</v>
      </c>
      <c r="AE87" s="84"/>
      <c r="AF87" s="84"/>
      <c r="AG87" s="84"/>
      <c r="AH87" s="84"/>
      <c r="AI87" s="84"/>
      <c r="AJ87" s="84"/>
      <c r="AK87" s="84"/>
      <c r="AL87" s="84"/>
      <c r="AM87" s="84"/>
      <c r="AN87" s="84"/>
      <c r="AO87" s="84"/>
      <c r="AP87" s="84"/>
      <c r="AQ87" s="84"/>
      <c r="AR87" s="84"/>
      <c r="AS87" s="84"/>
      <c r="AT87" s="84"/>
      <c r="AU87" s="84"/>
      <c r="AV87" s="84"/>
      <c r="AW87" s="84"/>
      <c r="AX87" s="84"/>
      <c r="AY87" s="84"/>
      <c r="AZ87" s="84"/>
      <c r="BA87" s="84"/>
      <c r="BB87" s="84"/>
      <c r="BC87" s="84"/>
      <c r="BD87" s="84"/>
      <c r="BE87" s="84"/>
      <c r="BF87" s="84"/>
      <c r="BG87" s="84"/>
      <c r="BH87" s="84"/>
      <c r="BI87" s="84"/>
      <c r="BJ87" s="84"/>
      <c r="BK87" s="84"/>
      <c r="BL87" s="84"/>
      <c r="BM87" s="84"/>
      <c r="BN87" s="84"/>
      <c r="BO87" s="84"/>
      <c r="BP87" s="84"/>
      <c r="BQ87" s="84"/>
      <c r="BR87" s="84"/>
      <c r="BS87" s="84"/>
      <c r="BT87" s="84"/>
      <c r="BU87" s="84"/>
      <c r="BV87" s="84"/>
      <c r="BW87" s="84"/>
      <c r="BX87" s="84"/>
      <c r="BY87" s="84"/>
      <c r="BZ87" s="84"/>
    </row>
    <row r="88" spans="1:78" s="1" customFormat="1" x14ac:dyDescent="0.25">
      <c r="A88" s="57" t="s">
        <v>64</v>
      </c>
      <c r="B88" s="19">
        <f t="shared" ref="B88:AD88" si="39">SUM(B77/B75)</f>
        <v>6.25E-2</v>
      </c>
      <c r="C88" s="19">
        <f t="shared" si="39"/>
        <v>0.17142857142857143</v>
      </c>
      <c r="D88" s="19">
        <f t="shared" si="39"/>
        <v>0.13043478260869565</v>
      </c>
      <c r="E88" s="19">
        <f t="shared" si="39"/>
        <v>9.3023255813953487E-2</v>
      </c>
      <c r="F88" s="19">
        <f t="shared" si="39"/>
        <v>6.4516129032258063E-2</v>
      </c>
      <c r="G88" s="19">
        <f t="shared" si="39"/>
        <v>0.31578947368421051</v>
      </c>
      <c r="H88" s="19">
        <f t="shared" si="39"/>
        <v>0.20689655172413793</v>
      </c>
      <c r="I88" s="19">
        <f t="shared" si="39"/>
        <v>6.1538461538461542E-2</v>
      </c>
      <c r="J88" s="19">
        <f t="shared" si="39"/>
        <v>0.16129032258064516</v>
      </c>
      <c r="K88" s="19">
        <f t="shared" si="39"/>
        <v>0.15789473684210525</v>
      </c>
      <c r="L88" s="19">
        <f t="shared" si="39"/>
        <v>0.08</v>
      </c>
      <c r="M88" s="19">
        <f t="shared" si="39"/>
        <v>0.1875</v>
      </c>
      <c r="N88" s="19">
        <f t="shared" si="39"/>
        <v>2.9411764705882353E-2</v>
      </c>
      <c r="O88" s="19">
        <f t="shared" si="39"/>
        <v>7.1428571428571425E-2</v>
      </c>
      <c r="P88" s="19">
        <f t="shared" si="39"/>
        <v>0.11428571428571428</v>
      </c>
      <c r="Q88" s="19">
        <f t="shared" si="39"/>
        <v>0.1</v>
      </c>
      <c r="R88" s="19">
        <f t="shared" si="39"/>
        <v>6.8181818181818177E-2</v>
      </c>
      <c r="S88" s="19">
        <f t="shared" si="39"/>
        <v>0.11688311688311688</v>
      </c>
      <c r="T88" s="19">
        <f t="shared" si="39"/>
        <v>9.8360655737704916E-2</v>
      </c>
      <c r="U88" s="19">
        <f t="shared" si="39"/>
        <v>9.7560975609756101E-2</v>
      </c>
      <c r="V88" s="19">
        <f t="shared" si="39"/>
        <v>0.11538461538461539</v>
      </c>
      <c r="W88" s="19">
        <f t="shared" si="39"/>
        <v>0.10169491525423729</v>
      </c>
      <c r="X88" s="19">
        <f t="shared" si="39"/>
        <v>0.12676056338028169</v>
      </c>
      <c r="Y88" s="19">
        <f t="shared" si="39"/>
        <v>0.11428571428571428</v>
      </c>
      <c r="Z88" s="19">
        <f t="shared" si="39"/>
        <v>9.5890410958904104E-2</v>
      </c>
      <c r="AA88" s="19">
        <f t="shared" si="39"/>
        <v>9.7222222222222224E-2</v>
      </c>
      <c r="AB88" s="19">
        <f t="shared" si="39"/>
        <v>0.1276595744680851</v>
      </c>
      <c r="AC88" s="19">
        <f t="shared" si="39"/>
        <v>0.10810810810810811</v>
      </c>
      <c r="AD88" s="19">
        <f t="shared" si="39"/>
        <v>0.11274871039056743</v>
      </c>
      <c r="AE88" s="84"/>
      <c r="AF88" s="84"/>
      <c r="AG88" s="84"/>
      <c r="AH88" s="84"/>
      <c r="AI88" s="84"/>
      <c r="AJ88" s="84"/>
      <c r="AK88" s="84"/>
      <c r="AL88" s="84"/>
      <c r="AM88" s="84"/>
      <c r="AN88" s="84"/>
      <c r="AO88" s="84"/>
      <c r="AP88" s="84"/>
      <c r="AQ88" s="84"/>
      <c r="AR88" s="84"/>
      <c r="AS88" s="84"/>
      <c r="AT88" s="84"/>
      <c r="AU88" s="84"/>
      <c r="AV88" s="84"/>
      <c r="AW88" s="84"/>
      <c r="AX88" s="84"/>
      <c r="AY88" s="84"/>
      <c r="AZ88" s="84"/>
      <c r="BA88" s="84"/>
      <c r="BB88" s="84"/>
      <c r="BC88" s="84"/>
      <c r="BD88" s="84"/>
      <c r="BE88" s="84"/>
      <c r="BF88" s="84"/>
      <c r="BG88" s="84"/>
      <c r="BH88" s="84"/>
      <c r="BI88" s="84"/>
      <c r="BJ88" s="84"/>
      <c r="BK88" s="84"/>
      <c r="BL88" s="84"/>
      <c r="BM88" s="84"/>
      <c r="BN88" s="84"/>
      <c r="BO88" s="84"/>
      <c r="BP88" s="84"/>
      <c r="BQ88" s="84"/>
      <c r="BR88" s="84"/>
      <c r="BS88" s="84"/>
      <c r="BT88" s="84"/>
      <c r="BU88" s="84"/>
      <c r="BV88" s="84"/>
      <c r="BW88" s="84"/>
      <c r="BX88" s="84"/>
      <c r="BY88" s="84"/>
      <c r="BZ88" s="84"/>
    </row>
    <row r="89" spans="1:78" s="1" customFormat="1" x14ac:dyDescent="0.25">
      <c r="A89" s="57" t="s">
        <v>71</v>
      </c>
      <c r="B89" s="19">
        <f t="shared" ref="B89:AC89" si="40">SUM(B78/B75)</f>
        <v>0.4375</v>
      </c>
      <c r="C89" s="19">
        <f t="shared" si="40"/>
        <v>0.5714285714285714</v>
      </c>
      <c r="D89" s="19">
        <f t="shared" si="40"/>
        <v>0.41304347826086957</v>
      </c>
      <c r="E89" s="19">
        <f t="shared" si="40"/>
        <v>0.67441860465116277</v>
      </c>
      <c r="F89" s="19">
        <f t="shared" si="40"/>
        <v>0.5161290322580645</v>
      </c>
      <c r="G89" s="19">
        <f t="shared" si="40"/>
        <v>0.34210526315789475</v>
      </c>
      <c r="H89" s="19">
        <f t="shared" si="40"/>
        <v>0.2413793103448276</v>
      </c>
      <c r="I89" s="19">
        <f t="shared" si="40"/>
        <v>0.69230769230769229</v>
      </c>
      <c r="J89" s="19">
        <f t="shared" si="40"/>
        <v>0.58064516129032262</v>
      </c>
      <c r="K89" s="19">
        <f t="shared" si="40"/>
        <v>0.44736842105263158</v>
      </c>
      <c r="L89" s="19">
        <f t="shared" si="40"/>
        <v>0.50666666666666671</v>
      </c>
      <c r="M89" s="19">
        <f t="shared" si="40"/>
        <v>0.59375</v>
      </c>
      <c r="N89" s="19">
        <f t="shared" si="40"/>
        <v>0.67647058823529416</v>
      </c>
      <c r="O89" s="19">
        <f t="shared" si="40"/>
        <v>0.14285714285714285</v>
      </c>
      <c r="P89" s="19">
        <f t="shared" si="40"/>
        <v>0.61428571428571432</v>
      </c>
      <c r="Q89" s="19">
        <f t="shared" si="40"/>
        <v>0.72</v>
      </c>
      <c r="R89" s="19">
        <f t="shared" si="40"/>
        <v>0.59090909090909094</v>
      </c>
      <c r="S89" s="19">
        <f t="shared" si="40"/>
        <v>0.70129870129870131</v>
      </c>
      <c r="T89" s="19">
        <f t="shared" si="40"/>
        <v>0.50819672131147542</v>
      </c>
      <c r="U89" s="19">
        <f t="shared" si="40"/>
        <v>0.70731707317073167</v>
      </c>
      <c r="V89" s="19">
        <f t="shared" si="40"/>
        <v>0.38461538461538464</v>
      </c>
      <c r="W89" s="19">
        <f t="shared" si="40"/>
        <v>0.66101694915254239</v>
      </c>
      <c r="X89" s="19">
        <f t="shared" si="40"/>
        <v>0.53521126760563376</v>
      </c>
      <c r="Y89" s="19">
        <f t="shared" si="40"/>
        <v>0.62857142857142856</v>
      </c>
      <c r="Z89" s="19">
        <f t="shared" si="40"/>
        <v>0.67123287671232879</v>
      </c>
      <c r="AA89" s="19">
        <f t="shared" si="40"/>
        <v>0.55555555555555558</v>
      </c>
      <c r="AB89" s="19">
        <f t="shared" si="40"/>
        <v>0.61702127659574468</v>
      </c>
      <c r="AC89" s="19">
        <f t="shared" si="40"/>
        <v>0.56756756756756754</v>
      </c>
      <c r="AD89" s="19">
        <f>SUM(AD78/AD75)</f>
        <v>0.57184966838614593</v>
      </c>
      <c r="AE89" s="84"/>
      <c r="AF89" s="84"/>
      <c r="AG89" s="84"/>
      <c r="AH89" s="84"/>
      <c r="AI89" s="84"/>
      <c r="AJ89" s="84"/>
      <c r="AK89" s="84"/>
      <c r="AL89" s="84"/>
      <c r="AM89" s="84"/>
      <c r="AN89" s="84"/>
      <c r="AO89" s="84"/>
      <c r="AP89" s="84"/>
      <c r="AQ89" s="84"/>
      <c r="AR89" s="84"/>
      <c r="AS89" s="84"/>
      <c r="AT89" s="84"/>
      <c r="AU89" s="84"/>
      <c r="AV89" s="84"/>
      <c r="AW89" s="84"/>
      <c r="AX89" s="84"/>
      <c r="AY89" s="84"/>
      <c r="AZ89" s="84"/>
      <c r="BA89" s="84"/>
      <c r="BB89" s="84"/>
      <c r="BC89" s="84"/>
      <c r="BD89" s="84"/>
      <c r="BE89" s="84"/>
      <c r="BF89" s="84"/>
      <c r="BG89" s="84"/>
      <c r="BH89" s="84"/>
      <c r="BI89" s="84"/>
      <c r="BJ89" s="84"/>
      <c r="BK89" s="84"/>
      <c r="BL89" s="84"/>
      <c r="BM89" s="84"/>
      <c r="BN89" s="84"/>
      <c r="BO89" s="84"/>
      <c r="BP89" s="84"/>
      <c r="BQ89" s="84"/>
      <c r="BR89" s="84"/>
      <c r="BS89" s="84"/>
      <c r="BT89" s="84"/>
      <c r="BU89" s="84"/>
      <c r="BV89" s="84"/>
      <c r="BW89" s="84"/>
      <c r="BX89" s="84"/>
      <c r="BY89" s="84"/>
      <c r="BZ89" s="84"/>
    </row>
    <row r="90" spans="1:78" s="1" customFormat="1" ht="17.25" customHeight="1" x14ac:dyDescent="0.25">
      <c r="A90" s="57" t="s">
        <v>123</v>
      </c>
      <c r="B90" s="19">
        <f t="shared" ref="B90:AD90" si="41">SUM(B78/B71)</f>
        <v>0.11931818181818182</v>
      </c>
      <c r="C90" s="19">
        <f t="shared" si="41"/>
        <v>0.13157894736842105</v>
      </c>
      <c r="D90" s="19">
        <f t="shared" si="41"/>
        <v>0.11242603550295859</v>
      </c>
      <c r="E90" s="19">
        <f t="shared" si="41"/>
        <v>0.17682926829268292</v>
      </c>
      <c r="F90" s="19">
        <f t="shared" si="41"/>
        <v>0.11188811188811189</v>
      </c>
      <c r="G90" s="19">
        <f t="shared" si="41"/>
        <v>9.285714285714286E-2</v>
      </c>
      <c r="H90" s="19">
        <f t="shared" si="41"/>
        <v>4.7945205479452052E-2</v>
      </c>
      <c r="I90" s="19">
        <f t="shared" si="41"/>
        <v>0.23076923076923078</v>
      </c>
      <c r="J90" s="19">
        <f t="shared" si="41"/>
        <v>0.140625</v>
      </c>
      <c r="K90" s="19">
        <f t="shared" si="41"/>
        <v>0.11888111888111888</v>
      </c>
      <c r="L90" s="19">
        <f t="shared" si="41"/>
        <v>0.22619047619047619</v>
      </c>
      <c r="M90" s="19">
        <f t="shared" si="41"/>
        <v>0.15079365079365079</v>
      </c>
      <c r="N90" s="19">
        <f t="shared" si="41"/>
        <v>0.19166666666666668</v>
      </c>
      <c r="O90" s="19">
        <f t="shared" si="41"/>
        <v>1.7241379310344827E-2</v>
      </c>
      <c r="P90" s="19">
        <f t="shared" si="41"/>
        <v>0.2471264367816092</v>
      </c>
      <c r="Q90" s="19">
        <f t="shared" si="41"/>
        <v>0.22222222222222221</v>
      </c>
      <c r="R90" s="19">
        <f t="shared" si="41"/>
        <v>0.18055555555555555</v>
      </c>
      <c r="S90" s="19">
        <f t="shared" si="41"/>
        <v>0.3</v>
      </c>
      <c r="T90" s="19">
        <f t="shared" si="41"/>
        <v>0.20805369127516779</v>
      </c>
      <c r="U90" s="19">
        <f t="shared" si="41"/>
        <v>0.19463087248322147</v>
      </c>
      <c r="V90" s="19">
        <f t="shared" si="41"/>
        <v>7.9365079365079361E-2</v>
      </c>
      <c r="W90" s="19">
        <f t="shared" si="41"/>
        <v>0.23780487804878048</v>
      </c>
      <c r="X90" s="19">
        <f t="shared" si="41"/>
        <v>0.20540540540540542</v>
      </c>
      <c r="Y90" s="19">
        <f t="shared" si="41"/>
        <v>0.24444444444444444</v>
      </c>
      <c r="Z90" s="19">
        <f t="shared" si="41"/>
        <v>0.26203208556149732</v>
      </c>
      <c r="AA90" s="19">
        <f t="shared" si="41"/>
        <v>0.1941747572815534</v>
      </c>
      <c r="AB90" s="19">
        <f t="shared" si="41"/>
        <v>0.20863309352517986</v>
      </c>
      <c r="AC90" s="19">
        <f t="shared" si="41"/>
        <v>0.15555555555555556</v>
      </c>
      <c r="AD90" s="19">
        <f t="shared" si="41"/>
        <v>0.17773705909299128</v>
      </c>
      <c r="AE90" s="84"/>
      <c r="AF90" s="84"/>
      <c r="AG90" s="84"/>
      <c r="AH90" s="84"/>
      <c r="AI90" s="84"/>
      <c r="AJ90" s="84"/>
      <c r="AK90" s="84"/>
      <c r="AL90" s="84"/>
      <c r="AM90" s="84"/>
      <c r="AN90" s="84"/>
      <c r="AO90" s="84"/>
      <c r="AP90" s="84"/>
      <c r="AQ90" s="84"/>
      <c r="AR90" s="84"/>
      <c r="AS90" s="84"/>
      <c r="AT90" s="84"/>
      <c r="AU90" s="84"/>
      <c r="AV90" s="84"/>
      <c r="AW90" s="84"/>
      <c r="AX90" s="84"/>
      <c r="AY90" s="84"/>
      <c r="AZ90" s="84"/>
      <c r="BA90" s="84"/>
      <c r="BB90" s="84"/>
      <c r="BC90" s="84"/>
      <c r="BD90" s="84"/>
      <c r="BE90" s="84"/>
      <c r="BF90" s="84"/>
      <c r="BG90" s="84"/>
      <c r="BH90" s="84"/>
      <c r="BI90" s="84"/>
      <c r="BJ90" s="84"/>
      <c r="BK90" s="84"/>
      <c r="BL90" s="84"/>
      <c r="BM90" s="84"/>
      <c r="BN90" s="84"/>
      <c r="BO90" s="84"/>
      <c r="BP90" s="84"/>
      <c r="BQ90" s="84"/>
      <c r="BR90" s="84"/>
      <c r="BS90" s="84"/>
      <c r="BT90" s="84"/>
      <c r="BU90" s="84"/>
      <c r="BV90" s="84"/>
      <c r="BW90" s="84"/>
      <c r="BX90" s="84"/>
      <c r="BY90" s="84"/>
      <c r="BZ90" s="84"/>
    </row>
    <row r="91" spans="1:78" s="213" customFormat="1" ht="17.25" customHeight="1" x14ac:dyDescent="0.25">
      <c r="A91" s="57" t="s">
        <v>228</v>
      </c>
      <c r="B91" s="19">
        <f>B82/B83</f>
        <v>0.22807017543859648</v>
      </c>
      <c r="C91" s="19">
        <f t="shared" ref="C91:AB91" si="42">C82/C83</f>
        <v>0.38955823293172692</v>
      </c>
      <c r="D91" s="19">
        <f t="shared" si="42"/>
        <v>0.22119815668202766</v>
      </c>
      <c r="E91" s="19">
        <f t="shared" si="42"/>
        <v>0.27111111111111114</v>
      </c>
      <c r="F91" s="19">
        <f t="shared" si="42"/>
        <v>0.29901960784313725</v>
      </c>
      <c r="G91" s="19">
        <f t="shared" si="42"/>
        <v>0.24731182795698925</v>
      </c>
      <c r="H91" s="19">
        <f t="shared" si="42"/>
        <v>0.12048192771084337</v>
      </c>
      <c r="I91" s="19">
        <f t="shared" si="42"/>
        <v>0.15948275862068967</v>
      </c>
      <c r="J91" s="19">
        <f t="shared" si="42"/>
        <v>0.26436781609195403</v>
      </c>
      <c r="K91" s="19">
        <f t="shared" si="42"/>
        <v>0.25906735751295334</v>
      </c>
      <c r="L91" s="19">
        <f t="shared" si="42"/>
        <v>0.26637554585152839</v>
      </c>
      <c r="M91" s="19">
        <f t="shared" si="42"/>
        <v>0.29608938547486036</v>
      </c>
      <c r="N91" s="19">
        <f t="shared" si="42"/>
        <v>0.31428571428571428</v>
      </c>
      <c r="O91" s="19">
        <f t="shared" si="42"/>
        <v>0.17142857142857143</v>
      </c>
      <c r="P91" s="19">
        <f t="shared" si="42"/>
        <v>0.25321888412017168</v>
      </c>
      <c r="Q91" s="19">
        <f t="shared" si="42"/>
        <v>0.28947368421052633</v>
      </c>
      <c r="R91" s="19">
        <f t="shared" si="42"/>
        <v>0.28000000000000003</v>
      </c>
      <c r="S91" s="19">
        <f t="shared" si="42"/>
        <v>0.21397379912663755</v>
      </c>
      <c r="T91" s="19">
        <f t="shared" si="42"/>
        <v>0.30046948356807512</v>
      </c>
      <c r="U91" s="19">
        <f t="shared" si="42"/>
        <v>0.25125628140703515</v>
      </c>
      <c r="V91" s="19">
        <f t="shared" si="42"/>
        <v>0.20253164556962025</v>
      </c>
      <c r="W91" s="19">
        <f t="shared" si="42"/>
        <v>0.28695652173913044</v>
      </c>
      <c r="X91" s="19">
        <f t="shared" si="42"/>
        <v>0.43939393939393939</v>
      </c>
      <c r="Y91" s="19">
        <f t="shared" si="42"/>
        <v>0.33085501858736061</v>
      </c>
      <c r="Z91" s="19">
        <f t="shared" si="42"/>
        <v>0.3888888888888889</v>
      </c>
      <c r="AA91" s="19">
        <f t="shared" si="42"/>
        <v>0.31103678929765888</v>
      </c>
      <c r="AB91" s="19">
        <f t="shared" si="42"/>
        <v>0.20571428571428571</v>
      </c>
      <c r="AC91" s="19">
        <f>AC82/AC83</f>
        <v>0.21511627906976744</v>
      </c>
      <c r="AD91" s="19">
        <f>AD82/AD83</f>
        <v>0.27691288506127859</v>
      </c>
      <c r="AE91" s="342"/>
      <c r="AF91" s="342"/>
      <c r="AG91" s="342"/>
      <c r="AH91" s="342"/>
      <c r="AI91" s="342"/>
      <c r="AJ91" s="342"/>
      <c r="AK91" s="342"/>
      <c r="AL91" s="342"/>
      <c r="AM91" s="342"/>
      <c r="AN91" s="342"/>
      <c r="AO91" s="342"/>
      <c r="AP91" s="342"/>
      <c r="AQ91" s="342"/>
      <c r="AR91" s="342"/>
      <c r="AS91" s="342"/>
      <c r="AT91" s="342"/>
      <c r="AU91" s="342"/>
      <c r="AV91" s="342"/>
      <c r="AW91" s="342"/>
      <c r="AX91" s="342"/>
      <c r="AY91" s="342"/>
      <c r="AZ91" s="342"/>
      <c r="BA91" s="342"/>
      <c r="BB91" s="342"/>
      <c r="BC91" s="342"/>
      <c r="BD91" s="342"/>
      <c r="BE91" s="342"/>
      <c r="BF91" s="342"/>
      <c r="BG91" s="342"/>
      <c r="BH91" s="342"/>
      <c r="BI91" s="342"/>
      <c r="BJ91" s="342"/>
      <c r="BK91" s="342"/>
      <c r="BL91" s="342"/>
      <c r="BM91" s="342"/>
      <c r="BN91" s="342"/>
      <c r="BO91" s="342"/>
      <c r="BP91" s="342"/>
      <c r="BQ91" s="342"/>
      <c r="BR91" s="342"/>
      <c r="BS91" s="342"/>
      <c r="BT91" s="342"/>
      <c r="BU91" s="342"/>
      <c r="BV91" s="342"/>
      <c r="BW91" s="342"/>
      <c r="BX91" s="342"/>
      <c r="BY91" s="342"/>
      <c r="BZ91" s="342"/>
    </row>
    <row r="92" spans="1:78" s="178" customFormat="1" ht="13.5" thickBot="1" x14ac:dyDescent="0.25">
      <c r="O92" s="210"/>
      <c r="P92" s="210"/>
      <c r="Q92" s="210"/>
      <c r="R92" s="235"/>
      <c r="AE92" s="235"/>
      <c r="AF92" s="235"/>
      <c r="AG92" s="235"/>
      <c r="AH92" s="235"/>
      <c r="AI92" s="235"/>
      <c r="AJ92" s="235"/>
      <c r="AK92" s="235"/>
      <c r="AL92" s="235"/>
      <c r="AM92" s="235"/>
      <c r="AN92" s="235"/>
      <c r="AO92" s="235"/>
      <c r="AP92" s="235"/>
      <c r="AQ92" s="235"/>
      <c r="AR92" s="235"/>
      <c r="AS92" s="235"/>
      <c r="AT92" s="235"/>
      <c r="AU92" s="235"/>
      <c r="AV92" s="235"/>
      <c r="AW92" s="235"/>
      <c r="AX92" s="235"/>
      <c r="AY92" s="235"/>
      <c r="AZ92" s="235"/>
      <c r="BA92" s="235"/>
      <c r="BB92" s="235"/>
      <c r="BC92" s="235"/>
      <c r="BD92" s="235"/>
      <c r="BE92" s="235"/>
      <c r="BF92" s="235"/>
      <c r="BG92" s="235"/>
      <c r="BH92" s="235"/>
      <c r="BI92" s="235"/>
      <c r="BJ92" s="235"/>
      <c r="BK92" s="235"/>
      <c r="BL92" s="235"/>
      <c r="BM92" s="235"/>
      <c r="BN92" s="235"/>
      <c r="BO92" s="235"/>
      <c r="BP92" s="235"/>
      <c r="BQ92" s="235"/>
      <c r="BR92" s="235"/>
      <c r="BS92" s="235"/>
      <c r="BT92" s="235"/>
      <c r="BU92" s="235"/>
      <c r="BV92" s="235"/>
      <c r="BW92" s="235"/>
      <c r="BX92" s="235"/>
      <c r="BY92" s="235"/>
      <c r="BZ92" s="235"/>
    </row>
    <row r="93" spans="1:78" s="18" customFormat="1" x14ac:dyDescent="0.25">
      <c r="A93" s="107" t="s">
        <v>139</v>
      </c>
      <c r="B93" s="97">
        <v>44228</v>
      </c>
      <c r="C93" s="97">
        <v>44229</v>
      </c>
      <c r="D93" s="97">
        <v>44230</v>
      </c>
      <c r="E93" s="97">
        <v>44231</v>
      </c>
      <c r="F93" s="97">
        <v>44232</v>
      </c>
      <c r="G93" s="97">
        <v>44233</v>
      </c>
      <c r="H93" s="97">
        <v>44234</v>
      </c>
      <c r="I93" s="97">
        <v>44235</v>
      </c>
      <c r="J93" s="97">
        <v>44236</v>
      </c>
      <c r="K93" s="97">
        <v>44237</v>
      </c>
      <c r="L93" s="97">
        <v>44238</v>
      </c>
      <c r="M93" s="97">
        <v>44239</v>
      </c>
      <c r="N93" s="97">
        <v>44240</v>
      </c>
      <c r="O93" s="97">
        <v>44241</v>
      </c>
      <c r="P93" s="97">
        <v>44242</v>
      </c>
      <c r="Q93" s="97">
        <v>44243</v>
      </c>
      <c r="R93" s="97">
        <v>44244</v>
      </c>
      <c r="S93" s="97">
        <v>44245</v>
      </c>
      <c r="T93" s="97">
        <v>44246</v>
      </c>
      <c r="U93" s="97">
        <v>44247</v>
      </c>
      <c r="V93" s="97">
        <v>44248</v>
      </c>
      <c r="W93" s="97">
        <v>44249</v>
      </c>
      <c r="X93" s="97">
        <v>44250</v>
      </c>
      <c r="Y93" s="97">
        <v>44251</v>
      </c>
      <c r="Z93" s="97">
        <v>44252</v>
      </c>
      <c r="AA93" s="97">
        <v>44253</v>
      </c>
      <c r="AB93" s="97">
        <v>44254</v>
      </c>
      <c r="AC93" s="97">
        <v>44255</v>
      </c>
      <c r="AD93" s="234" t="s">
        <v>127</v>
      </c>
      <c r="AE93" s="60"/>
      <c r="AF93" s="60"/>
      <c r="AG93" s="60"/>
      <c r="AH93" s="60"/>
      <c r="AI93" s="60"/>
      <c r="AJ93" s="60"/>
      <c r="AK93" s="60"/>
      <c r="AL93" s="60"/>
      <c r="AM93" s="60"/>
      <c r="AN93" s="60"/>
      <c r="AO93" s="60"/>
      <c r="AP93" s="60"/>
      <c r="AQ93" s="60"/>
      <c r="AR93" s="60"/>
      <c r="AS93" s="60"/>
      <c r="AT93" s="60"/>
      <c r="AU93" s="60"/>
      <c r="AV93" s="60"/>
      <c r="AW93" s="60"/>
      <c r="AX93" s="60"/>
      <c r="AY93" s="60"/>
      <c r="AZ93" s="60"/>
      <c r="BA93" s="60"/>
      <c r="BB93" s="60"/>
      <c r="BC93" s="60"/>
      <c r="BD93" s="60"/>
      <c r="BE93" s="60"/>
      <c r="BF93" s="60"/>
      <c r="BG93" s="60"/>
      <c r="BH93" s="60"/>
      <c r="BI93" s="60"/>
      <c r="BJ93" s="60"/>
      <c r="BK93" s="60"/>
      <c r="BL93" s="60"/>
      <c r="BM93" s="60"/>
      <c r="BN93" s="60"/>
      <c r="BO93" s="60"/>
      <c r="BP93" s="60"/>
      <c r="BQ93" s="60"/>
      <c r="BR93" s="60"/>
      <c r="BS93" s="60"/>
      <c r="BT93" s="60"/>
      <c r="BU93" s="60"/>
      <c r="BV93" s="60"/>
      <c r="BW93" s="60"/>
      <c r="BX93" s="60"/>
      <c r="BY93" s="60"/>
      <c r="BZ93" s="60"/>
    </row>
    <row r="94" spans="1:78" x14ac:dyDescent="0.25">
      <c r="A94" s="98" t="s">
        <v>142</v>
      </c>
      <c r="B94" s="84">
        <v>65</v>
      </c>
      <c r="C94" s="84">
        <v>53</v>
      </c>
      <c r="D94" s="84">
        <v>82</v>
      </c>
      <c r="E94" s="87">
        <v>62</v>
      </c>
      <c r="F94" s="87"/>
      <c r="G94" s="143"/>
      <c r="H94" s="143"/>
      <c r="I94" s="84">
        <v>71</v>
      </c>
      <c r="J94" s="84">
        <v>55</v>
      </c>
      <c r="K94" s="84">
        <v>46</v>
      </c>
      <c r="L94" s="84">
        <v>83</v>
      </c>
      <c r="M94" s="84">
        <v>72</v>
      </c>
      <c r="N94" s="143"/>
      <c r="O94" s="143"/>
      <c r="P94" s="163">
        <v>74</v>
      </c>
      <c r="Q94" s="163">
        <v>65</v>
      </c>
      <c r="R94" s="84">
        <v>90</v>
      </c>
      <c r="S94" s="84">
        <v>70</v>
      </c>
      <c r="T94" s="84">
        <v>69</v>
      </c>
      <c r="U94" s="143"/>
      <c r="V94" s="143"/>
      <c r="W94" s="84">
        <v>63</v>
      </c>
      <c r="X94" s="84">
        <v>79</v>
      </c>
      <c r="Y94" s="271">
        <v>53</v>
      </c>
      <c r="Z94" s="272">
        <v>74</v>
      </c>
      <c r="AA94" s="272">
        <v>79</v>
      </c>
      <c r="AB94" s="245"/>
      <c r="AC94" s="236"/>
      <c r="AD94" s="230">
        <f>SUM(B94:AC94)</f>
        <v>1305</v>
      </c>
    </row>
    <row r="95" spans="1:78" x14ac:dyDescent="0.25">
      <c r="A95" s="98" t="s">
        <v>161</v>
      </c>
      <c r="B95" s="84">
        <v>61</v>
      </c>
      <c r="C95" s="84">
        <v>51</v>
      </c>
      <c r="D95" s="84">
        <v>73</v>
      </c>
      <c r="E95" s="87">
        <v>60</v>
      </c>
      <c r="F95" s="87"/>
      <c r="G95" s="143"/>
      <c r="H95" s="143"/>
      <c r="I95" s="84">
        <v>65</v>
      </c>
      <c r="J95" s="84">
        <v>52</v>
      </c>
      <c r="K95" s="84">
        <v>40</v>
      </c>
      <c r="L95" s="84">
        <v>61</v>
      </c>
      <c r="M95" s="84">
        <v>69</v>
      </c>
      <c r="N95" s="143"/>
      <c r="O95" s="143"/>
      <c r="P95" s="163">
        <v>72</v>
      </c>
      <c r="Q95" s="163">
        <v>63</v>
      </c>
      <c r="R95" s="84">
        <v>79</v>
      </c>
      <c r="S95" s="84">
        <v>65</v>
      </c>
      <c r="T95" s="84">
        <v>61</v>
      </c>
      <c r="U95" s="143"/>
      <c r="V95" s="143"/>
      <c r="W95" s="84">
        <v>56</v>
      </c>
      <c r="X95" s="84">
        <v>76</v>
      </c>
      <c r="Y95" s="272">
        <v>47</v>
      </c>
      <c r="Z95" s="272">
        <v>68</v>
      </c>
      <c r="AA95" s="272">
        <v>73</v>
      </c>
      <c r="AB95" s="245"/>
      <c r="AC95" s="236"/>
      <c r="AD95" s="230">
        <f>SUM(B95:AC95)</f>
        <v>1192</v>
      </c>
    </row>
    <row r="96" spans="1:78" x14ac:dyDescent="0.25">
      <c r="A96" s="98" t="s">
        <v>160</v>
      </c>
      <c r="B96" s="84">
        <v>4</v>
      </c>
      <c r="C96" s="84">
        <v>2</v>
      </c>
      <c r="D96" s="84">
        <v>9</v>
      </c>
      <c r="E96" s="87">
        <v>2</v>
      </c>
      <c r="F96" s="87"/>
      <c r="G96" s="143"/>
      <c r="H96" s="143"/>
      <c r="I96" s="84">
        <v>6</v>
      </c>
      <c r="J96" s="84">
        <v>3</v>
      </c>
      <c r="K96" s="84">
        <v>6</v>
      </c>
      <c r="L96" s="84">
        <v>22</v>
      </c>
      <c r="M96" s="84">
        <v>3</v>
      </c>
      <c r="N96" s="143"/>
      <c r="O96" s="143"/>
      <c r="P96" s="163">
        <v>2</v>
      </c>
      <c r="Q96" s="163">
        <v>2</v>
      </c>
      <c r="R96" s="84">
        <v>11</v>
      </c>
      <c r="S96" s="84">
        <v>5</v>
      </c>
      <c r="T96" s="84">
        <v>8</v>
      </c>
      <c r="U96" s="143"/>
      <c r="V96" s="143"/>
      <c r="W96" s="244">
        <v>7</v>
      </c>
      <c r="X96" s="272">
        <v>3</v>
      </c>
      <c r="Y96" s="272">
        <v>6</v>
      </c>
      <c r="Z96" s="272">
        <v>6</v>
      </c>
      <c r="AA96" s="272">
        <v>6</v>
      </c>
      <c r="AB96" s="245"/>
      <c r="AC96" s="143"/>
      <c r="AD96" s="230">
        <f>SUM(B96:AC96)</f>
        <v>113</v>
      </c>
    </row>
    <row r="97" spans="1:78" s="1" customFormat="1" x14ac:dyDescent="0.25">
      <c r="A97" s="99" t="s">
        <v>159</v>
      </c>
      <c r="B97" s="84">
        <v>2</v>
      </c>
      <c r="C97" s="84">
        <v>2</v>
      </c>
      <c r="D97" s="84">
        <v>6</v>
      </c>
      <c r="E97" s="87">
        <v>2</v>
      </c>
      <c r="F97" s="87"/>
      <c r="G97" s="143"/>
      <c r="H97" s="143"/>
      <c r="I97" s="84">
        <v>3</v>
      </c>
      <c r="J97" s="84">
        <v>2</v>
      </c>
      <c r="K97" s="84">
        <v>2</v>
      </c>
      <c r="L97" s="84">
        <v>19</v>
      </c>
      <c r="M97" s="84">
        <v>3</v>
      </c>
      <c r="N97" s="143"/>
      <c r="O97" s="143"/>
      <c r="P97" s="163">
        <v>0</v>
      </c>
      <c r="Q97" s="163">
        <v>0</v>
      </c>
      <c r="R97" s="84">
        <v>7</v>
      </c>
      <c r="S97" s="84">
        <v>4</v>
      </c>
      <c r="T97" s="84">
        <v>2</v>
      </c>
      <c r="U97" s="143"/>
      <c r="V97" s="143"/>
      <c r="W97" s="244">
        <v>3</v>
      </c>
      <c r="X97" s="84">
        <v>2</v>
      </c>
      <c r="Y97" s="84">
        <v>4</v>
      </c>
      <c r="Z97" s="84">
        <v>4</v>
      </c>
      <c r="AA97" s="84">
        <v>4</v>
      </c>
      <c r="AB97" s="143"/>
      <c r="AC97" s="143"/>
      <c r="AD97" s="230">
        <f>SUM(B97:AC97)</f>
        <v>71</v>
      </c>
      <c r="AE97" s="60"/>
      <c r="AF97" s="60"/>
      <c r="AG97" s="60"/>
      <c r="AH97" s="60"/>
      <c r="AI97" s="60"/>
      <c r="AJ97" s="60"/>
      <c r="AK97" s="60"/>
      <c r="AL97" s="60"/>
      <c r="AM97" s="84"/>
      <c r="AN97" s="84"/>
      <c r="AO97" s="84"/>
      <c r="AP97" s="84"/>
      <c r="AQ97" s="84"/>
      <c r="AR97" s="84"/>
      <c r="AS97" s="84"/>
      <c r="AT97" s="84"/>
      <c r="AU97" s="84"/>
      <c r="AV97" s="84"/>
      <c r="AW97" s="84"/>
      <c r="AX97" s="84"/>
      <c r="AY97" s="84"/>
      <c r="AZ97" s="84"/>
      <c r="BA97" s="84"/>
      <c r="BB97" s="84"/>
      <c r="BC97" s="84"/>
      <c r="BD97" s="84"/>
      <c r="BE97" s="84"/>
      <c r="BF97" s="84"/>
      <c r="BG97" s="84"/>
      <c r="BH97" s="84"/>
      <c r="BI97" s="84"/>
      <c r="BJ97" s="84"/>
      <c r="BK97" s="84"/>
      <c r="BL97" s="84"/>
      <c r="BM97" s="84"/>
      <c r="BN97" s="84"/>
      <c r="BO97" s="84"/>
      <c r="BP97" s="84"/>
      <c r="BQ97" s="84"/>
      <c r="BR97" s="84"/>
      <c r="BS97" s="84"/>
      <c r="BT97" s="84"/>
      <c r="BU97" s="84"/>
      <c r="BV97" s="84"/>
      <c r="BW97" s="84"/>
      <c r="BX97" s="84"/>
      <c r="BY97" s="84"/>
      <c r="BZ97" s="84"/>
    </row>
    <row r="98" spans="1:78" s="1" customFormat="1" x14ac:dyDescent="0.25">
      <c r="A98" s="99" t="s">
        <v>155</v>
      </c>
      <c r="B98" s="84">
        <v>2</v>
      </c>
      <c r="C98" s="84">
        <v>0</v>
      </c>
      <c r="D98" s="84">
        <v>3</v>
      </c>
      <c r="E98" s="87">
        <v>0</v>
      </c>
      <c r="F98" s="87"/>
      <c r="G98" s="143"/>
      <c r="H98" s="143"/>
      <c r="I98" s="84">
        <v>3</v>
      </c>
      <c r="J98" s="84">
        <v>1</v>
      </c>
      <c r="K98" s="84">
        <v>4</v>
      </c>
      <c r="L98" s="84">
        <v>3</v>
      </c>
      <c r="M98" s="84">
        <v>0</v>
      </c>
      <c r="N98" s="143"/>
      <c r="O98" s="143"/>
      <c r="P98" s="163">
        <v>2</v>
      </c>
      <c r="Q98" s="163">
        <v>2</v>
      </c>
      <c r="R98" s="84">
        <v>4</v>
      </c>
      <c r="S98" s="84">
        <v>1</v>
      </c>
      <c r="T98" s="84">
        <v>6</v>
      </c>
      <c r="U98" s="143"/>
      <c r="V98" s="143"/>
      <c r="W98" s="244">
        <v>4</v>
      </c>
      <c r="X98" s="84">
        <v>1</v>
      </c>
      <c r="Y98" s="273">
        <v>2</v>
      </c>
      <c r="Z98" s="273">
        <v>2</v>
      </c>
      <c r="AA98" s="273">
        <v>2</v>
      </c>
      <c r="AB98" s="246"/>
      <c r="AC98" s="143"/>
      <c r="AD98" s="230">
        <f>SUM(B98:AC98)</f>
        <v>42</v>
      </c>
      <c r="AE98" s="60"/>
      <c r="AF98" s="60"/>
      <c r="AG98" s="60"/>
      <c r="AH98" s="60"/>
      <c r="AI98" s="60"/>
      <c r="AJ98" s="60"/>
      <c r="AK98" s="60"/>
      <c r="AL98" s="60"/>
      <c r="AM98" s="84"/>
      <c r="AN98" s="84"/>
      <c r="AO98" s="84"/>
      <c r="AP98" s="84"/>
      <c r="AQ98" s="84"/>
      <c r="AR98" s="84"/>
      <c r="AS98" s="84"/>
      <c r="AT98" s="84"/>
      <c r="AU98" s="84"/>
      <c r="AV98" s="84"/>
      <c r="AW98" s="84"/>
      <c r="AX98" s="84"/>
      <c r="AY98" s="84"/>
      <c r="AZ98" s="84"/>
      <c r="BA98" s="84"/>
      <c r="BB98" s="84"/>
      <c r="BC98" s="84"/>
      <c r="BD98" s="84"/>
      <c r="BE98" s="84"/>
      <c r="BF98" s="84"/>
      <c r="BG98" s="84"/>
      <c r="BH98" s="84"/>
      <c r="BI98" s="84"/>
      <c r="BJ98" s="84"/>
      <c r="BK98" s="84"/>
      <c r="BL98" s="84"/>
      <c r="BM98" s="84"/>
      <c r="BN98" s="84"/>
      <c r="BO98" s="84"/>
      <c r="BP98" s="84"/>
      <c r="BQ98" s="84"/>
      <c r="BR98" s="84"/>
      <c r="BS98" s="84"/>
      <c r="BT98" s="84"/>
      <c r="BU98" s="84"/>
      <c r="BV98" s="84"/>
      <c r="BW98" s="84"/>
      <c r="BX98" s="84"/>
      <c r="BY98" s="84"/>
      <c r="BZ98" s="84"/>
    </row>
    <row r="99" spans="1:78" s="110" customFormat="1" x14ac:dyDescent="0.25">
      <c r="A99" s="111" t="s">
        <v>224</v>
      </c>
      <c r="B99" s="79">
        <v>2.2106481481481478E-3</v>
      </c>
      <c r="C99" s="79">
        <v>2.1180555555555553E-3</v>
      </c>
      <c r="D99" s="164">
        <v>2.1412037037037038E-3</v>
      </c>
      <c r="E99" s="212">
        <v>7.6388888888888893E-4</v>
      </c>
      <c r="F99" s="212"/>
      <c r="G99" s="145"/>
      <c r="H99" s="145"/>
      <c r="I99" s="79">
        <v>3.4606481481481485E-3</v>
      </c>
      <c r="J99" s="79">
        <v>2.7314814814814819E-3</v>
      </c>
      <c r="K99" s="79">
        <v>1.1921296296296296E-3</v>
      </c>
      <c r="L99" s="164">
        <v>6.4930555555555549E-3</v>
      </c>
      <c r="M99" s="79">
        <v>3.6342592592592594E-3</v>
      </c>
      <c r="N99" s="145"/>
      <c r="O99" s="145"/>
      <c r="P99" s="63">
        <v>3.2291666666666666E-3</v>
      </c>
      <c r="Q99" s="79">
        <v>2.3842592592592591E-3</v>
      </c>
      <c r="R99" s="79">
        <v>1.0648148148148147E-3</v>
      </c>
      <c r="S99" s="164">
        <v>4.8611111111111104E-4</v>
      </c>
      <c r="T99" s="164">
        <v>1.261574074074074E-3</v>
      </c>
      <c r="U99" s="145"/>
      <c r="V99" s="145"/>
      <c r="W99" s="164">
        <v>6.9444444444444447E-4</v>
      </c>
      <c r="X99" s="79">
        <v>5.5555555555555556E-4</v>
      </c>
      <c r="Y99" s="79">
        <v>9.9537037037037042E-4</v>
      </c>
      <c r="Z99" s="274">
        <v>8.1018518518518516E-4</v>
      </c>
      <c r="AA99" s="274">
        <v>3.5879629629629635E-4</v>
      </c>
      <c r="AB99" s="242"/>
      <c r="AC99" s="242"/>
      <c r="AD99" s="268">
        <f>AVERAGE(B99:AC99)</f>
        <v>1.9255604288499024E-3</v>
      </c>
      <c r="AE99" s="60"/>
      <c r="AF99" s="60"/>
      <c r="AG99" s="60"/>
      <c r="AH99" s="60"/>
      <c r="AI99" s="60"/>
      <c r="AJ99" s="60"/>
      <c r="AK99" s="60"/>
      <c r="AL99" s="60"/>
      <c r="AM99" s="164"/>
      <c r="AN99" s="164"/>
      <c r="AO99" s="164"/>
      <c r="AP99" s="164"/>
      <c r="AQ99" s="164"/>
      <c r="AR99" s="164"/>
      <c r="AS99" s="164"/>
      <c r="AT99" s="164"/>
      <c r="AU99" s="164"/>
      <c r="AV99" s="164"/>
      <c r="AW99" s="164"/>
      <c r="AX99" s="164"/>
      <c r="AY99" s="164"/>
      <c r="AZ99" s="164"/>
      <c r="BA99" s="164"/>
      <c r="BB99" s="164"/>
      <c r="BC99" s="164"/>
      <c r="BD99" s="164"/>
      <c r="BE99" s="164"/>
      <c r="BF99" s="164"/>
      <c r="BG99" s="164"/>
      <c r="BH99" s="164"/>
      <c r="BI99" s="164"/>
      <c r="BJ99" s="164"/>
      <c r="BK99" s="164"/>
      <c r="BL99" s="164"/>
      <c r="BM99" s="164"/>
      <c r="BN99" s="164"/>
      <c r="BO99" s="164"/>
      <c r="BP99" s="164"/>
      <c r="BQ99" s="164"/>
      <c r="BR99" s="164"/>
      <c r="BS99" s="164"/>
      <c r="BT99" s="164"/>
      <c r="BU99" s="164"/>
      <c r="BV99" s="164"/>
      <c r="BW99" s="164"/>
      <c r="BX99" s="164"/>
      <c r="BY99" s="164"/>
      <c r="BZ99" s="164"/>
    </row>
    <row r="100" spans="1:78" x14ac:dyDescent="0.25">
      <c r="A100" s="98" t="s">
        <v>212</v>
      </c>
      <c r="B100" s="84">
        <v>0</v>
      </c>
      <c r="C100" s="84">
        <v>0</v>
      </c>
      <c r="D100" s="84">
        <v>0</v>
      </c>
      <c r="E100" s="87">
        <v>0</v>
      </c>
      <c r="F100" s="87">
        <v>0</v>
      </c>
      <c r="G100" s="143"/>
      <c r="H100" s="143"/>
      <c r="I100" s="84">
        <v>0</v>
      </c>
      <c r="J100" s="84">
        <v>0</v>
      </c>
      <c r="K100" s="84">
        <v>0</v>
      </c>
      <c r="L100" s="84">
        <v>0</v>
      </c>
      <c r="M100" s="84">
        <v>0</v>
      </c>
      <c r="N100" s="143"/>
      <c r="O100" s="143"/>
      <c r="P100" s="163">
        <v>0</v>
      </c>
      <c r="Q100" s="163">
        <v>0</v>
      </c>
      <c r="R100" s="84">
        <v>0</v>
      </c>
      <c r="S100" s="84">
        <v>0</v>
      </c>
      <c r="T100" s="84">
        <v>0</v>
      </c>
      <c r="U100" s="143"/>
      <c r="V100" s="143"/>
      <c r="W100" s="84">
        <v>0</v>
      </c>
      <c r="X100" s="84">
        <v>0</v>
      </c>
      <c r="Y100" s="84">
        <v>0</v>
      </c>
      <c r="Z100" s="84">
        <v>0</v>
      </c>
      <c r="AA100" s="84">
        <v>0</v>
      </c>
      <c r="AB100" s="143"/>
      <c r="AC100" s="143"/>
      <c r="AD100" s="230">
        <f t="shared" ref="AD100:AD105" si="43">SUM(B100:AC100)</f>
        <v>0</v>
      </c>
    </row>
    <row r="101" spans="1:78" x14ac:dyDescent="0.25">
      <c r="A101" s="98" t="s">
        <v>213</v>
      </c>
      <c r="B101" s="84">
        <v>45</v>
      </c>
      <c r="C101" s="84">
        <v>44</v>
      </c>
      <c r="D101" s="84">
        <v>51</v>
      </c>
      <c r="E101" s="87">
        <v>50</v>
      </c>
      <c r="F101" s="87"/>
      <c r="G101" s="143"/>
      <c r="H101" s="143"/>
      <c r="I101" s="84">
        <v>48</v>
      </c>
      <c r="J101" s="84">
        <v>39</v>
      </c>
      <c r="K101" s="84">
        <v>32</v>
      </c>
      <c r="L101" s="84">
        <v>47</v>
      </c>
      <c r="M101" s="84">
        <v>53</v>
      </c>
      <c r="N101" s="143"/>
      <c r="O101" s="143"/>
      <c r="P101" s="163">
        <v>56</v>
      </c>
      <c r="Q101" s="163">
        <v>55</v>
      </c>
      <c r="R101" s="84">
        <v>77</v>
      </c>
      <c r="S101" s="84">
        <v>55</v>
      </c>
      <c r="T101" s="84">
        <v>53</v>
      </c>
      <c r="U101" s="143"/>
      <c r="V101" s="143"/>
      <c r="W101" s="84">
        <v>43</v>
      </c>
      <c r="X101" s="84">
        <v>66</v>
      </c>
      <c r="Y101" s="84">
        <v>40</v>
      </c>
      <c r="Z101" s="84">
        <v>53</v>
      </c>
      <c r="AA101" s="84">
        <v>58</v>
      </c>
      <c r="AB101" s="143"/>
      <c r="AC101" s="143"/>
      <c r="AD101" s="230">
        <f t="shared" si="43"/>
        <v>965</v>
      </c>
    </row>
    <row r="102" spans="1:78" s="100" customFormat="1" x14ac:dyDescent="0.25">
      <c r="A102" s="99" t="s">
        <v>214</v>
      </c>
      <c r="B102" s="84">
        <v>9</v>
      </c>
      <c r="C102" s="84">
        <v>7</v>
      </c>
      <c r="D102" s="84">
        <v>14</v>
      </c>
      <c r="E102" s="87">
        <v>6</v>
      </c>
      <c r="F102" s="87">
        <v>5</v>
      </c>
      <c r="G102" s="143"/>
      <c r="H102" s="143"/>
      <c r="I102" s="84">
        <v>7</v>
      </c>
      <c r="J102" s="84">
        <v>5</v>
      </c>
      <c r="K102" s="84">
        <v>7</v>
      </c>
      <c r="L102" s="84">
        <v>9</v>
      </c>
      <c r="M102" s="84">
        <v>7</v>
      </c>
      <c r="N102" s="143"/>
      <c r="O102" s="143"/>
      <c r="P102" s="163">
        <v>7</v>
      </c>
      <c r="Q102" s="163">
        <v>5</v>
      </c>
      <c r="R102" s="84">
        <v>1</v>
      </c>
      <c r="S102" s="84">
        <v>9</v>
      </c>
      <c r="T102" s="84">
        <v>4</v>
      </c>
      <c r="U102" s="143"/>
      <c r="V102" s="143"/>
      <c r="W102" s="84">
        <v>8</v>
      </c>
      <c r="X102" s="84">
        <v>6</v>
      </c>
      <c r="Y102" s="84">
        <v>6</v>
      </c>
      <c r="Z102" s="84">
        <v>5</v>
      </c>
      <c r="AA102" s="84">
        <v>8</v>
      </c>
      <c r="AB102" s="143"/>
      <c r="AC102" s="143"/>
      <c r="AD102" s="230">
        <f t="shared" si="43"/>
        <v>135</v>
      </c>
      <c r="AE102" s="60"/>
      <c r="AF102" s="60"/>
      <c r="AG102" s="60"/>
      <c r="AH102" s="60"/>
      <c r="AI102" s="60"/>
      <c r="AJ102" s="60"/>
      <c r="AK102" s="60"/>
      <c r="AL102" s="60"/>
      <c r="AM102" s="60"/>
      <c r="AN102" s="60"/>
      <c r="AO102" s="60"/>
      <c r="AP102" s="60"/>
      <c r="AQ102" s="60"/>
      <c r="AR102" s="60"/>
      <c r="AS102" s="60"/>
      <c r="AT102" s="60"/>
      <c r="AU102" s="60"/>
      <c r="AV102" s="60"/>
      <c r="AW102" s="60"/>
      <c r="AX102" s="60"/>
      <c r="AY102" s="60"/>
      <c r="AZ102" s="60"/>
      <c r="BA102" s="60"/>
      <c r="BB102" s="60"/>
      <c r="BC102" s="60"/>
      <c r="BD102" s="60"/>
      <c r="BE102" s="60"/>
      <c r="BF102" s="60"/>
      <c r="BG102" s="60"/>
      <c r="BH102" s="60"/>
      <c r="BI102" s="60"/>
      <c r="BJ102" s="60"/>
      <c r="BK102" s="60"/>
      <c r="BL102" s="60"/>
      <c r="BM102" s="60"/>
      <c r="BN102" s="60"/>
      <c r="BO102" s="60"/>
      <c r="BP102" s="60"/>
      <c r="BQ102" s="60"/>
      <c r="BR102" s="60"/>
      <c r="BS102" s="60"/>
      <c r="BT102" s="60"/>
      <c r="BU102" s="60"/>
      <c r="BV102" s="60"/>
      <c r="BW102" s="60"/>
      <c r="BX102" s="60"/>
      <c r="BY102" s="60"/>
      <c r="BZ102" s="60"/>
    </row>
    <row r="103" spans="1:78" x14ac:dyDescent="0.25">
      <c r="A103" s="99" t="s">
        <v>215</v>
      </c>
      <c r="B103" s="84">
        <v>6</v>
      </c>
      <c r="C103" s="84">
        <v>0</v>
      </c>
      <c r="D103" s="84">
        <v>8</v>
      </c>
      <c r="E103" s="87">
        <v>4</v>
      </c>
      <c r="F103" s="87">
        <v>6</v>
      </c>
      <c r="G103" s="143"/>
      <c r="H103" s="143"/>
      <c r="I103" s="84">
        <v>9</v>
      </c>
      <c r="J103" s="84">
        <v>8</v>
      </c>
      <c r="K103" s="84">
        <v>1</v>
      </c>
      <c r="L103" s="84">
        <v>4</v>
      </c>
      <c r="M103" s="84">
        <v>9</v>
      </c>
      <c r="N103" s="143"/>
      <c r="O103" s="143"/>
      <c r="P103" s="163">
        <v>9</v>
      </c>
      <c r="Q103" s="163">
        <v>3</v>
      </c>
      <c r="R103" s="84">
        <v>1</v>
      </c>
      <c r="S103" s="84">
        <v>1</v>
      </c>
      <c r="T103" s="84">
        <v>4</v>
      </c>
      <c r="U103" s="143"/>
      <c r="V103" s="143"/>
      <c r="W103" s="84">
        <v>4</v>
      </c>
      <c r="X103" s="84">
        <v>4</v>
      </c>
      <c r="Y103" s="84">
        <v>1</v>
      </c>
      <c r="Z103" s="84">
        <v>9</v>
      </c>
      <c r="AA103" s="84">
        <v>7</v>
      </c>
      <c r="AB103" s="143"/>
      <c r="AC103" s="143"/>
      <c r="AD103" s="230">
        <f t="shared" si="43"/>
        <v>98</v>
      </c>
    </row>
    <row r="104" spans="1:78" x14ac:dyDescent="0.25">
      <c r="A104" s="105" t="s">
        <v>216</v>
      </c>
      <c r="B104" s="84">
        <v>1</v>
      </c>
      <c r="C104" s="84">
        <v>0</v>
      </c>
      <c r="D104" s="163">
        <v>0</v>
      </c>
      <c r="E104" s="211">
        <v>0</v>
      </c>
      <c r="F104" s="211">
        <v>2</v>
      </c>
      <c r="G104" s="144"/>
      <c r="H104" s="143"/>
      <c r="I104" s="84">
        <v>1</v>
      </c>
      <c r="J104" s="84">
        <v>0</v>
      </c>
      <c r="K104" s="163">
        <v>0</v>
      </c>
      <c r="L104" s="163">
        <v>1</v>
      </c>
      <c r="M104" s="163">
        <v>0</v>
      </c>
      <c r="N104" s="144"/>
      <c r="O104" s="144"/>
      <c r="P104" s="163">
        <v>0</v>
      </c>
      <c r="Q104" s="163">
        <v>0</v>
      </c>
      <c r="R104" s="163">
        <v>0</v>
      </c>
      <c r="S104" s="163">
        <v>0</v>
      </c>
      <c r="T104" s="163">
        <v>0</v>
      </c>
      <c r="U104" s="144"/>
      <c r="V104" s="144"/>
      <c r="W104" s="84">
        <v>1</v>
      </c>
      <c r="X104" s="84">
        <v>0</v>
      </c>
      <c r="Y104" s="163">
        <v>0</v>
      </c>
      <c r="Z104" s="163">
        <v>1</v>
      </c>
      <c r="AA104" s="163">
        <v>0</v>
      </c>
      <c r="AB104" s="144"/>
      <c r="AC104" s="144"/>
      <c r="AD104" s="230">
        <f t="shared" si="43"/>
        <v>7</v>
      </c>
    </row>
    <row r="105" spans="1:78" s="1" customFormat="1" x14ac:dyDescent="0.25">
      <c r="A105" s="98" t="s">
        <v>211</v>
      </c>
      <c r="B105" s="84">
        <v>53</v>
      </c>
      <c r="C105" s="84">
        <v>39</v>
      </c>
      <c r="D105" s="84">
        <v>62</v>
      </c>
      <c r="E105" s="87">
        <v>59</v>
      </c>
      <c r="F105" s="87">
        <v>47</v>
      </c>
      <c r="G105" s="143"/>
      <c r="H105" s="143"/>
      <c r="I105" s="84">
        <v>40</v>
      </c>
      <c r="J105" s="84">
        <v>72</v>
      </c>
      <c r="K105" s="84">
        <v>47</v>
      </c>
      <c r="L105" s="84">
        <v>44</v>
      </c>
      <c r="M105" s="84">
        <v>47</v>
      </c>
      <c r="N105" s="143"/>
      <c r="O105" s="143"/>
      <c r="P105" s="84">
        <v>63</v>
      </c>
      <c r="Q105" s="84">
        <v>67</v>
      </c>
      <c r="R105" s="84">
        <v>66</v>
      </c>
      <c r="S105" s="84">
        <v>72</v>
      </c>
      <c r="T105" s="84">
        <v>40</v>
      </c>
      <c r="U105" s="143"/>
      <c r="V105" s="143"/>
      <c r="W105" s="84">
        <v>64</v>
      </c>
      <c r="X105" s="84">
        <v>65</v>
      </c>
      <c r="Y105" s="84">
        <v>41</v>
      </c>
      <c r="Z105" s="84">
        <v>58</v>
      </c>
      <c r="AA105" s="84">
        <v>60</v>
      </c>
      <c r="AB105" s="143"/>
      <c r="AC105" s="143"/>
      <c r="AD105" s="230">
        <f t="shared" si="43"/>
        <v>1106</v>
      </c>
      <c r="AE105" s="60"/>
      <c r="AF105" s="60"/>
      <c r="AG105" s="60"/>
      <c r="AH105" s="60"/>
      <c r="AI105" s="60"/>
      <c r="AJ105" s="60"/>
      <c r="AK105" s="60"/>
      <c r="AL105" s="60"/>
      <c r="AM105" s="84"/>
      <c r="AN105" s="84"/>
      <c r="AO105" s="84"/>
      <c r="AP105" s="84"/>
      <c r="AQ105" s="84"/>
      <c r="AR105" s="84"/>
      <c r="AS105" s="84"/>
      <c r="AT105" s="84"/>
      <c r="AU105" s="84"/>
      <c r="AV105" s="84"/>
      <c r="AW105" s="84"/>
      <c r="AX105" s="84"/>
      <c r="AY105" s="84"/>
      <c r="AZ105" s="84"/>
      <c r="BA105" s="84"/>
      <c r="BB105" s="84"/>
      <c r="BC105" s="84"/>
      <c r="BD105" s="84"/>
      <c r="BE105" s="84"/>
      <c r="BF105" s="84"/>
      <c r="BG105" s="84"/>
      <c r="BH105" s="84"/>
      <c r="BI105" s="84"/>
      <c r="BJ105" s="84"/>
      <c r="BK105" s="84"/>
      <c r="BL105" s="84"/>
      <c r="BM105" s="84"/>
      <c r="BN105" s="84"/>
      <c r="BO105" s="84"/>
      <c r="BP105" s="84"/>
      <c r="BQ105" s="84"/>
      <c r="BR105" s="84"/>
      <c r="BS105" s="84"/>
      <c r="BT105" s="84"/>
      <c r="BU105" s="84"/>
      <c r="BV105" s="84"/>
      <c r="BW105" s="84"/>
      <c r="BX105" s="84"/>
      <c r="BY105" s="84"/>
      <c r="BZ105" s="84"/>
    </row>
    <row r="106" spans="1:78" x14ac:dyDescent="0.25">
      <c r="I106" s="213"/>
      <c r="J106" s="213"/>
      <c r="K106" s="213"/>
      <c r="L106" s="213"/>
      <c r="M106" s="213"/>
      <c r="N106" s="213"/>
      <c r="O106" s="214"/>
      <c r="P106" s="214"/>
      <c r="Q106" s="214"/>
      <c r="T106" s="100"/>
      <c r="U106" s="100"/>
    </row>
    <row r="107" spans="1:78" x14ac:dyDescent="0.25">
      <c r="I107" s="213"/>
      <c r="J107" s="213"/>
      <c r="K107" s="213"/>
      <c r="L107" s="213"/>
      <c r="M107" s="213"/>
      <c r="N107" s="213"/>
      <c r="O107" s="214"/>
      <c r="P107" s="214"/>
      <c r="Q107" s="214"/>
    </row>
    <row r="108" spans="1:78" x14ac:dyDescent="0.25">
      <c r="I108" s="213"/>
      <c r="J108" s="213"/>
      <c r="K108" s="213"/>
      <c r="L108" s="215"/>
      <c r="M108" s="213"/>
      <c r="N108" s="213"/>
      <c r="O108" s="216"/>
      <c r="P108" s="214"/>
      <c r="Q108" s="217"/>
      <c r="S108" s="221"/>
      <c r="T108" s="221"/>
      <c r="W108" s="221"/>
      <c r="X108" s="221"/>
      <c r="Y108" s="221"/>
    </row>
    <row r="109" spans="1:78" x14ac:dyDescent="0.25">
      <c r="M109" s="221"/>
      <c r="S109" s="221"/>
      <c r="T109" s="221"/>
      <c r="X109" s="221"/>
      <c r="Y109" s="221"/>
    </row>
    <row r="110" spans="1:78" x14ac:dyDescent="0.25">
      <c r="M110" s="221"/>
      <c r="S110" s="221"/>
      <c r="T110" s="221"/>
      <c r="X110" s="221"/>
      <c r="Y110" s="221"/>
    </row>
    <row r="111" spans="1:78" x14ac:dyDescent="0.25">
      <c r="M111" s="221"/>
      <c r="S111" s="221"/>
      <c r="T111" s="221"/>
      <c r="X111" s="221"/>
      <c r="Y111" s="221"/>
    </row>
    <row r="112" spans="1:78" x14ac:dyDescent="0.25">
      <c r="M112" s="221"/>
      <c r="S112" s="221"/>
      <c r="T112" s="221"/>
      <c r="X112" s="221"/>
      <c r="Y112" s="221"/>
    </row>
    <row r="113" spans="19:25" x14ac:dyDescent="0.25">
      <c r="S113" s="221"/>
      <c r="T113" s="221"/>
      <c r="X113" s="221"/>
      <c r="Y113" s="221"/>
    </row>
    <row r="114" spans="19:25" x14ac:dyDescent="0.25">
      <c r="S114" s="221"/>
      <c r="T114" s="221"/>
      <c r="X114" s="221"/>
      <c r="Y114" s="221"/>
    </row>
    <row r="115" spans="19:25" x14ac:dyDescent="0.25">
      <c r="S115" s="221"/>
      <c r="T115" s="221"/>
      <c r="X115" s="221"/>
      <c r="Y115" s="221"/>
    </row>
    <row r="116" spans="19:25" x14ac:dyDescent="0.25">
      <c r="T116" s="221"/>
      <c r="X116" s="221"/>
      <c r="Y116" s="221"/>
    </row>
    <row r="117" spans="19:25" x14ac:dyDescent="0.25">
      <c r="T117" s="221"/>
      <c r="X117" s="221"/>
      <c r="Y117" s="221"/>
    </row>
    <row r="118" spans="19:25" x14ac:dyDescent="0.25">
      <c r="T118" s="221"/>
      <c r="X118" s="221"/>
      <c r="Y118" s="221"/>
    </row>
    <row r="119" spans="19:25" x14ac:dyDescent="0.25">
      <c r="X119" s="221"/>
      <c r="Y119" s="221"/>
    </row>
    <row r="120" spans="19:25" x14ac:dyDescent="0.25">
      <c r="X120" s="221"/>
      <c r="Y120" s="221"/>
    </row>
    <row r="121" spans="19:25" x14ac:dyDescent="0.25">
      <c r="X121" s="221"/>
      <c r="Y121" s="221"/>
    </row>
    <row r="122" spans="19:25" x14ac:dyDescent="0.25">
      <c r="X122" s="221"/>
      <c r="Y122" s="221"/>
    </row>
    <row r="123" spans="19:25" x14ac:dyDescent="0.25">
      <c r="X123" s="221"/>
      <c r="Y123" s="221"/>
    </row>
    <row r="124" spans="19:25" x14ac:dyDescent="0.25">
      <c r="X124" s="221"/>
      <c r="Y124" s="221"/>
    </row>
    <row r="125" spans="19:25" x14ac:dyDescent="0.25">
      <c r="X125" s="221"/>
      <c r="Y125" s="221"/>
    </row>
    <row r="126" spans="19:25" x14ac:dyDescent="0.25">
      <c r="Y126" s="221"/>
    </row>
    <row r="127" spans="19:25" x14ac:dyDescent="0.25">
      <c r="Y127" s="221"/>
    </row>
    <row r="128" spans="19:25" x14ac:dyDescent="0.25">
      <c r="Y128" s="221"/>
    </row>
    <row r="129" spans="25:25" x14ac:dyDescent="0.25">
      <c r="Y129" s="221"/>
    </row>
    <row r="135" spans="25:25" x14ac:dyDescent="0.25">
      <c r="Y135" s="221"/>
    </row>
    <row r="136" spans="25:25" x14ac:dyDescent="0.25">
      <c r="Y136" s="221">
        <v>1.1226851851851851E-3</v>
      </c>
    </row>
    <row r="137" spans="25:25" x14ac:dyDescent="0.25">
      <c r="Y137" s="221">
        <v>9.6412037037037039E-3</v>
      </c>
    </row>
    <row r="138" spans="25:25" x14ac:dyDescent="0.25">
      <c r="Y138" s="221">
        <v>1.9675925925925924E-3</v>
      </c>
    </row>
    <row r="139" spans="25:25" x14ac:dyDescent="0.25">
      <c r="Y139" s="221">
        <v>9.3865740740740732E-3</v>
      </c>
    </row>
    <row r="140" spans="25:25" x14ac:dyDescent="0.25">
      <c r="Y140" s="221">
        <v>6.134259259259259E-4</v>
      </c>
    </row>
  </sheetData>
  <mergeCells count="3">
    <mergeCell ref="A11:XFD11"/>
    <mergeCell ref="A18:XFD19"/>
    <mergeCell ref="A29:XFD29"/>
  </mergeCell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AL185"/>
  <sheetViews>
    <sheetView topLeftCell="A58" zoomScale="90" zoomScaleNormal="90" workbookViewId="0">
      <pane xSplit="1" topLeftCell="B1" activePane="topRight" state="frozen"/>
      <selection pane="topRight" activeCell="B78" sqref="B78"/>
    </sheetView>
  </sheetViews>
  <sheetFormatPr defaultRowHeight="15" x14ac:dyDescent="0.25"/>
  <cols>
    <col min="1" max="1" width="90.5703125" bestFit="1" customWidth="1"/>
    <col min="2" max="14" width="11.7109375" customWidth="1"/>
    <col min="15" max="17" width="11.7109375" style="194" customWidth="1"/>
    <col min="18" max="18" width="11.7109375" style="78" customWidth="1"/>
    <col min="19" max="29" width="11.7109375" customWidth="1"/>
    <col min="30" max="30" width="12.28515625" bestFit="1" customWidth="1"/>
    <col min="31" max="31" width="13.7109375" customWidth="1"/>
    <col min="32" max="32" width="15" customWidth="1"/>
    <col min="33" max="33" width="12.28515625" style="324" bestFit="1" customWidth="1"/>
  </cols>
  <sheetData>
    <row r="1" spans="1:34" s="82" customFormat="1" ht="15.75" thickBot="1" x14ac:dyDescent="0.3">
      <c r="A1" s="80"/>
      <c r="B1" s="81">
        <v>44256</v>
      </c>
      <c r="C1" s="81">
        <v>44257</v>
      </c>
      <c r="D1" s="81">
        <v>44258</v>
      </c>
      <c r="E1" s="81">
        <v>44259</v>
      </c>
      <c r="F1" s="81">
        <v>44260</v>
      </c>
      <c r="G1" s="81">
        <v>44261</v>
      </c>
      <c r="H1" s="81">
        <v>44262</v>
      </c>
      <c r="I1" s="81">
        <v>44263</v>
      </c>
      <c r="J1" s="81">
        <v>44264</v>
      </c>
      <c r="K1" s="81">
        <v>44265</v>
      </c>
      <c r="L1" s="81">
        <v>44266</v>
      </c>
      <c r="M1" s="81">
        <v>44267</v>
      </c>
      <c r="N1" s="81">
        <v>44268</v>
      </c>
      <c r="O1" s="81">
        <v>44269</v>
      </c>
      <c r="P1" s="81">
        <v>44270</v>
      </c>
      <c r="Q1" s="81">
        <v>44271</v>
      </c>
      <c r="R1" s="81">
        <v>44272</v>
      </c>
      <c r="S1" s="81">
        <v>44273</v>
      </c>
      <c r="T1" s="81">
        <v>44274</v>
      </c>
      <c r="U1" s="81">
        <v>44275</v>
      </c>
      <c r="V1" s="81">
        <v>44276</v>
      </c>
      <c r="W1" s="81">
        <v>44277</v>
      </c>
      <c r="X1" s="81">
        <v>44278</v>
      </c>
      <c r="Y1" s="81">
        <v>44279</v>
      </c>
      <c r="Z1" s="81">
        <v>44280</v>
      </c>
      <c r="AA1" s="81">
        <v>44281</v>
      </c>
      <c r="AB1" s="81">
        <v>44282</v>
      </c>
      <c r="AC1" s="81">
        <v>44283</v>
      </c>
      <c r="AD1" s="81">
        <v>44284</v>
      </c>
      <c r="AE1" s="81">
        <v>44285</v>
      </c>
      <c r="AF1" s="301">
        <v>44286</v>
      </c>
      <c r="AG1" s="80" t="s">
        <v>126</v>
      </c>
      <c r="AH1" s="310"/>
    </row>
    <row r="2" spans="1:34" s="49" customFormat="1" ht="15.75" hidden="1" thickBot="1" x14ac:dyDescent="0.3">
      <c r="A2" s="114" t="s">
        <v>137</v>
      </c>
      <c r="B2" s="48">
        <v>44075</v>
      </c>
      <c r="C2" s="48">
        <v>44076</v>
      </c>
      <c r="D2" s="48">
        <v>44077</v>
      </c>
      <c r="E2" s="48">
        <v>44078</v>
      </c>
      <c r="F2" s="48">
        <v>44079</v>
      </c>
      <c r="G2" s="48">
        <v>44080</v>
      </c>
      <c r="H2" s="48">
        <v>44081</v>
      </c>
      <c r="I2" s="48">
        <v>44082</v>
      </c>
      <c r="J2" s="48">
        <v>44083</v>
      </c>
      <c r="K2" s="48">
        <v>44084</v>
      </c>
      <c r="L2" s="48">
        <v>44085</v>
      </c>
      <c r="M2" s="48">
        <v>44086</v>
      </c>
      <c r="N2" s="48">
        <v>44087</v>
      </c>
      <c r="O2" s="48">
        <v>44088</v>
      </c>
      <c r="P2" s="48">
        <v>44089</v>
      </c>
      <c r="Q2" s="48">
        <v>44090</v>
      </c>
      <c r="R2" s="197">
        <v>44091</v>
      </c>
      <c r="S2" s="48">
        <v>44092</v>
      </c>
      <c r="T2" s="48">
        <v>44093</v>
      </c>
      <c r="U2" s="48">
        <v>44094</v>
      </c>
      <c r="V2" s="48">
        <v>44095</v>
      </c>
      <c r="W2" s="48">
        <v>44096</v>
      </c>
      <c r="X2" s="48">
        <v>44097</v>
      </c>
      <c r="Y2" s="48">
        <v>44098</v>
      </c>
      <c r="Z2" s="48">
        <v>44099</v>
      </c>
      <c r="AA2" s="48">
        <v>44100</v>
      </c>
      <c r="AB2" s="48">
        <v>44101</v>
      </c>
      <c r="AC2" s="48">
        <v>44102</v>
      </c>
      <c r="AF2" s="302"/>
      <c r="AG2" s="316"/>
      <c r="AH2" s="311"/>
    </row>
    <row r="3" spans="1:34" s="24" customFormat="1" ht="15.75" hidden="1" thickBot="1" x14ac:dyDescent="0.3">
      <c r="A3" s="26" t="s">
        <v>0</v>
      </c>
      <c r="B3" s="23">
        <v>63</v>
      </c>
      <c r="C3" s="23"/>
      <c r="H3" s="1"/>
      <c r="I3" s="1"/>
      <c r="J3" s="1"/>
      <c r="O3" s="188"/>
      <c r="P3" s="188"/>
      <c r="Q3" s="188"/>
      <c r="R3" s="198"/>
      <c r="X3" s="25"/>
      <c r="AA3" s="25"/>
      <c r="AB3" s="25"/>
      <c r="AC3" s="25"/>
      <c r="AF3" s="303"/>
      <c r="AG3" s="317"/>
      <c r="AH3" s="23"/>
    </row>
    <row r="4" spans="1:34" s="1" customFormat="1" ht="15.75" hidden="1" thickBot="1" x14ac:dyDescent="0.3">
      <c r="A4" s="27" t="s">
        <v>1</v>
      </c>
      <c r="B4" s="22">
        <v>33</v>
      </c>
      <c r="C4" s="22"/>
      <c r="O4" s="189"/>
      <c r="P4" s="189"/>
      <c r="Q4" s="189"/>
      <c r="R4" s="143"/>
      <c r="X4" s="2"/>
      <c r="AA4" s="2"/>
      <c r="AB4" s="2"/>
      <c r="AC4" s="2"/>
      <c r="AF4" s="248"/>
      <c r="AG4" s="318"/>
      <c r="AH4" s="22"/>
    </row>
    <row r="5" spans="1:34" s="1" customFormat="1" ht="15.75" hidden="1" thickBot="1" x14ac:dyDescent="0.3">
      <c r="A5" s="27" t="s">
        <v>2</v>
      </c>
      <c r="B5" s="22">
        <v>30</v>
      </c>
      <c r="C5" s="22"/>
      <c r="O5" s="189"/>
      <c r="P5" s="189"/>
      <c r="Q5" s="189"/>
      <c r="R5" s="143"/>
      <c r="X5" s="2"/>
      <c r="AA5" s="2"/>
      <c r="AB5" s="2"/>
      <c r="AC5" s="2"/>
      <c r="AF5" s="248"/>
      <c r="AG5" s="318"/>
      <c r="AH5" s="22"/>
    </row>
    <row r="6" spans="1:34" s="1" customFormat="1" ht="15.75" hidden="1" thickBot="1" x14ac:dyDescent="0.3">
      <c r="A6" s="28" t="s">
        <v>3</v>
      </c>
      <c r="B6" s="70">
        <v>2.0127314814814817E-2</v>
      </c>
      <c r="C6" s="70"/>
      <c r="D6" s="64"/>
      <c r="E6" s="64"/>
      <c r="F6" s="64"/>
      <c r="G6" s="64"/>
      <c r="H6" s="64"/>
      <c r="I6" s="64"/>
      <c r="J6" s="64"/>
      <c r="K6" s="64"/>
      <c r="L6" s="64"/>
      <c r="M6" s="64"/>
      <c r="N6" s="64"/>
      <c r="O6" s="190"/>
      <c r="P6" s="190"/>
      <c r="Q6" s="190"/>
      <c r="R6" s="199"/>
      <c r="S6" s="64"/>
      <c r="T6" s="64"/>
      <c r="U6" s="64"/>
      <c r="V6" s="64"/>
      <c r="W6" s="64"/>
      <c r="X6" s="4"/>
      <c r="Y6" s="64"/>
      <c r="Z6" s="64"/>
      <c r="AA6" s="4"/>
      <c r="AB6" s="4"/>
      <c r="AC6" s="5"/>
      <c r="AF6" s="248"/>
      <c r="AG6" s="318"/>
      <c r="AH6" s="22"/>
    </row>
    <row r="7" spans="1:34" s="1" customFormat="1" ht="15.75" hidden="1" thickBot="1" x14ac:dyDescent="0.3">
      <c r="A7" s="28" t="s">
        <v>50</v>
      </c>
      <c r="B7" s="70">
        <v>3.1249999999999997E-3</v>
      </c>
      <c r="C7" s="70"/>
      <c r="D7" s="64"/>
      <c r="E7" s="64"/>
      <c r="F7" s="64"/>
      <c r="G7" s="64"/>
      <c r="H7" s="64"/>
      <c r="I7" s="64"/>
      <c r="J7" s="64"/>
      <c r="K7" s="64"/>
      <c r="L7" s="64"/>
      <c r="M7" s="64"/>
      <c r="N7" s="64"/>
      <c r="O7" s="190"/>
      <c r="P7" s="190"/>
      <c r="Q7" s="190"/>
      <c r="R7" s="199"/>
      <c r="S7" s="64"/>
      <c r="T7" s="64"/>
      <c r="U7" s="64"/>
      <c r="V7" s="64"/>
      <c r="W7" s="64"/>
      <c r="X7" s="4"/>
      <c r="Y7" s="64"/>
      <c r="Z7" s="64"/>
      <c r="AA7" s="5"/>
      <c r="AB7" s="5"/>
      <c r="AC7" s="4"/>
      <c r="AF7" s="248"/>
      <c r="AG7" s="318"/>
      <c r="AH7" s="22"/>
    </row>
    <row r="8" spans="1:34" s="1" customFormat="1" ht="15.75" hidden="1" thickBot="1" x14ac:dyDescent="0.3">
      <c r="A8" s="28" t="s">
        <v>125</v>
      </c>
      <c r="B8" s="70">
        <v>1.4444444444444446E-2</v>
      </c>
      <c r="C8" s="70"/>
      <c r="D8" s="64"/>
      <c r="E8" s="64"/>
      <c r="F8" s="64"/>
      <c r="G8" s="64"/>
      <c r="H8" s="64"/>
      <c r="I8" s="64"/>
      <c r="J8" s="64"/>
      <c r="K8" s="64"/>
      <c r="L8" s="64"/>
      <c r="M8" s="64"/>
      <c r="N8" s="64"/>
      <c r="O8" s="190"/>
      <c r="P8" s="190"/>
      <c r="Q8" s="190"/>
      <c r="R8" s="199"/>
      <c r="S8" s="64"/>
      <c r="T8" s="64"/>
      <c r="U8" s="64"/>
      <c r="V8" s="64"/>
      <c r="W8" s="64"/>
      <c r="X8" s="4"/>
      <c r="Y8" s="64"/>
      <c r="Z8" s="64"/>
      <c r="AA8" s="5"/>
      <c r="AB8" s="5"/>
      <c r="AC8" s="4"/>
      <c r="AF8" s="248"/>
      <c r="AG8" s="318"/>
      <c r="AH8" s="22"/>
    </row>
    <row r="9" spans="1:34" s="17" customFormat="1" ht="15.75" hidden="1" thickBot="1" x14ac:dyDescent="0.3">
      <c r="A9" s="37" t="s">
        <v>51</v>
      </c>
      <c r="B9" s="3">
        <f>SUM(B4/B3)</f>
        <v>0.52380952380952384</v>
      </c>
      <c r="C9" s="3" t="e">
        <f>SUM(C4/C3)</f>
        <v>#DIV/0!</v>
      </c>
      <c r="D9" s="3" t="e">
        <f>SUM(D4/D3)</f>
        <v>#DIV/0!</v>
      </c>
      <c r="E9" s="3" t="e">
        <f t="shared" ref="E9:AD9" si="0">SUM(E4/E3)</f>
        <v>#DIV/0!</v>
      </c>
      <c r="F9" s="3" t="e">
        <f t="shared" si="0"/>
        <v>#DIV/0!</v>
      </c>
      <c r="G9" s="3" t="e">
        <f t="shared" si="0"/>
        <v>#DIV/0!</v>
      </c>
      <c r="H9" s="3" t="e">
        <f t="shared" si="0"/>
        <v>#DIV/0!</v>
      </c>
      <c r="I9" s="3" t="e">
        <f t="shared" si="0"/>
        <v>#DIV/0!</v>
      </c>
      <c r="J9" s="3" t="e">
        <f t="shared" si="0"/>
        <v>#DIV/0!</v>
      </c>
      <c r="K9" s="3" t="e">
        <f t="shared" si="0"/>
        <v>#DIV/0!</v>
      </c>
      <c r="L9" s="3" t="e">
        <f t="shared" si="0"/>
        <v>#DIV/0!</v>
      </c>
      <c r="M9" s="3" t="e">
        <f t="shared" si="0"/>
        <v>#DIV/0!</v>
      </c>
      <c r="N9" s="3" t="e">
        <f t="shared" si="0"/>
        <v>#DIV/0!</v>
      </c>
      <c r="O9" s="191" t="e">
        <f t="shared" si="0"/>
        <v>#DIV/0!</v>
      </c>
      <c r="P9" s="191" t="e">
        <f t="shared" si="0"/>
        <v>#DIV/0!</v>
      </c>
      <c r="Q9" s="191" t="e">
        <f t="shared" si="0"/>
        <v>#DIV/0!</v>
      </c>
      <c r="R9" s="200" t="e">
        <f t="shared" si="0"/>
        <v>#DIV/0!</v>
      </c>
      <c r="S9" s="3" t="e">
        <f t="shared" si="0"/>
        <v>#DIV/0!</v>
      </c>
      <c r="T9" s="3" t="e">
        <f t="shared" si="0"/>
        <v>#DIV/0!</v>
      </c>
      <c r="U9" s="3" t="e">
        <f t="shared" si="0"/>
        <v>#DIV/0!</v>
      </c>
      <c r="V9" s="3" t="e">
        <f t="shared" si="0"/>
        <v>#DIV/0!</v>
      </c>
      <c r="W9" s="3" t="e">
        <f t="shared" si="0"/>
        <v>#DIV/0!</v>
      </c>
      <c r="X9" s="3" t="e">
        <f t="shared" si="0"/>
        <v>#DIV/0!</v>
      </c>
      <c r="Y9" s="3" t="e">
        <f t="shared" si="0"/>
        <v>#DIV/0!</v>
      </c>
      <c r="Z9" s="3" t="e">
        <f t="shared" si="0"/>
        <v>#DIV/0!</v>
      </c>
      <c r="AA9" s="3" t="e">
        <f t="shared" si="0"/>
        <v>#DIV/0!</v>
      </c>
      <c r="AB9" s="3" t="e">
        <f t="shared" si="0"/>
        <v>#DIV/0!</v>
      </c>
      <c r="AC9" s="3" t="e">
        <f t="shared" si="0"/>
        <v>#DIV/0!</v>
      </c>
      <c r="AD9" s="3" t="e">
        <f t="shared" si="0"/>
        <v>#DIV/0!</v>
      </c>
      <c r="AF9" s="304"/>
      <c r="AG9" s="319" t="e">
        <f t="shared" ref="AG9" si="1">SUM(AG4/AG3)</f>
        <v>#DIV/0!</v>
      </c>
      <c r="AH9" s="312"/>
    </row>
    <row r="10" spans="1:34" s="17" customFormat="1" ht="15.75" hidden="1" thickBot="1" x14ac:dyDescent="0.3">
      <c r="A10" s="36" t="s">
        <v>45</v>
      </c>
      <c r="B10" s="3">
        <f>SUM(B5/B3)</f>
        <v>0.47619047619047616</v>
      </c>
      <c r="C10" s="3" t="e">
        <f>SUM(C5/C3)</f>
        <v>#DIV/0!</v>
      </c>
      <c r="D10" s="3" t="e">
        <f>SUM(D5/D3)</f>
        <v>#DIV/0!</v>
      </c>
      <c r="E10" s="3" t="e">
        <f t="shared" ref="E10:AD10" si="2">SUM(E5/E3)</f>
        <v>#DIV/0!</v>
      </c>
      <c r="F10" s="3" t="e">
        <f t="shared" si="2"/>
        <v>#DIV/0!</v>
      </c>
      <c r="G10" s="3" t="e">
        <f t="shared" si="2"/>
        <v>#DIV/0!</v>
      </c>
      <c r="H10" s="3" t="e">
        <f t="shared" si="2"/>
        <v>#DIV/0!</v>
      </c>
      <c r="I10" s="3" t="e">
        <f t="shared" si="2"/>
        <v>#DIV/0!</v>
      </c>
      <c r="J10" s="3" t="e">
        <f t="shared" si="2"/>
        <v>#DIV/0!</v>
      </c>
      <c r="K10" s="3" t="e">
        <f t="shared" si="2"/>
        <v>#DIV/0!</v>
      </c>
      <c r="L10" s="3" t="e">
        <f t="shared" si="2"/>
        <v>#DIV/0!</v>
      </c>
      <c r="M10" s="3" t="e">
        <f t="shared" si="2"/>
        <v>#DIV/0!</v>
      </c>
      <c r="N10" s="3" t="e">
        <f t="shared" si="2"/>
        <v>#DIV/0!</v>
      </c>
      <c r="O10" s="191" t="e">
        <f t="shared" si="2"/>
        <v>#DIV/0!</v>
      </c>
      <c r="P10" s="191" t="e">
        <f t="shared" si="2"/>
        <v>#DIV/0!</v>
      </c>
      <c r="Q10" s="191" t="e">
        <f t="shared" si="2"/>
        <v>#DIV/0!</v>
      </c>
      <c r="R10" s="200" t="e">
        <f t="shared" si="2"/>
        <v>#DIV/0!</v>
      </c>
      <c r="S10" s="3" t="e">
        <f t="shared" si="2"/>
        <v>#DIV/0!</v>
      </c>
      <c r="T10" s="3" t="e">
        <f t="shared" si="2"/>
        <v>#DIV/0!</v>
      </c>
      <c r="U10" s="3" t="e">
        <f t="shared" si="2"/>
        <v>#DIV/0!</v>
      </c>
      <c r="V10" s="3" t="e">
        <f t="shared" si="2"/>
        <v>#DIV/0!</v>
      </c>
      <c r="W10" s="3" t="e">
        <f t="shared" si="2"/>
        <v>#DIV/0!</v>
      </c>
      <c r="X10" s="3" t="e">
        <f t="shared" si="2"/>
        <v>#DIV/0!</v>
      </c>
      <c r="Y10" s="3" t="e">
        <f t="shared" si="2"/>
        <v>#DIV/0!</v>
      </c>
      <c r="Z10" s="3" t="e">
        <f t="shared" si="2"/>
        <v>#DIV/0!</v>
      </c>
      <c r="AA10" s="3" t="e">
        <f t="shared" si="2"/>
        <v>#DIV/0!</v>
      </c>
      <c r="AB10" s="3" t="e">
        <f t="shared" si="2"/>
        <v>#DIV/0!</v>
      </c>
      <c r="AC10" s="3" t="e">
        <f t="shared" si="2"/>
        <v>#DIV/0!</v>
      </c>
      <c r="AD10" s="3" t="e">
        <f t="shared" si="2"/>
        <v>#DIV/0!</v>
      </c>
      <c r="AF10" s="304"/>
      <c r="AG10" s="319" t="e">
        <f t="shared" ref="AG10" si="3">SUM(AG5/AG3)</f>
        <v>#DIV/0!</v>
      </c>
      <c r="AH10" s="312"/>
    </row>
    <row r="11" spans="1:34" s="430" customFormat="1" ht="15.75" hidden="1" thickBot="1" x14ac:dyDescent="0.3">
      <c r="A11" s="428" t="s">
        <v>54</v>
      </c>
      <c r="B11" s="429"/>
      <c r="C11" s="429"/>
      <c r="D11" s="429"/>
      <c r="E11" s="429"/>
      <c r="F11" s="429"/>
      <c r="G11" s="429"/>
      <c r="H11" s="429"/>
      <c r="I11" s="440"/>
      <c r="J11" s="429"/>
      <c r="K11" s="429"/>
      <c r="L11" s="429"/>
      <c r="M11" s="429"/>
      <c r="N11" s="429"/>
      <c r="O11" s="429"/>
      <c r="P11" s="429"/>
      <c r="Q11" s="429"/>
      <c r="R11" s="429"/>
      <c r="S11" s="429"/>
      <c r="T11" s="429"/>
      <c r="U11" s="429"/>
      <c r="V11" s="429"/>
      <c r="W11" s="429"/>
      <c r="X11" s="429"/>
      <c r="Y11" s="429"/>
      <c r="Z11" s="429"/>
      <c r="AA11" s="429"/>
      <c r="AB11" s="429"/>
      <c r="AC11" s="429"/>
    </row>
    <row r="12" spans="1:34" s="24" customFormat="1" ht="15.75" hidden="1" thickBot="1" x14ac:dyDescent="0.3">
      <c r="A12" s="26" t="s">
        <v>4</v>
      </c>
      <c r="B12" s="23">
        <v>10</v>
      </c>
      <c r="C12" s="23"/>
      <c r="I12" s="1"/>
      <c r="O12" s="188"/>
      <c r="P12" s="188"/>
      <c r="Q12" s="188"/>
      <c r="R12" s="198"/>
      <c r="X12" s="25"/>
      <c r="AA12" s="25"/>
      <c r="AB12" s="2"/>
      <c r="AC12" s="2"/>
      <c r="AF12" s="303"/>
      <c r="AG12" s="317"/>
      <c r="AH12" s="23"/>
    </row>
    <row r="13" spans="1:34" s="1" customFormat="1" ht="15.75" hidden="1" thickBot="1" x14ac:dyDescent="0.3">
      <c r="A13" s="27" t="s">
        <v>5</v>
      </c>
      <c r="B13" s="22">
        <v>4</v>
      </c>
      <c r="C13" s="22"/>
      <c r="O13" s="189"/>
      <c r="P13" s="189"/>
      <c r="Q13" s="189"/>
      <c r="R13" s="143"/>
      <c r="X13" s="2"/>
      <c r="AA13" s="2"/>
      <c r="AB13" s="2"/>
      <c r="AC13" s="2"/>
      <c r="AF13" s="248"/>
      <c r="AG13" s="318"/>
      <c r="AH13" s="22"/>
    </row>
    <row r="14" spans="1:34" s="1" customFormat="1" ht="15.75" hidden="1" thickBot="1" x14ac:dyDescent="0.3">
      <c r="A14" s="27" t="s">
        <v>6</v>
      </c>
      <c r="B14" s="22">
        <v>16</v>
      </c>
      <c r="C14" s="22"/>
      <c r="O14" s="189"/>
      <c r="P14" s="189"/>
      <c r="Q14" s="189"/>
      <c r="R14" s="143"/>
      <c r="X14" s="2"/>
      <c r="AA14" s="2"/>
      <c r="AB14" s="2"/>
      <c r="AC14" s="2"/>
      <c r="AF14" s="248"/>
      <c r="AG14" s="318"/>
      <c r="AH14" s="22"/>
    </row>
    <row r="15" spans="1:34" s="33" customFormat="1" ht="15.75" hidden="1" thickBot="1" x14ac:dyDescent="0.3">
      <c r="A15" s="35" t="s">
        <v>48</v>
      </c>
      <c r="B15" s="3">
        <f t="shared" ref="B15:AD15" si="4">SUM(B12/B5)</f>
        <v>0.33333333333333331</v>
      </c>
      <c r="C15" s="3" t="e">
        <f t="shared" si="4"/>
        <v>#DIV/0!</v>
      </c>
      <c r="D15" s="3" t="e">
        <f t="shared" si="4"/>
        <v>#DIV/0!</v>
      </c>
      <c r="E15" s="3" t="e">
        <f t="shared" si="4"/>
        <v>#DIV/0!</v>
      </c>
      <c r="F15" s="3" t="e">
        <f t="shared" si="4"/>
        <v>#DIV/0!</v>
      </c>
      <c r="G15" s="3" t="e">
        <f t="shared" si="4"/>
        <v>#DIV/0!</v>
      </c>
      <c r="H15" s="3" t="e">
        <f t="shared" si="4"/>
        <v>#DIV/0!</v>
      </c>
      <c r="I15" s="3" t="e">
        <f t="shared" si="4"/>
        <v>#DIV/0!</v>
      </c>
      <c r="J15" s="3" t="e">
        <f t="shared" si="4"/>
        <v>#DIV/0!</v>
      </c>
      <c r="K15" s="3" t="e">
        <f t="shared" si="4"/>
        <v>#DIV/0!</v>
      </c>
      <c r="L15" s="3" t="e">
        <f t="shared" si="4"/>
        <v>#DIV/0!</v>
      </c>
      <c r="M15" s="3" t="e">
        <f t="shared" si="4"/>
        <v>#DIV/0!</v>
      </c>
      <c r="N15" s="3" t="e">
        <f t="shared" si="4"/>
        <v>#DIV/0!</v>
      </c>
      <c r="O15" s="191" t="e">
        <f t="shared" si="4"/>
        <v>#DIV/0!</v>
      </c>
      <c r="P15" s="191" t="e">
        <f t="shared" si="4"/>
        <v>#DIV/0!</v>
      </c>
      <c r="Q15" s="191" t="e">
        <f t="shared" si="4"/>
        <v>#DIV/0!</v>
      </c>
      <c r="R15" s="200" t="e">
        <f t="shared" si="4"/>
        <v>#DIV/0!</v>
      </c>
      <c r="S15" s="3" t="e">
        <f t="shared" si="4"/>
        <v>#DIV/0!</v>
      </c>
      <c r="T15" s="3" t="e">
        <f t="shared" si="4"/>
        <v>#DIV/0!</v>
      </c>
      <c r="U15" s="3" t="e">
        <f t="shared" si="4"/>
        <v>#DIV/0!</v>
      </c>
      <c r="V15" s="3" t="e">
        <f t="shared" si="4"/>
        <v>#DIV/0!</v>
      </c>
      <c r="W15" s="3" t="e">
        <f t="shared" si="4"/>
        <v>#DIV/0!</v>
      </c>
      <c r="X15" s="3" t="e">
        <f t="shared" si="4"/>
        <v>#DIV/0!</v>
      </c>
      <c r="Y15" s="3" t="e">
        <f t="shared" si="4"/>
        <v>#DIV/0!</v>
      </c>
      <c r="Z15" s="3" t="e">
        <f t="shared" si="4"/>
        <v>#DIV/0!</v>
      </c>
      <c r="AA15" s="3" t="e">
        <f t="shared" si="4"/>
        <v>#DIV/0!</v>
      </c>
      <c r="AB15" s="3" t="e">
        <f t="shared" si="4"/>
        <v>#DIV/0!</v>
      </c>
      <c r="AC15" s="3" t="e">
        <f t="shared" si="4"/>
        <v>#DIV/0!</v>
      </c>
      <c r="AD15" s="3" t="e">
        <f t="shared" si="4"/>
        <v>#DIV/0!</v>
      </c>
      <c r="AF15" s="305"/>
      <c r="AG15" s="319" t="e">
        <f t="shared" ref="AG15" si="5">SUM(AG12/AG5)</f>
        <v>#DIV/0!</v>
      </c>
      <c r="AH15" s="313"/>
    </row>
    <row r="16" spans="1:34" s="33" customFormat="1" ht="15.75" hidden="1" thickBot="1" x14ac:dyDescent="0.3">
      <c r="A16" s="35" t="s">
        <v>46</v>
      </c>
      <c r="B16" s="3">
        <f t="shared" ref="B16:AD16" si="6">SUM(B13/B5)</f>
        <v>0.13333333333333333</v>
      </c>
      <c r="C16" s="3" t="e">
        <f t="shared" si="6"/>
        <v>#DIV/0!</v>
      </c>
      <c r="D16" s="3" t="e">
        <f t="shared" si="6"/>
        <v>#DIV/0!</v>
      </c>
      <c r="E16" s="3" t="e">
        <f t="shared" si="6"/>
        <v>#DIV/0!</v>
      </c>
      <c r="F16" s="3" t="e">
        <f t="shared" si="6"/>
        <v>#DIV/0!</v>
      </c>
      <c r="G16" s="3" t="e">
        <f t="shared" si="6"/>
        <v>#DIV/0!</v>
      </c>
      <c r="H16" s="3" t="e">
        <f t="shared" si="6"/>
        <v>#DIV/0!</v>
      </c>
      <c r="I16" s="3" t="e">
        <f t="shared" si="6"/>
        <v>#DIV/0!</v>
      </c>
      <c r="J16" s="3" t="e">
        <f t="shared" si="6"/>
        <v>#DIV/0!</v>
      </c>
      <c r="K16" s="3" t="e">
        <f t="shared" si="6"/>
        <v>#DIV/0!</v>
      </c>
      <c r="L16" s="3" t="e">
        <f t="shared" si="6"/>
        <v>#DIV/0!</v>
      </c>
      <c r="M16" s="3" t="e">
        <f t="shared" si="6"/>
        <v>#DIV/0!</v>
      </c>
      <c r="N16" s="3" t="e">
        <f t="shared" si="6"/>
        <v>#DIV/0!</v>
      </c>
      <c r="O16" s="191" t="e">
        <f t="shared" si="6"/>
        <v>#DIV/0!</v>
      </c>
      <c r="P16" s="191" t="e">
        <f t="shared" si="6"/>
        <v>#DIV/0!</v>
      </c>
      <c r="Q16" s="191" t="e">
        <f t="shared" si="6"/>
        <v>#DIV/0!</v>
      </c>
      <c r="R16" s="200" t="e">
        <f t="shared" si="6"/>
        <v>#DIV/0!</v>
      </c>
      <c r="S16" s="3" t="e">
        <f t="shared" si="6"/>
        <v>#DIV/0!</v>
      </c>
      <c r="T16" s="3" t="e">
        <f t="shared" si="6"/>
        <v>#DIV/0!</v>
      </c>
      <c r="U16" s="3" t="e">
        <f t="shared" si="6"/>
        <v>#DIV/0!</v>
      </c>
      <c r="V16" s="3" t="e">
        <f t="shared" si="6"/>
        <v>#DIV/0!</v>
      </c>
      <c r="W16" s="3" t="e">
        <f t="shared" si="6"/>
        <v>#DIV/0!</v>
      </c>
      <c r="X16" s="3" t="e">
        <f t="shared" si="6"/>
        <v>#DIV/0!</v>
      </c>
      <c r="Y16" s="3" t="e">
        <f t="shared" si="6"/>
        <v>#DIV/0!</v>
      </c>
      <c r="Z16" s="3" t="e">
        <f t="shared" si="6"/>
        <v>#DIV/0!</v>
      </c>
      <c r="AA16" s="3" t="e">
        <f t="shared" si="6"/>
        <v>#DIV/0!</v>
      </c>
      <c r="AB16" s="3" t="e">
        <f t="shared" si="6"/>
        <v>#DIV/0!</v>
      </c>
      <c r="AC16" s="3" t="e">
        <f t="shared" si="6"/>
        <v>#DIV/0!</v>
      </c>
      <c r="AD16" s="3" t="e">
        <f t="shared" si="6"/>
        <v>#DIV/0!</v>
      </c>
      <c r="AF16" s="305"/>
      <c r="AG16" s="319" t="e">
        <f t="shared" ref="AG16" si="7">SUM(AG13/AG5)</f>
        <v>#DIV/0!</v>
      </c>
      <c r="AH16" s="313"/>
    </row>
    <row r="17" spans="1:34" s="33" customFormat="1" ht="15.75" hidden="1" thickBot="1" x14ac:dyDescent="0.3">
      <c r="A17" s="34" t="s">
        <v>52</v>
      </c>
      <c r="B17" s="3">
        <f t="shared" ref="B17:AD17" si="8">SUM(B14/B5)</f>
        <v>0.53333333333333333</v>
      </c>
      <c r="C17" s="3" t="e">
        <f t="shared" si="8"/>
        <v>#DIV/0!</v>
      </c>
      <c r="D17" s="3" t="e">
        <f t="shared" si="8"/>
        <v>#DIV/0!</v>
      </c>
      <c r="E17" s="3" t="e">
        <f t="shared" si="8"/>
        <v>#DIV/0!</v>
      </c>
      <c r="F17" s="3" t="e">
        <f t="shared" si="8"/>
        <v>#DIV/0!</v>
      </c>
      <c r="G17" s="3" t="e">
        <f t="shared" si="8"/>
        <v>#DIV/0!</v>
      </c>
      <c r="H17" s="3" t="e">
        <f t="shared" si="8"/>
        <v>#DIV/0!</v>
      </c>
      <c r="I17" s="3" t="e">
        <f t="shared" si="8"/>
        <v>#DIV/0!</v>
      </c>
      <c r="J17" s="3" t="e">
        <f t="shared" si="8"/>
        <v>#DIV/0!</v>
      </c>
      <c r="K17" s="3" t="e">
        <f t="shared" si="8"/>
        <v>#DIV/0!</v>
      </c>
      <c r="L17" s="3" t="e">
        <f t="shared" si="8"/>
        <v>#DIV/0!</v>
      </c>
      <c r="M17" s="3" t="e">
        <f t="shared" si="8"/>
        <v>#DIV/0!</v>
      </c>
      <c r="N17" s="3" t="e">
        <f t="shared" si="8"/>
        <v>#DIV/0!</v>
      </c>
      <c r="O17" s="191" t="e">
        <f t="shared" si="8"/>
        <v>#DIV/0!</v>
      </c>
      <c r="P17" s="191" t="e">
        <f t="shared" si="8"/>
        <v>#DIV/0!</v>
      </c>
      <c r="Q17" s="191" t="e">
        <f t="shared" si="8"/>
        <v>#DIV/0!</v>
      </c>
      <c r="R17" s="200" t="e">
        <f t="shared" si="8"/>
        <v>#DIV/0!</v>
      </c>
      <c r="S17" s="3" t="e">
        <f t="shared" si="8"/>
        <v>#DIV/0!</v>
      </c>
      <c r="T17" s="3" t="e">
        <f t="shared" si="8"/>
        <v>#DIV/0!</v>
      </c>
      <c r="U17" s="3" t="e">
        <f t="shared" si="8"/>
        <v>#DIV/0!</v>
      </c>
      <c r="V17" s="3" t="e">
        <f t="shared" si="8"/>
        <v>#DIV/0!</v>
      </c>
      <c r="W17" s="3" t="e">
        <f t="shared" si="8"/>
        <v>#DIV/0!</v>
      </c>
      <c r="X17" s="3" t="e">
        <f t="shared" si="8"/>
        <v>#DIV/0!</v>
      </c>
      <c r="Y17" s="3" t="e">
        <f t="shared" si="8"/>
        <v>#DIV/0!</v>
      </c>
      <c r="Z17" s="3" t="e">
        <f t="shared" si="8"/>
        <v>#DIV/0!</v>
      </c>
      <c r="AA17" s="3" t="e">
        <f t="shared" si="8"/>
        <v>#DIV/0!</v>
      </c>
      <c r="AB17" s="3" t="e">
        <f t="shared" si="8"/>
        <v>#DIV/0!</v>
      </c>
      <c r="AC17" s="3" t="e">
        <f t="shared" si="8"/>
        <v>#DIV/0!</v>
      </c>
      <c r="AD17" s="3" t="e">
        <f t="shared" si="8"/>
        <v>#DIV/0!</v>
      </c>
      <c r="AF17" s="305"/>
      <c r="AG17" s="319" t="e">
        <f t="shared" ref="AG17" si="9">SUM(AG14/AG5)</f>
        <v>#DIV/0!</v>
      </c>
      <c r="AH17" s="313"/>
    </row>
    <row r="18" spans="1:34" s="434" customFormat="1" ht="15.75" hidden="1" thickBot="1" x14ac:dyDescent="0.3"/>
    <row r="19" spans="1:34" s="434" customFormat="1" ht="15.75" hidden="1" thickBot="1" x14ac:dyDescent="0.3"/>
    <row r="20" spans="1:34" s="20" customFormat="1" ht="15.75" hidden="1" thickBot="1" x14ac:dyDescent="0.3">
      <c r="A20" s="115" t="s">
        <v>136</v>
      </c>
      <c r="B20" s="53">
        <v>44075</v>
      </c>
      <c r="C20" s="53">
        <v>44076</v>
      </c>
      <c r="D20" s="53">
        <v>44077</v>
      </c>
      <c r="E20" s="53">
        <v>44078</v>
      </c>
      <c r="F20" s="53">
        <v>44079</v>
      </c>
      <c r="G20" s="53">
        <v>44080</v>
      </c>
      <c r="H20" s="53">
        <v>44081</v>
      </c>
      <c r="I20" s="53">
        <v>44082</v>
      </c>
      <c r="J20" s="53">
        <v>44083</v>
      </c>
      <c r="K20" s="53">
        <v>44084</v>
      </c>
      <c r="L20" s="53">
        <v>44085</v>
      </c>
      <c r="M20" s="53">
        <v>44086</v>
      </c>
      <c r="N20" s="53">
        <v>44087</v>
      </c>
      <c r="O20" s="192">
        <v>44088</v>
      </c>
      <c r="P20" s="192">
        <v>44089</v>
      </c>
      <c r="Q20" s="192">
        <v>44090</v>
      </c>
      <c r="R20" s="201">
        <v>44091</v>
      </c>
      <c r="S20" s="53">
        <v>44092</v>
      </c>
      <c r="T20" s="53">
        <v>44093</v>
      </c>
      <c r="U20" s="53">
        <v>44094</v>
      </c>
      <c r="V20" s="53">
        <v>44095</v>
      </c>
      <c r="W20" s="53">
        <v>44096</v>
      </c>
      <c r="X20" s="53">
        <v>44097</v>
      </c>
      <c r="Y20" s="53">
        <v>44098</v>
      </c>
      <c r="Z20" s="53">
        <v>44099</v>
      </c>
      <c r="AA20" s="53">
        <v>44100</v>
      </c>
      <c r="AB20" s="53">
        <v>44101</v>
      </c>
      <c r="AC20" s="53">
        <v>44102</v>
      </c>
      <c r="AD20" s="20" t="s">
        <v>126</v>
      </c>
      <c r="AF20" s="306"/>
      <c r="AG20" s="320" t="s">
        <v>126</v>
      </c>
      <c r="AH20" s="314"/>
    </row>
    <row r="21" spans="1:34" s="25" customFormat="1" ht="15.75" hidden="1" thickBot="1" x14ac:dyDescent="0.3">
      <c r="A21" s="50" t="s">
        <v>0</v>
      </c>
      <c r="B21" s="51">
        <v>103</v>
      </c>
      <c r="D21" s="24"/>
      <c r="O21" s="188"/>
      <c r="P21" s="188"/>
      <c r="Q21" s="188"/>
      <c r="R21" s="198"/>
      <c r="AB21" s="52"/>
      <c r="AC21" s="52"/>
      <c r="AF21" s="52"/>
      <c r="AG21" s="321"/>
      <c r="AH21" s="51"/>
    </row>
    <row r="22" spans="1:34" s="2" customFormat="1" ht="15.75" hidden="1" thickBot="1" x14ac:dyDescent="0.3">
      <c r="A22" s="39" t="s">
        <v>1</v>
      </c>
      <c r="B22" s="38">
        <v>40</v>
      </c>
      <c r="D22" s="1"/>
      <c r="O22" s="189"/>
      <c r="P22" s="189"/>
      <c r="Q22" s="189"/>
      <c r="R22" s="143"/>
      <c r="AF22" s="6"/>
      <c r="AG22" s="322"/>
      <c r="AH22" s="38"/>
    </row>
    <row r="23" spans="1:34" s="2" customFormat="1" ht="15.75" hidden="1" thickBot="1" x14ac:dyDescent="0.3">
      <c r="A23" s="39" t="s">
        <v>2</v>
      </c>
      <c r="B23" s="38">
        <v>63</v>
      </c>
      <c r="D23" s="1"/>
      <c r="O23" s="189"/>
      <c r="P23" s="189"/>
      <c r="Q23" s="189"/>
      <c r="R23" s="143"/>
      <c r="AF23" s="6"/>
      <c r="AG23" s="322"/>
      <c r="AH23" s="38"/>
    </row>
    <row r="24" spans="1:34" s="2" customFormat="1" ht="15.75" hidden="1" thickBot="1" x14ac:dyDescent="0.3">
      <c r="A24" s="39" t="s">
        <v>3</v>
      </c>
      <c r="B24" s="69">
        <v>4.4814814814814814E-2</v>
      </c>
      <c r="C24" s="4"/>
      <c r="D24" s="64"/>
      <c r="E24" s="4"/>
      <c r="F24" s="4"/>
      <c r="G24" s="4"/>
      <c r="H24" s="4"/>
      <c r="I24" s="4"/>
      <c r="J24" s="4"/>
      <c r="K24" s="4"/>
      <c r="L24" s="4"/>
      <c r="M24" s="4"/>
      <c r="N24" s="4"/>
      <c r="O24" s="190"/>
      <c r="P24" s="190"/>
      <c r="Q24" s="190"/>
      <c r="R24" s="199"/>
      <c r="S24" s="4"/>
      <c r="T24" s="4"/>
      <c r="U24" s="4"/>
      <c r="V24" s="4"/>
      <c r="W24" s="4"/>
      <c r="X24" s="4"/>
      <c r="Y24" s="4"/>
      <c r="Z24" s="4"/>
      <c r="AA24" s="4"/>
      <c r="AB24" s="4"/>
      <c r="AC24" s="4"/>
      <c r="AF24" s="6"/>
      <c r="AG24" s="322"/>
      <c r="AH24" s="38"/>
    </row>
    <row r="25" spans="1:34" s="2" customFormat="1" ht="15.75" hidden="1" thickBot="1" x14ac:dyDescent="0.3">
      <c r="A25" s="39" t="s">
        <v>50</v>
      </c>
      <c r="B25" s="69">
        <v>8.8425925925925911E-3</v>
      </c>
      <c r="C25" s="4"/>
      <c r="D25" s="64"/>
      <c r="E25" s="4"/>
      <c r="F25" s="4"/>
      <c r="G25" s="4"/>
      <c r="H25" s="4"/>
      <c r="I25" s="4"/>
      <c r="J25" s="4"/>
      <c r="K25" s="4"/>
      <c r="L25" s="4"/>
      <c r="M25" s="4"/>
      <c r="N25" s="4"/>
      <c r="O25" s="190"/>
      <c r="P25" s="190"/>
      <c r="Q25" s="190"/>
      <c r="R25" s="199"/>
      <c r="S25" s="4"/>
      <c r="T25" s="4"/>
      <c r="U25" s="4"/>
      <c r="V25" s="4"/>
      <c r="W25" s="4"/>
      <c r="X25" s="4"/>
      <c r="Y25" s="4"/>
      <c r="Z25" s="4"/>
      <c r="AA25" s="5"/>
      <c r="AB25" s="5"/>
      <c r="AC25" s="5"/>
      <c r="AF25" s="6"/>
      <c r="AG25" s="322"/>
      <c r="AH25" s="38"/>
    </row>
    <row r="26" spans="1:34" s="2" customFormat="1" ht="15.75" hidden="1" thickBot="1" x14ac:dyDescent="0.3">
      <c r="A26" s="39" t="s">
        <v>125</v>
      </c>
      <c r="B26" s="69">
        <v>2.1666666666666667E-2</v>
      </c>
      <c r="C26" s="4"/>
      <c r="D26" s="64"/>
      <c r="E26" s="4"/>
      <c r="F26" s="4"/>
      <c r="G26" s="4"/>
      <c r="H26" s="4"/>
      <c r="I26" s="4"/>
      <c r="J26" s="4"/>
      <c r="K26" s="4"/>
      <c r="L26" s="4"/>
      <c r="M26" s="4"/>
      <c r="N26" s="4"/>
      <c r="O26" s="190"/>
      <c r="P26" s="190"/>
      <c r="Q26" s="190"/>
      <c r="R26" s="199"/>
      <c r="S26" s="4"/>
      <c r="T26" s="4"/>
      <c r="U26" s="4"/>
      <c r="V26" s="4"/>
      <c r="W26" s="4"/>
      <c r="X26" s="4"/>
      <c r="Y26" s="4"/>
      <c r="Z26" s="4"/>
      <c r="AA26" s="5"/>
      <c r="AB26" s="5"/>
      <c r="AC26" s="5"/>
      <c r="AF26" s="6"/>
      <c r="AG26" s="322"/>
      <c r="AH26" s="38"/>
    </row>
    <row r="27" spans="1:34" s="17" customFormat="1" ht="15.75" hidden="1" thickBot="1" x14ac:dyDescent="0.3">
      <c r="A27" s="37" t="s">
        <v>51</v>
      </c>
      <c r="B27" s="33">
        <f t="shared" ref="B27:AD27" si="10">SUM(B22/B21)</f>
        <v>0.38834951456310679</v>
      </c>
      <c r="C27" s="33" t="e">
        <f t="shared" si="10"/>
        <v>#DIV/0!</v>
      </c>
      <c r="D27" s="3" t="e">
        <f t="shared" si="10"/>
        <v>#DIV/0!</v>
      </c>
      <c r="E27" s="33" t="e">
        <f t="shared" si="10"/>
        <v>#DIV/0!</v>
      </c>
      <c r="F27" s="33" t="e">
        <f t="shared" si="10"/>
        <v>#DIV/0!</v>
      </c>
      <c r="G27" s="33" t="e">
        <f t="shared" si="10"/>
        <v>#DIV/0!</v>
      </c>
      <c r="H27" s="33" t="e">
        <f t="shared" si="10"/>
        <v>#DIV/0!</v>
      </c>
      <c r="I27" s="33" t="e">
        <f t="shared" si="10"/>
        <v>#DIV/0!</v>
      </c>
      <c r="J27" s="33" t="e">
        <f t="shared" si="10"/>
        <v>#DIV/0!</v>
      </c>
      <c r="K27" s="33" t="e">
        <f t="shared" si="10"/>
        <v>#DIV/0!</v>
      </c>
      <c r="L27" s="33" t="e">
        <f t="shared" si="10"/>
        <v>#DIV/0!</v>
      </c>
      <c r="M27" s="33" t="e">
        <f t="shared" si="10"/>
        <v>#DIV/0!</v>
      </c>
      <c r="N27" s="33" t="e">
        <f t="shared" si="10"/>
        <v>#DIV/0!</v>
      </c>
      <c r="O27" s="193" t="e">
        <f t="shared" si="10"/>
        <v>#DIV/0!</v>
      </c>
      <c r="P27" s="193" t="e">
        <f t="shared" si="10"/>
        <v>#DIV/0!</v>
      </c>
      <c r="Q27" s="193" t="e">
        <f t="shared" si="10"/>
        <v>#DIV/0!</v>
      </c>
      <c r="R27" s="202" t="e">
        <f t="shared" si="10"/>
        <v>#DIV/0!</v>
      </c>
      <c r="S27" s="33" t="e">
        <f t="shared" si="10"/>
        <v>#DIV/0!</v>
      </c>
      <c r="T27" s="33" t="e">
        <f t="shared" si="10"/>
        <v>#DIV/0!</v>
      </c>
      <c r="U27" s="33" t="e">
        <f t="shared" si="10"/>
        <v>#DIV/0!</v>
      </c>
      <c r="V27" s="33" t="e">
        <f t="shared" si="10"/>
        <v>#DIV/0!</v>
      </c>
      <c r="W27" s="33" t="e">
        <f t="shared" si="10"/>
        <v>#DIV/0!</v>
      </c>
      <c r="X27" s="33" t="e">
        <f t="shared" si="10"/>
        <v>#DIV/0!</v>
      </c>
      <c r="Y27" s="33" t="e">
        <f t="shared" si="10"/>
        <v>#DIV/0!</v>
      </c>
      <c r="Z27" s="33" t="e">
        <f t="shared" si="10"/>
        <v>#DIV/0!</v>
      </c>
      <c r="AA27" s="33" t="e">
        <f t="shared" si="10"/>
        <v>#DIV/0!</v>
      </c>
      <c r="AB27" s="33" t="e">
        <f t="shared" si="10"/>
        <v>#DIV/0!</v>
      </c>
      <c r="AC27" s="33" t="e">
        <f t="shared" si="10"/>
        <v>#DIV/0!</v>
      </c>
      <c r="AD27" s="33" t="e">
        <f t="shared" si="10"/>
        <v>#DIV/0!</v>
      </c>
      <c r="AF27" s="304"/>
      <c r="AG27" s="323" t="e">
        <f t="shared" ref="AG27" si="11">SUM(AG22/AG21)</f>
        <v>#DIV/0!</v>
      </c>
      <c r="AH27" s="312"/>
    </row>
    <row r="28" spans="1:34" s="17" customFormat="1" ht="15.75" hidden="1" thickBot="1" x14ac:dyDescent="0.3">
      <c r="A28" s="36" t="s">
        <v>45</v>
      </c>
      <c r="B28" s="33">
        <f t="shared" ref="B28:AD28" si="12">SUM(B23/B21)</f>
        <v>0.61165048543689315</v>
      </c>
      <c r="C28" s="33" t="e">
        <f t="shared" si="12"/>
        <v>#DIV/0!</v>
      </c>
      <c r="D28" s="3" t="e">
        <f t="shared" si="12"/>
        <v>#DIV/0!</v>
      </c>
      <c r="E28" s="33" t="e">
        <f t="shared" si="12"/>
        <v>#DIV/0!</v>
      </c>
      <c r="F28" s="33" t="e">
        <f t="shared" si="12"/>
        <v>#DIV/0!</v>
      </c>
      <c r="G28" s="33" t="e">
        <f t="shared" si="12"/>
        <v>#DIV/0!</v>
      </c>
      <c r="H28" s="33" t="e">
        <f t="shared" si="12"/>
        <v>#DIV/0!</v>
      </c>
      <c r="I28" s="33" t="e">
        <f t="shared" si="12"/>
        <v>#DIV/0!</v>
      </c>
      <c r="J28" s="33" t="e">
        <f t="shared" si="12"/>
        <v>#DIV/0!</v>
      </c>
      <c r="K28" s="33" t="e">
        <f t="shared" si="12"/>
        <v>#DIV/0!</v>
      </c>
      <c r="L28" s="33" t="e">
        <f t="shared" si="12"/>
        <v>#DIV/0!</v>
      </c>
      <c r="M28" s="33" t="e">
        <f t="shared" si="12"/>
        <v>#DIV/0!</v>
      </c>
      <c r="N28" s="33" t="e">
        <f t="shared" si="12"/>
        <v>#DIV/0!</v>
      </c>
      <c r="O28" s="193" t="e">
        <f t="shared" si="12"/>
        <v>#DIV/0!</v>
      </c>
      <c r="P28" s="193" t="e">
        <f t="shared" si="12"/>
        <v>#DIV/0!</v>
      </c>
      <c r="Q28" s="193" t="e">
        <f t="shared" si="12"/>
        <v>#DIV/0!</v>
      </c>
      <c r="R28" s="202" t="e">
        <f t="shared" si="12"/>
        <v>#DIV/0!</v>
      </c>
      <c r="S28" s="33" t="e">
        <f t="shared" si="12"/>
        <v>#DIV/0!</v>
      </c>
      <c r="T28" s="33" t="e">
        <f t="shared" si="12"/>
        <v>#DIV/0!</v>
      </c>
      <c r="U28" s="33" t="e">
        <f t="shared" si="12"/>
        <v>#DIV/0!</v>
      </c>
      <c r="V28" s="33" t="e">
        <f t="shared" si="12"/>
        <v>#DIV/0!</v>
      </c>
      <c r="W28" s="33" t="e">
        <f t="shared" si="12"/>
        <v>#DIV/0!</v>
      </c>
      <c r="X28" s="33" t="e">
        <f t="shared" si="12"/>
        <v>#DIV/0!</v>
      </c>
      <c r="Y28" s="33" t="e">
        <f t="shared" si="12"/>
        <v>#DIV/0!</v>
      </c>
      <c r="Z28" s="33" t="e">
        <f t="shared" si="12"/>
        <v>#DIV/0!</v>
      </c>
      <c r="AA28" s="33" t="e">
        <f t="shared" si="12"/>
        <v>#DIV/0!</v>
      </c>
      <c r="AB28" s="33" t="e">
        <f t="shared" si="12"/>
        <v>#DIV/0!</v>
      </c>
      <c r="AC28" s="33" t="e">
        <f t="shared" si="12"/>
        <v>#DIV/0!</v>
      </c>
      <c r="AD28" s="33" t="e">
        <f t="shared" si="12"/>
        <v>#DIV/0!</v>
      </c>
      <c r="AF28" s="304"/>
      <c r="AG28" s="323" t="e">
        <f t="shared" ref="AG28" si="13">SUM(AG23/AG21)</f>
        <v>#DIV/0!</v>
      </c>
      <c r="AH28" s="312"/>
    </row>
    <row r="29" spans="1:34" s="438" customFormat="1" ht="15.75" hidden="1" thickBot="1" x14ac:dyDescent="0.3">
      <c r="A29" s="436" t="s">
        <v>53</v>
      </c>
      <c r="B29" s="437"/>
      <c r="C29" s="437"/>
      <c r="D29" s="437"/>
      <c r="E29" s="437"/>
      <c r="F29" s="437"/>
      <c r="G29" s="437"/>
      <c r="H29" s="437"/>
      <c r="I29" s="437"/>
      <c r="J29" s="437"/>
      <c r="K29" s="437"/>
      <c r="L29" s="437"/>
      <c r="M29" s="437"/>
      <c r="N29" s="437"/>
      <c r="O29" s="437"/>
      <c r="P29" s="437"/>
      <c r="Q29" s="437"/>
      <c r="R29" s="437"/>
      <c r="S29" s="437"/>
      <c r="T29" s="437"/>
      <c r="U29" s="437"/>
      <c r="V29" s="437"/>
      <c r="W29" s="437"/>
      <c r="X29" s="437"/>
      <c r="Y29" s="437"/>
      <c r="Z29" s="437"/>
      <c r="AA29" s="437"/>
      <c r="AB29" s="437"/>
      <c r="AC29" s="437"/>
    </row>
    <row r="30" spans="1:34" s="25" customFormat="1" ht="15.75" hidden="1" thickBot="1" x14ac:dyDescent="0.3">
      <c r="A30" s="32" t="s">
        <v>9</v>
      </c>
      <c r="B30" s="25">
        <v>21</v>
      </c>
      <c r="D30" s="24"/>
      <c r="O30" s="188"/>
      <c r="P30" s="188"/>
      <c r="Q30" s="188"/>
      <c r="R30" s="198"/>
      <c r="AF30" s="52"/>
      <c r="AG30" s="321"/>
      <c r="AH30" s="51"/>
    </row>
    <row r="31" spans="1:34" s="2" customFormat="1" ht="15.75" hidden="1" thickBot="1" x14ac:dyDescent="0.3">
      <c r="A31" s="21" t="s">
        <v>5</v>
      </c>
      <c r="B31" s="2">
        <v>9</v>
      </c>
      <c r="D31" s="1"/>
      <c r="O31" s="189"/>
      <c r="P31" s="189"/>
      <c r="Q31" s="189"/>
      <c r="R31" s="143"/>
      <c r="AF31" s="6"/>
      <c r="AG31" s="322"/>
      <c r="AH31" s="38"/>
    </row>
    <row r="32" spans="1:34" s="2" customFormat="1" ht="15.75" hidden="1" thickBot="1" x14ac:dyDescent="0.3">
      <c r="A32" s="21" t="s">
        <v>6</v>
      </c>
      <c r="B32" s="2">
        <v>33</v>
      </c>
      <c r="D32" s="1"/>
      <c r="O32" s="189"/>
      <c r="P32" s="189"/>
      <c r="Q32" s="189"/>
      <c r="R32" s="143"/>
      <c r="AF32" s="6"/>
      <c r="AG32" s="322"/>
      <c r="AH32" s="38"/>
    </row>
    <row r="33" spans="1:35" s="33" customFormat="1" ht="15.75" hidden="1" thickBot="1" x14ac:dyDescent="0.3">
      <c r="A33" s="35" t="s">
        <v>48</v>
      </c>
      <c r="B33" s="3">
        <f t="shared" ref="B33:AD33" si="14">SUM(B30/B23)</f>
        <v>0.33333333333333331</v>
      </c>
      <c r="C33" s="3" t="e">
        <f t="shared" si="14"/>
        <v>#DIV/0!</v>
      </c>
      <c r="D33" s="3" t="e">
        <f t="shared" si="14"/>
        <v>#DIV/0!</v>
      </c>
      <c r="E33" s="3" t="e">
        <f t="shared" si="14"/>
        <v>#DIV/0!</v>
      </c>
      <c r="F33" s="3" t="e">
        <f t="shared" si="14"/>
        <v>#DIV/0!</v>
      </c>
      <c r="G33" s="3" t="e">
        <f t="shared" si="14"/>
        <v>#DIV/0!</v>
      </c>
      <c r="H33" s="3" t="e">
        <f t="shared" si="14"/>
        <v>#DIV/0!</v>
      </c>
      <c r="I33" s="3" t="e">
        <f t="shared" si="14"/>
        <v>#DIV/0!</v>
      </c>
      <c r="J33" s="3" t="e">
        <f t="shared" si="14"/>
        <v>#DIV/0!</v>
      </c>
      <c r="K33" s="3" t="e">
        <f t="shared" si="14"/>
        <v>#DIV/0!</v>
      </c>
      <c r="L33" s="3" t="e">
        <f t="shared" si="14"/>
        <v>#DIV/0!</v>
      </c>
      <c r="M33" s="3" t="e">
        <f t="shared" si="14"/>
        <v>#DIV/0!</v>
      </c>
      <c r="N33" s="3" t="e">
        <f t="shared" si="14"/>
        <v>#DIV/0!</v>
      </c>
      <c r="O33" s="191" t="e">
        <f t="shared" si="14"/>
        <v>#DIV/0!</v>
      </c>
      <c r="P33" s="191" t="e">
        <f t="shared" si="14"/>
        <v>#DIV/0!</v>
      </c>
      <c r="Q33" s="191" t="e">
        <f t="shared" si="14"/>
        <v>#DIV/0!</v>
      </c>
      <c r="R33" s="200" t="e">
        <f t="shared" si="14"/>
        <v>#DIV/0!</v>
      </c>
      <c r="S33" s="3" t="e">
        <f t="shared" si="14"/>
        <v>#DIV/0!</v>
      </c>
      <c r="T33" s="3" t="e">
        <f t="shared" si="14"/>
        <v>#DIV/0!</v>
      </c>
      <c r="U33" s="3" t="e">
        <f t="shared" si="14"/>
        <v>#DIV/0!</v>
      </c>
      <c r="V33" s="3" t="e">
        <f t="shared" si="14"/>
        <v>#DIV/0!</v>
      </c>
      <c r="W33" s="3" t="e">
        <f t="shared" si="14"/>
        <v>#DIV/0!</v>
      </c>
      <c r="X33" s="3" t="e">
        <f t="shared" si="14"/>
        <v>#DIV/0!</v>
      </c>
      <c r="Y33" s="3" t="e">
        <f t="shared" si="14"/>
        <v>#DIV/0!</v>
      </c>
      <c r="Z33" s="3" t="e">
        <f t="shared" si="14"/>
        <v>#DIV/0!</v>
      </c>
      <c r="AA33" s="3" t="e">
        <f t="shared" si="14"/>
        <v>#DIV/0!</v>
      </c>
      <c r="AB33" s="3" t="e">
        <f t="shared" si="14"/>
        <v>#DIV/0!</v>
      </c>
      <c r="AC33" s="3" t="e">
        <f t="shared" si="14"/>
        <v>#DIV/0!</v>
      </c>
      <c r="AD33" s="3" t="e">
        <f t="shared" si="14"/>
        <v>#DIV/0!</v>
      </c>
      <c r="AF33" s="305"/>
      <c r="AG33" s="319" t="e">
        <f t="shared" ref="AG33" si="15">SUM(AG30/AG23)</f>
        <v>#DIV/0!</v>
      </c>
      <c r="AH33" s="313"/>
    </row>
    <row r="34" spans="1:35" s="33" customFormat="1" ht="15.75" hidden="1" thickBot="1" x14ac:dyDescent="0.3">
      <c r="A34" s="35" t="s">
        <v>46</v>
      </c>
      <c r="B34" s="3">
        <f t="shared" ref="B34:AD34" si="16">SUM(B31/B23)</f>
        <v>0.14285714285714285</v>
      </c>
      <c r="C34" s="3" t="e">
        <f t="shared" si="16"/>
        <v>#DIV/0!</v>
      </c>
      <c r="D34" s="3" t="e">
        <f t="shared" si="16"/>
        <v>#DIV/0!</v>
      </c>
      <c r="E34" s="3" t="e">
        <f t="shared" si="16"/>
        <v>#DIV/0!</v>
      </c>
      <c r="F34" s="3" t="e">
        <f t="shared" si="16"/>
        <v>#DIV/0!</v>
      </c>
      <c r="G34" s="3" t="e">
        <f t="shared" si="16"/>
        <v>#DIV/0!</v>
      </c>
      <c r="H34" s="3" t="e">
        <f t="shared" si="16"/>
        <v>#DIV/0!</v>
      </c>
      <c r="I34" s="3" t="e">
        <f t="shared" si="16"/>
        <v>#DIV/0!</v>
      </c>
      <c r="J34" s="3" t="e">
        <f t="shared" si="16"/>
        <v>#DIV/0!</v>
      </c>
      <c r="K34" s="3" t="e">
        <f t="shared" si="16"/>
        <v>#DIV/0!</v>
      </c>
      <c r="L34" s="3" t="e">
        <f t="shared" si="16"/>
        <v>#DIV/0!</v>
      </c>
      <c r="M34" s="3" t="e">
        <f t="shared" si="16"/>
        <v>#DIV/0!</v>
      </c>
      <c r="N34" s="3" t="e">
        <f t="shared" si="16"/>
        <v>#DIV/0!</v>
      </c>
      <c r="O34" s="191" t="e">
        <f t="shared" si="16"/>
        <v>#DIV/0!</v>
      </c>
      <c r="P34" s="191" t="e">
        <f t="shared" si="16"/>
        <v>#DIV/0!</v>
      </c>
      <c r="Q34" s="191" t="e">
        <f t="shared" si="16"/>
        <v>#DIV/0!</v>
      </c>
      <c r="R34" s="200" t="e">
        <f t="shared" si="16"/>
        <v>#DIV/0!</v>
      </c>
      <c r="S34" s="3" t="e">
        <f t="shared" si="16"/>
        <v>#DIV/0!</v>
      </c>
      <c r="T34" s="3" t="e">
        <f t="shared" si="16"/>
        <v>#DIV/0!</v>
      </c>
      <c r="U34" s="3" t="e">
        <f t="shared" si="16"/>
        <v>#DIV/0!</v>
      </c>
      <c r="V34" s="3" t="e">
        <f t="shared" si="16"/>
        <v>#DIV/0!</v>
      </c>
      <c r="W34" s="3" t="e">
        <f t="shared" si="16"/>
        <v>#DIV/0!</v>
      </c>
      <c r="X34" s="3" t="e">
        <f t="shared" si="16"/>
        <v>#DIV/0!</v>
      </c>
      <c r="Y34" s="3" t="e">
        <f t="shared" si="16"/>
        <v>#DIV/0!</v>
      </c>
      <c r="Z34" s="3" t="e">
        <f t="shared" si="16"/>
        <v>#DIV/0!</v>
      </c>
      <c r="AA34" s="3" t="e">
        <f t="shared" si="16"/>
        <v>#DIV/0!</v>
      </c>
      <c r="AB34" s="3" t="e">
        <f t="shared" si="16"/>
        <v>#DIV/0!</v>
      </c>
      <c r="AC34" s="3" t="e">
        <f t="shared" si="16"/>
        <v>#DIV/0!</v>
      </c>
      <c r="AD34" s="3" t="e">
        <f t="shared" si="16"/>
        <v>#DIV/0!</v>
      </c>
      <c r="AF34" s="305"/>
      <c r="AG34" s="319" t="e">
        <f t="shared" ref="AG34" si="17">SUM(AG31/AG23)</f>
        <v>#DIV/0!</v>
      </c>
      <c r="AH34" s="313"/>
    </row>
    <row r="35" spans="1:35" s="33" customFormat="1" ht="15.75" hidden="1" thickBot="1" x14ac:dyDescent="0.3">
      <c r="A35" s="34" t="s">
        <v>52</v>
      </c>
      <c r="B35" s="3">
        <f t="shared" ref="B35:AD35" si="18">SUM(B32/B23)</f>
        <v>0.52380952380952384</v>
      </c>
      <c r="C35" s="3" t="e">
        <f t="shared" si="18"/>
        <v>#DIV/0!</v>
      </c>
      <c r="D35" s="3" t="e">
        <f t="shared" si="18"/>
        <v>#DIV/0!</v>
      </c>
      <c r="E35" s="3" t="e">
        <f t="shared" si="18"/>
        <v>#DIV/0!</v>
      </c>
      <c r="F35" s="3" t="e">
        <f t="shared" si="18"/>
        <v>#DIV/0!</v>
      </c>
      <c r="G35" s="3" t="e">
        <f t="shared" si="18"/>
        <v>#DIV/0!</v>
      </c>
      <c r="H35" s="3" t="e">
        <f t="shared" si="18"/>
        <v>#DIV/0!</v>
      </c>
      <c r="I35" s="3" t="e">
        <f t="shared" si="18"/>
        <v>#DIV/0!</v>
      </c>
      <c r="J35" s="3" t="e">
        <f t="shared" si="18"/>
        <v>#DIV/0!</v>
      </c>
      <c r="K35" s="3" t="e">
        <f t="shared" si="18"/>
        <v>#DIV/0!</v>
      </c>
      <c r="L35" s="3" t="e">
        <f t="shared" si="18"/>
        <v>#DIV/0!</v>
      </c>
      <c r="M35" s="3" t="e">
        <f t="shared" si="18"/>
        <v>#DIV/0!</v>
      </c>
      <c r="N35" s="3" t="e">
        <f t="shared" si="18"/>
        <v>#DIV/0!</v>
      </c>
      <c r="O35" s="191" t="e">
        <f t="shared" si="18"/>
        <v>#DIV/0!</v>
      </c>
      <c r="P35" s="191" t="e">
        <f t="shared" si="18"/>
        <v>#DIV/0!</v>
      </c>
      <c r="Q35" s="191" t="e">
        <f t="shared" si="18"/>
        <v>#DIV/0!</v>
      </c>
      <c r="R35" s="200" t="e">
        <f t="shared" si="18"/>
        <v>#DIV/0!</v>
      </c>
      <c r="S35" s="3" t="e">
        <f t="shared" si="18"/>
        <v>#DIV/0!</v>
      </c>
      <c r="T35" s="3" t="e">
        <f t="shared" si="18"/>
        <v>#DIV/0!</v>
      </c>
      <c r="U35" s="3" t="e">
        <f t="shared" si="18"/>
        <v>#DIV/0!</v>
      </c>
      <c r="V35" s="3" t="e">
        <f t="shared" si="18"/>
        <v>#DIV/0!</v>
      </c>
      <c r="W35" s="3" t="e">
        <f t="shared" si="18"/>
        <v>#DIV/0!</v>
      </c>
      <c r="X35" s="3" t="e">
        <f t="shared" si="18"/>
        <v>#DIV/0!</v>
      </c>
      <c r="Y35" s="3" t="e">
        <f t="shared" si="18"/>
        <v>#DIV/0!</v>
      </c>
      <c r="Z35" s="3" t="e">
        <f t="shared" si="18"/>
        <v>#DIV/0!</v>
      </c>
      <c r="AA35" s="3" t="e">
        <f t="shared" si="18"/>
        <v>#DIV/0!</v>
      </c>
      <c r="AB35" s="3" t="e">
        <f t="shared" si="18"/>
        <v>#DIV/0!</v>
      </c>
      <c r="AC35" s="3" t="e">
        <f t="shared" si="18"/>
        <v>#DIV/0!</v>
      </c>
      <c r="AD35" s="3" t="e">
        <f t="shared" si="18"/>
        <v>#DIV/0!</v>
      </c>
      <c r="AF35" s="305"/>
      <c r="AG35" s="319" t="e">
        <f t="shared" ref="AG35" si="19">SUM(AG32/AG23)</f>
        <v>#DIV/0!</v>
      </c>
      <c r="AH35" s="313"/>
    </row>
    <row r="36" spans="1:35" ht="15.75" hidden="1" thickBot="1" x14ac:dyDescent="0.3"/>
    <row r="37" spans="1:35" s="46" customFormat="1" ht="15.75" thickBot="1" x14ac:dyDescent="0.3">
      <c r="A37" s="46" t="s">
        <v>135</v>
      </c>
      <c r="B37" s="81">
        <v>44256</v>
      </c>
      <c r="C37" s="81">
        <v>44257</v>
      </c>
      <c r="D37" s="81">
        <v>44258</v>
      </c>
      <c r="E37" s="81">
        <v>44259</v>
      </c>
      <c r="F37" s="81">
        <v>44260</v>
      </c>
      <c r="G37" s="81">
        <v>44261</v>
      </c>
      <c r="H37" s="81">
        <v>44262</v>
      </c>
      <c r="I37" s="81">
        <v>44263</v>
      </c>
      <c r="J37" s="81">
        <v>44264</v>
      </c>
      <c r="K37" s="81">
        <v>44265</v>
      </c>
      <c r="L37" s="81">
        <v>44266</v>
      </c>
      <c r="M37" s="81">
        <v>44267</v>
      </c>
      <c r="N37" s="81">
        <v>44268</v>
      </c>
      <c r="O37" s="81">
        <v>44269</v>
      </c>
      <c r="P37" s="81">
        <v>44270</v>
      </c>
      <c r="Q37" s="81">
        <v>44271</v>
      </c>
      <c r="R37" s="81">
        <v>44272</v>
      </c>
      <c r="S37" s="81">
        <v>44273</v>
      </c>
      <c r="T37" s="81">
        <v>44274</v>
      </c>
      <c r="U37" s="81">
        <v>44275</v>
      </c>
      <c r="V37" s="81">
        <v>44276</v>
      </c>
      <c r="W37" s="81">
        <v>44277</v>
      </c>
      <c r="X37" s="81">
        <v>44278</v>
      </c>
      <c r="Y37" s="81">
        <v>44279</v>
      </c>
      <c r="Z37" s="81">
        <v>44280</v>
      </c>
      <c r="AA37" s="81">
        <v>44281</v>
      </c>
      <c r="AB37" s="81">
        <v>44282</v>
      </c>
      <c r="AC37" s="81">
        <v>44283</v>
      </c>
      <c r="AD37" s="97">
        <v>44284</v>
      </c>
      <c r="AE37" s="97">
        <v>44285</v>
      </c>
      <c r="AF37" s="295">
        <v>44286</v>
      </c>
      <c r="AG37" s="325" t="s">
        <v>126</v>
      </c>
      <c r="AH37" s="315"/>
    </row>
    <row r="38" spans="1:35" s="25" customFormat="1" x14ac:dyDescent="0.25">
      <c r="A38" s="32" t="s">
        <v>204</v>
      </c>
      <c r="B38" s="25">
        <v>33</v>
      </c>
      <c r="C38" s="25">
        <v>32</v>
      </c>
      <c r="D38" s="25">
        <v>31</v>
      </c>
      <c r="E38" s="25">
        <v>44</v>
      </c>
      <c r="F38" s="25">
        <v>29</v>
      </c>
      <c r="G38" s="25">
        <v>20</v>
      </c>
      <c r="H38" s="25">
        <v>15</v>
      </c>
      <c r="I38" s="25">
        <v>21</v>
      </c>
      <c r="J38" s="25">
        <v>41</v>
      </c>
      <c r="K38" s="25">
        <v>40</v>
      </c>
      <c r="L38" s="25">
        <v>38</v>
      </c>
      <c r="M38" s="25">
        <v>58</v>
      </c>
      <c r="N38" s="25">
        <v>28</v>
      </c>
      <c r="O38" s="25">
        <v>23</v>
      </c>
      <c r="P38" s="25">
        <v>46</v>
      </c>
      <c r="Q38" s="25">
        <v>44</v>
      </c>
      <c r="R38" s="25">
        <v>48</v>
      </c>
      <c r="S38" s="25">
        <v>46</v>
      </c>
      <c r="T38" s="25">
        <v>66</v>
      </c>
      <c r="U38" s="25">
        <v>10</v>
      </c>
      <c r="V38" s="25">
        <v>15</v>
      </c>
      <c r="W38" s="25">
        <v>46</v>
      </c>
      <c r="X38" s="25">
        <v>38</v>
      </c>
      <c r="Y38" s="25">
        <v>31</v>
      </c>
      <c r="Z38" s="25">
        <v>42</v>
      </c>
      <c r="AA38" s="25">
        <v>57</v>
      </c>
      <c r="AB38" s="25">
        <v>18</v>
      </c>
      <c r="AC38" s="52">
        <v>18</v>
      </c>
      <c r="AD38" s="52">
        <v>39</v>
      </c>
      <c r="AE38" s="52">
        <v>47</v>
      </c>
      <c r="AF38" s="52">
        <v>51</v>
      </c>
      <c r="AG38" s="321">
        <f>SUM(B38:AF38)</f>
        <v>1115</v>
      </c>
      <c r="AH38" s="51"/>
    </row>
    <row r="39" spans="1:35" s="2" customFormat="1" x14ac:dyDescent="0.25">
      <c r="A39" s="21" t="s">
        <v>222</v>
      </c>
      <c r="B39" s="2">
        <v>30</v>
      </c>
      <c r="C39" s="2">
        <v>27</v>
      </c>
      <c r="D39" s="2">
        <v>27</v>
      </c>
      <c r="E39" s="2">
        <v>39</v>
      </c>
      <c r="F39" s="2">
        <v>28</v>
      </c>
      <c r="G39" s="2">
        <v>20</v>
      </c>
      <c r="H39" s="2">
        <v>14</v>
      </c>
      <c r="I39" s="2">
        <v>21</v>
      </c>
      <c r="J39" s="2">
        <v>39</v>
      </c>
      <c r="K39" s="2">
        <v>32</v>
      </c>
      <c r="L39" s="2">
        <v>35</v>
      </c>
      <c r="M39" s="2">
        <v>47</v>
      </c>
      <c r="N39" s="2">
        <v>28</v>
      </c>
      <c r="O39" s="2">
        <v>21</v>
      </c>
      <c r="P39" s="2">
        <v>45</v>
      </c>
      <c r="Q39" s="2">
        <v>40</v>
      </c>
      <c r="R39" s="2">
        <v>33</v>
      </c>
      <c r="S39" s="2">
        <v>38</v>
      </c>
      <c r="T39" s="2">
        <v>56</v>
      </c>
      <c r="U39" s="2">
        <v>9</v>
      </c>
      <c r="V39" s="2">
        <v>14</v>
      </c>
      <c r="W39" s="2">
        <v>40</v>
      </c>
      <c r="X39" s="2">
        <v>33</v>
      </c>
      <c r="Y39" s="2">
        <v>28</v>
      </c>
      <c r="Z39" s="2">
        <v>41</v>
      </c>
      <c r="AA39" s="2">
        <v>53</v>
      </c>
      <c r="AB39" s="2">
        <v>18</v>
      </c>
      <c r="AC39" s="6">
        <v>18</v>
      </c>
      <c r="AD39" s="2">
        <v>30</v>
      </c>
      <c r="AE39" s="2">
        <v>41</v>
      </c>
      <c r="AF39" s="6">
        <v>41</v>
      </c>
      <c r="AG39" s="321">
        <f t="shared" ref="AG39:AG46" si="20">SUM(B39:AF39)</f>
        <v>986</v>
      </c>
      <c r="AH39" s="38"/>
    </row>
    <row r="40" spans="1:35" s="2" customFormat="1" hidden="1" x14ac:dyDescent="0.25">
      <c r="A40" s="228" t="s">
        <v>218</v>
      </c>
      <c r="AC40" s="6"/>
      <c r="AF40" s="6"/>
      <c r="AG40" s="321">
        <f t="shared" si="20"/>
        <v>0</v>
      </c>
      <c r="AH40" s="38"/>
    </row>
    <row r="41" spans="1:35" s="182" customFormat="1" x14ac:dyDescent="0.25">
      <c r="A41" s="280" t="s">
        <v>232</v>
      </c>
      <c r="B41" s="182">
        <v>29</v>
      </c>
      <c r="C41" s="182">
        <v>24</v>
      </c>
      <c r="D41" s="182">
        <v>20</v>
      </c>
      <c r="E41" s="182">
        <v>33</v>
      </c>
      <c r="F41" s="182">
        <v>25</v>
      </c>
      <c r="G41" s="182">
        <v>18</v>
      </c>
      <c r="H41" s="182">
        <v>12</v>
      </c>
      <c r="I41" s="182">
        <v>18</v>
      </c>
      <c r="J41" s="182">
        <v>37</v>
      </c>
      <c r="K41" s="247">
        <v>24</v>
      </c>
      <c r="L41" s="182">
        <v>30</v>
      </c>
      <c r="M41" s="182">
        <v>35</v>
      </c>
      <c r="N41" s="182">
        <v>21</v>
      </c>
      <c r="O41" s="182">
        <v>21</v>
      </c>
      <c r="P41" s="182">
        <v>36</v>
      </c>
      <c r="Q41" s="182">
        <v>36</v>
      </c>
      <c r="R41" s="182">
        <v>27</v>
      </c>
      <c r="S41" s="182">
        <v>28</v>
      </c>
      <c r="T41" s="182">
        <v>39</v>
      </c>
      <c r="U41" s="182">
        <v>9</v>
      </c>
      <c r="V41" s="182">
        <v>11</v>
      </c>
      <c r="W41" s="182">
        <v>33</v>
      </c>
      <c r="X41" s="182">
        <v>26</v>
      </c>
      <c r="Y41" s="182">
        <v>25</v>
      </c>
      <c r="Z41" s="182">
        <v>32</v>
      </c>
      <c r="AA41" s="182">
        <v>45</v>
      </c>
      <c r="AB41" s="182">
        <v>16</v>
      </c>
      <c r="AC41" s="247">
        <v>17</v>
      </c>
      <c r="AD41" s="356">
        <v>29</v>
      </c>
      <c r="AE41" s="182">
        <v>33</v>
      </c>
      <c r="AF41" s="247">
        <v>32</v>
      </c>
      <c r="AG41" s="321">
        <f t="shared" si="20"/>
        <v>821</v>
      </c>
      <c r="AH41" s="249"/>
    </row>
    <row r="42" spans="1:35" s="2" customFormat="1" x14ac:dyDescent="0.25">
      <c r="A42" s="21" t="s">
        <v>206</v>
      </c>
      <c r="B42" s="2">
        <v>3</v>
      </c>
      <c r="C42" s="2">
        <v>4</v>
      </c>
      <c r="D42" s="2">
        <v>4</v>
      </c>
      <c r="E42" s="2">
        <v>5</v>
      </c>
      <c r="F42" s="2">
        <v>1</v>
      </c>
      <c r="G42" s="2">
        <v>0</v>
      </c>
      <c r="H42" s="2">
        <v>1</v>
      </c>
      <c r="I42" s="2">
        <v>0</v>
      </c>
      <c r="J42" s="2">
        <v>2</v>
      </c>
      <c r="K42" s="6">
        <v>8</v>
      </c>
      <c r="L42" s="2">
        <v>3</v>
      </c>
      <c r="M42" s="2">
        <v>11</v>
      </c>
      <c r="N42" s="2">
        <v>0</v>
      </c>
      <c r="O42" s="2">
        <v>2</v>
      </c>
      <c r="P42" s="2">
        <v>1</v>
      </c>
      <c r="Q42" s="2">
        <v>4</v>
      </c>
      <c r="R42" s="2">
        <v>12</v>
      </c>
      <c r="S42" s="2">
        <v>8</v>
      </c>
      <c r="T42" s="2">
        <v>10</v>
      </c>
      <c r="U42" s="2">
        <v>1</v>
      </c>
      <c r="V42" s="2">
        <v>1</v>
      </c>
      <c r="W42" s="2">
        <v>6</v>
      </c>
      <c r="X42" s="2">
        <v>5</v>
      </c>
      <c r="Y42" s="2">
        <v>3</v>
      </c>
      <c r="Z42" s="2">
        <v>1</v>
      </c>
      <c r="AA42" s="2">
        <v>4</v>
      </c>
      <c r="AB42" s="2">
        <v>0</v>
      </c>
      <c r="AC42" s="6">
        <v>0</v>
      </c>
      <c r="AD42" s="2">
        <v>9</v>
      </c>
      <c r="AE42" s="2">
        <v>6</v>
      </c>
      <c r="AF42" s="6">
        <v>10</v>
      </c>
      <c r="AG42" s="321">
        <f t="shared" si="20"/>
        <v>125</v>
      </c>
      <c r="AH42" s="38"/>
    </row>
    <row r="43" spans="1:35" s="171" customFormat="1" x14ac:dyDescent="0.25">
      <c r="A43" s="21" t="s">
        <v>207</v>
      </c>
      <c r="B43" s="2">
        <v>0</v>
      </c>
      <c r="C43" s="2">
        <v>0</v>
      </c>
      <c r="D43" s="2">
        <v>0</v>
      </c>
      <c r="E43" s="2">
        <v>1</v>
      </c>
      <c r="F43" s="2">
        <v>1</v>
      </c>
      <c r="G43" s="2">
        <v>0</v>
      </c>
      <c r="H43" s="2">
        <v>0</v>
      </c>
      <c r="I43" s="2">
        <v>0</v>
      </c>
      <c r="J43" s="2">
        <v>0</v>
      </c>
      <c r="K43" s="2">
        <v>0</v>
      </c>
      <c r="L43" s="2">
        <v>0</v>
      </c>
      <c r="M43" s="2">
        <v>0</v>
      </c>
      <c r="N43" s="2">
        <v>0</v>
      </c>
      <c r="O43" s="2">
        <v>0</v>
      </c>
      <c r="P43" s="2">
        <v>0</v>
      </c>
      <c r="Q43" s="2">
        <v>2</v>
      </c>
      <c r="R43" s="2">
        <v>2</v>
      </c>
      <c r="S43" s="2">
        <v>0</v>
      </c>
      <c r="T43" s="2">
        <v>0</v>
      </c>
      <c r="U43" s="2">
        <v>0</v>
      </c>
      <c r="V43" s="2">
        <v>1</v>
      </c>
      <c r="W43" s="2">
        <v>0</v>
      </c>
      <c r="X43" s="2">
        <v>2</v>
      </c>
      <c r="Y43" s="2">
        <v>0</v>
      </c>
      <c r="Z43" s="2">
        <v>0</v>
      </c>
      <c r="AA43" s="2">
        <v>2</v>
      </c>
      <c r="AB43" s="2">
        <v>0</v>
      </c>
      <c r="AC43" s="6">
        <v>0</v>
      </c>
      <c r="AD43" s="2">
        <v>2</v>
      </c>
      <c r="AE43" s="2">
        <v>2</v>
      </c>
      <c r="AF43" s="6">
        <v>5</v>
      </c>
      <c r="AG43" s="321">
        <f t="shared" si="20"/>
        <v>20</v>
      </c>
    </row>
    <row r="44" spans="1:35" s="171" customFormat="1" x14ac:dyDescent="0.25">
      <c r="A44" s="21" t="s">
        <v>239</v>
      </c>
      <c r="B44" s="2">
        <v>0</v>
      </c>
      <c r="C44" s="2">
        <v>0</v>
      </c>
      <c r="D44" s="2">
        <v>0</v>
      </c>
      <c r="E44" s="2">
        <v>0</v>
      </c>
      <c r="F44" s="2">
        <v>0</v>
      </c>
      <c r="G44" s="2">
        <v>0</v>
      </c>
      <c r="H44" s="2">
        <v>0</v>
      </c>
      <c r="I44" s="2">
        <v>0</v>
      </c>
      <c r="J44" s="2">
        <v>0</v>
      </c>
      <c r="K44" s="2">
        <v>1</v>
      </c>
      <c r="L44" s="2">
        <v>0</v>
      </c>
      <c r="M44" s="2">
        <v>1</v>
      </c>
      <c r="N44" s="2">
        <v>0</v>
      </c>
      <c r="O44" s="2">
        <v>1</v>
      </c>
      <c r="P44" s="2">
        <v>0</v>
      </c>
      <c r="Q44" s="2">
        <v>0</v>
      </c>
      <c r="R44" s="2">
        <v>1</v>
      </c>
      <c r="S44" s="2">
        <v>3</v>
      </c>
      <c r="T44" s="2">
        <v>2</v>
      </c>
      <c r="U44" s="2">
        <v>1</v>
      </c>
      <c r="V44" s="2">
        <v>0</v>
      </c>
      <c r="W44" s="2">
        <v>2</v>
      </c>
      <c r="X44" s="2">
        <v>0</v>
      </c>
      <c r="Y44" s="2">
        <v>0</v>
      </c>
      <c r="Z44" s="2">
        <v>0</v>
      </c>
      <c r="AA44" s="2">
        <v>2</v>
      </c>
      <c r="AB44" s="2">
        <v>0</v>
      </c>
      <c r="AC44" s="6">
        <v>0</v>
      </c>
      <c r="AD44" s="2">
        <v>3</v>
      </c>
      <c r="AE44" s="2">
        <v>1</v>
      </c>
      <c r="AF44" s="6">
        <v>0</v>
      </c>
      <c r="AG44" s="321">
        <f t="shared" si="20"/>
        <v>18</v>
      </c>
    </row>
    <row r="45" spans="1:35" s="171" customFormat="1" x14ac:dyDescent="0.25">
      <c r="A45" s="21" t="s">
        <v>240</v>
      </c>
      <c r="B45" s="2">
        <v>3</v>
      </c>
      <c r="C45" s="2">
        <v>4</v>
      </c>
      <c r="D45" s="2">
        <v>4</v>
      </c>
      <c r="E45" s="2">
        <v>4</v>
      </c>
      <c r="F45" s="2">
        <v>0</v>
      </c>
      <c r="G45" s="2">
        <v>0</v>
      </c>
      <c r="H45" s="2">
        <v>1</v>
      </c>
      <c r="I45" s="2">
        <v>0</v>
      </c>
      <c r="J45" s="2">
        <v>2</v>
      </c>
      <c r="K45" s="2">
        <v>7</v>
      </c>
      <c r="L45" s="2">
        <v>3</v>
      </c>
      <c r="M45" s="2">
        <v>10</v>
      </c>
      <c r="N45" s="2">
        <v>0</v>
      </c>
      <c r="O45" s="2">
        <v>1</v>
      </c>
      <c r="P45" s="2">
        <v>1</v>
      </c>
      <c r="Q45" s="2">
        <v>2</v>
      </c>
      <c r="R45" s="2">
        <v>9</v>
      </c>
      <c r="S45" s="2">
        <v>5</v>
      </c>
      <c r="T45" s="2">
        <v>8</v>
      </c>
      <c r="U45" s="2">
        <v>0</v>
      </c>
      <c r="V45" s="2">
        <v>0</v>
      </c>
      <c r="W45" s="2">
        <v>4</v>
      </c>
      <c r="X45" s="2">
        <v>3</v>
      </c>
      <c r="Y45" s="2">
        <v>3</v>
      </c>
      <c r="Z45" s="2">
        <v>1</v>
      </c>
      <c r="AA45" s="2">
        <v>0</v>
      </c>
      <c r="AB45" s="2">
        <v>0</v>
      </c>
      <c r="AC45" s="6">
        <v>0</v>
      </c>
      <c r="AD45" s="2">
        <v>4</v>
      </c>
      <c r="AE45" s="2">
        <v>3</v>
      </c>
      <c r="AF45" s="6">
        <v>5</v>
      </c>
      <c r="AG45" s="321">
        <f t="shared" si="20"/>
        <v>87</v>
      </c>
    </row>
    <row r="46" spans="1:35" s="254" customFormat="1" x14ac:dyDescent="0.25">
      <c r="A46" s="284" t="s">
        <v>259</v>
      </c>
      <c r="B46" s="182">
        <v>9</v>
      </c>
      <c r="C46" s="182">
        <v>2</v>
      </c>
      <c r="D46" s="182">
        <v>1</v>
      </c>
      <c r="E46" s="182">
        <v>3</v>
      </c>
      <c r="F46" s="182">
        <v>1</v>
      </c>
      <c r="G46" s="182">
        <v>1</v>
      </c>
      <c r="H46" s="182">
        <v>2</v>
      </c>
      <c r="I46" s="182">
        <v>0</v>
      </c>
      <c r="J46" s="182">
        <v>7</v>
      </c>
      <c r="K46" s="182">
        <v>2</v>
      </c>
      <c r="L46" s="182">
        <v>0</v>
      </c>
      <c r="M46" s="182">
        <v>4</v>
      </c>
      <c r="N46" s="182">
        <v>4</v>
      </c>
      <c r="O46" s="182">
        <v>3</v>
      </c>
      <c r="P46" s="182">
        <v>0</v>
      </c>
      <c r="Q46" s="182">
        <v>8</v>
      </c>
      <c r="R46" s="182">
        <v>4</v>
      </c>
      <c r="S46" s="182">
        <v>10</v>
      </c>
      <c r="T46" s="182">
        <v>1</v>
      </c>
      <c r="U46" s="182">
        <v>3</v>
      </c>
      <c r="V46" s="182">
        <v>3</v>
      </c>
      <c r="W46" s="182">
        <v>5</v>
      </c>
      <c r="X46" s="182">
        <v>10</v>
      </c>
      <c r="Y46" s="182">
        <v>0</v>
      </c>
      <c r="Z46" s="182">
        <v>9</v>
      </c>
      <c r="AA46" s="182">
        <v>6</v>
      </c>
      <c r="AB46" s="182">
        <v>6</v>
      </c>
      <c r="AC46" s="247">
        <v>4</v>
      </c>
      <c r="AD46" s="182">
        <v>3</v>
      </c>
      <c r="AE46" s="182">
        <v>11</v>
      </c>
      <c r="AF46" s="247">
        <v>8</v>
      </c>
      <c r="AG46" s="321">
        <f t="shared" si="20"/>
        <v>130</v>
      </c>
    </row>
    <row r="47" spans="1:35" s="178" customFormat="1" ht="13.5" thickBot="1" x14ac:dyDescent="0.25">
      <c r="O47" s="209"/>
      <c r="P47" s="209"/>
      <c r="Q47" s="209"/>
      <c r="R47" s="235"/>
      <c r="AD47" s="300"/>
      <c r="AE47" s="300"/>
      <c r="AF47" s="307"/>
      <c r="AG47" s="326"/>
    </row>
    <row r="48" spans="1:35" x14ac:dyDescent="0.25">
      <c r="A48" s="116" t="s">
        <v>195</v>
      </c>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327" t="s">
        <v>127</v>
      </c>
      <c r="AH48" s="213"/>
      <c r="AI48" s="213"/>
    </row>
    <row r="49" spans="1:36" x14ac:dyDescent="0.25">
      <c r="A49" s="56" t="s">
        <v>189</v>
      </c>
      <c r="B49" s="1">
        <v>132</v>
      </c>
      <c r="C49" s="1">
        <v>129</v>
      </c>
      <c r="D49" s="1">
        <v>128</v>
      </c>
      <c r="E49" s="1">
        <v>80</v>
      </c>
      <c r="F49" s="1">
        <v>87</v>
      </c>
      <c r="G49" s="1">
        <v>115</v>
      </c>
      <c r="H49" s="1">
        <v>98</v>
      </c>
      <c r="I49" s="84">
        <v>144</v>
      </c>
      <c r="J49" s="1">
        <v>102</v>
      </c>
      <c r="K49" s="1">
        <v>148</v>
      </c>
      <c r="L49" s="1">
        <v>122</v>
      </c>
      <c r="M49" s="1">
        <v>141</v>
      </c>
      <c r="N49" s="87">
        <v>147</v>
      </c>
      <c r="O49" s="87">
        <v>142</v>
      </c>
      <c r="P49" s="87">
        <v>142</v>
      </c>
      <c r="Q49" s="87">
        <v>115</v>
      </c>
      <c r="R49" s="84">
        <v>137</v>
      </c>
      <c r="S49" s="1">
        <v>162</v>
      </c>
      <c r="T49" s="1">
        <v>122</v>
      </c>
      <c r="U49" s="1">
        <v>121</v>
      </c>
      <c r="V49" s="1">
        <v>126</v>
      </c>
      <c r="W49" s="1">
        <v>166</v>
      </c>
      <c r="X49" s="1">
        <v>140</v>
      </c>
      <c r="Y49" s="1">
        <v>120</v>
      </c>
      <c r="Z49" s="1">
        <v>161</v>
      </c>
      <c r="AA49" s="1">
        <v>139</v>
      </c>
      <c r="AB49" s="1">
        <v>137</v>
      </c>
      <c r="AC49" s="248">
        <v>111</v>
      </c>
      <c r="AD49" s="1">
        <v>137</v>
      </c>
      <c r="AE49" s="1">
        <v>125</v>
      </c>
      <c r="AF49" s="1">
        <v>155</v>
      </c>
      <c r="AG49" s="318">
        <f>SUM(B49:AF49)</f>
        <v>4031</v>
      </c>
      <c r="AH49" s="252"/>
      <c r="AI49" s="213"/>
    </row>
    <row r="50" spans="1:36" x14ac:dyDescent="0.25">
      <c r="A50" s="56" t="s">
        <v>190</v>
      </c>
      <c r="B50" s="1">
        <v>70</v>
      </c>
      <c r="C50" s="1">
        <v>82</v>
      </c>
      <c r="D50" s="1">
        <v>67</v>
      </c>
      <c r="E50" s="1">
        <v>61</v>
      </c>
      <c r="F50" s="1">
        <v>73</v>
      </c>
      <c r="G50" s="1">
        <v>84</v>
      </c>
      <c r="H50" s="1">
        <v>81</v>
      </c>
      <c r="I50" s="84">
        <v>80</v>
      </c>
      <c r="J50" s="1">
        <v>74</v>
      </c>
      <c r="K50" s="1">
        <v>71</v>
      </c>
      <c r="L50" s="1">
        <v>65</v>
      </c>
      <c r="M50" s="1">
        <v>77</v>
      </c>
      <c r="N50" s="87">
        <v>75</v>
      </c>
      <c r="O50" s="87">
        <v>83</v>
      </c>
      <c r="P50" s="87">
        <v>62</v>
      </c>
      <c r="Q50" s="87">
        <v>62</v>
      </c>
      <c r="R50" s="84">
        <v>55</v>
      </c>
      <c r="S50" s="1">
        <v>80</v>
      </c>
      <c r="T50" s="1">
        <v>71</v>
      </c>
      <c r="U50" s="1">
        <v>100</v>
      </c>
      <c r="V50" s="1">
        <v>74</v>
      </c>
      <c r="W50" s="1">
        <v>61</v>
      </c>
      <c r="X50" s="1">
        <v>79</v>
      </c>
      <c r="Y50" s="1">
        <v>63</v>
      </c>
      <c r="Z50" s="1">
        <v>78</v>
      </c>
      <c r="AA50" s="1">
        <v>68</v>
      </c>
      <c r="AB50" s="1">
        <v>79</v>
      </c>
      <c r="AC50" s="248">
        <v>88</v>
      </c>
      <c r="AD50" s="1">
        <v>89</v>
      </c>
      <c r="AE50" s="1">
        <v>81</v>
      </c>
      <c r="AF50" s="1">
        <v>82</v>
      </c>
      <c r="AG50" s="318">
        <f t="shared" ref="AG50:AG56" si="21">SUM(B50:AF50)</f>
        <v>2315</v>
      </c>
      <c r="AH50" s="252"/>
      <c r="AI50" s="213"/>
    </row>
    <row r="51" spans="1:36" s="182" customFormat="1" ht="15" hidden="1" customHeight="1" x14ac:dyDescent="0.25">
      <c r="A51" s="195" t="s">
        <v>188</v>
      </c>
      <c r="O51" s="87"/>
      <c r="P51" s="87"/>
      <c r="Q51" s="87"/>
      <c r="R51" s="84"/>
      <c r="AC51" s="247"/>
      <c r="AD51" s="1"/>
      <c r="AF51" s="308"/>
      <c r="AG51" s="318">
        <f t="shared" si="21"/>
        <v>0</v>
      </c>
      <c r="AH51" s="254"/>
      <c r="AI51" s="254"/>
      <c r="AJ51" s="249"/>
    </row>
    <row r="52" spans="1:36" s="254" customFormat="1" ht="15" customHeight="1" x14ac:dyDescent="0.25">
      <c r="A52" s="287" t="s">
        <v>231</v>
      </c>
      <c r="B52" s="182">
        <v>40</v>
      </c>
      <c r="C52" s="182">
        <v>49</v>
      </c>
      <c r="D52" s="182">
        <v>40</v>
      </c>
      <c r="E52" s="182">
        <v>44</v>
      </c>
      <c r="F52" s="182">
        <v>65</v>
      </c>
      <c r="G52" s="182">
        <v>64</v>
      </c>
      <c r="H52" s="182">
        <v>70</v>
      </c>
      <c r="I52" s="182">
        <v>41</v>
      </c>
      <c r="J52" s="182">
        <v>58</v>
      </c>
      <c r="K52" s="182">
        <v>39</v>
      </c>
      <c r="L52" s="182">
        <v>34</v>
      </c>
      <c r="M52" s="182">
        <v>47</v>
      </c>
      <c r="N52" s="182">
        <v>46</v>
      </c>
      <c r="O52" s="356">
        <v>50</v>
      </c>
      <c r="P52" s="356">
        <v>32</v>
      </c>
      <c r="Q52" s="356">
        <v>27</v>
      </c>
      <c r="R52" s="356">
        <v>20</v>
      </c>
      <c r="S52" s="182">
        <v>41</v>
      </c>
      <c r="T52" s="182">
        <v>36</v>
      </c>
      <c r="U52" s="182">
        <v>84</v>
      </c>
      <c r="V52" s="182">
        <v>42</v>
      </c>
      <c r="W52" s="182">
        <v>22</v>
      </c>
      <c r="X52" s="182">
        <v>42</v>
      </c>
      <c r="Y52" s="182">
        <v>35</v>
      </c>
      <c r="Z52" s="182">
        <v>32</v>
      </c>
      <c r="AA52" s="182">
        <v>30</v>
      </c>
      <c r="AB52" s="182">
        <v>47</v>
      </c>
      <c r="AC52" s="247">
        <v>59</v>
      </c>
      <c r="AD52" s="247">
        <v>61</v>
      </c>
      <c r="AE52" s="247">
        <v>52</v>
      </c>
      <c r="AF52" s="247">
        <v>53</v>
      </c>
      <c r="AG52" s="318">
        <f t="shared" si="21"/>
        <v>1402</v>
      </c>
    </row>
    <row r="53" spans="1:36" x14ac:dyDescent="0.25">
      <c r="A53" s="56" t="s">
        <v>191</v>
      </c>
      <c r="B53" s="1">
        <v>62</v>
      </c>
      <c r="C53" s="1">
        <v>47</v>
      </c>
      <c r="D53" s="1">
        <v>61</v>
      </c>
      <c r="E53" s="1">
        <v>19</v>
      </c>
      <c r="F53" s="1">
        <v>14</v>
      </c>
      <c r="G53" s="1">
        <v>31</v>
      </c>
      <c r="H53" s="1">
        <v>17</v>
      </c>
      <c r="I53" s="84">
        <v>64</v>
      </c>
      <c r="J53" s="1">
        <v>28</v>
      </c>
      <c r="K53" s="1">
        <v>77</v>
      </c>
      <c r="L53" s="1">
        <v>57</v>
      </c>
      <c r="M53" s="1">
        <v>63</v>
      </c>
      <c r="N53" s="87">
        <v>72</v>
      </c>
      <c r="O53" s="87">
        <v>59</v>
      </c>
      <c r="P53" s="87">
        <v>80</v>
      </c>
      <c r="Q53" s="87">
        <v>53</v>
      </c>
      <c r="R53" s="84">
        <v>82</v>
      </c>
      <c r="S53" s="1">
        <v>82</v>
      </c>
      <c r="T53" s="1">
        <v>51</v>
      </c>
      <c r="U53" s="1">
        <v>21</v>
      </c>
      <c r="V53" s="1">
        <v>52</v>
      </c>
      <c r="W53" s="1">
        <v>105</v>
      </c>
      <c r="X53" s="1">
        <v>61</v>
      </c>
      <c r="Y53" s="1">
        <v>57</v>
      </c>
      <c r="Z53" s="1">
        <v>83</v>
      </c>
      <c r="AA53" s="1">
        <v>71</v>
      </c>
      <c r="AB53" s="1">
        <v>56</v>
      </c>
      <c r="AC53" s="248">
        <v>23</v>
      </c>
      <c r="AD53" s="1">
        <v>48</v>
      </c>
      <c r="AE53" s="1">
        <v>44</v>
      </c>
      <c r="AF53" s="1">
        <v>73</v>
      </c>
      <c r="AG53" s="318">
        <f t="shared" si="21"/>
        <v>1713</v>
      </c>
      <c r="AH53" s="252"/>
      <c r="AI53" s="213"/>
    </row>
    <row r="54" spans="1:36" x14ac:dyDescent="0.25">
      <c r="A54" s="56" t="s">
        <v>192</v>
      </c>
      <c r="B54" s="1">
        <v>19</v>
      </c>
      <c r="C54" s="1">
        <v>10</v>
      </c>
      <c r="D54" s="1">
        <v>17</v>
      </c>
      <c r="E54" s="1">
        <v>6</v>
      </c>
      <c r="F54" s="1">
        <v>7</v>
      </c>
      <c r="G54" s="1">
        <v>11</v>
      </c>
      <c r="H54" s="1">
        <v>8</v>
      </c>
      <c r="I54" s="84">
        <v>22</v>
      </c>
      <c r="J54" s="1">
        <v>11</v>
      </c>
      <c r="K54" s="1">
        <v>21</v>
      </c>
      <c r="L54" s="1">
        <v>12</v>
      </c>
      <c r="M54" s="1">
        <v>15</v>
      </c>
      <c r="N54" s="87">
        <v>17</v>
      </c>
      <c r="O54" s="87">
        <v>12</v>
      </c>
      <c r="P54" s="87">
        <v>12</v>
      </c>
      <c r="Q54" s="87">
        <v>13</v>
      </c>
      <c r="R54" s="84">
        <v>20</v>
      </c>
      <c r="S54" s="1">
        <v>22</v>
      </c>
      <c r="T54" s="1">
        <v>23</v>
      </c>
      <c r="U54" s="1">
        <v>18</v>
      </c>
      <c r="V54" s="1">
        <v>7</v>
      </c>
      <c r="W54" s="1">
        <v>18</v>
      </c>
      <c r="X54" s="1">
        <v>17</v>
      </c>
      <c r="Y54" s="1">
        <v>19</v>
      </c>
      <c r="Z54" s="1">
        <v>20</v>
      </c>
      <c r="AA54" s="1">
        <v>23</v>
      </c>
      <c r="AB54" s="1">
        <v>18</v>
      </c>
      <c r="AC54" s="248">
        <v>5</v>
      </c>
      <c r="AD54" s="1">
        <v>15</v>
      </c>
      <c r="AE54" s="1">
        <v>18</v>
      </c>
      <c r="AF54" s="1">
        <v>22</v>
      </c>
      <c r="AG54" s="318">
        <f t="shared" si="21"/>
        <v>478</v>
      </c>
      <c r="AH54" s="252"/>
      <c r="AI54" s="213"/>
    </row>
    <row r="55" spans="1:36" x14ac:dyDescent="0.25">
      <c r="A55" s="56" t="s">
        <v>241</v>
      </c>
      <c r="B55" s="1">
        <v>8</v>
      </c>
      <c r="C55" s="1">
        <v>9</v>
      </c>
      <c r="D55" s="1">
        <v>7</v>
      </c>
      <c r="E55" s="1">
        <v>5</v>
      </c>
      <c r="F55" s="1">
        <v>1</v>
      </c>
      <c r="G55" s="1">
        <v>5</v>
      </c>
      <c r="H55" s="1">
        <v>2</v>
      </c>
      <c r="I55" s="84">
        <v>9</v>
      </c>
      <c r="J55" s="1">
        <v>3</v>
      </c>
      <c r="K55" s="1">
        <v>6</v>
      </c>
      <c r="L55" s="1">
        <v>3</v>
      </c>
      <c r="M55" s="1">
        <v>3</v>
      </c>
      <c r="N55" s="87">
        <v>8</v>
      </c>
      <c r="O55" s="87">
        <v>7</v>
      </c>
      <c r="P55" s="87">
        <v>11</v>
      </c>
      <c r="Q55" s="87">
        <v>7</v>
      </c>
      <c r="R55" s="84">
        <v>7</v>
      </c>
      <c r="S55" s="1">
        <v>8</v>
      </c>
      <c r="T55" s="1">
        <v>6</v>
      </c>
      <c r="U55" s="1">
        <v>1</v>
      </c>
      <c r="V55" s="1">
        <v>7</v>
      </c>
      <c r="W55" s="1">
        <v>11</v>
      </c>
      <c r="X55" s="1">
        <v>10</v>
      </c>
      <c r="Y55" s="1">
        <v>6</v>
      </c>
      <c r="Z55" s="1">
        <v>7</v>
      </c>
      <c r="AA55" s="1">
        <v>9</v>
      </c>
      <c r="AB55" s="1">
        <v>7</v>
      </c>
      <c r="AC55" s="248">
        <v>3</v>
      </c>
      <c r="AD55" s="1">
        <v>10</v>
      </c>
      <c r="AE55" s="1">
        <v>4</v>
      </c>
      <c r="AF55" s="1">
        <v>6</v>
      </c>
      <c r="AG55" s="318">
        <f t="shared" si="21"/>
        <v>196</v>
      </c>
      <c r="AH55" s="252"/>
      <c r="AI55" s="213"/>
    </row>
    <row r="56" spans="1:36" x14ac:dyDescent="0.25">
      <c r="A56" s="56" t="s">
        <v>242</v>
      </c>
      <c r="B56" s="1">
        <v>35</v>
      </c>
      <c r="C56" s="1">
        <v>28</v>
      </c>
      <c r="D56" s="1">
        <v>37</v>
      </c>
      <c r="E56" s="1">
        <v>8</v>
      </c>
      <c r="F56" s="1">
        <v>6</v>
      </c>
      <c r="G56" s="1">
        <v>15</v>
      </c>
      <c r="H56" s="1">
        <v>7</v>
      </c>
      <c r="I56" s="84">
        <v>33</v>
      </c>
      <c r="J56" s="1">
        <v>14</v>
      </c>
      <c r="K56" s="1">
        <v>50</v>
      </c>
      <c r="L56" s="1">
        <v>42</v>
      </c>
      <c r="M56" s="1">
        <v>45</v>
      </c>
      <c r="N56" s="87">
        <v>47</v>
      </c>
      <c r="O56" s="87">
        <v>40</v>
      </c>
      <c r="P56" s="87">
        <v>57</v>
      </c>
      <c r="Q56" s="87">
        <v>33</v>
      </c>
      <c r="R56" s="84">
        <v>55</v>
      </c>
      <c r="S56" s="1">
        <v>52</v>
      </c>
      <c r="T56" s="1">
        <v>22</v>
      </c>
      <c r="U56" s="1">
        <v>2</v>
      </c>
      <c r="V56" s="1">
        <v>38</v>
      </c>
      <c r="W56" s="1">
        <v>76</v>
      </c>
      <c r="X56" s="1">
        <v>34</v>
      </c>
      <c r="Y56" s="1">
        <v>32</v>
      </c>
      <c r="Z56" s="1">
        <v>56</v>
      </c>
      <c r="AA56" s="1">
        <v>39</v>
      </c>
      <c r="AB56" s="1">
        <v>31</v>
      </c>
      <c r="AC56" s="248">
        <v>15</v>
      </c>
      <c r="AD56" s="1">
        <v>23</v>
      </c>
      <c r="AE56" s="1">
        <v>22</v>
      </c>
      <c r="AF56" s="1">
        <v>45</v>
      </c>
      <c r="AG56" s="318">
        <f t="shared" si="21"/>
        <v>1039</v>
      </c>
      <c r="AH56" s="252"/>
      <c r="AI56" s="213"/>
    </row>
    <row r="57" spans="1:36" x14ac:dyDescent="0.25">
      <c r="A57" s="58" t="s">
        <v>217</v>
      </c>
      <c r="B57" s="61">
        <v>3.8425925925925923E-3</v>
      </c>
      <c r="C57" s="61">
        <v>2.8472222222222219E-3</v>
      </c>
      <c r="D57" s="61">
        <v>3.2407407407407406E-3</v>
      </c>
      <c r="E57" s="61">
        <v>3.5879629629629629E-3</v>
      </c>
      <c r="F57" s="61">
        <v>9.1435185185185185E-4</v>
      </c>
      <c r="G57" s="61">
        <v>1.1921296296296296E-3</v>
      </c>
      <c r="H57" s="61">
        <v>1.7939814814814815E-3</v>
      </c>
      <c r="I57" s="61">
        <v>2.2337962962962967E-3</v>
      </c>
      <c r="J57" s="61">
        <v>1.3541666666666667E-3</v>
      </c>
      <c r="K57" s="61">
        <v>3.8888888888888883E-3</v>
      </c>
      <c r="L57" s="61">
        <v>2.2453703703703702E-3</v>
      </c>
      <c r="M57" s="61">
        <v>3.4375E-3</v>
      </c>
      <c r="N57" s="61">
        <v>3.0324074074074073E-3</v>
      </c>
      <c r="O57" s="61">
        <v>3.1597222222222222E-3</v>
      </c>
      <c r="P57" s="61">
        <v>4.3981481481481484E-3</v>
      </c>
      <c r="Q57" s="61">
        <v>3.6574074074074074E-3</v>
      </c>
      <c r="R57" s="61">
        <v>6.5162037037037037E-3</v>
      </c>
      <c r="S57" s="61">
        <v>4.6874999999999998E-3</v>
      </c>
      <c r="T57" s="61">
        <v>2.9398148148148148E-3</v>
      </c>
      <c r="U57" s="61">
        <v>1.1458333333333333E-3</v>
      </c>
      <c r="V57" s="61">
        <v>3.5648148148148154E-3</v>
      </c>
      <c r="W57" s="61">
        <v>5.1967592592592595E-3</v>
      </c>
      <c r="X57" s="61">
        <v>2.9745370370370373E-3</v>
      </c>
      <c r="Y57" s="61">
        <v>3.4490740740740745E-3</v>
      </c>
      <c r="Z57" s="61">
        <v>3.4490740740740745E-3</v>
      </c>
      <c r="AA57" s="61">
        <v>2.8472222222222219E-3</v>
      </c>
      <c r="AB57" s="61">
        <v>3.3680555555555551E-3</v>
      </c>
      <c r="AC57" s="288">
        <v>2.1180555555555553E-3</v>
      </c>
      <c r="AD57" s="61">
        <v>2.5578703703703705E-3</v>
      </c>
      <c r="AE57" s="61">
        <v>1.8518518518518517E-3</v>
      </c>
      <c r="AF57" s="61">
        <v>2.5000000000000001E-3</v>
      </c>
      <c r="AG57" s="328">
        <f>AVERAGE(B57:AF57)</f>
        <v>3.0320340501792118E-3</v>
      </c>
      <c r="AH57" s="252"/>
      <c r="AI57" s="213"/>
    </row>
    <row r="58" spans="1:36" x14ac:dyDescent="0.25">
      <c r="A58" s="62" t="s">
        <v>210</v>
      </c>
      <c r="B58" s="63">
        <v>1.699074074074074E-2</v>
      </c>
      <c r="C58" s="63">
        <v>1.6145833333333335E-2</v>
      </c>
      <c r="D58" s="63">
        <v>1.877314814814815E-2</v>
      </c>
      <c r="E58" s="63">
        <v>1.6666666666666666E-2</v>
      </c>
      <c r="F58" s="63">
        <v>1.5370370370370369E-2</v>
      </c>
      <c r="G58" s="63">
        <v>1.7303240740740741E-2</v>
      </c>
      <c r="H58" s="79">
        <v>1.9317129629629629E-2</v>
      </c>
      <c r="I58" s="79">
        <v>1.4004629629629631E-2</v>
      </c>
      <c r="J58" s="79">
        <v>1.5763888888888886E-2</v>
      </c>
      <c r="K58" s="164">
        <v>1.8599537037037036E-2</v>
      </c>
      <c r="L58" s="79">
        <v>1.7905092592592594E-2</v>
      </c>
      <c r="M58" s="63">
        <v>1.8356481481481481E-2</v>
      </c>
      <c r="N58" s="169">
        <v>1.9560185185185184E-2</v>
      </c>
      <c r="O58" s="169">
        <v>1.5335648148148147E-2</v>
      </c>
      <c r="P58" s="169">
        <v>1.5833333333333335E-2</v>
      </c>
      <c r="Q58" s="169">
        <v>1.9745370370370371E-2</v>
      </c>
      <c r="R58" s="63">
        <v>2.1712962962962962E-2</v>
      </c>
      <c r="S58" s="63">
        <v>1.7175925925925924E-2</v>
      </c>
      <c r="T58" s="63">
        <v>1.8935185185185183E-2</v>
      </c>
      <c r="U58" s="63">
        <v>1.511574074074074E-2</v>
      </c>
      <c r="V58" s="63">
        <v>2.1539351851851851E-2</v>
      </c>
      <c r="W58" s="63">
        <v>1.9178240740740742E-2</v>
      </c>
      <c r="X58" s="63">
        <v>1.8032407407407407E-2</v>
      </c>
      <c r="Y58" s="63">
        <v>1.462962962962963E-2</v>
      </c>
      <c r="Z58" s="63">
        <v>1.9861111111111111E-2</v>
      </c>
      <c r="AA58" s="63">
        <v>1.7766203703703704E-2</v>
      </c>
      <c r="AB58" s="63">
        <v>1.5891203703703703E-2</v>
      </c>
      <c r="AC58" s="289">
        <v>1.7800925925925925E-2</v>
      </c>
      <c r="AD58" s="79">
        <v>1.5162037037037036E-2</v>
      </c>
      <c r="AE58" s="64">
        <v>1.8726851851851852E-2</v>
      </c>
      <c r="AF58" s="64">
        <v>1.4756944444444446E-2</v>
      </c>
      <c r="AG58" s="329">
        <f>AVERAGE(B58:AF58)</f>
        <v>1.748245221027479E-2</v>
      </c>
      <c r="AH58" s="252"/>
      <c r="AI58" s="213"/>
    </row>
    <row r="59" spans="1:36" x14ac:dyDescent="0.25">
      <c r="A59" s="62" t="s">
        <v>219</v>
      </c>
      <c r="B59" s="63">
        <v>2.3171296296296297E-2</v>
      </c>
      <c r="C59" s="63">
        <v>1.8240740740740741E-2</v>
      </c>
      <c r="D59" s="63">
        <v>1.9074074074074073E-2</v>
      </c>
      <c r="E59" s="63">
        <v>1.7210648148148149E-2</v>
      </c>
      <c r="F59" s="63">
        <v>9.7106481481481471E-3</v>
      </c>
      <c r="G59" s="63">
        <v>9.0162037037037034E-3</v>
      </c>
      <c r="H59" s="63">
        <v>1.3321759259259261E-2</v>
      </c>
      <c r="I59" s="63">
        <v>1.3645833333333331E-2</v>
      </c>
      <c r="J59" s="63">
        <v>1.136574074074074E-2</v>
      </c>
      <c r="K59" s="63">
        <v>1.9791666666666666E-2</v>
      </c>
      <c r="L59" s="353">
        <v>1.6898148148148148E-2</v>
      </c>
      <c r="M59" s="63">
        <v>2.0844907407407406E-2</v>
      </c>
      <c r="N59" s="169">
        <v>1.7499999999999998E-2</v>
      </c>
      <c r="O59" s="169">
        <v>2.0682870370370372E-2</v>
      </c>
      <c r="P59" s="169">
        <v>2.3078703703703702E-2</v>
      </c>
      <c r="Q59" s="169">
        <v>1.6006944444444445E-2</v>
      </c>
      <c r="R59" s="63">
        <v>2.1307870370370369E-2</v>
      </c>
      <c r="S59" s="63">
        <v>3.1967592592592589E-2</v>
      </c>
      <c r="T59" s="63">
        <v>1.579861111111111E-2</v>
      </c>
      <c r="U59" s="63">
        <v>8.3217592592592596E-3</v>
      </c>
      <c r="V59" s="63">
        <v>2.0972222222222222E-2</v>
      </c>
      <c r="W59" s="63">
        <v>1.5208333333333332E-2</v>
      </c>
      <c r="X59" s="63">
        <v>1.8518518518518521E-2</v>
      </c>
      <c r="Y59" s="63">
        <v>1.800925925925926E-2</v>
      </c>
      <c r="Z59" s="63">
        <v>2.2002314814814818E-2</v>
      </c>
      <c r="AA59" s="63">
        <v>1.4988425925925926E-2</v>
      </c>
      <c r="AB59" s="63">
        <v>2.210648148148148E-2</v>
      </c>
      <c r="AC59" s="289">
        <v>1.6087962962962964E-2</v>
      </c>
      <c r="AD59" s="79">
        <v>1.6377314814814813E-2</v>
      </c>
      <c r="AE59" s="64">
        <v>1.2361111111111113E-2</v>
      </c>
      <c r="AF59" s="64">
        <v>1.4895833333333332E-2</v>
      </c>
      <c r="AG59" s="329">
        <f>AVERAGE(B59:AF59)</f>
        <v>1.7370445041816014E-2</v>
      </c>
      <c r="AH59" s="252"/>
      <c r="AI59" s="213"/>
    </row>
    <row r="60" spans="1:36" s="282" customFormat="1" x14ac:dyDescent="0.25">
      <c r="A60" s="281" t="s">
        <v>260</v>
      </c>
      <c r="B60" s="286">
        <v>58</v>
      </c>
      <c r="C60" s="286">
        <v>58</v>
      </c>
      <c r="D60" s="286">
        <v>50</v>
      </c>
      <c r="E60" s="286">
        <v>49</v>
      </c>
      <c r="F60" s="286">
        <v>30</v>
      </c>
      <c r="G60" s="286">
        <v>8</v>
      </c>
      <c r="H60" s="286">
        <v>51</v>
      </c>
      <c r="I60" s="286">
        <v>50</v>
      </c>
      <c r="J60" s="286">
        <v>63</v>
      </c>
      <c r="K60" s="286">
        <v>65</v>
      </c>
      <c r="L60" s="286">
        <v>37</v>
      </c>
      <c r="M60" s="286">
        <v>76</v>
      </c>
      <c r="N60" s="286">
        <v>63</v>
      </c>
      <c r="O60" s="286">
        <v>28</v>
      </c>
      <c r="P60" s="286">
        <v>36</v>
      </c>
      <c r="Q60" s="286">
        <v>92</v>
      </c>
      <c r="R60" s="286">
        <v>86</v>
      </c>
      <c r="S60" s="286">
        <v>76</v>
      </c>
      <c r="T60" s="286">
        <v>82</v>
      </c>
      <c r="U60" s="286">
        <v>20</v>
      </c>
      <c r="V60" s="286">
        <v>51</v>
      </c>
      <c r="W60" s="286">
        <v>97</v>
      </c>
      <c r="X60" s="286">
        <v>114</v>
      </c>
      <c r="Y60" s="286">
        <v>117</v>
      </c>
      <c r="Z60" s="286">
        <v>131</v>
      </c>
      <c r="AA60" s="286">
        <v>177</v>
      </c>
      <c r="AB60" s="286">
        <v>85</v>
      </c>
      <c r="AC60" s="290">
        <v>94</v>
      </c>
      <c r="AD60" s="186">
        <v>91</v>
      </c>
      <c r="AE60" s="182">
        <v>89</v>
      </c>
      <c r="AF60" s="182">
        <v>130</v>
      </c>
      <c r="AG60" s="330">
        <f>SUM(B60:AF60)</f>
        <v>2254</v>
      </c>
      <c r="AH60" s="283"/>
      <c r="AI60" s="254"/>
    </row>
    <row r="61" spans="1:36" x14ac:dyDescent="0.25">
      <c r="A61" s="57" t="s">
        <v>58</v>
      </c>
      <c r="B61" s="19">
        <f>SUM(B50/B49)</f>
        <v>0.53030303030303028</v>
      </c>
      <c r="C61" s="19">
        <f>SUM(C50/C49)</f>
        <v>0.63565891472868219</v>
      </c>
      <c r="D61" s="19">
        <f>SUM(D50/D49)</f>
        <v>0.5234375</v>
      </c>
      <c r="E61" s="19">
        <f>SUM(E50/E49)</f>
        <v>0.76249999999999996</v>
      </c>
      <c r="F61" s="19">
        <f>SUM(F50/F49)</f>
        <v>0.83908045977011492</v>
      </c>
      <c r="G61" s="19">
        <f t="shared" ref="G61:AF61" si="22">SUM(G50/G49)</f>
        <v>0.73043478260869565</v>
      </c>
      <c r="H61" s="19">
        <f t="shared" si="22"/>
        <v>0.82653061224489799</v>
      </c>
      <c r="I61" s="19">
        <f t="shared" si="22"/>
        <v>0.55555555555555558</v>
      </c>
      <c r="J61" s="19">
        <f t="shared" si="22"/>
        <v>0.72549019607843135</v>
      </c>
      <c r="K61" s="19">
        <f t="shared" si="22"/>
        <v>0.47972972972972971</v>
      </c>
      <c r="L61" s="19">
        <f t="shared" si="22"/>
        <v>0.53278688524590168</v>
      </c>
      <c r="M61" s="19">
        <f t="shared" si="22"/>
        <v>0.54609929078014185</v>
      </c>
      <c r="N61" s="19">
        <f t="shared" si="22"/>
        <v>0.51020408163265307</v>
      </c>
      <c r="O61" s="19">
        <f t="shared" si="22"/>
        <v>0.58450704225352113</v>
      </c>
      <c r="P61" s="19">
        <f t="shared" si="22"/>
        <v>0.43661971830985913</v>
      </c>
      <c r="Q61" s="19">
        <f t="shared" si="22"/>
        <v>0.53913043478260869</v>
      </c>
      <c r="R61" s="19">
        <f>SUM(R50/R49)</f>
        <v>0.40145985401459855</v>
      </c>
      <c r="S61" s="19">
        <f t="shared" si="22"/>
        <v>0.49382716049382713</v>
      </c>
      <c r="T61" s="19">
        <f t="shared" si="22"/>
        <v>0.58196721311475408</v>
      </c>
      <c r="U61" s="19">
        <f>SUM(U50/U49)</f>
        <v>0.82644628099173556</v>
      </c>
      <c r="V61" s="19">
        <f>SUM(V50/V49)</f>
        <v>0.58730158730158732</v>
      </c>
      <c r="W61" s="19">
        <f t="shared" si="22"/>
        <v>0.36746987951807231</v>
      </c>
      <c r="X61" s="19">
        <f t="shared" si="22"/>
        <v>0.56428571428571428</v>
      </c>
      <c r="Y61" s="19">
        <f t="shared" si="22"/>
        <v>0.52500000000000002</v>
      </c>
      <c r="Z61" s="19">
        <f t="shared" si="22"/>
        <v>0.48447204968944102</v>
      </c>
      <c r="AA61" s="19">
        <f t="shared" si="22"/>
        <v>0.48920863309352519</v>
      </c>
      <c r="AB61" s="19">
        <f t="shared" si="22"/>
        <v>0.57664233576642332</v>
      </c>
      <c r="AC61" s="291">
        <f t="shared" si="22"/>
        <v>0.7927927927927928</v>
      </c>
      <c r="AD61" s="291">
        <f t="shared" si="22"/>
        <v>0.64963503649635035</v>
      </c>
      <c r="AE61" s="291">
        <f t="shared" si="22"/>
        <v>0.64800000000000002</v>
      </c>
      <c r="AF61" s="291">
        <f t="shared" si="22"/>
        <v>0.52903225806451615</v>
      </c>
      <c r="AG61" s="331">
        <f>SUM(AG50/AG49)</f>
        <v>0.57429918134457947</v>
      </c>
      <c r="AH61" s="252"/>
      <c r="AI61" s="213"/>
    </row>
    <row r="62" spans="1:36" x14ac:dyDescent="0.25">
      <c r="A62" s="57" t="s">
        <v>225</v>
      </c>
      <c r="B62" s="19">
        <f>B52/B50</f>
        <v>0.5714285714285714</v>
      </c>
      <c r="C62" s="19">
        <f t="shared" ref="C62:AF62" si="23">C52/C50</f>
        <v>0.59756097560975607</v>
      </c>
      <c r="D62" s="19">
        <f t="shared" si="23"/>
        <v>0.59701492537313428</v>
      </c>
      <c r="E62" s="19">
        <f t="shared" si="23"/>
        <v>0.72131147540983609</v>
      </c>
      <c r="F62" s="19">
        <f t="shared" si="23"/>
        <v>0.8904109589041096</v>
      </c>
      <c r="G62" s="19">
        <f t="shared" si="23"/>
        <v>0.76190476190476186</v>
      </c>
      <c r="H62" s="19">
        <f t="shared" si="23"/>
        <v>0.86419753086419748</v>
      </c>
      <c r="I62" s="19">
        <f t="shared" si="23"/>
        <v>0.51249999999999996</v>
      </c>
      <c r="J62" s="19">
        <f t="shared" si="23"/>
        <v>0.78378378378378377</v>
      </c>
      <c r="K62" s="19">
        <f t="shared" si="23"/>
        <v>0.54929577464788737</v>
      </c>
      <c r="L62" s="19">
        <f t="shared" si="23"/>
        <v>0.52307692307692311</v>
      </c>
      <c r="M62" s="19">
        <f t="shared" si="23"/>
        <v>0.61038961038961037</v>
      </c>
      <c r="N62" s="19">
        <f t="shared" si="23"/>
        <v>0.61333333333333329</v>
      </c>
      <c r="O62" s="19">
        <f t="shared" si="23"/>
        <v>0.60240963855421692</v>
      </c>
      <c r="P62" s="19">
        <f t="shared" si="23"/>
        <v>0.5161290322580645</v>
      </c>
      <c r="Q62" s="19">
        <f t="shared" si="23"/>
        <v>0.43548387096774194</v>
      </c>
      <c r="R62" s="19">
        <f t="shared" si="23"/>
        <v>0.36363636363636365</v>
      </c>
      <c r="S62" s="19">
        <f t="shared" si="23"/>
        <v>0.51249999999999996</v>
      </c>
      <c r="T62" s="19">
        <f t="shared" si="23"/>
        <v>0.50704225352112675</v>
      </c>
      <c r="U62" s="19">
        <f t="shared" si="23"/>
        <v>0.84</v>
      </c>
      <c r="V62" s="19">
        <f t="shared" si="23"/>
        <v>0.56756756756756754</v>
      </c>
      <c r="W62" s="19">
        <f t="shared" si="23"/>
        <v>0.36065573770491804</v>
      </c>
      <c r="X62" s="19">
        <f t="shared" si="23"/>
        <v>0.53164556962025311</v>
      </c>
      <c r="Y62" s="19">
        <f t="shared" si="23"/>
        <v>0.55555555555555558</v>
      </c>
      <c r="Z62" s="19">
        <f t="shared" si="23"/>
        <v>0.41025641025641024</v>
      </c>
      <c r="AA62" s="19">
        <f t="shared" si="23"/>
        <v>0.44117647058823528</v>
      </c>
      <c r="AB62" s="19">
        <f t="shared" si="23"/>
        <v>0.59493670886075944</v>
      </c>
      <c r="AC62" s="291">
        <f t="shared" si="23"/>
        <v>0.67045454545454541</v>
      </c>
      <c r="AD62" s="291">
        <f t="shared" si="23"/>
        <v>0.6853932584269663</v>
      </c>
      <c r="AE62" s="291">
        <f t="shared" si="23"/>
        <v>0.64197530864197527</v>
      </c>
      <c r="AF62" s="291">
        <f t="shared" si="23"/>
        <v>0.64634146341463417</v>
      </c>
      <c r="AG62" s="331">
        <f>SUM(AG51/AG50)</f>
        <v>0</v>
      </c>
      <c r="AH62" s="252"/>
      <c r="AI62" s="213"/>
    </row>
    <row r="63" spans="1:36" x14ac:dyDescent="0.25">
      <c r="A63" s="57" t="s">
        <v>60</v>
      </c>
      <c r="B63" s="19">
        <f>SUM(B53/B49)</f>
        <v>0.46969696969696972</v>
      </c>
      <c r="C63" s="19">
        <f t="shared" ref="C63:AG63" si="24">SUM(C53/C49)</f>
        <v>0.36434108527131781</v>
      </c>
      <c r="D63" s="19">
        <f>SUM(D53/D49)</f>
        <v>0.4765625</v>
      </c>
      <c r="E63" s="19">
        <f t="shared" si="24"/>
        <v>0.23749999999999999</v>
      </c>
      <c r="F63" s="19">
        <f t="shared" si="24"/>
        <v>0.16091954022988506</v>
      </c>
      <c r="G63" s="19">
        <f t="shared" si="24"/>
        <v>0.26956521739130435</v>
      </c>
      <c r="H63" s="19">
        <f t="shared" si="24"/>
        <v>0.17346938775510204</v>
      </c>
      <c r="I63" s="19">
        <f t="shared" si="24"/>
        <v>0.44444444444444442</v>
      </c>
      <c r="J63" s="19">
        <f t="shared" si="24"/>
        <v>0.27450980392156865</v>
      </c>
      <c r="K63" s="19">
        <f t="shared" si="24"/>
        <v>0.52027027027027029</v>
      </c>
      <c r="L63" s="19">
        <f t="shared" si="24"/>
        <v>0.46721311475409838</v>
      </c>
      <c r="M63" s="19">
        <f t="shared" si="24"/>
        <v>0.44680851063829785</v>
      </c>
      <c r="N63" s="19">
        <f t="shared" si="24"/>
        <v>0.48979591836734693</v>
      </c>
      <c r="O63" s="19">
        <f t="shared" si="24"/>
        <v>0.41549295774647887</v>
      </c>
      <c r="P63" s="19">
        <f t="shared" si="24"/>
        <v>0.56338028169014087</v>
      </c>
      <c r="Q63" s="19">
        <f t="shared" si="24"/>
        <v>0.46086956521739131</v>
      </c>
      <c r="R63" s="19">
        <f t="shared" si="24"/>
        <v>0.59854014598540151</v>
      </c>
      <c r="S63" s="19">
        <f t="shared" si="24"/>
        <v>0.50617283950617287</v>
      </c>
      <c r="T63" s="19">
        <f t="shared" si="24"/>
        <v>0.41803278688524592</v>
      </c>
      <c r="U63" s="19">
        <f>SUM(U53/U49)</f>
        <v>0.17355371900826447</v>
      </c>
      <c r="V63" s="19">
        <f t="shared" si="24"/>
        <v>0.41269841269841268</v>
      </c>
      <c r="W63" s="19">
        <f t="shared" si="24"/>
        <v>0.63253012048192769</v>
      </c>
      <c r="X63" s="19">
        <f t="shared" si="24"/>
        <v>0.43571428571428572</v>
      </c>
      <c r="Y63" s="19">
        <f t="shared" si="24"/>
        <v>0.47499999999999998</v>
      </c>
      <c r="Z63" s="19">
        <f t="shared" si="24"/>
        <v>0.51552795031055898</v>
      </c>
      <c r="AA63" s="19">
        <f t="shared" si="24"/>
        <v>0.51079136690647486</v>
      </c>
      <c r="AB63" s="19">
        <f t="shared" si="24"/>
        <v>0.40875912408759124</v>
      </c>
      <c r="AC63" s="291">
        <f t="shared" si="24"/>
        <v>0.2072072072072072</v>
      </c>
      <c r="AD63" s="291">
        <f t="shared" si="24"/>
        <v>0.35036496350364965</v>
      </c>
      <c r="AE63" s="291">
        <f t="shared" si="24"/>
        <v>0.35199999999999998</v>
      </c>
      <c r="AF63" s="291">
        <f t="shared" si="24"/>
        <v>0.47096774193548385</v>
      </c>
      <c r="AG63" s="331">
        <f t="shared" si="24"/>
        <v>0.42495658645497397</v>
      </c>
      <c r="AH63" s="252"/>
      <c r="AI63" s="213"/>
    </row>
    <row r="64" spans="1:36" x14ac:dyDescent="0.25">
      <c r="A64" s="57" t="s">
        <v>72</v>
      </c>
      <c r="B64" s="19">
        <f t="shared" ref="B64:AG64" si="25">SUM(B54/B53)</f>
        <v>0.30645161290322581</v>
      </c>
      <c r="C64" s="19">
        <f t="shared" si="25"/>
        <v>0.21276595744680851</v>
      </c>
      <c r="D64" s="19">
        <f t="shared" si="25"/>
        <v>0.27868852459016391</v>
      </c>
      <c r="E64" s="19">
        <f t="shared" si="25"/>
        <v>0.31578947368421051</v>
      </c>
      <c r="F64" s="19">
        <f t="shared" si="25"/>
        <v>0.5</v>
      </c>
      <c r="G64" s="19">
        <f t="shared" si="25"/>
        <v>0.35483870967741937</v>
      </c>
      <c r="H64" s="19">
        <f t="shared" si="25"/>
        <v>0.47058823529411764</v>
      </c>
      <c r="I64" s="19">
        <f t="shared" si="25"/>
        <v>0.34375</v>
      </c>
      <c r="J64" s="19">
        <f t="shared" si="25"/>
        <v>0.39285714285714285</v>
      </c>
      <c r="K64" s="19">
        <f t="shared" si="25"/>
        <v>0.27272727272727271</v>
      </c>
      <c r="L64" s="19">
        <f t="shared" si="25"/>
        <v>0.21052631578947367</v>
      </c>
      <c r="M64" s="19">
        <f t="shared" si="25"/>
        <v>0.23809523809523808</v>
      </c>
      <c r="N64" s="19">
        <f t="shared" si="25"/>
        <v>0.2361111111111111</v>
      </c>
      <c r="O64" s="19">
        <f t="shared" si="25"/>
        <v>0.20338983050847459</v>
      </c>
      <c r="P64" s="19">
        <f t="shared" si="25"/>
        <v>0.15</v>
      </c>
      <c r="Q64" s="19">
        <f t="shared" si="25"/>
        <v>0.24528301886792453</v>
      </c>
      <c r="R64" s="19">
        <f t="shared" si="25"/>
        <v>0.24390243902439024</v>
      </c>
      <c r="S64" s="19">
        <f t="shared" si="25"/>
        <v>0.26829268292682928</v>
      </c>
      <c r="T64" s="19">
        <f t="shared" si="25"/>
        <v>0.45098039215686275</v>
      </c>
      <c r="U64" s="19">
        <f t="shared" si="25"/>
        <v>0.8571428571428571</v>
      </c>
      <c r="V64" s="19">
        <f t="shared" si="25"/>
        <v>0.13461538461538461</v>
      </c>
      <c r="W64" s="19">
        <f t="shared" si="25"/>
        <v>0.17142857142857143</v>
      </c>
      <c r="X64" s="19">
        <f t="shared" si="25"/>
        <v>0.27868852459016391</v>
      </c>
      <c r="Y64" s="19">
        <f t="shared" si="25"/>
        <v>0.33333333333333331</v>
      </c>
      <c r="Z64" s="19">
        <f t="shared" si="25"/>
        <v>0.24096385542168675</v>
      </c>
      <c r="AA64" s="19">
        <f t="shared" si="25"/>
        <v>0.323943661971831</v>
      </c>
      <c r="AB64" s="19">
        <f t="shared" si="25"/>
        <v>0.32142857142857145</v>
      </c>
      <c r="AC64" s="291">
        <f t="shared" si="25"/>
        <v>0.21739130434782608</v>
      </c>
      <c r="AD64" s="291">
        <f t="shared" si="25"/>
        <v>0.3125</v>
      </c>
      <c r="AE64" s="291">
        <f t="shared" si="25"/>
        <v>0.40909090909090912</v>
      </c>
      <c r="AF64" s="291">
        <f t="shared" si="25"/>
        <v>0.30136986301369861</v>
      </c>
      <c r="AG64" s="331">
        <f t="shared" si="25"/>
        <v>0.27904261529480445</v>
      </c>
      <c r="AH64" s="252"/>
      <c r="AI64" s="213"/>
    </row>
    <row r="65" spans="1:36" x14ac:dyDescent="0.25">
      <c r="A65" s="57" t="s">
        <v>171</v>
      </c>
      <c r="B65" s="19">
        <f t="shared" ref="B65:AG65" si="26">SUM(B55/B53)</f>
        <v>0.12903225806451613</v>
      </c>
      <c r="C65" s="19">
        <f t="shared" si="26"/>
        <v>0.19148936170212766</v>
      </c>
      <c r="D65" s="19">
        <f t="shared" si="26"/>
        <v>0.11475409836065574</v>
      </c>
      <c r="E65" s="19">
        <f t="shared" si="26"/>
        <v>0.26315789473684209</v>
      </c>
      <c r="F65" s="19">
        <f t="shared" si="26"/>
        <v>7.1428571428571425E-2</v>
      </c>
      <c r="G65" s="19">
        <f t="shared" si="26"/>
        <v>0.16129032258064516</v>
      </c>
      <c r="H65" s="19">
        <f t="shared" si="26"/>
        <v>0.11764705882352941</v>
      </c>
      <c r="I65" s="19">
        <f t="shared" si="26"/>
        <v>0.140625</v>
      </c>
      <c r="J65" s="19">
        <f t="shared" si="26"/>
        <v>0.10714285714285714</v>
      </c>
      <c r="K65" s="19">
        <f t="shared" si="26"/>
        <v>7.792207792207792E-2</v>
      </c>
      <c r="L65" s="19">
        <f t="shared" si="26"/>
        <v>5.2631578947368418E-2</v>
      </c>
      <c r="M65" s="19">
        <f>SUM(M55/M53)</f>
        <v>4.7619047619047616E-2</v>
      </c>
      <c r="N65" s="19">
        <f t="shared" si="26"/>
        <v>0.1111111111111111</v>
      </c>
      <c r="O65" s="19">
        <f t="shared" si="26"/>
        <v>0.11864406779661017</v>
      </c>
      <c r="P65" s="19">
        <f t="shared" si="26"/>
        <v>0.13750000000000001</v>
      </c>
      <c r="Q65" s="19">
        <f t="shared" si="26"/>
        <v>0.13207547169811321</v>
      </c>
      <c r="R65" s="19">
        <f t="shared" si="26"/>
        <v>8.5365853658536592E-2</v>
      </c>
      <c r="S65" s="19">
        <f t="shared" si="26"/>
        <v>9.7560975609756101E-2</v>
      </c>
      <c r="T65" s="19">
        <f t="shared" si="26"/>
        <v>0.11764705882352941</v>
      </c>
      <c r="U65" s="19">
        <f t="shared" si="26"/>
        <v>4.7619047619047616E-2</v>
      </c>
      <c r="V65" s="19">
        <f t="shared" si="26"/>
        <v>0.13461538461538461</v>
      </c>
      <c r="W65" s="19">
        <f t="shared" si="26"/>
        <v>0.10476190476190476</v>
      </c>
      <c r="X65" s="19">
        <f t="shared" si="26"/>
        <v>0.16393442622950818</v>
      </c>
      <c r="Y65" s="19">
        <f t="shared" si="26"/>
        <v>0.10526315789473684</v>
      </c>
      <c r="Z65" s="19">
        <f t="shared" si="26"/>
        <v>8.4337349397590355E-2</v>
      </c>
      <c r="AA65" s="19">
        <f t="shared" si="26"/>
        <v>0.12676056338028169</v>
      </c>
      <c r="AB65" s="19">
        <f t="shared" si="26"/>
        <v>0.125</v>
      </c>
      <c r="AC65" s="291">
        <f t="shared" si="26"/>
        <v>0.13043478260869565</v>
      </c>
      <c r="AD65" s="291">
        <f t="shared" si="26"/>
        <v>0.20833333333333334</v>
      </c>
      <c r="AE65" s="291">
        <f t="shared" si="26"/>
        <v>9.0909090909090912E-2</v>
      </c>
      <c r="AF65" s="291">
        <f t="shared" si="26"/>
        <v>8.2191780821917804E-2</v>
      </c>
      <c r="AG65" s="331">
        <f t="shared" si="26"/>
        <v>0.11441914769410391</v>
      </c>
      <c r="AH65" s="252"/>
      <c r="AI65" s="213"/>
    </row>
    <row r="66" spans="1:36" x14ac:dyDescent="0.25">
      <c r="A66" s="177" t="s">
        <v>243</v>
      </c>
      <c r="B66" s="176">
        <f t="shared" ref="B66:AG66" si="27">SUM(B56/B53)</f>
        <v>0.56451612903225812</v>
      </c>
      <c r="C66" s="176">
        <f t="shared" si="27"/>
        <v>0.5957446808510638</v>
      </c>
      <c r="D66" s="176">
        <f t="shared" si="27"/>
        <v>0.60655737704918034</v>
      </c>
      <c r="E66" s="176">
        <f t="shared" si="27"/>
        <v>0.42105263157894735</v>
      </c>
      <c r="F66" s="176">
        <f t="shared" si="27"/>
        <v>0.42857142857142855</v>
      </c>
      <c r="G66" s="176">
        <f t="shared" si="27"/>
        <v>0.4838709677419355</v>
      </c>
      <c r="H66" s="176">
        <f t="shared" si="27"/>
        <v>0.41176470588235292</v>
      </c>
      <c r="I66" s="176">
        <f t="shared" si="27"/>
        <v>0.515625</v>
      </c>
      <c r="J66" s="176">
        <f t="shared" si="27"/>
        <v>0.5</v>
      </c>
      <c r="K66" s="176">
        <f t="shared" si="27"/>
        <v>0.64935064935064934</v>
      </c>
      <c r="L66" s="176">
        <f t="shared" si="27"/>
        <v>0.73684210526315785</v>
      </c>
      <c r="M66" s="176">
        <f t="shared" si="27"/>
        <v>0.7142857142857143</v>
      </c>
      <c r="N66" s="176">
        <f t="shared" si="27"/>
        <v>0.65277777777777779</v>
      </c>
      <c r="O66" s="176">
        <f t="shared" si="27"/>
        <v>0.67796610169491522</v>
      </c>
      <c r="P66" s="176">
        <f t="shared" si="27"/>
        <v>0.71250000000000002</v>
      </c>
      <c r="Q66" s="176">
        <f t="shared" si="27"/>
        <v>0.62264150943396224</v>
      </c>
      <c r="R66" s="176">
        <f t="shared" si="27"/>
        <v>0.67073170731707321</v>
      </c>
      <c r="S66" s="176">
        <f t="shared" si="27"/>
        <v>0.63414634146341464</v>
      </c>
      <c r="T66" s="176">
        <f t="shared" si="27"/>
        <v>0.43137254901960786</v>
      </c>
      <c r="U66" s="176">
        <f t="shared" si="27"/>
        <v>9.5238095238095233E-2</v>
      </c>
      <c r="V66" s="176">
        <f t="shared" si="27"/>
        <v>0.73076923076923073</v>
      </c>
      <c r="W66" s="176">
        <f t="shared" si="27"/>
        <v>0.72380952380952379</v>
      </c>
      <c r="X66" s="176">
        <f t="shared" si="27"/>
        <v>0.55737704918032782</v>
      </c>
      <c r="Y66" s="176">
        <f t="shared" si="27"/>
        <v>0.56140350877192979</v>
      </c>
      <c r="Z66" s="176">
        <f t="shared" si="27"/>
        <v>0.67469879518072284</v>
      </c>
      <c r="AA66" s="176">
        <f t="shared" si="27"/>
        <v>0.54929577464788737</v>
      </c>
      <c r="AB66" s="176">
        <f t="shared" si="27"/>
        <v>0.5535714285714286</v>
      </c>
      <c r="AC66" s="292">
        <f t="shared" si="27"/>
        <v>0.65217391304347827</v>
      </c>
      <c r="AD66" s="292">
        <f t="shared" si="27"/>
        <v>0.47916666666666669</v>
      </c>
      <c r="AE66" s="292">
        <f t="shared" si="27"/>
        <v>0.5</v>
      </c>
      <c r="AF66" s="292">
        <f t="shared" si="27"/>
        <v>0.61643835616438358</v>
      </c>
      <c r="AG66" s="331">
        <f t="shared" si="27"/>
        <v>0.60653823701109166</v>
      </c>
      <c r="AH66" s="252"/>
      <c r="AI66" s="213"/>
    </row>
    <row r="67" spans="1:36" s="1" customFormat="1" x14ac:dyDescent="0.25">
      <c r="A67" s="57" t="s">
        <v>123</v>
      </c>
      <c r="B67" s="19">
        <f>SUM(B56/B49)</f>
        <v>0.26515151515151514</v>
      </c>
      <c r="C67" s="19">
        <f t="shared" ref="C67:AG67" si="28">SUM(C56/C49)</f>
        <v>0.21705426356589147</v>
      </c>
      <c r="D67" s="19">
        <f t="shared" si="28"/>
        <v>0.2890625</v>
      </c>
      <c r="E67" s="19">
        <f t="shared" si="28"/>
        <v>0.1</v>
      </c>
      <c r="F67" s="19">
        <f t="shared" si="28"/>
        <v>6.8965517241379309E-2</v>
      </c>
      <c r="G67" s="19">
        <f t="shared" si="28"/>
        <v>0.13043478260869565</v>
      </c>
      <c r="H67" s="19">
        <f t="shared" si="28"/>
        <v>7.1428571428571425E-2</v>
      </c>
      <c r="I67" s="19">
        <f t="shared" si="28"/>
        <v>0.22916666666666666</v>
      </c>
      <c r="J67" s="19">
        <f t="shared" si="28"/>
        <v>0.13725490196078433</v>
      </c>
      <c r="K67" s="19">
        <f t="shared" si="28"/>
        <v>0.33783783783783783</v>
      </c>
      <c r="L67" s="19">
        <f t="shared" si="28"/>
        <v>0.34426229508196721</v>
      </c>
      <c r="M67" s="19">
        <f t="shared" si="28"/>
        <v>0.31914893617021278</v>
      </c>
      <c r="N67" s="19">
        <f t="shared" si="28"/>
        <v>0.31972789115646261</v>
      </c>
      <c r="O67" s="19">
        <f t="shared" si="28"/>
        <v>0.28169014084507044</v>
      </c>
      <c r="P67" s="19">
        <f t="shared" si="28"/>
        <v>0.40140845070422537</v>
      </c>
      <c r="Q67" s="19">
        <f t="shared" si="28"/>
        <v>0.28695652173913044</v>
      </c>
      <c r="R67" s="19">
        <f t="shared" si="28"/>
        <v>0.40145985401459855</v>
      </c>
      <c r="S67" s="19">
        <f t="shared" si="28"/>
        <v>0.32098765432098764</v>
      </c>
      <c r="T67" s="19">
        <f t="shared" si="28"/>
        <v>0.18032786885245902</v>
      </c>
      <c r="U67" s="19">
        <f t="shared" si="28"/>
        <v>1.6528925619834711E-2</v>
      </c>
      <c r="V67" s="19">
        <f t="shared" si="28"/>
        <v>0.30158730158730157</v>
      </c>
      <c r="W67" s="19">
        <f>SUM(W56/W49)</f>
        <v>0.45783132530120479</v>
      </c>
      <c r="X67" s="19">
        <f t="shared" si="28"/>
        <v>0.24285714285714285</v>
      </c>
      <c r="Y67" s="19">
        <f t="shared" si="28"/>
        <v>0.26666666666666666</v>
      </c>
      <c r="Z67" s="19">
        <f t="shared" si="28"/>
        <v>0.34782608695652173</v>
      </c>
      <c r="AA67" s="19">
        <f t="shared" si="28"/>
        <v>0.2805755395683453</v>
      </c>
      <c r="AB67" s="19">
        <f t="shared" si="28"/>
        <v>0.22627737226277372</v>
      </c>
      <c r="AC67" s="291">
        <f t="shared" si="28"/>
        <v>0.13513513513513514</v>
      </c>
      <c r="AD67" s="291">
        <f t="shared" si="28"/>
        <v>0.16788321167883211</v>
      </c>
      <c r="AE67" s="291">
        <f t="shared" si="28"/>
        <v>0.17599999999999999</v>
      </c>
      <c r="AF67" s="291">
        <f t="shared" si="28"/>
        <v>0.29032258064516131</v>
      </c>
      <c r="AG67" s="331">
        <f t="shared" si="28"/>
        <v>0.25775241875465144</v>
      </c>
      <c r="AH67" s="213"/>
      <c r="AI67" s="213"/>
      <c r="AJ67" s="22"/>
    </row>
    <row r="68" spans="1:36" s="178" customFormat="1" ht="12.75" x14ac:dyDescent="0.2">
      <c r="O68" s="210"/>
      <c r="P68" s="210"/>
      <c r="Q68" s="210"/>
      <c r="R68" s="235"/>
      <c r="AD68" s="300"/>
      <c r="AE68" s="300"/>
      <c r="AF68" s="308"/>
      <c r="AG68" s="326"/>
    </row>
    <row r="69" spans="1:36" s="178" customFormat="1" ht="12.75" x14ac:dyDescent="0.2">
      <c r="O69" s="210"/>
      <c r="P69" s="210"/>
      <c r="Q69" s="210"/>
      <c r="R69" s="235"/>
      <c r="AD69" s="300"/>
      <c r="AE69" s="300"/>
      <c r="AF69" s="308"/>
      <c r="AG69" s="326"/>
    </row>
    <row r="70" spans="1:36" s="181" customFormat="1" x14ac:dyDescent="0.25">
      <c r="A70" s="179" t="s">
        <v>203</v>
      </c>
      <c r="B70" s="180"/>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0"/>
      <c r="AE70" s="180"/>
      <c r="AF70" s="180"/>
      <c r="AG70" s="332" t="s">
        <v>127</v>
      </c>
    </row>
    <row r="71" spans="1:36" s="184" customFormat="1" x14ac:dyDescent="0.25">
      <c r="A71" s="183" t="s">
        <v>229</v>
      </c>
      <c r="B71" s="196">
        <f t="shared" ref="B71:AF72" si="29">B49+B38</f>
        <v>165</v>
      </c>
      <c r="C71" s="196">
        <f t="shared" si="29"/>
        <v>161</v>
      </c>
      <c r="D71" s="196">
        <f t="shared" si="29"/>
        <v>159</v>
      </c>
      <c r="E71" s="196">
        <f t="shared" si="29"/>
        <v>124</v>
      </c>
      <c r="F71" s="196">
        <f t="shared" si="29"/>
        <v>116</v>
      </c>
      <c r="G71" s="196">
        <f t="shared" si="29"/>
        <v>135</v>
      </c>
      <c r="H71" s="196">
        <f t="shared" si="29"/>
        <v>113</v>
      </c>
      <c r="I71" s="196">
        <f t="shared" si="29"/>
        <v>165</v>
      </c>
      <c r="J71" s="196">
        <f t="shared" si="29"/>
        <v>143</v>
      </c>
      <c r="K71" s="196">
        <f t="shared" si="29"/>
        <v>188</v>
      </c>
      <c r="L71" s="196">
        <f t="shared" si="29"/>
        <v>160</v>
      </c>
      <c r="M71" s="196">
        <f t="shared" si="29"/>
        <v>199</v>
      </c>
      <c r="N71" s="196">
        <f t="shared" si="29"/>
        <v>175</v>
      </c>
      <c r="O71" s="196">
        <f t="shared" si="29"/>
        <v>165</v>
      </c>
      <c r="P71" s="196">
        <f t="shared" si="29"/>
        <v>188</v>
      </c>
      <c r="Q71" s="196">
        <f t="shared" si="29"/>
        <v>159</v>
      </c>
      <c r="R71" s="196">
        <f t="shared" si="29"/>
        <v>185</v>
      </c>
      <c r="S71" s="196">
        <f t="shared" si="29"/>
        <v>208</v>
      </c>
      <c r="T71" s="196">
        <f t="shared" si="29"/>
        <v>188</v>
      </c>
      <c r="U71" s="196">
        <f t="shared" si="29"/>
        <v>131</v>
      </c>
      <c r="V71" s="196">
        <f t="shared" si="29"/>
        <v>141</v>
      </c>
      <c r="W71" s="196">
        <f t="shared" si="29"/>
        <v>212</v>
      </c>
      <c r="X71" s="196">
        <f t="shared" si="29"/>
        <v>178</v>
      </c>
      <c r="Y71" s="196">
        <f t="shared" si="29"/>
        <v>151</v>
      </c>
      <c r="Z71" s="196">
        <f t="shared" si="29"/>
        <v>203</v>
      </c>
      <c r="AA71" s="196">
        <f t="shared" si="29"/>
        <v>196</v>
      </c>
      <c r="AB71" s="196">
        <f t="shared" si="29"/>
        <v>155</v>
      </c>
      <c r="AC71" s="293">
        <f t="shared" si="29"/>
        <v>129</v>
      </c>
      <c r="AD71" s="293">
        <f t="shared" si="29"/>
        <v>176</v>
      </c>
      <c r="AE71" s="293">
        <f t="shared" si="29"/>
        <v>172</v>
      </c>
      <c r="AF71" s="293">
        <f t="shared" si="29"/>
        <v>206</v>
      </c>
      <c r="AG71" s="333">
        <f>SUM(B71:AF71)</f>
        <v>5146</v>
      </c>
      <c r="AH71" s="270"/>
    </row>
    <row r="72" spans="1:36" s="184" customFormat="1" x14ac:dyDescent="0.25">
      <c r="A72" s="183" t="s">
        <v>202</v>
      </c>
      <c r="B72" s="196">
        <f>B50+B39</f>
        <v>100</v>
      </c>
      <c r="C72" s="196">
        <f>C50+C39</f>
        <v>109</v>
      </c>
      <c r="D72" s="196">
        <f t="shared" si="29"/>
        <v>94</v>
      </c>
      <c r="E72" s="196">
        <f t="shared" si="29"/>
        <v>100</v>
      </c>
      <c r="F72" s="196">
        <f>F50+F39</f>
        <v>101</v>
      </c>
      <c r="G72" s="196">
        <f>G50+G39</f>
        <v>104</v>
      </c>
      <c r="H72" s="196">
        <f>H50+H39</f>
        <v>95</v>
      </c>
      <c r="I72" s="196">
        <f>I50+I39</f>
        <v>101</v>
      </c>
      <c r="J72" s="196">
        <f t="shared" si="29"/>
        <v>113</v>
      </c>
      <c r="K72" s="196">
        <f t="shared" si="29"/>
        <v>103</v>
      </c>
      <c r="L72" s="196">
        <f t="shared" si="29"/>
        <v>100</v>
      </c>
      <c r="M72" s="196">
        <f t="shared" si="29"/>
        <v>124</v>
      </c>
      <c r="N72" s="196">
        <f t="shared" si="29"/>
        <v>103</v>
      </c>
      <c r="O72" s="196">
        <f t="shared" si="29"/>
        <v>104</v>
      </c>
      <c r="P72" s="196">
        <f t="shared" si="29"/>
        <v>107</v>
      </c>
      <c r="Q72" s="196">
        <f t="shared" si="29"/>
        <v>102</v>
      </c>
      <c r="R72" s="196">
        <f t="shared" si="29"/>
        <v>88</v>
      </c>
      <c r="S72" s="196">
        <f t="shared" si="29"/>
        <v>118</v>
      </c>
      <c r="T72" s="196">
        <f t="shared" si="29"/>
        <v>127</v>
      </c>
      <c r="U72" s="196">
        <f t="shared" si="29"/>
        <v>109</v>
      </c>
      <c r="V72" s="196">
        <f t="shared" si="29"/>
        <v>88</v>
      </c>
      <c r="W72" s="196">
        <f t="shared" si="29"/>
        <v>101</v>
      </c>
      <c r="X72" s="196">
        <f t="shared" si="29"/>
        <v>112</v>
      </c>
      <c r="Y72" s="196">
        <f t="shared" si="29"/>
        <v>91</v>
      </c>
      <c r="Z72" s="196">
        <f t="shared" si="29"/>
        <v>119</v>
      </c>
      <c r="AA72" s="196">
        <f t="shared" si="29"/>
        <v>121</v>
      </c>
      <c r="AB72" s="196">
        <f t="shared" si="29"/>
        <v>97</v>
      </c>
      <c r="AC72" s="293">
        <f t="shared" si="29"/>
        <v>106</v>
      </c>
      <c r="AD72" s="293">
        <f t="shared" si="29"/>
        <v>119</v>
      </c>
      <c r="AE72" s="293">
        <f t="shared" si="29"/>
        <v>122</v>
      </c>
      <c r="AF72" s="293">
        <f t="shared" si="29"/>
        <v>123</v>
      </c>
      <c r="AG72" s="333">
        <f t="shared" ref="AG72:AG78" si="30">SUM(B72:AF72)</f>
        <v>3301</v>
      </c>
      <c r="AH72" s="270"/>
    </row>
    <row r="73" spans="1:36" s="186" customFormat="1" ht="15" customHeight="1" x14ac:dyDescent="0.25">
      <c r="A73" s="207" t="s">
        <v>196</v>
      </c>
      <c r="B73" s="186">
        <v>44</v>
      </c>
      <c r="C73" s="186">
        <v>37</v>
      </c>
      <c r="D73" s="186">
        <v>16</v>
      </c>
      <c r="E73" s="186">
        <v>15</v>
      </c>
      <c r="F73" s="186">
        <v>49</v>
      </c>
      <c r="G73" s="186">
        <f t="shared" ref="G73:AC73" si="31">+G38</f>
        <v>20</v>
      </c>
      <c r="H73" s="186">
        <f t="shared" si="31"/>
        <v>15</v>
      </c>
      <c r="I73" s="186">
        <f t="shared" si="31"/>
        <v>21</v>
      </c>
      <c r="J73" s="186">
        <f t="shared" si="31"/>
        <v>41</v>
      </c>
      <c r="K73" s="186">
        <f t="shared" si="31"/>
        <v>40</v>
      </c>
      <c r="L73" s="186">
        <f t="shared" si="31"/>
        <v>38</v>
      </c>
      <c r="M73" s="186">
        <f t="shared" si="31"/>
        <v>58</v>
      </c>
      <c r="N73" s="186">
        <f t="shared" si="31"/>
        <v>28</v>
      </c>
      <c r="O73" s="186">
        <f t="shared" si="31"/>
        <v>23</v>
      </c>
      <c r="P73" s="186">
        <f t="shared" si="31"/>
        <v>46</v>
      </c>
      <c r="Q73" s="186">
        <f t="shared" si="31"/>
        <v>44</v>
      </c>
      <c r="R73" s="186">
        <f t="shared" si="31"/>
        <v>48</v>
      </c>
      <c r="S73" s="186">
        <f t="shared" si="31"/>
        <v>46</v>
      </c>
      <c r="T73" s="186">
        <f t="shared" si="31"/>
        <v>66</v>
      </c>
      <c r="U73" s="186">
        <f t="shared" si="31"/>
        <v>10</v>
      </c>
      <c r="V73" s="186">
        <f t="shared" si="31"/>
        <v>15</v>
      </c>
      <c r="W73" s="186">
        <f t="shared" si="31"/>
        <v>46</v>
      </c>
      <c r="X73" s="186">
        <f t="shared" si="31"/>
        <v>38</v>
      </c>
      <c r="Y73" s="186">
        <f t="shared" si="31"/>
        <v>31</v>
      </c>
      <c r="Z73" s="186">
        <f t="shared" si="31"/>
        <v>42</v>
      </c>
      <c r="AA73" s="186">
        <f t="shared" si="31"/>
        <v>57</v>
      </c>
      <c r="AB73" s="186">
        <f t="shared" si="31"/>
        <v>18</v>
      </c>
      <c r="AC73" s="294">
        <f t="shared" si="31"/>
        <v>18</v>
      </c>
      <c r="AD73" s="186">
        <v>39</v>
      </c>
      <c r="AE73" s="186">
        <v>47</v>
      </c>
      <c r="AF73" s="294">
        <v>51</v>
      </c>
      <c r="AG73" s="333">
        <f t="shared" si="30"/>
        <v>1107</v>
      </c>
      <c r="AH73" s="299"/>
    </row>
    <row r="74" spans="1:36" s="186" customFormat="1" ht="15" customHeight="1" x14ac:dyDescent="0.25">
      <c r="A74" s="279" t="s">
        <v>227</v>
      </c>
      <c r="B74" s="186">
        <f t="shared" ref="B74:AF74" si="32">SUM(B52,B41)</f>
        <v>69</v>
      </c>
      <c r="C74" s="186">
        <f t="shared" si="32"/>
        <v>73</v>
      </c>
      <c r="D74" s="186">
        <f t="shared" si="32"/>
        <v>60</v>
      </c>
      <c r="E74" s="186">
        <f t="shared" si="32"/>
        <v>77</v>
      </c>
      <c r="F74" s="186">
        <f t="shared" si="32"/>
        <v>90</v>
      </c>
      <c r="G74" s="186">
        <f t="shared" si="32"/>
        <v>82</v>
      </c>
      <c r="H74" s="186">
        <f t="shared" si="32"/>
        <v>82</v>
      </c>
      <c r="I74" s="186">
        <f t="shared" si="32"/>
        <v>59</v>
      </c>
      <c r="J74" s="186">
        <f t="shared" si="32"/>
        <v>95</v>
      </c>
      <c r="K74" s="186">
        <f t="shared" si="32"/>
        <v>63</v>
      </c>
      <c r="L74" s="186">
        <f t="shared" si="32"/>
        <v>64</v>
      </c>
      <c r="M74" s="186">
        <f t="shared" si="32"/>
        <v>82</v>
      </c>
      <c r="N74" s="186">
        <f t="shared" si="32"/>
        <v>67</v>
      </c>
      <c r="O74" s="186">
        <f t="shared" si="32"/>
        <v>71</v>
      </c>
      <c r="P74" s="186">
        <f t="shared" si="32"/>
        <v>68</v>
      </c>
      <c r="Q74" s="186">
        <f t="shared" si="32"/>
        <v>63</v>
      </c>
      <c r="R74" s="186">
        <f t="shared" si="32"/>
        <v>47</v>
      </c>
      <c r="S74" s="186">
        <f t="shared" si="32"/>
        <v>69</v>
      </c>
      <c r="T74" s="186">
        <f t="shared" si="32"/>
        <v>75</v>
      </c>
      <c r="U74" s="186">
        <f t="shared" si="32"/>
        <v>93</v>
      </c>
      <c r="V74" s="186">
        <f t="shared" si="32"/>
        <v>53</v>
      </c>
      <c r="W74" s="186">
        <f t="shared" si="32"/>
        <v>55</v>
      </c>
      <c r="X74" s="186">
        <f t="shared" si="32"/>
        <v>68</v>
      </c>
      <c r="Y74" s="186">
        <f t="shared" si="32"/>
        <v>60</v>
      </c>
      <c r="Z74" s="186">
        <f t="shared" si="32"/>
        <v>64</v>
      </c>
      <c r="AA74" s="186">
        <f t="shared" si="32"/>
        <v>75</v>
      </c>
      <c r="AB74" s="186">
        <f t="shared" si="32"/>
        <v>63</v>
      </c>
      <c r="AC74" s="294">
        <f t="shared" si="32"/>
        <v>76</v>
      </c>
      <c r="AD74" s="294">
        <f t="shared" si="32"/>
        <v>90</v>
      </c>
      <c r="AE74" s="294">
        <f t="shared" si="32"/>
        <v>85</v>
      </c>
      <c r="AF74" s="294">
        <f t="shared" si="32"/>
        <v>85</v>
      </c>
      <c r="AG74" s="333">
        <f t="shared" si="30"/>
        <v>2223</v>
      </c>
      <c r="AH74" s="299"/>
    </row>
    <row r="75" spans="1:36" s="184" customFormat="1" x14ac:dyDescent="0.25">
      <c r="A75" s="183" t="s">
        <v>200</v>
      </c>
      <c r="B75" s="196">
        <f t="shared" ref="B75:AF78" si="33">B53+B42</f>
        <v>65</v>
      </c>
      <c r="C75" s="196">
        <f t="shared" si="33"/>
        <v>51</v>
      </c>
      <c r="D75" s="196">
        <f t="shared" si="33"/>
        <v>65</v>
      </c>
      <c r="E75" s="196">
        <f t="shared" si="33"/>
        <v>24</v>
      </c>
      <c r="F75" s="196">
        <f t="shared" si="33"/>
        <v>15</v>
      </c>
      <c r="G75" s="196">
        <f t="shared" si="33"/>
        <v>31</v>
      </c>
      <c r="H75" s="196">
        <f t="shared" si="33"/>
        <v>18</v>
      </c>
      <c r="I75" s="196">
        <f t="shared" si="33"/>
        <v>64</v>
      </c>
      <c r="J75" s="196">
        <f t="shared" si="33"/>
        <v>30</v>
      </c>
      <c r="K75" s="196">
        <f t="shared" si="33"/>
        <v>85</v>
      </c>
      <c r="L75" s="196">
        <f t="shared" si="33"/>
        <v>60</v>
      </c>
      <c r="M75" s="196">
        <f t="shared" si="33"/>
        <v>74</v>
      </c>
      <c r="N75" s="196">
        <f t="shared" si="33"/>
        <v>72</v>
      </c>
      <c r="O75" s="196">
        <f t="shared" si="33"/>
        <v>61</v>
      </c>
      <c r="P75" s="196">
        <f t="shared" si="33"/>
        <v>81</v>
      </c>
      <c r="Q75" s="196">
        <f t="shared" si="33"/>
        <v>57</v>
      </c>
      <c r="R75" s="196">
        <f t="shared" si="33"/>
        <v>94</v>
      </c>
      <c r="S75" s="196">
        <f t="shared" si="33"/>
        <v>90</v>
      </c>
      <c r="T75" s="196">
        <f t="shared" si="33"/>
        <v>61</v>
      </c>
      <c r="U75" s="196">
        <f t="shared" si="33"/>
        <v>22</v>
      </c>
      <c r="V75" s="196">
        <f t="shared" si="33"/>
        <v>53</v>
      </c>
      <c r="W75" s="196">
        <f t="shared" si="33"/>
        <v>111</v>
      </c>
      <c r="X75" s="196">
        <f t="shared" si="33"/>
        <v>66</v>
      </c>
      <c r="Y75" s="196">
        <f t="shared" si="33"/>
        <v>60</v>
      </c>
      <c r="Z75" s="196">
        <f t="shared" si="33"/>
        <v>84</v>
      </c>
      <c r="AA75" s="196">
        <f t="shared" si="33"/>
        <v>75</v>
      </c>
      <c r="AB75" s="196">
        <f t="shared" si="33"/>
        <v>56</v>
      </c>
      <c r="AC75" s="293">
        <f t="shared" si="33"/>
        <v>23</v>
      </c>
      <c r="AD75" s="293">
        <f t="shared" si="33"/>
        <v>57</v>
      </c>
      <c r="AE75" s="293">
        <f t="shared" si="33"/>
        <v>50</v>
      </c>
      <c r="AF75" s="293">
        <f t="shared" si="33"/>
        <v>83</v>
      </c>
      <c r="AG75" s="333">
        <f t="shared" si="30"/>
        <v>1838</v>
      </c>
      <c r="AH75" s="270"/>
    </row>
    <row r="76" spans="1:36" s="184" customFormat="1" x14ac:dyDescent="0.25">
      <c r="A76" s="183" t="s">
        <v>199</v>
      </c>
      <c r="B76" s="196">
        <f t="shared" si="33"/>
        <v>19</v>
      </c>
      <c r="C76" s="196">
        <f t="shared" si="33"/>
        <v>10</v>
      </c>
      <c r="D76" s="196">
        <f t="shared" si="33"/>
        <v>17</v>
      </c>
      <c r="E76" s="196">
        <f t="shared" si="33"/>
        <v>7</v>
      </c>
      <c r="F76" s="196">
        <f t="shared" si="33"/>
        <v>8</v>
      </c>
      <c r="G76" s="196">
        <f t="shared" si="33"/>
        <v>11</v>
      </c>
      <c r="H76" s="196">
        <f t="shared" si="33"/>
        <v>8</v>
      </c>
      <c r="I76" s="196">
        <f t="shared" si="33"/>
        <v>22</v>
      </c>
      <c r="J76" s="196">
        <f t="shared" si="33"/>
        <v>11</v>
      </c>
      <c r="K76" s="196">
        <f t="shared" si="33"/>
        <v>21</v>
      </c>
      <c r="L76" s="196">
        <f t="shared" si="33"/>
        <v>12</v>
      </c>
      <c r="M76" s="196">
        <f t="shared" si="33"/>
        <v>15</v>
      </c>
      <c r="N76" s="196">
        <f t="shared" si="33"/>
        <v>17</v>
      </c>
      <c r="O76" s="196">
        <f t="shared" si="33"/>
        <v>12</v>
      </c>
      <c r="P76" s="196">
        <f t="shared" si="33"/>
        <v>12</v>
      </c>
      <c r="Q76" s="196">
        <f t="shared" si="33"/>
        <v>15</v>
      </c>
      <c r="R76" s="196">
        <f t="shared" si="33"/>
        <v>22</v>
      </c>
      <c r="S76" s="196">
        <f t="shared" si="33"/>
        <v>22</v>
      </c>
      <c r="T76" s="196">
        <f t="shared" si="33"/>
        <v>23</v>
      </c>
      <c r="U76" s="196">
        <f t="shared" si="33"/>
        <v>18</v>
      </c>
      <c r="V76" s="196">
        <f t="shared" si="33"/>
        <v>8</v>
      </c>
      <c r="W76" s="196">
        <f t="shared" si="33"/>
        <v>18</v>
      </c>
      <c r="X76" s="196">
        <f t="shared" si="33"/>
        <v>19</v>
      </c>
      <c r="Y76" s="196">
        <f t="shared" si="33"/>
        <v>19</v>
      </c>
      <c r="Z76" s="196">
        <f t="shared" si="33"/>
        <v>20</v>
      </c>
      <c r="AA76" s="196">
        <f t="shared" si="33"/>
        <v>25</v>
      </c>
      <c r="AB76" s="196">
        <f t="shared" si="33"/>
        <v>18</v>
      </c>
      <c r="AC76" s="293">
        <f t="shared" si="33"/>
        <v>5</v>
      </c>
      <c r="AD76" s="293">
        <f t="shared" si="33"/>
        <v>17</v>
      </c>
      <c r="AE76" s="293">
        <f t="shared" si="33"/>
        <v>20</v>
      </c>
      <c r="AF76" s="293">
        <f t="shared" si="33"/>
        <v>27</v>
      </c>
      <c r="AG76" s="333">
        <f t="shared" si="30"/>
        <v>498</v>
      </c>
      <c r="AH76" s="270"/>
    </row>
    <row r="77" spans="1:36" s="184" customFormat="1" x14ac:dyDescent="0.25">
      <c r="A77" s="183" t="s">
        <v>244</v>
      </c>
      <c r="B77" s="196">
        <f t="shared" si="33"/>
        <v>8</v>
      </c>
      <c r="C77" s="196">
        <f t="shared" si="33"/>
        <v>9</v>
      </c>
      <c r="D77" s="196">
        <f t="shared" si="33"/>
        <v>7</v>
      </c>
      <c r="E77" s="196">
        <f t="shared" si="33"/>
        <v>5</v>
      </c>
      <c r="F77" s="196">
        <f t="shared" si="33"/>
        <v>1</v>
      </c>
      <c r="G77" s="196">
        <f t="shared" si="33"/>
        <v>5</v>
      </c>
      <c r="H77" s="196">
        <f t="shared" si="33"/>
        <v>2</v>
      </c>
      <c r="I77" s="196">
        <f t="shared" si="33"/>
        <v>9</v>
      </c>
      <c r="J77" s="196">
        <f t="shared" si="33"/>
        <v>3</v>
      </c>
      <c r="K77" s="196">
        <f t="shared" si="33"/>
        <v>7</v>
      </c>
      <c r="L77" s="196">
        <f t="shared" si="33"/>
        <v>3</v>
      </c>
      <c r="M77" s="196">
        <f t="shared" si="33"/>
        <v>4</v>
      </c>
      <c r="N77" s="196">
        <f t="shared" si="33"/>
        <v>8</v>
      </c>
      <c r="O77" s="196">
        <f t="shared" si="33"/>
        <v>8</v>
      </c>
      <c r="P77" s="196">
        <f t="shared" si="33"/>
        <v>11</v>
      </c>
      <c r="Q77" s="196">
        <f t="shared" si="33"/>
        <v>7</v>
      </c>
      <c r="R77" s="196">
        <f t="shared" si="33"/>
        <v>8</v>
      </c>
      <c r="S77" s="196">
        <f t="shared" si="33"/>
        <v>11</v>
      </c>
      <c r="T77" s="196">
        <f t="shared" si="33"/>
        <v>8</v>
      </c>
      <c r="U77" s="196">
        <f t="shared" si="33"/>
        <v>2</v>
      </c>
      <c r="V77" s="196">
        <f t="shared" si="33"/>
        <v>7</v>
      </c>
      <c r="W77" s="196">
        <f t="shared" si="33"/>
        <v>13</v>
      </c>
      <c r="X77" s="196">
        <f t="shared" si="33"/>
        <v>10</v>
      </c>
      <c r="Y77" s="196">
        <f t="shared" si="33"/>
        <v>6</v>
      </c>
      <c r="Z77" s="196">
        <f t="shared" si="33"/>
        <v>7</v>
      </c>
      <c r="AA77" s="196">
        <f t="shared" si="33"/>
        <v>11</v>
      </c>
      <c r="AB77" s="196">
        <f t="shared" si="33"/>
        <v>7</v>
      </c>
      <c r="AC77" s="293">
        <f t="shared" si="33"/>
        <v>3</v>
      </c>
      <c r="AD77" s="293">
        <f t="shared" si="33"/>
        <v>13</v>
      </c>
      <c r="AE77" s="293">
        <f t="shared" si="33"/>
        <v>5</v>
      </c>
      <c r="AF77" s="293">
        <f t="shared" si="33"/>
        <v>6</v>
      </c>
      <c r="AG77" s="333">
        <f t="shared" si="30"/>
        <v>214</v>
      </c>
      <c r="AH77" s="270"/>
    </row>
    <row r="78" spans="1:36" s="184" customFormat="1" x14ac:dyDescent="0.25">
      <c r="A78" s="183" t="s">
        <v>245</v>
      </c>
      <c r="B78" s="196">
        <f t="shared" si="33"/>
        <v>38</v>
      </c>
      <c r="C78" s="196">
        <f t="shared" si="33"/>
        <v>32</v>
      </c>
      <c r="D78" s="196">
        <f t="shared" si="33"/>
        <v>41</v>
      </c>
      <c r="E78" s="196">
        <f t="shared" si="33"/>
        <v>12</v>
      </c>
      <c r="F78" s="196">
        <f t="shared" si="33"/>
        <v>6</v>
      </c>
      <c r="G78" s="196">
        <f t="shared" si="33"/>
        <v>15</v>
      </c>
      <c r="H78" s="196">
        <f t="shared" si="33"/>
        <v>8</v>
      </c>
      <c r="I78" s="196">
        <f t="shared" si="33"/>
        <v>33</v>
      </c>
      <c r="J78" s="196">
        <f t="shared" si="33"/>
        <v>16</v>
      </c>
      <c r="K78" s="196">
        <f t="shared" si="33"/>
        <v>57</v>
      </c>
      <c r="L78" s="196">
        <f t="shared" si="33"/>
        <v>45</v>
      </c>
      <c r="M78" s="196">
        <f t="shared" si="33"/>
        <v>55</v>
      </c>
      <c r="N78" s="196">
        <f t="shared" si="33"/>
        <v>47</v>
      </c>
      <c r="O78" s="196">
        <f t="shared" si="33"/>
        <v>41</v>
      </c>
      <c r="P78" s="196">
        <f t="shared" si="33"/>
        <v>58</v>
      </c>
      <c r="Q78" s="196">
        <f t="shared" si="33"/>
        <v>35</v>
      </c>
      <c r="R78" s="196">
        <f t="shared" si="33"/>
        <v>64</v>
      </c>
      <c r="S78" s="196">
        <f t="shared" si="33"/>
        <v>57</v>
      </c>
      <c r="T78" s="196">
        <f t="shared" si="33"/>
        <v>30</v>
      </c>
      <c r="U78" s="196">
        <f t="shared" si="33"/>
        <v>2</v>
      </c>
      <c r="V78" s="196">
        <f t="shared" si="33"/>
        <v>38</v>
      </c>
      <c r="W78" s="196">
        <f t="shared" si="33"/>
        <v>80</v>
      </c>
      <c r="X78" s="196">
        <f t="shared" si="33"/>
        <v>37</v>
      </c>
      <c r="Y78" s="196">
        <f t="shared" si="33"/>
        <v>35</v>
      </c>
      <c r="Z78" s="196">
        <f t="shared" si="33"/>
        <v>57</v>
      </c>
      <c r="AA78" s="196">
        <f t="shared" si="33"/>
        <v>39</v>
      </c>
      <c r="AB78" s="196">
        <f t="shared" si="33"/>
        <v>31</v>
      </c>
      <c r="AC78" s="293">
        <f t="shared" si="33"/>
        <v>15</v>
      </c>
      <c r="AD78" s="293">
        <f t="shared" si="33"/>
        <v>27</v>
      </c>
      <c r="AE78" s="293">
        <f t="shared" si="33"/>
        <v>25</v>
      </c>
      <c r="AF78" s="293">
        <f t="shared" si="33"/>
        <v>50</v>
      </c>
      <c r="AG78" s="333">
        <f t="shared" si="30"/>
        <v>1126</v>
      </c>
      <c r="AH78" s="270"/>
    </row>
    <row r="79" spans="1:36" s="30" customFormat="1" x14ac:dyDescent="0.25">
      <c r="A79" s="185" t="s">
        <v>50</v>
      </c>
      <c r="B79" s="61">
        <f t="shared" ref="B79:AF80" si="34">B57</f>
        <v>3.8425925925925923E-3</v>
      </c>
      <c r="C79" s="61">
        <f t="shared" si="34"/>
        <v>2.8472222222222219E-3</v>
      </c>
      <c r="D79" s="61">
        <f t="shared" si="34"/>
        <v>3.2407407407407406E-3</v>
      </c>
      <c r="E79" s="61">
        <f t="shared" si="34"/>
        <v>3.5879629629629629E-3</v>
      </c>
      <c r="F79" s="61">
        <f t="shared" si="34"/>
        <v>9.1435185185185185E-4</v>
      </c>
      <c r="G79" s="61">
        <f t="shared" si="34"/>
        <v>1.1921296296296296E-3</v>
      </c>
      <c r="H79" s="61">
        <f t="shared" si="34"/>
        <v>1.7939814814814815E-3</v>
      </c>
      <c r="I79" s="61">
        <f t="shared" si="34"/>
        <v>2.2337962962962967E-3</v>
      </c>
      <c r="J79" s="61">
        <f t="shared" si="34"/>
        <v>1.3541666666666667E-3</v>
      </c>
      <c r="K79" s="61">
        <f t="shared" si="34"/>
        <v>3.8888888888888883E-3</v>
      </c>
      <c r="L79" s="61">
        <f t="shared" si="34"/>
        <v>2.2453703703703702E-3</v>
      </c>
      <c r="M79" s="61">
        <f t="shared" si="34"/>
        <v>3.4375E-3</v>
      </c>
      <c r="N79" s="61">
        <f t="shared" si="34"/>
        <v>3.0324074074074073E-3</v>
      </c>
      <c r="O79" s="61">
        <f t="shared" si="34"/>
        <v>3.1597222222222222E-3</v>
      </c>
      <c r="P79" s="61">
        <f t="shared" si="34"/>
        <v>4.3981481481481484E-3</v>
      </c>
      <c r="Q79" s="61">
        <f t="shared" si="34"/>
        <v>3.6574074074074074E-3</v>
      </c>
      <c r="R79" s="61">
        <f t="shared" si="34"/>
        <v>6.5162037037037037E-3</v>
      </c>
      <c r="S79" s="61">
        <f t="shared" si="34"/>
        <v>4.6874999999999998E-3</v>
      </c>
      <c r="T79" s="61">
        <f t="shared" si="34"/>
        <v>2.9398148148148148E-3</v>
      </c>
      <c r="U79" s="61">
        <f t="shared" si="34"/>
        <v>1.1458333333333333E-3</v>
      </c>
      <c r="V79" s="61">
        <f t="shared" si="34"/>
        <v>3.5648148148148154E-3</v>
      </c>
      <c r="W79" s="61">
        <f t="shared" si="34"/>
        <v>5.1967592592592595E-3</v>
      </c>
      <c r="X79" s="61">
        <f t="shared" si="34"/>
        <v>2.9745370370370373E-3</v>
      </c>
      <c r="Y79" s="61">
        <f t="shared" si="34"/>
        <v>3.4490740740740745E-3</v>
      </c>
      <c r="Z79" s="61">
        <f t="shared" si="34"/>
        <v>3.4490740740740745E-3</v>
      </c>
      <c r="AA79" s="61">
        <f t="shared" si="34"/>
        <v>2.8472222222222219E-3</v>
      </c>
      <c r="AB79" s="61">
        <f t="shared" si="34"/>
        <v>3.3680555555555551E-3</v>
      </c>
      <c r="AC79" s="288">
        <f t="shared" si="34"/>
        <v>2.1180555555555553E-3</v>
      </c>
      <c r="AD79" s="288">
        <f t="shared" si="34"/>
        <v>2.5578703703703705E-3</v>
      </c>
      <c r="AE79" s="288">
        <f t="shared" si="34"/>
        <v>1.8518518518518517E-3</v>
      </c>
      <c r="AF79" s="288">
        <f t="shared" si="34"/>
        <v>2.5000000000000001E-3</v>
      </c>
      <c r="AG79" s="328">
        <f>AVERAGE(B79:AF79)</f>
        <v>3.0320340501792118E-3</v>
      </c>
    </row>
    <row r="80" spans="1:36" s="184" customFormat="1" x14ac:dyDescent="0.25">
      <c r="A80" s="58" t="s">
        <v>66</v>
      </c>
      <c r="B80" s="61">
        <f t="shared" si="34"/>
        <v>1.699074074074074E-2</v>
      </c>
      <c r="C80" s="61">
        <f t="shared" si="34"/>
        <v>1.6145833333333335E-2</v>
      </c>
      <c r="D80" s="61">
        <f t="shared" si="34"/>
        <v>1.877314814814815E-2</v>
      </c>
      <c r="E80" s="61">
        <f t="shared" si="34"/>
        <v>1.6666666666666666E-2</v>
      </c>
      <c r="F80" s="61">
        <f t="shared" si="34"/>
        <v>1.5370370370370369E-2</v>
      </c>
      <c r="G80" s="61">
        <f t="shared" si="34"/>
        <v>1.7303240740740741E-2</v>
      </c>
      <c r="H80" s="61">
        <f t="shared" si="34"/>
        <v>1.9317129629629629E-2</v>
      </c>
      <c r="I80" s="61">
        <f t="shared" si="34"/>
        <v>1.4004629629629631E-2</v>
      </c>
      <c r="J80" s="61">
        <f t="shared" si="34"/>
        <v>1.5763888888888886E-2</v>
      </c>
      <c r="K80" s="61">
        <f t="shared" si="34"/>
        <v>1.8599537037037036E-2</v>
      </c>
      <c r="L80" s="61">
        <f t="shared" si="34"/>
        <v>1.7905092592592594E-2</v>
      </c>
      <c r="M80" s="61">
        <f t="shared" si="34"/>
        <v>1.8356481481481481E-2</v>
      </c>
      <c r="N80" s="61">
        <f t="shared" si="34"/>
        <v>1.9560185185185184E-2</v>
      </c>
      <c r="O80" s="61">
        <f t="shared" si="34"/>
        <v>1.5335648148148147E-2</v>
      </c>
      <c r="P80" s="61">
        <f t="shared" si="34"/>
        <v>1.5833333333333335E-2</v>
      </c>
      <c r="Q80" s="61">
        <f t="shared" si="34"/>
        <v>1.9745370370370371E-2</v>
      </c>
      <c r="R80" s="61">
        <f t="shared" si="34"/>
        <v>2.1712962962962962E-2</v>
      </c>
      <c r="S80" s="61">
        <f t="shared" si="34"/>
        <v>1.7175925925925924E-2</v>
      </c>
      <c r="T80" s="61">
        <f t="shared" si="34"/>
        <v>1.8935185185185183E-2</v>
      </c>
      <c r="U80" s="61">
        <f t="shared" si="34"/>
        <v>1.511574074074074E-2</v>
      </c>
      <c r="V80" s="61">
        <f t="shared" si="34"/>
        <v>2.1539351851851851E-2</v>
      </c>
      <c r="W80" s="61">
        <f t="shared" si="34"/>
        <v>1.9178240740740742E-2</v>
      </c>
      <c r="X80" s="61">
        <f t="shared" si="34"/>
        <v>1.8032407407407407E-2</v>
      </c>
      <c r="Y80" s="61">
        <f t="shared" si="34"/>
        <v>1.462962962962963E-2</v>
      </c>
      <c r="Z80" s="61">
        <f t="shared" si="34"/>
        <v>1.9861111111111111E-2</v>
      </c>
      <c r="AA80" s="61">
        <f t="shared" si="34"/>
        <v>1.7766203703703704E-2</v>
      </c>
      <c r="AB80" s="61">
        <f t="shared" si="34"/>
        <v>1.5891203703703703E-2</v>
      </c>
      <c r="AC80" s="288">
        <f t="shared" si="34"/>
        <v>1.7800925925925925E-2</v>
      </c>
      <c r="AD80" s="288">
        <f t="shared" si="34"/>
        <v>1.5162037037037036E-2</v>
      </c>
      <c r="AE80" s="288">
        <f t="shared" si="34"/>
        <v>1.8726851851851852E-2</v>
      </c>
      <c r="AF80" s="288">
        <f t="shared" si="34"/>
        <v>1.4756944444444446E-2</v>
      </c>
      <c r="AG80" s="328">
        <f t="shared" ref="AG80:AG81" si="35">AVERAGE(B80:AF80)</f>
        <v>1.748245221027479E-2</v>
      </c>
      <c r="AH80" s="270"/>
    </row>
    <row r="81" spans="1:34" s="184" customFormat="1" x14ac:dyDescent="0.25">
      <c r="A81" s="58" t="s">
        <v>124</v>
      </c>
      <c r="B81" s="61">
        <f t="shared" ref="B81:AF81" si="36">+B59</f>
        <v>2.3171296296296297E-2</v>
      </c>
      <c r="C81" s="61">
        <f t="shared" si="36"/>
        <v>1.8240740740740741E-2</v>
      </c>
      <c r="D81" s="61">
        <f t="shared" si="36"/>
        <v>1.9074074074074073E-2</v>
      </c>
      <c r="E81" s="61">
        <f t="shared" si="36"/>
        <v>1.7210648148148149E-2</v>
      </c>
      <c r="F81" s="61">
        <f t="shared" si="36"/>
        <v>9.7106481481481471E-3</v>
      </c>
      <c r="G81" s="61">
        <f t="shared" si="36"/>
        <v>9.0162037037037034E-3</v>
      </c>
      <c r="H81" s="61">
        <f t="shared" si="36"/>
        <v>1.3321759259259261E-2</v>
      </c>
      <c r="I81" s="61">
        <f t="shared" si="36"/>
        <v>1.3645833333333331E-2</v>
      </c>
      <c r="J81" s="61">
        <f t="shared" si="36"/>
        <v>1.136574074074074E-2</v>
      </c>
      <c r="K81" s="61">
        <f t="shared" si="36"/>
        <v>1.9791666666666666E-2</v>
      </c>
      <c r="L81" s="61">
        <f t="shared" si="36"/>
        <v>1.6898148148148148E-2</v>
      </c>
      <c r="M81" s="61">
        <f t="shared" si="36"/>
        <v>2.0844907407407406E-2</v>
      </c>
      <c r="N81" s="61">
        <f t="shared" si="36"/>
        <v>1.7499999999999998E-2</v>
      </c>
      <c r="O81" s="61">
        <f t="shared" si="36"/>
        <v>2.0682870370370372E-2</v>
      </c>
      <c r="P81" s="61">
        <f t="shared" si="36"/>
        <v>2.3078703703703702E-2</v>
      </c>
      <c r="Q81" s="61">
        <f t="shared" si="36"/>
        <v>1.6006944444444445E-2</v>
      </c>
      <c r="R81" s="61">
        <f t="shared" si="36"/>
        <v>2.1307870370370369E-2</v>
      </c>
      <c r="S81" s="61">
        <f t="shared" si="36"/>
        <v>3.1967592592592589E-2</v>
      </c>
      <c r="T81" s="61">
        <f t="shared" si="36"/>
        <v>1.579861111111111E-2</v>
      </c>
      <c r="U81" s="61">
        <f t="shared" si="36"/>
        <v>8.3217592592592596E-3</v>
      </c>
      <c r="V81" s="61">
        <f t="shared" si="36"/>
        <v>2.0972222222222222E-2</v>
      </c>
      <c r="W81" s="61">
        <f t="shared" si="36"/>
        <v>1.5208333333333332E-2</v>
      </c>
      <c r="X81" s="61">
        <f t="shared" si="36"/>
        <v>1.8518518518518521E-2</v>
      </c>
      <c r="Y81" s="61">
        <f t="shared" si="36"/>
        <v>1.800925925925926E-2</v>
      </c>
      <c r="Z81" s="61">
        <f t="shared" si="36"/>
        <v>2.2002314814814818E-2</v>
      </c>
      <c r="AA81" s="61">
        <f t="shared" si="36"/>
        <v>1.4988425925925926E-2</v>
      </c>
      <c r="AB81" s="61">
        <f t="shared" si="36"/>
        <v>2.210648148148148E-2</v>
      </c>
      <c r="AC81" s="288">
        <f t="shared" si="36"/>
        <v>1.6087962962962964E-2</v>
      </c>
      <c r="AD81" s="288">
        <f t="shared" si="36"/>
        <v>1.6377314814814813E-2</v>
      </c>
      <c r="AE81" s="288">
        <f t="shared" si="36"/>
        <v>1.2361111111111113E-2</v>
      </c>
      <c r="AF81" s="288">
        <f t="shared" si="36"/>
        <v>1.4895833333333332E-2</v>
      </c>
      <c r="AG81" s="328">
        <f t="shared" si="35"/>
        <v>1.7370445041816014E-2</v>
      </c>
      <c r="AH81" s="270"/>
    </row>
    <row r="82" spans="1:34" s="182" customFormat="1" ht="15.75" customHeight="1" x14ac:dyDescent="0.25">
      <c r="A82" s="285" t="s">
        <v>233</v>
      </c>
      <c r="B82" s="186">
        <f>SUM(B60,B46)</f>
        <v>67</v>
      </c>
      <c r="C82" s="186">
        <f t="shared" ref="C82:AF82" si="37">SUM(C60,C46)</f>
        <v>60</v>
      </c>
      <c r="D82" s="186">
        <f t="shared" si="37"/>
        <v>51</v>
      </c>
      <c r="E82" s="186">
        <f t="shared" si="37"/>
        <v>52</v>
      </c>
      <c r="F82" s="186">
        <f t="shared" si="37"/>
        <v>31</v>
      </c>
      <c r="G82" s="186">
        <f t="shared" si="37"/>
        <v>9</v>
      </c>
      <c r="H82" s="186">
        <f t="shared" si="37"/>
        <v>53</v>
      </c>
      <c r="I82" s="186">
        <f t="shared" si="37"/>
        <v>50</v>
      </c>
      <c r="J82" s="186">
        <f t="shared" si="37"/>
        <v>70</v>
      </c>
      <c r="K82" s="186">
        <f t="shared" si="37"/>
        <v>67</v>
      </c>
      <c r="L82" s="186">
        <f t="shared" si="37"/>
        <v>37</v>
      </c>
      <c r="M82" s="186">
        <f t="shared" si="37"/>
        <v>80</v>
      </c>
      <c r="N82" s="186">
        <f t="shared" si="37"/>
        <v>67</v>
      </c>
      <c r="O82" s="186">
        <f t="shared" si="37"/>
        <v>31</v>
      </c>
      <c r="P82" s="186">
        <f t="shared" si="37"/>
        <v>36</v>
      </c>
      <c r="Q82" s="186">
        <f t="shared" si="37"/>
        <v>100</v>
      </c>
      <c r="R82" s="186">
        <f t="shared" si="37"/>
        <v>90</v>
      </c>
      <c r="S82" s="186">
        <f t="shared" si="37"/>
        <v>86</v>
      </c>
      <c r="T82" s="186">
        <f t="shared" si="37"/>
        <v>83</v>
      </c>
      <c r="U82" s="186">
        <f t="shared" si="37"/>
        <v>23</v>
      </c>
      <c r="V82" s="186">
        <f t="shared" si="37"/>
        <v>54</v>
      </c>
      <c r="W82" s="186">
        <f t="shared" si="37"/>
        <v>102</v>
      </c>
      <c r="X82" s="186">
        <f t="shared" si="37"/>
        <v>124</v>
      </c>
      <c r="Y82" s="186">
        <f t="shared" si="37"/>
        <v>117</v>
      </c>
      <c r="Z82" s="186">
        <f t="shared" si="37"/>
        <v>140</v>
      </c>
      <c r="AA82" s="186">
        <f t="shared" si="37"/>
        <v>183</v>
      </c>
      <c r="AB82" s="186">
        <f t="shared" si="37"/>
        <v>91</v>
      </c>
      <c r="AC82" s="294">
        <f t="shared" si="37"/>
        <v>98</v>
      </c>
      <c r="AD82" s="294">
        <f t="shared" si="37"/>
        <v>94</v>
      </c>
      <c r="AE82" s="294">
        <f t="shared" si="37"/>
        <v>100</v>
      </c>
      <c r="AF82" s="294">
        <f t="shared" si="37"/>
        <v>138</v>
      </c>
      <c r="AG82" s="330">
        <f>SUM(B82:AF82)</f>
        <v>2384</v>
      </c>
      <c r="AH82" s="249"/>
    </row>
    <row r="83" spans="1:34" s="184" customFormat="1" x14ac:dyDescent="0.25">
      <c r="A83" s="183" t="s">
        <v>230</v>
      </c>
      <c r="B83" s="196">
        <f>SUM(B71,B82)</f>
        <v>232</v>
      </c>
      <c r="C83" s="196">
        <f t="shared" ref="C83:AF83" si="38">SUM(C71,C82)</f>
        <v>221</v>
      </c>
      <c r="D83" s="196">
        <f t="shared" si="38"/>
        <v>210</v>
      </c>
      <c r="E83" s="196">
        <f t="shared" si="38"/>
        <v>176</v>
      </c>
      <c r="F83" s="196">
        <f t="shared" si="38"/>
        <v>147</v>
      </c>
      <c r="G83" s="196">
        <f t="shared" si="38"/>
        <v>144</v>
      </c>
      <c r="H83" s="196">
        <f t="shared" si="38"/>
        <v>166</v>
      </c>
      <c r="I83" s="196">
        <f t="shared" si="38"/>
        <v>215</v>
      </c>
      <c r="J83" s="196">
        <f t="shared" si="38"/>
        <v>213</v>
      </c>
      <c r="K83" s="196">
        <f t="shared" si="38"/>
        <v>255</v>
      </c>
      <c r="L83" s="196">
        <f t="shared" si="38"/>
        <v>197</v>
      </c>
      <c r="M83" s="196">
        <f t="shared" si="38"/>
        <v>279</v>
      </c>
      <c r="N83" s="196">
        <f t="shared" si="38"/>
        <v>242</v>
      </c>
      <c r="O83" s="196">
        <f t="shared" si="38"/>
        <v>196</v>
      </c>
      <c r="P83" s="196">
        <f t="shared" si="38"/>
        <v>224</v>
      </c>
      <c r="Q83" s="196">
        <f t="shared" si="38"/>
        <v>259</v>
      </c>
      <c r="R83" s="196">
        <f t="shared" si="38"/>
        <v>275</v>
      </c>
      <c r="S83" s="196">
        <f t="shared" si="38"/>
        <v>294</v>
      </c>
      <c r="T83" s="196">
        <f t="shared" si="38"/>
        <v>271</v>
      </c>
      <c r="U83" s="196">
        <f t="shared" si="38"/>
        <v>154</v>
      </c>
      <c r="V83" s="196">
        <f t="shared" si="38"/>
        <v>195</v>
      </c>
      <c r="W83" s="196">
        <f t="shared" si="38"/>
        <v>314</v>
      </c>
      <c r="X83" s="196">
        <f t="shared" si="38"/>
        <v>302</v>
      </c>
      <c r="Y83" s="196">
        <f t="shared" si="38"/>
        <v>268</v>
      </c>
      <c r="Z83" s="196">
        <f t="shared" si="38"/>
        <v>343</v>
      </c>
      <c r="AA83" s="196">
        <f t="shared" si="38"/>
        <v>379</v>
      </c>
      <c r="AB83" s="196">
        <f t="shared" si="38"/>
        <v>246</v>
      </c>
      <c r="AC83" s="293">
        <f t="shared" si="38"/>
        <v>227</v>
      </c>
      <c r="AD83" s="293">
        <f t="shared" si="38"/>
        <v>270</v>
      </c>
      <c r="AE83" s="293">
        <f t="shared" si="38"/>
        <v>272</v>
      </c>
      <c r="AF83" s="293">
        <f t="shared" si="38"/>
        <v>344</v>
      </c>
      <c r="AG83" s="330">
        <f>SUM(B83:AF83)</f>
        <v>7530</v>
      </c>
      <c r="AH83" s="270"/>
    </row>
    <row r="84" spans="1:34" s="1" customFormat="1" x14ac:dyDescent="0.25">
      <c r="A84" s="57" t="s">
        <v>58</v>
      </c>
      <c r="B84" s="19">
        <f t="shared" ref="B84:AF84" si="39">SUM(B72/B71)</f>
        <v>0.60606060606060608</v>
      </c>
      <c r="C84" s="19">
        <f t="shared" si="39"/>
        <v>0.67701863354037262</v>
      </c>
      <c r="D84" s="19">
        <f t="shared" si="39"/>
        <v>0.5911949685534591</v>
      </c>
      <c r="E84" s="19">
        <f t="shared" si="39"/>
        <v>0.80645161290322576</v>
      </c>
      <c r="F84" s="19">
        <f t="shared" si="39"/>
        <v>0.87068965517241381</v>
      </c>
      <c r="G84" s="19">
        <f t="shared" si="39"/>
        <v>0.77037037037037037</v>
      </c>
      <c r="H84" s="19">
        <f t="shared" si="39"/>
        <v>0.84070796460176989</v>
      </c>
      <c r="I84" s="19">
        <f t="shared" si="39"/>
        <v>0.61212121212121207</v>
      </c>
      <c r="J84" s="19">
        <f t="shared" si="39"/>
        <v>0.79020979020979021</v>
      </c>
      <c r="K84" s="19">
        <f t="shared" si="39"/>
        <v>0.5478723404255319</v>
      </c>
      <c r="L84" s="19">
        <f t="shared" si="39"/>
        <v>0.625</v>
      </c>
      <c r="M84" s="19">
        <f t="shared" si="39"/>
        <v>0.62311557788944727</v>
      </c>
      <c r="N84" s="19">
        <f t="shared" si="39"/>
        <v>0.58857142857142852</v>
      </c>
      <c r="O84" s="19">
        <f t="shared" si="39"/>
        <v>0.63030303030303025</v>
      </c>
      <c r="P84" s="19">
        <f t="shared" si="39"/>
        <v>0.56914893617021278</v>
      </c>
      <c r="Q84" s="19">
        <f t="shared" si="39"/>
        <v>0.64150943396226412</v>
      </c>
      <c r="R84" s="19">
        <f t="shared" si="39"/>
        <v>0.4756756756756757</v>
      </c>
      <c r="S84" s="19">
        <f t="shared" si="39"/>
        <v>0.56730769230769229</v>
      </c>
      <c r="T84" s="19">
        <f t="shared" si="39"/>
        <v>0.67553191489361697</v>
      </c>
      <c r="U84" s="19">
        <f t="shared" si="39"/>
        <v>0.83206106870229013</v>
      </c>
      <c r="V84" s="19">
        <f t="shared" si="39"/>
        <v>0.62411347517730498</v>
      </c>
      <c r="W84" s="19">
        <f t="shared" si="39"/>
        <v>0.47641509433962265</v>
      </c>
      <c r="X84" s="19">
        <f t="shared" si="39"/>
        <v>0.6292134831460674</v>
      </c>
      <c r="Y84" s="19">
        <f t="shared" si="39"/>
        <v>0.60264900662251653</v>
      </c>
      <c r="Z84" s="19">
        <f t="shared" si="39"/>
        <v>0.58620689655172409</v>
      </c>
      <c r="AA84" s="19">
        <f t="shared" si="39"/>
        <v>0.61734693877551017</v>
      </c>
      <c r="AB84" s="19">
        <f t="shared" si="39"/>
        <v>0.62580645161290327</v>
      </c>
      <c r="AC84" s="291">
        <f t="shared" si="39"/>
        <v>0.82170542635658916</v>
      </c>
      <c r="AD84" s="291">
        <f t="shared" si="39"/>
        <v>0.67613636363636365</v>
      </c>
      <c r="AE84" s="291">
        <f t="shared" si="39"/>
        <v>0.70930232558139539</v>
      </c>
      <c r="AF84" s="291">
        <f t="shared" si="39"/>
        <v>0.59708737864077666</v>
      </c>
      <c r="AG84" s="331">
        <f>SUM(AG72/AG71)</f>
        <v>0.64146910221531284</v>
      </c>
      <c r="AH84" s="22"/>
    </row>
    <row r="85" spans="1:34" s="1" customFormat="1" x14ac:dyDescent="0.25">
      <c r="A85" s="57" t="s">
        <v>226</v>
      </c>
      <c r="B85" s="19">
        <f>B74/B72</f>
        <v>0.69</v>
      </c>
      <c r="C85" s="19">
        <f t="shared" ref="C85:AF85" si="40">C74/C72</f>
        <v>0.66972477064220182</v>
      </c>
      <c r="D85" s="19">
        <f t="shared" si="40"/>
        <v>0.63829787234042556</v>
      </c>
      <c r="E85" s="19">
        <f t="shared" si="40"/>
        <v>0.77</v>
      </c>
      <c r="F85" s="19">
        <f t="shared" si="40"/>
        <v>0.8910891089108911</v>
      </c>
      <c r="G85" s="19">
        <f t="shared" si="40"/>
        <v>0.78846153846153844</v>
      </c>
      <c r="H85" s="19">
        <f t="shared" si="40"/>
        <v>0.86315789473684212</v>
      </c>
      <c r="I85" s="19">
        <f t="shared" si="40"/>
        <v>0.58415841584158412</v>
      </c>
      <c r="J85" s="19">
        <f t="shared" si="40"/>
        <v>0.84070796460176989</v>
      </c>
      <c r="K85" s="19">
        <f t="shared" si="40"/>
        <v>0.61165048543689315</v>
      </c>
      <c r="L85" s="19">
        <f t="shared" si="40"/>
        <v>0.64</v>
      </c>
      <c r="M85" s="19">
        <f t="shared" si="40"/>
        <v>0.66129032258064513</v>
      </c>
      <c r="N85" s="19">
        <f t="shared" si="40"/>
        <v>0.65048543689320393</v>
      </c>
      <c r="O85" s="19">
        <f t="shared" si="40"/>
        <v>0.68269230769230771</v>
      </c>
      <c r="P85" s="19">
        <f t="shared" si="40"/>
        <v>0.63551401869158874</v>
      </c>
      <c r="Q85" s="19">
        <f t="shared" si="40"/>
        <v>0.61764705882352944</v>
      </c>
      <c r="R85" s="19">
        <f t="shared" si="40"/>
        <v>0.53409090909090906</v>
      </c>
      <c r="S85" s="19">
        <f t="shared" si="40"/>
        <v>0.5847457627118644</v>
      </c>
      <c r="T85" s="19">
        <f t="shared" si="40"/>
        <v>0.59055118110236215</v>
      </c>
      <c r="U85" s="19">
        <f t="shared" si="40"/>
        <v>0.85321100917431192</v>
      </c>
      <c r="V85" s="19">
        <f t="shared" si="40"/>
        <v>0.60227272727272729</v>
      </c>
      <c r="W85" s="19">
        <f t="shared" si="40"/>
        <v>0.54455445544554459</v>
      </c>
      <c r="X85" s="19">
        <f t="shared" si="40"/>
        <v>0.6071428571428571</v>
      </c>
      <c r="Y85" s="19">
        <f t="shared" si="40"/>
        <v>0.65934065934065933</v>
      </c>
      <c r="Z85" s="19">
        <f t="shared" si="40"/>
        <v>0.53781512605042014</v>
      </c>
      <c r="AA85" s="19">
        <f t="shared" si="40"/>
        <v>0.6198347107438017</v>
      </c>
      <c r="AB85" s="19">
        <f t="shared" si="40"/>
        <v>0.64948453608247425</v>
      </c>
      <c r="AC85" s="291">
        <f t="shared" si="40"/>
        <v>0.71698113207547165</v>
      </c>
      <c r="AD85" s="291">
        <f t="shared" si="40"/>
        <v>0.75630252100840334</v>
      </c>
      <c r="AE85" s="291">
        <f t="shared" si="40"/>
        <v>0.69672131147540983</v>
      </c>
      <c r="AF85" s="291">
        <f t="shared" si="40"/>
        <v>0.69105691056910568</v>
      </c>
      <c r="AG85" s="331">
        <f>SUM(AG73/AG72)</f>
        <v>0.33535292335655864</v>
      </c>
      <c r="AH85" s="22"/>
    </row>
    <row r="86" spans="1:34" s="1" customFormat="1" x14ac:dyDescent="0.25">
      <c r="A86" s="57" t="s">
        <v>60</v>
      </c>
      <c r="B86" s="19">
        <f>SUM(B75/B71)</f>
        <v>0.39393939393939392</v>
      </c>
      <c r="C86" s="19">
        <f t="shared" ref="C86:E86" si="41">SUM(C75/C71)</f>
        <v>0.31677018633540371</v>
      </c>
      <c r="D86" s="19">
        <f t="shared" si="41"/>
        <v>0.4088050314465409</v>
      </c>
      <c r="E86" s="19">
        <f t="shared" si="41"/>
        <v>0.19354838709677419</v>
      </c>
      <c r="F86" s="19">
        <f>SUM(F75/F71)</f>
        <v>0.12931034482758622</v>
      </c>
      <c r="G86" s="19">
        <f t="shared" ref="G86:AF86" si="42">SUM(G75/G71)</f>
        <v>0.22962962962962963</v>
      </c>
      <c r="H86" s="19">
        <f t="shared" si="42"/>
        <v>0.15929203539823009</v>
      </c>
      <c r="I86" s="19">
        <f t="shared" si="42"/>
        <v>0.38787878787878788</v>
      </c>
      <c r="J86" s="19">
        <f t="shared" si="42"/>
        <v>0.20979020979020979</v>
      </c>
      <c r="K86" s="19">
        <f t="shared" si="42"/>
        <v>0.4521276595744681</v>
      </c>
      <c r="L86" s="19">
        <f t="shared" si="42"/>
        <v>0.375</v>
      </c>
      <c r="M86" s="19">
        <f t="shared" si="42"/>
        <v>0.37185929648241206</v>
      </c>
      <c r="N86" s="19">
        <f t="shared" si="42"/>
        <v>0.41142857142857142</v>
      </c>
      <c r="O86" s="19">
        <f t="shared" si="42"/>
        <v>0.36969696969696969</v>
      </c>
      <c r="P86" s="19">
        <f t="shared" si="42"/>
        <v>0.43085106382978722</v>
      </c>
      <c r="Q86" s="19">
        <f t="shared" si="42"/>
        <v>0.35849056603773582</v>
      </c>
      <c r="R86" s="19">
        <f t="shared" si="42"/>
        <v>0.50810810810810814</v>
      </c>
      <c r="S86" s="19">
        <f t="shared" si="42"/>
        <v>0.43269230769230771</v>
      </c>
      <c r="T86" s="19">
        <f t="shared" si="42"/>
        <v>0.32446808510638298</v>
      </c>
      <c r="U86" s="19">
        <f t="shared" si="42"/>
        <v>0.16793893129770993</v>
      </c>
      <c r="V86" s="19">
        <f t="shared" si="42"/>
        <v>0.37588652482269502</v>
      </c>
      <c r="W86" s="19">
        <f t="shared" si="42"/>
        <v>0.52358490566037741</v>
      </c>
      <c r="X86" s="19">
        <f t="shared" si="42"/>
        <v>0.3707865168539326</v>
      </c>
      <c r="Y86" s="19">
        <f t="shared" si="42"/>
        <v>0.39735099337748342</v>
      </c>
      <c r="Z86" s="19">
        <f t="shared" si="42"/>
        <v>0.41379310344827586</v>
      </c>
      <c r="AA86" s="19">
        <f t="shared" si="42"/>
        <v>0.38265306122448978</v>
      </c>
      <c r="AB86" s="19">
        <f t="shared" si="42"/>
        <v>0.36129032258064514</v>
      </c>
      <c r="AC86" s="291">
        <f t="shared" si="42"/>
        <v>0.17829457364341086</v>
      </c>
      <c r="AD86" s="291">
        <f t="shared" si="42"/>
        <v>0.32386363636363635</v>
      </c>
      <c r="AE86" s="291">
        <f t="shared" si="42"/>
        <v>0.29069767441860467</v>
      </c>
      <c r="AF86" s="291">
        <f t="shared" si="42"/>
        <v>0.40291262135922329</v>
      </c>
      <c r="AG86" s="331">
        <f>SUM(AG75/AG71)</f>
        <v>0.35717061795569377</v>
      </c>
      <c r="AH86" s="22"/>
    </row>
    <row r="87" spans="1:34" s="1" customFormat="1" x14ac:dyDescent="0.25">
      <c r="A87" s="19" t="str">
        <f>A64</f>
        <v>Abandoned: Before 5 seconds %</v>
      </c>
      <c r="B87" s="19">
        <f t="shared" ref="B87:AF87" si="43">SUM(B76/B75)</f>
        <v>0.29230769230769232</v>
      </c>
      <c r="C87" s="19">
        <f t="shared" si="43"/>
        <v>0.19607843137254902</v>
      </c>
      <c r="D87" s="19">
        <f t="shared" si="43"/>
        <v>0.26153846153846155</v>
      </c>
      <c r="E87" s="19">
        <f t="shared" si="43"/>
        <v>0.29166666666666669</v>
      </c>
      <c r="F87" s="19">
        <f t="shared" si="43"/>
        <v>0.53333333333333333</v>
      </c>
      <c r="G87" s="19">
        <f t="shared" si="43"/>
        <v>0.35483870967741937</v>
      </c>
      <c r="H87" s="19">
        <f t="shared" si="43"/>
        <v>0.44444444444444442</v>
      </c>
      <c r="I87" s="19">
        <f t="shared" si="43"/>
        <v>0.34375</v>
      </c>
      <c r="J87" s="19">
        <f t="shared" si="43"/>
        <v>0.36666666666666664</v>
      </c>
      <c r="K87" s="19">
        <f t="shared" si="43"/>
        <v>0.24705882352941178</v>
      </c>
      <c r="L87" s="19">
        <f t="shared" si="43"/>
        <v>0.2</v>
      </c>
      <c r="M87" s="19">
        <f t="shared" si="43"/>
        <v>0.20270270270270271</v>
      </c>
      <c r="N87" s="19">
        <f t="shared" si="43"/>
        <v>0.2361111111111111</v>
      </c>
      <c r="O87" s="19">
        <f t="shared" si="43"/>
        <v>0.19672131147540983</v>
      </c>
      <c r="P87" s="19">
        <f t="shared" si="43"/>
        <v>0.14814814814814814</v>
      </c>
      <c r="Q87" s="19">
        <f t="shared" si="43"/>
        <v>0.26315789473684209</v>
      </c>
      <c r="R87" s="19">
        <f t="shared" si="43"/>
        <v>0.23404255319148937</v>
      </c>
      <c r="S87" s="19">
        <f t="shared" si="43"/>
        <v>0.24444444444444444</v>
      </c>
      <c r="T87" s="19">
        <f t="shared" si="43"/>
        <v>0.37704918032786883</v>
      </c>
      <c r="U87" s="19">
        <f t="shared" si="43"/>
        <v>0.81818181818181823</v>
      </c>
      <c r="V87" s="19">
        <f t="shared" si="43"/>
        <v>0.15094339622641509</v>
      </c>
      <c r="W87" s="19">
        <f t="shared" si="43"/>
        <v>0.16216216216216217</v>
      </c>
      <c r="X87" s="19">
        <f t="shared" si="43"/>
        <v>0.2878787878787879</v>
      </c>
      <c r="Y87" s="19">
        <f t="shared" si="43"/>
        <v>0.31666666666666665</v>
      </c>
      <c r="Z87" s="19">
        <f t="shared" si="43"/>
        <v>0.23809523809523808</v>
      </c>
      <c r="AA87" s="19">
        <f t="shared" si="43"/>
        <v>0.33333333333333331</v>
      </c>
      <c r="AB87" s="19">
        <f t="shared" si="43"/>
        <v>0.32142857142857145</v>
      </c>
      <c r="AC87" s="291">
        <f t="shared" si="43"/>
        <v>0.21739130434782608</v>
      </c>
      <c r="AD87" s="291">
        <f t="shared" si="43"/>
        <v>0.2982456140350877</v>
      </c>
      <c r="AE87" s="291">
        <f t="shared" si="43"/>
        <v>0.4</v>
      </c>
      <c r="AF87" s="291">
        <f t="shared" si="43"/>
        <v>0.3253012048192771</v>
      </c>
      <c r="AG87" s="331">
        <f>SUM(AG76/AG75)</f>
        <v>0.27094668117519044</v>
      </c>
      <c r="AH87" s="22"/>
    </row>
    <row r="88" spans="1:34" s="1" customFormat="1" x14ac:dyDescent="0.25">
      <c r="A88" s="57" t="s">
        <v>171</v>
      </c>
      <c r="B88" s="19">
        <f t="shared" ref="B88:AG88" si="44">SUM(B77/B75)</f>
        <v>0.12307692307692308</v>
      </c>
      <c r="C88" s="19">
        <f t="shared" si="44"/>
        <v>0.17647058823529413</v>
      </c>
      <c r="D88" s="19">
        <f t="shared" si="44"/>
        <v>0.1076923076923077</v>
      </c>
      <c r="E88" s="19">
        <f t="shared" si="44"/>
        <v>0.20833333333333334</v>
      </c>
      <c r="F88" s="19">
        <f t="shared" si="44"/>
        <v>6.6666666666666666E-2</v>
      </c>
      <c r="G88" s="19">
        <f t="shared" si="44"/>
        <v>0.16129032258064516</v>
      </c>
      <c r="H88" s="19">
        <f t="shared" si="44"/>
        <v>0.1111111111111111</v>
      </c>
      <c r="I88" s="19">
        <f t="shared" si="44"/>
        <v>0.140625</v>
      </c>
      <c r="J88" s="19">
        <f t="shared" si="44"/>
        <v>0.1</v>
      </c>
      <c r="K88" s="19">
        <f t="shared" si="44"/>
        <v>8.2352941176470587E-2</v>
      </c>
      <c r="L88" s="19">
        <f t="shared" si="44"/>
        <v>0.05</v>
      </c>
      <c r="M88" s="19">
        <f t="shared" si="44"/>
        <v>5.4054054054054057E-2</v>
      </c>
      <c r="N88" s="19">
        <f t="shared" si="44"/>
        <v>0.1111111111111111</v>
      </c>
      <c r="O88" s="19">
        <f t="shared" si="44"/>
        <v>0.13114754098360656</v>
      </c>
      <c r="P88" s="19">
        <f t="shared" si="44"/>
        <v>0.13580246913580246</v>
      </c>
      <c r="Q88" s="19">
        <f t="shared" si="44"/>
        <v>0.12280701754385964</v>
      </c>
      <c r="R88" s="19">
        <f t="shared" si="44"/>
        <v>8.5106382978723402E-2</v>
      </c>
      <c r="S88" s="19">
        <f t="shared" si="44"/>
        <v>0.12222222222222222</v>
      </c>
      <c r="T88" s="19">
        <f t="shared" si="44"/>
        <v>0.13114754098360656</v>
      </c>
      <c r="U88" s="19">
        <f t="shared" si="44"/>
        <v>9.0909090909090912E-2</v>
      </c>
      <c r="V88" s="19">
        <f t="shared" si="44"/>
        <v>0.13207547169811321</v>
      </c>
      <c r="W88" s="19">
        <f t="shared" si="44"/>
        <v>0.11711711711711711</v>
      </c>
      <c r="X88" s="19">
        <f t="shared" si="44"/>
        <v>0.15151515151515152</v>
      </c>
      <c r="Y88" s="19">
        <f t="shared" si="44"/>
        <v>0.1</v>
      </c>
      <c r="Z88" s="19">
        <f t="shared" si="44"/>
        <v>8.3333333333333329E-2</v>
      </c>
      <c r="AA88" s="19">
        <f t="shared" si="44"/>
        <v>0.14666666666666667</v>
      </c>
      <c r="AB88" s="19">
        <f t="shared" si="44"/>
        <v>0.125</v>
      </c>
      <c r="AC88" s="291">
        <f t="shared" si="44"/>
        <v>0.13043478260869565</v>
      </c>
      <c r="AD88" s="291">
        <f t="shared" si="44"/>
        <v>0.22807017543859648</v>
      </c>
      <c r="AE88" s="291">
        <f t="shared" si="44"/>
        <v>0.1</v>
      </c>
      <c r="AF88" s="291">
        <f t="shared" si="44"/>
        <v>7.2289156626506021E-2</v>
      </c>
      <c r="AG88" s="331">
        <f t="shared" si="44"/>
        <v>0.11643090315560392</v>
      </c>
      <c r="AH88" s="22"/>
    </row>
    <row r="89" spans="1:34" s="1" customFormat="1" x14ac:dyDescent="0.25">
      <c r="A89" s="57" t="s">
        <v>172</v>
      </c>
      <c r="B89" s="19">
        <f t="shared" ref="B89:AF89" si="45">SUM(B78/B75)</f>
        <v>0.58461538461538465</v>
      </c>
      <c r="C89" s="19">
        <f t="shared" si="45"/>
        <v>0.62745098039215685</v>
      </c>
      <c r="D89" s="19">
        <f t="shared" si="45"/>
        <v>0.63076923076923075</v>
      </c>
      <c r="E89" s="19">
        <f t="shared" si="45"/>
        <v>0.5</v>
      </c>
      <c r="F89" s="19">
        <f t="shared" si="45"/>
        <v>0.4</v>
      </c>
      <c r="G89" s="19">
        <f t="shared" si="45"/>
        <v>0.4838709677419355</v>
      </c>
      <c r="H89" s="19">
        <f t="shared" si="45"/>
        <v>0.44444444444444442</v>
      </c>
      <c r="I89" s="19">
        <f t="shared" si="45"/>
        <v>0.515625</v>
      </c>
      <c r="J89" s="19">
        <f t="shared" si="45"/>
        <v>0.53333333333333333</v>
      </c>
      <c r="K89" s="19">
        <f t="shared" si="45"/>
        <v>0.6705882352941176</v>
      </c>
      <c r="L89" s="19">
        <f t="shared" si="45"/>
        <v>0.75</v>
      </c>
      <c r="M89" s="19">
        <f t="shared" si="45"/>
        <v>0.7432432432432432</v>
      </c>
      <c r="N89" s="19">
        <f t="shared" si="45"/>
        <v>0.65277777777777779</v>
      </c>
      <c r="O89" s="19">
        <f t="shared" si="45"/>
        <v>0.67213114754098358</v>
      </c>
      <c r="P89" s="19">
        <f t="shared" si="45"/>
        <v>0.71604938271604934</v>
      </c>
      <c r="Q89" s="19">
        <f t="shared" si="45"/>
        <v>0.61403508771929827</v>
      </c>
      <c r="R89" s="19">
        <f t="shared" si="45"/>
        <v>0.68085106382978722</v>
      </c>
      <c r="S89" s="19">
        <f t="shared" si="45"/>
        <v>0.6333333333333333</v>
      </c>
      <c r="T89" s="19">
        <f t="shared" si="45"/>
        <v>0.49180327868852458</v>
      </c>
      <c r="U89" s="19">
        <f t="shared" si="45"/>
        <v>9.0909090909090912E-2</v>
      </c>
      <c r="V89" s="19">
        <f t="shared" si="45"/>
        <v>0.71698113207547165</v>
      </c>
      <c r="W89" s="19">
        <f t="shared" si="45"/>
        <v>0.72072072072072069</v>
      </c>
      <c r="X89" s="19">
        <f t="shared" si="45"/>
        <v>0.56060606060606055</v>
      </c>
      <c r="Y89" s="19">
        <f t="shared" si="45"/>
        <v>0.58333333333333337</v>
      </c>
      <c r="Z89" s="19">
        <f t="shared" si="45"/>
        <v>0.6785714285714286</v>
      </c>
      <c r="AA89" s="19">
        <f t="shared" si="45"/>
        <v>0.52</v>
      </c>
      <c r="AB89" s="19">
        <f t="shared" si="45"/>
        <v>0.5535714285714286</v>
      </c>
      <c r="AC89" s="291">
        <f t="shared" si="45"/>
        <v>0.65217391304347827</v>
      </c>
      <c r="AD89" s="291">
        <f t="shared" si="45"/>
        <v>0.47368421052631576</v>
      </c>
      <c r="AE89" s="291">
        <f t="shared" si="45"/>
        <v>0.5</v>
      </c>
      <c r="AF89" s="291">
        <f t="shared" si="45"/>
        <v>0.60240963855421692</v>
      </c>
      <c r="AG89" s="331">
        <f>SUM(AG78/AG75)</f>
        <v>0.61262241566920561</v>
      </c>
      <c r="AH89" s="22"/>
    </row>
    <row r="90" spans="1:34" s="1" customFormat="1" ht="17.25" customHeight="1" x14ac:dyDescent="0.25">
      <c r="A90" s="57" t="s">
        <v>123</v>
      </c>
      <c r="B90" s="19">
        <f t="shared" ref="B90:AG90" si="46">SUM(B78/B71)</f>
        <v>0.23030303030303031</v>
      </c>
      <c r="C90" s="19">
        <f t="shared" si="46"/>
        <v>0.19875776397515527</v>
      </c>
      <c r="D90" s="19">
        <f t="shared" si="46"/>
        <v>0.25786163522012578</v>
      </c>
      <c r="E90" s="19">
        <f t="shared" si="46"/>
        <v>9.6774193548387094E-2</v>
      </c>
      <c r="F90" s="19">
        <f t="shared" si="46"/>
        <v>5.1724137931034482E-2</v>
      </c>
      <c r="G90" s="19">
        <f t="shared" si="46"/>
        <v>0.1111111111111111</v>
      </c>
      <c r="H90" s="19">
        <f t="shared" si="46"/>
        <v>7.0796460176991149E-2</v>
      </c>
      <c r="I90" s="19">
        <f t="shared" si="46"/>
        <v>0.2</v>
      </c>
      <c r="J90" s="19">
        <f t="shared" si="46"/>
        <v>0.11188811188811189</v>
      </c>
      <c r="K90" s="19">
        <f t="shared" si="46"/>
        <v>0.30319148936170215</v>
      </c>
      <c r="L90" s="19">
        <f t="shared" si="46"/>
        <v>0.28125</v>
      </c>
      <c r="M90" s="19">
        <f t="shared" si="46"/>
        <v>0.27638190954773867</v>
      </c>
      <c r="N90" s="19">
        <f t="shared" si="46"/>
        <v>0.26857142857142857</v>
      </c>
      <c r="O90" s="19">
        <f t="shared" si="46"/>
        <v>0.24848484848484848</v>
      </c>
      <c r="P90" s="19">
        <f t="shared" si="46"/>
        <v>0.30851063829787234</v>
      </c>
      <c r="Q90" s="19">
        <f t="shared" si="46"/>
        <v>0.22012578616352202</v>
      </c>
      <c r="R90" s="19">
        <f t="shared" si="46"/>
        <v>0.34594594594594597</v>
      </c>
      <c r="S90" s="19">
        <f t="shared" si="46"/>
        <v>0.27403846153846156</v>
      </c>
      <c r="T90" s="19">
        <f t="shared" si="46"/>
        <v>0.15957446808510639</v>
      </c>
      <c r="U90" s="19">
        <f t="shared" si="46"/>
        <v>1.5267175572519083E-2</v>
      </c>
      <c r="V90" s="19">
        <f t="shared" si="46"/>
        <v>0.26950354609929078</v>
      </c>
      <c r="W90" s="19">
        <f t="shared" si="46"/>
        <v>0.37735849056603776</v>
      </c>
      <c r="X90" s="19">
        <f t="shared" si="46"/>
        <v>0.20786516853932585</v>
      </c>
      <c r="Y90" s="19">
        <f t="shared" si="46"/>
        <v>0.23178807947019867</v>
      </c>
      <c r="Z90" s="19">
        <f t="shared" si="46"/>
        <v>0.28078817733990147</v>
      </c>
      <c r="AA90" s="19">
        <f t="shared" si="46"/>
        <v>0.19897959183673469</v>
      </c>
      <c r="AB90" s="19">
        <f t="shared" si="46"/>
        <v>0.2</v>
      </c>
      <c r="AC90" s="291">
        <f t="shared" si="46"/>
        <v>0.11627906976744186</v>
      </c>
      <c r="AD90" s="291">
        <f t="shared" si="46"/>
        <v>0.15340909090909091</v>
      </c>
      <c r="AE90" s="291">
        <f t="shared" si="46"/>
        <v>0.14534883720930233</v>
      </c>
      <c r="AF90" s="291">
        <f t="shared" si="46"/>
        <v>0.24271844660194175</v>
      </c>
      <c r="AG90" s="331">
        <f t="shared" si="46"/>
        <v>0.21881072677808006</v>
      </c>
      <c r="AH90" s="22"/>
    </row>
    <row r="91" spans="1:34" s="213" customFormat="1" ht="17.25" customHeight="1" x14ac:dyDescent="0.25">
      <c r="A91" s="57" t="s">
        <v>228</v>
      </c>
      <c r="B91" s="19">
        <f>B82/B83</f>
        <v>0.28879310344827586</v>
      </c>
      <c r="C91" s="19">
        <f t="shared" ref="C91:AF91" si="47">C82/C83</f>
        <v>0.27149321266968324</v>
      </c>
      <c r="D91" s="19">
        <f t="shared" si="47"/>
        <v>0.24285714285714285</v>
      </c>
      <c r="E91" s="19">
        <f t="shared" si="47"/>
        <v>0.29545454545454547</v>
      </c>
      <c r="F91" s="19">
        <f t="shared" si="47"/>
        <v>0.21088435374149661</v>
      </c>
      <c r="G91" s="19">
        <f t="shared" si="47"/>
        <v>6.25E-2</v>
      </c>
      <c r="H91" s="19">
        <f t="shared" si="47"/>
        <v>0.31927710843373491</v>
      </c>
      <c r="I91" s="19">
        <f t="shared" si="47"/>
        <v>0.23255813953488372</v>
      </c>
      <c r="J91" s="19">
        <f t="shared" si="47"/>
        <v>0.32863849765258218</v>
      </c>
      <c r="K91" s="19">
        <f t="shared" si="47"/>
        <v>0.2627450980392157</v>
      </c>
      <c r="L91" s="19">
        <f t="shared" si="47"/>
        <v>0.18781725888324874</v>
      </c>
      <c r="M91" s="19">
        <f t="shared" si="47"/>
        <v>0.28673835125448027</v>
      </c>
      <c r="N91" s="19">
        <f t="shared" si="47"/>
        <v>0.27685950413223143</v>
      </c>
      <c r="O91" s="19">
        <f t="shared" si="47"/>
        <v>0.15816326530612246</v>
      </c>
      <c r="P91" s="19">
        <f t="shared" si="47"/>
        <v>0.16071428571428573</v>
      </c>
      <c r="Q91" s="19">
        <f t="shared" si="47"/>
        <v>0.38610038610038611</v>
      </c>
      <c r="R91" s="19">
        <f t="shared" si="47"/>
        <v>0.32727272727272727</v>
      </c>
      <c r="S91" s="19">
        <f t="shared" si="47"/>
        <v>0.29251700680272108</v>
      </c>
      <c r="T91" s="19">
        <f t="shared" si="47"/>
        <v>0.30627306273062732</v>
      </c>
      <c r="U91" s="19">
        <f t="shared" si="47"/>
        <v>0.14935064935064934</v>
      </c>
      <c r="V91" s="19">
        <f t="shared" si="47"/>
        <v>0.27692307692307694</v>
      </c>
      <c r="W91" s="19">
        <f t="shared" si="47"/>
        <v>0.32484076433121017</v>
      </c>
      <c r="X91" s="19">
        <f t="shared" si="47"/>
        <v>0.41059602649006621</v>
      </c>
      <c r="Y91" s="19">
        <f t="shared" si="47"/>
        <v>0.43656716417910446</v>
      </c>
      <c r="Z91" s="19">
        <f t="shared" si="47"/>
        <v>0.40816326530612246</v>
      </c>
      <c r="AA91" s="19">
        <f t="shared" si="47"/>
        <v>0.48284960422163586</v>
      </c>
      <c r="AB91" s="19">
        <f t="shared" si="47"/>
        <v>0.36991869918699188</v>
      </c>
      <c r="AC91" s="291">
        <f t="shared" si="47"/>
        <v>0.43171806167400884</v>
      </c>
      <c r="AD91" s="291">
        <f t="shared" si="47"/>
        <v>0.34814814814814815</v>
      </c>
      <c r="AE91" s="291">
        <f t="shared" si="47"/>
        <v>0.36764705882352944</v>
      </c>
      <c r="AF91" s="291">
        <f t="shared" si="47"/>
        <v>0.40116279069767441</v>
      </c>
      <c r="AG91" s="331">
        <f>AG82/AG83</f>
        <v>0.31660026560424964</v>
      </c>
    </row>
    <row r="92" spans="1:34" s="178" customFormat="1" ht="13.5" thickBot="1" x14ac:dyDescent="0.25">
      <c r="O92" s="210"/>
      <c r="P92" s="210"/>
      <c r="Q92" s="210"/>
      <c r="R92" s="235"/>
      <c r="AD92" s="300"/>
      <c r="AE92" s="300"/>
      <c r="AF92" s="307"/>
      <c r="AG92" s="326"/>
    </row>
    <row r="93" spans="1:34" s="18" customFormat="1" x14ac:dyDescent="0.25">
      <c r="A93" s="107" t="s">
        <v>139</v>
      </c>
      <c r="B93" s="97">
        <v>44256</v>
      </c>
      <c r="C93" s="97">
        <v>44257</v>
      </c>
      <c r="D93" s="97">
        <v>44258</v>
      </c>
      <c r="E93" s="97">
        <v>44259</v>
      </c>
      <c r="F93" s="97">
        <v>44260</v>
      </c>
      <c r="G93" s="97">
        <v>44261</v>
      </c>
      <c r="H93" s="97">
        <v>44262</v>
      </c>
      <c r="I93" s="97">
        <v>44263</v>
      </c>
      <c r="J93" s="97">
        <v>44264</v>
      </c>
      <c r="K93" s="97">
        <v>44265</v>
      </c>
      <c r="L93" s="97">
        <v>44266</v>
      </c>
      <c r="M93" s="97">
        <v>44267</v>
      </c>
      <c r="N93" s="97">
        <v>44268</v>
      </c>
      <c r="O93" s="97">
        <v>44269</v>
      </c>
      <c r="P93" s="97">
        <v>44270</v>
      </c>
      <c r="Q93" s="97">
        <v>44271</v>
      </c>
      <c r="R93" s="97">
        <v>44272</v>
      </c>
      <c r="S93" s="97">
        <v>44273</v>
      </c>
      <c r="T93" s="97">
        <v>44274</v>
      </c>
      <c r="U93" s="97">
        <v>44275</v>
      </c>
      <c r="V93" s="97">
        <v>44276</v>
      </c>
      <c r="W93" s="97">
        <v>44277</v>
      </c>
      <c r="X93" s="97">
        <v>44278</v>
      </c>
      <c r="Y93" s="97">
        <v>44279</v>
      </c>
      <c r="Z93" s="97">
        <v>44280</v>
      </c>
      <c r="AA93" s="97">
        <v>44281</v>
      </c>
      <c r="AB93" s="97">
        <v>44282</v>
      </c>
      <c r="AC93" s="97">
        <v>44283</v>
      </c>
      <c r="AD93" s="97">
        <v>44284</v>
      </c>
      <c r="AE93" s="97">
        <v>44285</v>
      </c>
      <c r="AF93" s="97">
        <v>44286</v>
      </c>
      <c r="AG93" s="332" t="s">
        <v>127</v>
      </c>
    </row>
    <row r="94" spans="1:34" x14ac:dyDescent="0.25">
      <c r="A94" s="98" t="s">
        <v>236</v>
      </c>
      <c r="B94" s="340">
        <v>69</v>
      </c>
      <c r="C94" s="84">
        <v>63</v>
      </c>
      <c r="D94" s="84">
        <v>70</v>
      </c>
      <c r="E94" s="87">
        <v>54</v>
      </c>
      <c r="F94" s="87">
        <v>55</v>
      </c>
      <c r="G94" s="143"/>
      <c r="H94" s="143"/>
      <c r="I94" s="84">
        <v>82</v>
      </c>
      <c r="J94" s="84">
        <v>71</v>
      </c>
      <c r="K94" s="84">
        <v>74</v>
      </c>
      <c r="L94" s="84">
        <v>107</v>
      </c>
      <c r="M94" s="84">
        <v>81</v>
      </c>
      <c r="N94" s="143"/>
      <c r="O94" s="143"/>
      <c r="P94" s="163">
        <v>84</v>
      </c>
      <c r="Q94" s="163">
        <v>64</v>
      </c>
      <c r="R94" s="84">
        <v>93</v>
      </c>
      <c r="S94" s="84">
        <v>83</v>
      </c>
      <c r="T94" s="84">
        <v>75</v>
      </c>
      <c r="U94" s="143"/>
      <c r="V94" s="143"/>
      <c r="W94" s="84">
        <v>101</v>
      </c>
      <c r="X94" s="84">
        <v>60</v>
      </c>
      <c r="Y94" s="271">
        <v>57</v>
      </c>
      <c r="Z94" s="272">
        <v>77</v>
      </c>
      <c r="AA94" s="272">
        <v>74</v>
      </c>
      <c r="AB94" s="245"/>
      <c r="AC94" s="296"/>
      <c r="AD94" s="336">
        <v>83</v>
      </c>
      <c r="AE94" s="1">
        <v>72</v>
      </c>
      <c r="AF94" s="248">
        <v>66</v>
      </c>
      <c r="AG94" s="334">
        <f>SUM(B94:AF94)</f>
        <v>1715</v>
      </c>
    </row>
    <row r="95" spans="1:34" x14ac:dyDescent="0.25">
      <c r="A95" s="98" t="s">
        <v>161</v>
      </c>
      <c r="B95" s="84">
        <v>61</v>
      </c>
      <c r="C95" s="84">
        <v>58</v>
      </c>
      <c r="D95" s="84">
        <v>63</v>
      </c>
      <c r="E95" s="87">
        <v>53</v>
      </c>
      <c r="F95" s="87">
        <v>53</v>
      </c>
      <c r="G95" s="143"/>
      <c r="H95" s="143"/>
      <c r="I95" s="84">
        <v>68</v>
      </c>
      <c r="J95" s="84">
        <v>65</v>
      </c>
      <c r="K95" s="84">
        <v>70</v>
      </c>
      <c r="L95" s="84">
        <v>75</v>
      </c>
      <c r="M95" s="84">
        <v>75</v>
      </c>
      <c r="N95" s="143"/>
      <c r="O95" s="143"/>
      <c r="P95" s="163">
        <v>77</v>
      </c>
      <c r="Q95" s="163">
        <v>62</v>
      </c>
      <c r="R95" s="84">
        <v>87</v>
      </c>
      <c r="S95" s="84">
        <v>79</v>
      </c>
      <c r="T95" s="84">
        <v>68</v>
      </c>
      <c r="U95" s="143"/>
      <c r="V95" s="143"/>
      <c r="W95" s="84">
        <v>90</v>
      </c>
      <c r="X95" s="84">
        <v>57</v>
      </c>
      <c r="Y95" s="271">
        <v>52</v>
      </c>
      <c r="Z95" s="272">
        <v>74</v>
      </c>
      <c r="AA95" s="272">
        <v>71</v>
      </c>
      <c r="AB95" s="245"/>
      <c r="AC95" s="296"/>
      <c r="AD95" s="336">
        <v>82</v>
      </c>
      <c r="AE95" s="1">
        <v>67</v>
      </c>
      <c r="AF95" s="248">
        <v>65</v>
      </c>
      <c r="AG95" s="334">
        <f t="shared" ref="AG95:AG97" si="48">SUM(B95:AF95)</f>
        <v>1572</v>
      </c>
    </row>
    <row r="96" spans="1:34" x14ac:dyDescent="0.25">
      <c r="A96" s="98" t="s">
        <v>258</v>
      </c>
      <c r="B96" s="340">
        <v>74</v>
      </c>
      <c r="C96" s="84">
        <v>34</v>
      </c>
      <c r="D96" s="84">
        <v>47</v>
      </c>
      <c r="E96" s="87">
        <v>43</v>
      </c>
      <c r="F96" s="87">
        <v>59</v>
      </c>
      <c r="G96" s="143"/>
      <c r="H96" s="143"/>
      <c r="I96" s="84">
        <v>32</v>
      </c>
      <c r="J96" s="84">
        <v>39</v>
      </c>
      <c r="K96" s="84">
        <v>33</v>
      </c>
      <c r="L96" s="84"/>
      <c r="M96" s="84"/>
      <c r="N96" s="143"/>
      <c r="O96" s="143"/>
      <c r="P96" s="163">
        <v>73</v>
      </c>
      <c r="Q96" s="163">
        <v>68</v>
      </c>
      <c r="R96" s="84">
        <v>32</v>
      </c>
      <c r="S96" s="84">
        <v>61</v>
      </c>
      <c r="T96" s="84">
        <v>58</v>
      </c>
      <c r="U96" s="143"/>
      <c r="V96" s="143"/>
      <c r="W96" s="84">
        <v>42</v>
      </c>
      <c r="X96" s="84">
        <v>34</v>
      </c>
      <c r="Y96" s="272">
        <v>17</v>
      </c>
      <c r="Z96" s="272">
        <v>48</v>
      </c>
      <c r="AA96" s="272">
        <v>39</v>
      </c>
      <c r="AB96" s="245"/>
      <c r="AC96" s="296"/>
      <c r="AD96" s="336">
        <v>73</v>
      </c>
      <c r="AE96" s="1">
        <v>92</v>
      </c>
      <c r="AF96" s="248">
        <v>40</v>
      </c>
      <c r="AG96" s="334">
        <f t="shared" si="48"/>
        <v>1038</v>
      </c>
    </row>
    <row r="97" spans="1:38" x14ac:dyDescent="0.25">
      <c r="A97" s="98" t="s">
        <v>231</v>
      </c>
      <c r="B97" s="84">
        <v>48</v>
      </c>
      <c r="C97" s="84">
        <v>57</v>
      </c>
      <c r="D97" s="84">
        <v>33</v>
      </c>
      <c r="E97" s="87">
        <v>48</v>
      </c>
      <c r="F97" s="87">
        <v>45</v>
      </c>
      <c r="G97" s="143"/>
      <c r="H97" s="143"/>
      <c r="I97" s="84">
        <v>54</v>
      </c>
      <c r="J97" s="84">
        <v>56</v>
      </c>
      <c r="K97" s="84">
        <v>60</v>
      </c>
      <c r="L97" s="84">
        <v>43</v>
      </c>
      <c r="M97" s="84">
        <v>52</v>
      </c>
      <c r="N97" s="143"/>
      <c r="O97" s="143"/>
      <c r="P97" s="163">
        <v>64</v>
      </c>
      <c r="Q97" s="163">
        <v>53</v>
      </c>
      <c r="R97" s="84">
        <v>60</v>
      </c>
      <c r="S97" s="84">
        <v>63</v>
      </c>
      <c r="T97" s="84">
        <v>44</v>
      </c>
      <c r="U97" s="143"/>
      <c r="V97" s="143"/>
      <c r="W97" s="244">
        <v>68</v>
      </c>
      <c r="X97" s="84">
        <v>55</v>
      </c>
      <c r="Y97" s="272">
        <v>40</v>
      </c>
      <c r="Z97" s="272">
        <v>70</v>
      </c>
      <c r="AA97" s="272">
        <v>54</v>
      </c>
      <c r="AB97" s="245"/>
      <c r="AC97" s="296"/>
      <c r="AD97" s="336">
        <v>69</v>
      </c>
      <c r="AE97" s="1">
        <v>58</v>
      </c>
      <c r="AF97" s="248">
        <v>57</v>
      </c>
      <c r="AG97" s="334">
        <f t="shared" si="48"/>
        <v>1251</v>
      </c>
    </row>
    <row r="98" spans="1:38" x14ac:dyDescent="0.25">
      <c r="A98" s="98" t="s">
        <v>238</v>
      </c>
      <c r="B98" s="339">
        <f>B97/B95</f>
        <v>0.78688524590163933</v>
      </c>
      <c r="C98" s="339">
        <f t="shared" ref="C98:AF98" si="49">C97/C95</f>
        <v>0.98275862068965514</v>
      </c>
      <c r="D98" s="339">
        <f t="shared" si="49"/>
        <v>0.52380952380952384</v>
      </c>
      <c r="E98" s="339">
        <f t="shared" si="49"/>
        <v>0.90566037735849059</v>
      </c>
      <c r="F98" s="339">
        <f t="shared" si="49"/>
        <v>0.84905660377358494</v>
      </c>
      <c r="G98" s="339" t="e">
        <f t="shared" si="49"/>
        <v>#DIV/0!</v>
      </c>
      <c r="H98" s="339" t="e">
        <f t="shared" si="49"/>
        <v>#DIV/0!</v>
      </c>
      <c r="I98" s="339">
        <f t="shared" si="49"/>
        <v>0.79411764705882348</v>
      </c>
      <c r="J98" s="339">
        <f t="shared" si="49"/>
        <v>0.86153846153846159</v>
      </c>
      <c r="K98" s="339">
        <f>K97/K95</f>
        <v>0.8571428571428571</v>
      </c>
      <c r="L98" s="339">
        <f t="shared" si="49"/>
        <v>0.57333333333333336</v>
      </c>
      <c r="M98" s="339">
        <f t="shared" si="49"/>
        <v>0.69333333333333336</v>
      </c>
      <c r="N98" s="339" t="e">
        <f t="shared" si="49"/>
        <v>#DIV/0!</v>
      </c>
      <c r="O98" s="339" t="e">
        <f t="shared" si="49"/>
        <v>#DIV/0!</v>
      </c>
      <c r="P98" s="339">
        <f t="shared" si="49"/>
        <v>0.83116883116883122</v>
      </c>
      <c r="Q98" s="339">
        <f t="shared" si="49"/>
        <v>0.85483870967741937</v>
      </c>
      <c r="R98" s="339">
        <f t="shared" si="49"/>
        <v>0.68965517241379315</v>
      </c>
      <c r="S98" s="339">
        <f t="shared" si="49"/>
        <v>0.79746835443037978</v>
      </c>
      <c r="T98" s="339">
        <f t="shared" si="49"/>
        <v>0.6470588235294118</v>
      </c>
      <c r="U98" s="339" t="e">
        <f t="shared" si="49"/>
        <v>#DIV/0!</v>
      </c>
      <c r="V98" s="339" t="e">
        <f t="shared" si="49"/>
        <v>#DIV/0!</v>
      </c>
      <c r="W98" s="339">
        <f t="shared" si="49"/>
        <v>0.75555555555555554</v>
      </c>
      <c r="X98" s="339">
        <f t="shared" si="49"/>
        <v>0.96491228070175439</v>
      </c>
      <c r="Y98" s="339">
        <f t="shared" si="49"/>
        <v>0.76923076923076927</v>
      </c>
      <c r="Z98" s="339">
        <f t="shared" si="49"/>
        <v>0.94594594594594594</v>
      </c>
      <c r="AA98" s="339">
        <f t="shared" si="49"/>
        <v>0.76056338028169013</v>
      </c>
      <c r="AB98" s="339" t="e">
        <f t="shared" si="49"/>
        <v>#DIV/0!</v>
      </c>
      <c r="AC98" s="339" t="e">
        <f t="shared" si="49"/>
        <v>#DIV/0!</v>
      </c>
      <c r="AD98" s="339">
        <f t="shared" si="49"/>
        <v>0.84146341463414631</v>
      </c>
      <c r="AE98" s="339">
        <f t="shared" si="49"/>
        <v>0.86567164179104472</v>
      </c>
      <c r="AF98" s="339">
        <f t="shared" si="49"/>
        <v>0.87692307692307692</v>
      </c>
      <c r="AG98" s="339">
        <f>AG97/AG95</f>
        <v>0.79580152671755722</v>
      </c>
    </row>
    <row r="99" spans="1:38" x14ac:dyDescent="0.25">
      <c r="A99" s="98" t="s">
        <v>160</v>
      </c>
      <c r="B99" s="84">
        <v>8</v>
      </c>
      <c r="C99" s="84">
        <v>5</v>
      </c>
      <c r="D99" s="84">
        <v>7</v>
      </c>
      <c r="E99" s="87">
        <v>1</v>
      </c>
      <c r="F99" s="87">
        <v>2</v>
      </c>
      <c r="G99" s="143"/>
      <c r="H99" s="143"/>
      <c r="I99" s="84">
        <v>19</v>
      </c>
      <c r="J99" s="84">
        <v>6</v>
      </c>
      <c r="K99" s="84">
        <v>4</v>
      </c>
      <c r="L99" s="84">
        <v>32</v>
      </c>
      <c r="M99" s="84">
        <v>6</v>
      </c>
      <c r="N99" s="143"/>
      <c r="O99" s="143"/>
      <c r="P99" s="163">
        <v>7</v>
      </c>
      <c r="Q99" s="163">
        <v>2</v>
      </c>
      <c r="R99" s="84">
        <v>6</v>
      </c>
      <c r="S99" s="84">
        <v>4</v>
      </c>
      <c r="T99" s="84">
        <v>6</v>
      </c>
      <c r="U99" s="143"/>
      <c r="V99" s="143"/>
      <c r="W99" s="244">
        <v>11</v>
      </c>
      <c r="X99" s="272">
        <v>3</v>
      </c>
      <c r="Y99" s="272">
        <v>2</v>
      </c>
      <c r="Z99" s="272">
        <v>3</v>
      </c>
      <c r="AA99" s="272">
        <v>3</v>
      </c>
      <c r="AB99" s="245"/>
      <c r="AC99" s="239"/>
      <c r="AD99" s="336">
        <v>1</v>
      </c>
      <c r="AE99" s="1">
        <v>5</v>
      </c>
      <c r="AF99" s="248">
        <v>1</v>
      </c>
      <c r="AG99" s="334">
        <f>SUM(B99:AF99)</f>
        <v>144</v>
      </c>
    </row>
    <row r="100" spans="1:38" s="1" customFormat="1" x14ac:dyDescent="0.25">
      <c r="A100" s="99" t="s">
        <v>159</v>
      </c>
      <c r="B100" s="84">
        <v>5</v>
      </c>
      <c r="C100" s="84">
        <v>4</v>
      </c>
      <c r="D100" s="84">
        <v>2</v>
      </c>
      <c r="E100" s="87">
        <v>0</v>
      </c>
      <c r="F100" s="87">
        <v>1</v>
      </c>
      <c r="G100" s="143"/>
      <c r="H100" s="143"/>
      <c r="I100" s="84">
        <v>14</v>
      </c>
      <c r="J100" s="84">
        <v>5</v>
      </c>
      <c r="K100" s="84">
        <v>2</v>
      </c>
      <c r="L100" s="84">
        <v>29</v>
      </c>
      <c r="M100" s="84">
        <v>3</v>
      </c>
      <c r="N100" s="143"/>
      <c r="O100" s="143"/>
      <c r="P100" s="163">
        <v>3</v>
      </c>
      <c r="Q100" s="163">
        <v>2</v>
      </c>
      <c r="R100" s="84">
        <v>3</v>
      </c>
      <c r="S100" s="84">
        <v>2</v>
      </c>
      <c r="T100" s="84">
        <v>1</v>
      </c>
      <c r="U100" s="143"/>
      <c r="V100" s="143"/>
      <c r="W100" s="244">
        <v>7</v>
      </c>
      <c r="X100" s="84">
        <v>3</v>
      </c>
      <c r="Y100" s="84">
        <v>5</v>
      </c>
      <c r="Z100" s="84">
        <v>2</v>
      </c>
      <c r="AA100" s="84">
        <v>3</v>
      </c>
      <c r="AB100" s="143"/>
      <c r="AC100" s="239"/>
      <c r="AD100" s="336">
        <v>1</v>
      </c>
      <c r="AE100" s="1">
        <v>3</v>
      </c>
      <c r="AF100" s="248">
        <v>1</v>
      </c>
      <c r="AG100" s="334">
        <f t="shared" ref="AG100:AG101" si="50">SUM(B100:AF100)</f>
        <v>101</v>
      </c>
      <c r="AH100"/>
      <c r="AI100"/>
      <c r="AJ100"/>
      <c r="AK100"/>
      <c r="AL100"/>
    </row>
    <row r="101" spans="1:38" s="1" customFormat="1" x14ac:dyDescent="0.25">
      <c r="A101" s="99" t="s">
        <v>155</v>
      </c>
      <c r="B101" s="84">
        <v>3</v>
      </c>
      <c r="C101" s="84">
        <v>1</v>
      </c>
      <c r="D101" s="84">
        <v>5</v>
      </c>
      <c r="E101" s="87">
        <v>1</v>
      </c>
      <c r="F101" s="87">
        <v>1</v>
      </c>
      <c r="G101" s="143"/>
      <c r="H101" s="143"/>
      <c r="I101" s="84">
        <v>5</v>
      </c>
      <c r="J101" s="84">
        <v>1</v>
      </c>
      <c r="K101" s="84">
        <v>2</v>
      </c>
      <c r="L101" s="84">
        <v>3</v>
      </c>
      <c r="M101" s="84">
        <v>3</v>
      </c>
      <c r="N101" s="143"/>
      <c r="O101" s="143"/>
      <c r="P101" s="163">
        <v>4</v>
      </c>
      <c r="Q101" s="163">
        <v>0</v>
      </c>
      <c r="R101" s="84">
        <v>3</v>
      </c>
      <c r="S101" s="84">
        <v>2</v>
      </c>
      <c r="T101" s="84">
        <v>5</v>
      </c>
      <c r="U101" s="143"/>
      <c r="V101" s="143"/>
      <c r="W101" s="244">
        <v>4</v>
      </c>
      <c r="X101" s="84">
        <v>0</v>
      </c>
      <c r="Y101" s="273">
        <v>0</v>
      </c>
      <c r="Z101" s="273">
        <v>1</v>
      </c>
      <c r="AA101" s="273">
        <v>0</v>
      </c>
      <c r="AB101" s="246"/>
      <c r="AC101" s="239"/>
      <c r="AD101" s="336">
        <v>0</v>
      </c>
      <c r="AE101" s="1">
        <v>2</v>
      </c>
      <c r="AF101" s="248">
        <v>0</v>
      </c>
      <c r="AG101" s="334">
        <f t="shared" si="50"/>
        <v>46</v>
      </c>
      <c r="AH101"/>
      <c r="AI101"/>
      <c r="AJ101"/>
      <c r="AK101"/>
      <c r="AL101"/>
    </row>
    <row r="102" spans="1:38" s="110" customFormat="1" x14ac:dyDescent="0.25">
      <c r="A102" s="111" t="s">
        <v>224</v>
      </c>
      <c r="B102" s="79">
        <v>6.2500000000000001E-4</v>
      </c>
      <c r="C102" s="79">
        <v>3.0092592592592595E-4</v>
      </c>
      <c r="D102" s="164">
        <v>1.2037037037037038E-3</v>
      </c>
      <c r="E102" s="212">
        <v>2.3148148148148146E-4</v>
      </c>
      <c r="F102" s="212">
        <v>4.2824074074074075E-4</v>
      </c>
      <c r="G102" s="145"/>
      <c r="H102" s="145"/>
      <c r="I102" s="79">
        <v>5.2083333333333333E-4</v>
      </c>
      <c r="J102" s="79">
        <v>7.175925925925927E-4</v>
      </c>
      <c r="K102" s="79">
        <v>1.9675925925925926E-4</v>
      </c>
      <c r="L102" s="164">
        <v>8.3333333333333339E-4</v>
      </c>
      <c r="M102" s="79">
        <v>8.1018518518518516E-4</v>
      </c>
      <c r="N102" s="145" t="s">
        <v>257</v>
      </c>
      <c r="O102" s="145"/>
      <c r="P102" s="63">
        <v>5.2083333333333333E-4</v>
      </c>
      <c r="Q102" s="79">
        <v>7.5231481481481471E-4</v>
      </c>
      <c r="R102" s="79">
        <v>7.0601851851851847E-4</v>
      </c>
      <c r="S102" s="164">
        <v>4.9768518518518521E-4</v>
      </c>
      <c r="T102" s="164">
        <v>1.3425925925925925E-3</v>
      </c>
      <c r="U102" s="145"/>
      <c r="V102" s="145"/>
      <c r="W102" s="164">
        <v>6.9444444444444447E-4</v>
      </c>
      <c r="X102" s="79">
        <v>4.5138888888888892E-4</v>
      </c>
      <c r="Y102" s="79">
        <v>8.3333333333333339E-4</v>
      </c>
      <c r="Z102" s="274">
        <v>3.1250000000000001E-4</v>
      </c>
      <c r="AA102" s="274">
        <v>5.7870370370370378E-4</v>
      </c>
      <c r="AB102" s="242"/>
      <c r="AC102" s="297"/>
      <c r="AD102" s="337">
        <v>3.3564814814814812E-4</v>
      </c>
      <c r="AE102" s="64">
        <v>2.5115740740740741E-3</v>
      </c>
      <c r="AF102" s="360">
        <v>3.2407407407407406E-4</v>
      </c>
      <c r="AG102" s="335">
        <f>AVERAGE(B102:AF102)</f>
        <v>6.8387681159420301E-4</v>
      </c>
      <c r="AH102"/>
      <c r="AI102"/>
      <c r="AJ102"/>
      <c r="AK102"/>
      <c r="AL102"/>
    </row>
    <row r="103" spans="1:38" s="352" customFormat="1" x14ac:dyDescent="0.25">
      <c r="A103" s="349" t="s">
        <v>237</v>
      </c>
      <c r="B103" s="350">
        <f>B94+B96</f>
        <v>143</v>
      </c>
      <c r="C103" s="350">
        <f t="shared" ref="C103:AG103" si="51">C94+C96</f>
        <v>97</v>
      </c>
      <c r="D103" s="350">
        <f t="shared" si="51"/>
        <v>117</v>
      </c>
      <c r="E103" s="350">
        <f t="shared" si="51"/>
        <v>97</v>
      </c>
      <c r="F103" s="350">
        <f t="shared" si="51"/>
        <v>114</v>
      </c>
      <c r="G103" s="350">
        <f t="shared" si="51"/>
        <v>0</v>
      </c>
      <c r="H103" s="350">
        <f t="shared" si="51"/>
        <v>0</v>
      </c>
      <c r="I103" s="350">
        <f t="shared" si="51"/>
        <v>114</v>
      </c>
      <c r="J103" s="350">
        <f t="shared" si="51"/>
        <v>110</v>
      </c>
      <c r="K103" s="350">
        <f t="shared" si="51"/>
        <v>107</v>
      </c>
      <c r="L103" s="350">
        <f t="shared" si="51"/>
        <v>107</v>
      </c>
      <c r="M103" s="350">
        <f t="shared" si="51"/>
        <v>81</v>
      </c>
      <c r="N103" s="350">
        <f t="shared" si="51"/>
        <v>0</v>
      </c>
      <c r="O103" s="350">
        <f t="shared" si="51"/>
        <v>0</v>
      </c>
      <c r="P103" s="350">
        <f t="shared" si="51"/>
        <v>157</v>
      </c>
      <c r="Q103" s="350">
        <f t="shared" si="51"/>
        <v>132</v>
      </c>
      <c r="R103" s="350">
        <f t="shared" si="51"/>
        <v>125</v>
      </c>
      <c r="S103" s="350">
        <f t="shared" si="51"/>
        <v>144</v>
      </c>
      <c r="T103" s="350">
        <f t="shared" si="51"/>
        <v>133</v>
      </c>
      <c r="U103" s="350">
        <f t="shared" si="51"/>
        <v>0</v>
      </c>
      <c r="V103" s="350">
        <f t="shared" si="51"/>
        <v>0</v>
      </c>
      <c r="W103" s="350">
        <f t="shared" si="51"/>
        <v>143</v>
      </c>
      <c r="X103" s="350">
        <f t="shared" si="51"/>
        <v>94</v>
      </c>
      <c r="Y103" s="350">
        <f t="shared" si="51"/>
        <v>74</v>
      </c>
      <c r="Z103" s="350">
        <f t="shared" si="51"/>
        <v>125</v>
      </c>
      <c r="AA103" s="350">
        <f t="shared" si="51"/>
        <v>113</v>
      </c>
      <c r="AB103" s="350">
        <f t="shared" si="51"/>
        <v>0</v>
      </c>
      <c r="AC103" s="350">
        <f t="shared" si="51"/>
        <v>0</v>
      </c>
      <c r="AD103" s="350">
        <f t="shared" si="51"/>
        <v>156</v>
      </c>
      <c r="AE103" s="350">
        <f t="shared" si="51"/>
        <v>164</v>
      </c>
      <c r="AF103" s="350">
        <f t="shared" si="51"/>
        <v>106</v>
      </c>
      <c r="AG103" s="350">
        <f t="shared" si="51"/>
        <v>2753</v>
      </c>
      <c r="AH103" s="351"/>
      <c r="AI103" s="351"/>
      <c r="AJ103" s="351"/>
      <c r="AK103" s="351"/>
      <c r="AL103" s="351"/>
    </row>
    <row r="104" spans="1:38" x14ac:dyDescent="0.25">
      <c r="A104" s="98" t="s">
        <v>246</v>
      </c>
      <c r="B104" s="84">
        <v>43</v>
      </c>
      <c r="C104" s="84">
        <v>35</v>
      </c>
      <c r="D104" s="84">
        <v>39</v>
      </c>
      <c r="E104" s="87">
        <v>33</v>
      </c>
      <c r="F104" s="87">
        <v>40</v>
      </c>
      <c r="G104" s="143"/>
      <c r="H104" s="143"/>
      <c r="I104" s="84">
        <v>47</v>
      </c>
      <c r="J104" s="84">
        <v>38</v>
      </c>
      <c r="K104" s="84">
        <v>49</v>
      </c>
      <c r="L104" s="84">
        <v>57</v>
      </c>
      <c r="M104" s="84">
        <v>55</v>
      </c>
      <c r="N104" s="143"/>
      <c r="O104" s="143"/>
      <c r="P104" s="163">
        <v>52</v>
      </c>
      <c r="Q104" s="163">
        <v>35</v>
      </c>
      <c r="R104" s="84">
        <v>52</v>
      </c>
      <c r="S104" s="84">
        <v>41</v>
      </c>
      <c r="T104" s="84">
        <v>37</v>
      </c>
      <c r="U104" s="143"/>
      <c r="V104" s="143"/>
      <c r="W104" s="84">
        <v>60</v>
      </c>
      <c r="X104" s="84">
        <v>35</v>
      </c>
      <c r="Y104" s="84">
        <v>34</v>
      </c>
      <c r="Z104" s="84">
        <v>44</v>
      </c>
      <c r="AA104" s="84">
        <v>40</v>
      </c>
      <c r="AB104" s="143"/>
      <c r="AC104" s="239"/>
      <c r="AD104" s="336">
        <v>51</v>
      </c>
      <c r="AE104" s="1">
        <v>47</v>
      </c>
      <c r="AF104" s="248">
        <v>46</v>
      </c>
      <c r="AG104" s="334">
        <f>SUM(B104:AF104)</f>
        <v>1010</v>
      </c>
    </row>
    <row r="105" spans="1:38" x14ac:dyDescent="0.25">
      <c r="A105" s="98" t="s">
        <v>247</v>
      </c>
      <c r="B105" s="84"/>
      <c r="C105" s="84">
        <v>7</v>
      </c>
      <c r="D105" s="84">
        <v>13</v>
      </c>
      <c r="E105" s="87">
        <v>1</v>
      </c>
      <c r="F105" s="87">
        <v>3</v>
      </c>
      <c r="G105" s="143"/>
      <c r="H105" s="143"/>
      <c r="I105" s="84">
        <v>5</v>
      </c>
      <c r="J105" s="84">
        <v>3</v>
      </c>
      <c r="K105" s="84">
        <v>2</v>
      </c>
      <c r="L105" s="84">
        <v>7</v>
      </c>
      <c r="M105" s="84">
        <v>1</v>
      </c>
      <c r="N105" s="143"/>
      <c r="O105" s="143"/>
      <c r="P105" s="163">
        <v>10</v>
      </c>
      <c r="Q105" s="163">
        <v>8</v>
      </c>
      <c r="R105" s="84">
        <v>15</v>
      </c>
      <c r="S105" s="84">
        <v>16</v>
      </c>
      <c r="T105" s="84">
        <v>15</v>
      </c>
      <c r="U105" s="143"/>
      <c r="V105" s="143"/>
      <c r="W105" s="84">
        <v>13</v>
      </c>
      <c r="X105" s="84">
        <v>9</v>
      </c>
      <c r="Y105" s="84">
        <v>7</v>
      </c>
      <c r="Z105" s="84">
        <v>11</v>
      </c>
      <c r="AA105" s="84">
        <v>8</v>
      </c>
      <c r="AB105" s="143"/>
      <c r="AC105" s="239"/>
      <c r="AD105" s="336">
        <v>8</v>
      </c>
      <c r="AE105" s="1">
        <v>8</v>
      </c>
      <c r="AF105" s="248">
        <v>8</v>
      </c>
      <c r="AG105" s="334">
        <f t="shared" ref="AG105:AG111" si="52">SUM(B105:AF105)</f>
        <v>178</v>
      </c>
    </row>
    <row r="106" spans="1:38" s="100" customFormat="1" x14ac:dyDescent="0.25">
      <c r="A106" s="99" t="s">
        <v>251</v>
      </c>
      <c r="B106" s="84">
        <v>13</v>
      </c>
      <c r="C106" s="84">
        <v>12</v>
      </c>
      <c r="D106" s="84">
        <v>8</v>
      </c>
      <c r="E106" s="87">
        <v>9</v>
      </c>
      <c r="F106" s="87">
        <v>7</v>
      </c>
      <c r="G106" s="143"/>
      <c r="H106" s="143"/>
      <c r="I106" s="84">
        <v>13</v>
      </c>
      <c r="J106" s="84">
        <v>11</v>
      </c>
      <c r="K106" s="84">
        <v>15</v>
      </c>
      <c r="L106" s="84">
        <v>5</v>
      </c>
      <c r="M106" s="84">
        <v>15</v>
      </c>
      <c r="N106" s="143"/>
      <c r="O106" s="143"/>
      <c r="P106" s="163">
        <v>13</v>
      </c>
      <c r="Q106" s="163">
        <v>13</v>
      </c>
      <c r="R106" s="84">
        <v>12</v>
      </c>
      <c r="S106" s="84">
        <v>14</v>
      </c>
      <c r="T106" s="84">
        <v>14</v>
      </c>
      <c r="U106" s="143"/>
      <c r="V106" s="143"/>
      <c r="W106" s="84">
        <v>13</v>
      </c>
      <c r="X106" s="84">
        <v>10</v>
      </c>
      <c r="Y106" s="84">
        <v>7</v>
      </c>
      <c r="Z106" s="84">
        <v>16</v>
      </c>
      <c r="AA106" s="84">
        <v>19</v>
      </c>
      <c r="AB106" s="143"/>
      <c r="AC106" s="239"/>
      <c r="AD106" s="336">
        <v>14</v>
      </c>
      <c r="AE106" s="87">
        <v>10</v>
      </c>
      <c r="AF106" s="309">
        <v>6</v>
      </c>
      <c r="AG106" s="334">
        <f t="shared" si="52"/>
        <v>269</v>
      </c>
    </row>
    <row r="107" spans="1:38" x14ac:dyDescent="0.25">
      <c r="A107" s="99" t="s">
        <v>250</v>
      </c>
      <c r="B107" s="84">
        <v>5</v>
      </c>
      <c r="C107" s="84">
        <v>4</v>
      </c>
      <c r="D107" s="84">
        <v>3</v>
      </c>
      <c r="E107" s="87">
        <v>10</v>
      </c>
      <c r="F107" s="87">
        <v>2</v>
      </c>
      <c r="G107" s="143"/>
      <c r="H107" s="143"/>
      <c r="I107" s="84">
        <v>2</v>
      </c>
      <c r="J107" s="84">
        <v>5</v>
      </c>
      <c r="K107" s="84">
        <v>2</v>
      </c>
      <c r="L107" s="84">
        <v>5</v>
      </c>
      <c r="M107" s="84">
        <v>4</v>
      </c>
      <c r="N107" s="143"/>
      <c r="O107" s="143"/>
      <c r="P107" s="163">
        <v>2</v>
      </c>
      <c r="Q107" s="163">
        <v>4</v>
      </c>
      <c r="R107" s="84">
        <v>7</v>
      </c>
      <c r="S107" s="84">
        <v>7</v>
      </c>
      <c r="T107" s="84">
        <v>2</v>
      </c>
      <c r="U107" s="143"/>
      <c r="V107" s="143"/>
      <c r="W107" s="84">
        <v>3</v>
      </c>
      <c r="X107" s="84">
        <v>3</v>
      </c>
      <c r="Y107" s="84">
        <v>3</v>
      </c>
      <c r="Z107" s="84">
        <v>2</v>
      </c>
      <c r="AA107" s="84">
        <v>4</v>
      </c>
      <c r="AB107" s="143"/>
      <c r="AC107" s="239"/>
      <c r="AD107" s="336">
        <v>2</v>
      </c>
      <c r="AE107" s="1">
        <v>2</v>
      </c>
      <c r="AF107" s="248">
        <v>4</v>
      </c>
      <c r="AG107" s="334">
        <f t="shared" si="52"/>
        <v>87</v>
      </c>
    </row>
    <row r="108" spans="1:38" x14ac:dyDescent="0.25">
      <c r="A108" s="105" t="s">
        <v>249</v>
      </c>
      <c r="B108" s="84">
        <v>0</v>
      </c>
      <c r="C108" s="84">
        <v>0</v>
      </c>
      <c r="D108" s="163">
        <v>0</v>
      </c>
      <c r="E108" s="211">
        <v>0</v>
      </c>
      <c r="F108" s="211">
        <v>1</v>
      </c>
      <c r="G108" s="144"/>
      <c r="H108" s="143"/>
      <c r="I108" s="84">
        <v>1</v>
      </c>
      <c r="J108" s="84">
        <v>2</v>
      </c>
      <c r="K108" s="163">
        <v>0</v>
      </c>
      <c r="L108" s="163">
        <v>0</v>
      </c>
      <c r="M108" s="163">
        <v>0</v>
      </c>
      <c r="N108" s="144"/>
      <c r="O108" s="144"/>
      <c r="P108" s="163">
        <v>0</v>
      </c>
      <c r="Q108" s="163">
        <v>0</v>
      </c>
      <c r="R108" s="163">
        <v>0</v>
      </c>
      <c r="S108" s="163">
        <v>1</v>
      </c>
      <c r="T108" s="163">
        <v>0</v>
      </c>
      <c r="U108" s="144"/>
      <c r="V108" s="144"/>
      <c r="W108" s="84">
        <v>0</v>
      </c>
      <c r="X108" s="84">
        <v>0</v>
      </c>
      <c r="Y108" s="163">
        <v>1</v>
      </c>
      <c r="Z108" s="163">
        <v>1</v>
      </c>
      <c r="AA108" s="163">
        <v>0</v>
      </c>
      <c r="AB108" s="144"/>
      <c r="AC108" s="298"/>
      <c r="AD108" s="336">
        <v>0</v>
      </c>
      <c r="AE108" s="1">
        <v>0</v>
      </c>
      <c r="AF108" s="248">
        <v>1</v>
      </c>
      <c r="AG108" s="334">
        <f t="shared" si="52"/>
        <v>8</v>
      </c>
    </row>
    <row r="109" spans="1:38" x14ac:dyDescent="0.25">
      <c r="A109" s="105" t="s">
        <v>248</v>
      </c>
      <c r="B109" s="84">
        <v>0</v>
      </c>
      <c r="C109" s="84">
        <v>0</v>
      </c>
      <c r="D109" s="163">
        <v>0</v>
      </c>
      <c r="E109" s="211">
        <v>0</v>
      </c>
      <c r="F109" s="211">
        <v>0</v>
      </c>
      <c r="G109" s="144"/>
      <c r="H109" s="143"/>
      <c r="I109" s="84">
        <v>0</v>
      </c>
      <c r="J109" s="84">
        <v>0</v>
      </c>
      <c r="K109" s="163">
        <v>0</v>
      </c>
      <c r="L109" s="163">
        <v>0</v>
      </c>
      <c r="M109" s="163">
        <v>0</v>
      </c>
      <c r="N109" s="144"/>
      <c r="O109" s="144"/>
      <c r="P109" s="163">
        <v>0</v>
      </c>
      <c r="Q109" s="163">
        <v>0</v>
      </c>
      <c r="R109" s="163">
        <v>0</v>
      </c>
      <c r="S109" s="163">
        <v>0</v>
      </c>
      <c r="T109" s="163">
        <v>0</v>
      </c>
      <c r="U109" s="144"/>
      <c r="V109" s="144"/>
      <c r="W109" s="84">
        <v>0</v>
      </c>
      <c r="X109" s="84">
        <v>0</v>
      </c>
      <c r="Y109" s="163">
        <v>0</v>
      </c>
      <c r="Z109" s="163">
        <v>0</v>
      </c>
      <c r="AA109" s="163">
        <v>0</v>
      </c>
      <c r="AB109" s="144"/>
      <c r="AC109" s="298"/>
      <c r="AD109" s="336">
        <v>0</v>
      </c>
      <c r="AE109" s="1">
        <v>0</v>
      </c>
      <c r="AF109" s="248">
        <v>0</v>
      </c>
      <c r="AG109" s="334">
        <f t="shared" si="52"/>
        <v>0</v>
      </c>
    </row>
    <row r="110" spans="1:38" x14ac:dyDescent="0.25">
      <c r="A110" s="105" t="s">
        <v>261</v>
      </c>
      <c r="B110" s="84">
        <v>0</v>
      </c>
      <c r="C110" s="84">
        <v>0</v>
      </c>
      <c r="D110" s="163">
        <v>0</v>
      </c>
      <c r="E110" s="211">
        <v>0</v>
      </c>
      <c r="F110" s="211">
        <v>0</v>
      </c>
      <c r="G110" s="144"/>
      <c r="H110" s="143"/>
      <c r="I110" s="84">
        <v>0</v>
      </c>
      <c r="J110" s="84">
        <v>0</v>
      </c>
      <c r="K110" s="163">
        <v>0</v>
      </c>
      <c r="L110" s="163">
        <v>1</v>
      </c>
      <c r="M110" s="163">
        <v>0</v>
      </c>
      <c r="N110" s="144"/>
      <c r="O110" s="144"/>
      <c r="P110" s="163">
        <v>0</v>
      </c>
      <c r="Q110" s="163">
        <v>2</v>
      </c>
      <c r="R110" s="163">
        <v>1</v>
      </c>
      <c r="S110" s="163">
        <v>0</v>
      </c>
      <c r="T110" s="163">
        <v>0</v>
      </c>
      <c r="U110" s="144"/>
      <c r="V110" s="144"/>
      <c r="W110" s="84">
        <v>0</v>
      </c>
      <c r="X110" s="84">
        <v>0</v>
      </c>
      <c r="Y110" s="163">
        <v>0</v>
      </c>
      <c r="Z110" s="163">
        <v>0</v>
      </c>
      <c r="AA110" s="163">
        <v>0</v>
      </c>
      <c r="AB110" s="144"/>
      <c r="AC110" s="298"/>
      <c r="AD110" s="336">
        <v>0</v>
      </c>
      <c r="AE110" s="1">
        <v>0</v>
      </c>
      <c r="AF110" s="248">
        <v>0</v>
      </c>
      <c r="AG110" s="334">
        <f t="shared" si="52"/>
        <v>4</v>
      </c>
    </row>
    <row r="111" spans="1:38" s="1" customFormat="1" x14ac:dyDescent="0.25">
      <c r="A111" s="98" t="s">
        <v>211</v>
      </c>
      <c r="B111" s="84">
        <v>70</v>
      </c>
      <c r="C111" s="84">
        <v>44</v>
      </c>
      <c r="D111" s="84">
        <v>61</v>
      </c>
      <c r="E111" s="87">
        <v>42</v>
      </c>
      <c r="F111" s="87">
        <v>59</v>
      </c>
      <c r="G111" s="143"/>
      <c r="H111" s="143"/>
      <c r="I111" s="84">
        <v>48</v>
      </c>
      <c r="J111" s="84">
        <v>72</v>
      </c>
      <c r="K111" s="84">
        <v>51</v>
      </c>
      <c r="L111" s="84">
        <v>36</v>
      </c>
      <c r="M111" s="84">
        <v>36</v>
      </c>
      <c r="N111" s="143"/>
      <c r="O111" s="143"/>
      <c r="P111" s="84">
        <v>46</v>
      </c>
      <c r="Q111" s="84">
        <v>68</v>
      </c>
      <c r="R111" s="84">
        <v>76</v>
      </c>
      <c r="S111" s="84">
        <v>59</v>
      </c>
      <c r="T111" s="84">
        <v>56</v>
      </c>
      <c r="U111" s="143"/>
      <c r="V111" s="143"/>
      <c r="W111" s="84">
        <v>85</v>
      </c>
      <c r="X111" s="84">
        <v>63</v>
      </c>
      <c r="Y111" s="84">
        <v>84</v>
      </c>
      <c r="Z111" s="84">
        <v>69</v>
      </c>
      <c r="AA111" s="84">
        <v>33</v>
      </c>
      <c r="AB111" s="143"/>
      <c r="AC111" s="239"/>
      <c r="AD111" s="336">
        <v>66</v>
      </c>
      <c r="AE111" s="1">
        <v>54</v>
      </c>
      <c r="AF111" s="248">
        <v>56</v>
      </c>
      <c r="AG111" s="334">
        <f t="shared" si="52"/>
        <v>1334</v>
      </c>
      <c r="AH111"/>
      <c r="AI111"/>
      <c r="AJ111"/>
      <c r="AK111"/>
      <c r="AL111"/>
    </row>
    <row r="112" spans="1:38" x14ac:dyDescent="0.25">
      <c r="I112" s="213"/>
      <c r="J112" s="213"/>
      <c r="K112" s="213"/>
      <c r="L112" s="213"/>
      <c r="M112" s="213"/>
      <c r="N112" s="213"/>
      <c r="O112" s="214"/>
      <c r="P112" s="214"/>
      <c r="Q112" s="214"/>
      <c r="R112" s="100"/>
      <c r="T112" s="100"/>
      <c r="U112" s="100"/>
    </row>
    <row r="113" spans="9:27" x14ac:dyDescent="0.25">
      <c r="I113" s="213"/>
      <c r="J113" s="213"/>
      <c r="K113" s="213"/>
      <c r="L113" s="214"/>
      <c r="M113" s="214"/>
      <c r="N113" s="214"/>
      <c r="O113" s="214"/>
      <c r="P113" s="214"/>
      <c r="Q113" s="214"/>
      <c r="R113" s="214"/>
      <c r="S113" s="214"/>
      <c r="T113" s="214"/>
      <c r="U113" s="214"/>
      <c r="V113" s="214"/>
      <c r="W113" s="214"/>
      <c r="X113" s="214"/>
      <c r="Y113" s="214"/>
      <c r="Z113" s="214"/>
      <c r="AA113" s="100"/>
    </row>
    <row r="114" spans="9:27" x14ac:dyDescent="0.25">
      <c r="I114" s="213"/>
      <c r="J114" s="213"/>
      <c r="K114" s="213"/>
      <c r="L114" s="217"/>
      <c r="M114" s="214"/>
      <c r="N114" s="214"/>
      <c r="O114" s="216"/>
      <c r="P114" s="214"/>
      <c r="Q114" s="217"/>
      <c r="R114" s="214"/>
      <c r="S114" s="217"/>
      <c r="T114" s="217"/>
      <c r="U114" s="214"/>
      <c r="V114" s="214"/>
      <c r="W114" s="217"/>
      <c r="X114" s="217"/>
      <c r="Y114" s="217"/>
      <c r="Z114" s="214"/>
      <c r="AA114" s="100"/>
    </row>
    <row r="115" spans="9:27" x14ac:dyDescent="0.25">
      <c r="L115" s="100"/>
      <c r="M115" s="217"/>
      <c r="N115" s="214"/>
      <c r="O115" s="214"/>
      <c r="P115" s="214"/>
      <c r="Q115" s="214"/>
      <c r="R115" s="214"/>
      <c r="S115" s="217"/>
      <c r="T115" s="217"/>
      <c r="U115" s="214"/>
      <c r="V115" s="214"/>
      <c r="W115" s="214"/>
      <c r="X115" s="217"/>
      <c r="Y115" s="217"/>
      <c r="Z115" s="214"/>
      <c r="AA115" s="100"/>
    </row>
    <row r="116" spans="9:27" x14ac:dyDescent="0.25">
      <c r="L116" s="100"/>
      <c r="M116" s="217"/>
      <c r="N116" s="214"/>
      <c r="O116" s="214"/>
      <c r="P116" s="214"/>
      <c r="Q116" s="214"/>
      <c r="R116" s="214"/>
      <c r="S116" s="217"/>
      <c r="T116" s="217"/>
      <c r="U116" s="214"/>
      <c r="V116" s="214"/>
      <c r="W116" s="214"/>
      <c r="X116" s="217"/>
      <c r="Y116" s="217"/>
      <c r="Z116" s="214"/>
      <c r="AA116" s="100"/>
    </row>
    <row r="117" spans="9:27" x14ac:dyDescent="0.25">
      <c r="L117" s="100"/>
      <c r="M117" s="217"/>
      <c r="N117" s="214"/>
      <c r="O117" s="214"/>
      <c r="P117" s="214"/>
      <c r="Q117" s="214"/>
      <c r="R117" s="214"/>
      <c r="S117" s="217"/>
      <c r="T117" s="217"/>
      <c r="U117" s="214"/>
      <c r="V117" s="214"/>
      <c r="W117" s="214"/>
      <c r="X117" s="217"/>
      <c r="Y117" s="217"/>
      <c r="Z117" s="214"/>
      <c r="AA117" s="100"/>
    </row>
    <row r="118" spans="9:27" x14ac:dyDescent="0.25">
      <c r="L118" s="100"/>
      <c r="M118" s="217"/>
      <c r="N118" s="214"/>
      <c r="O118" s="214"/>
      <c r="P118" s="214"/>
      <c r="Q118" s="214"/>
      <c r="R118" s="214"/>
      <c r="S118" s="217"/>
      <c r="T118" s="217"/>
      <c r="U118" s="214"/>
      <c r="V118" s="214"/>
      <c r="W118" s="214"/>
      <c r="X118" s="217"/>
      <c r="Y118" s="217"/>
      <c r="Z118" s="214"/>
      <c r="AA118" s="100"/>
    </row>
    <row r="119" spans="9:27" x14ac:dyDescent="0.25">
      <c r="L119" s="100"/>
      <c r="M119" s="214"/>
      <c r="N119" s="214"/>
      <c r="O119" s="214"/>
      <c r="P119" s="214"/>
      <c r="Q119" s="214"/>
      <c r="R119" s="214"/>
      <c r="S119" s="217"/>
      <c r="T119" s="217"/>
      <c r="U119" s="214"/>
      <c r="V119" s="214"/>
      <c r="W119" s="214"/>
      <c r="X119" s="217"/>
      <c r="Y119" s="217"/>
      <c r="Z119" s="214"/>
      <c r="AA119" s="100"/>
    </row>
    <row r="120" spans="9:27" x14ac:dyDescent="0.25">
      <c r="L120" s="100"/>
      <c r="M120" s="214"/>
      <c r="N120" s="214"/>
      <c r="O120" s="214"/>
      <c r="P120" s="214"/>
      <c r="Q120" s="214"/>
      <c r="R120" s="214"/>
      <c r="S120" s="217"/>
      <c r="T120" s="217"/>
      <c r="U120" s="214"/>
      <c r="V120" s="214"/>
      <c r="W120" s="214"/>
      <c r="X120" s="217"/>
      <c r="Y120" s="217"/>
      <c r="Z120" s="214"/>
      <c r="AA120" s="100"/>
    </row>
    <row r="121" spans="9:27" x14ac:dyDescent="0.25">
      <c r="L121" s="100"/>
      <c r="M121" s="100"/>
      <c r="N121" s="214"/>
      <c r="O121" s="214"/>
      <c r="P121" s="214"/>
      <c r="Q121" s="214"/>
      <c r="R121" s="214"/>
      <c r="S121" s="217"/>
      <c r="T121" s="217"/>
      <c r="U121" s="214"/>
      <c r="V121" s="214"/>
      <c r="W121" s="214"/>
      <c r="X121" s="217"/>
      <c r="Y121" s="217"/>
      <c r="Z121" s="214"/>
      <c r="AA121" s="100"/>
    </row>
    <row r="122" spans="9:27" x14ac:dyDescent="0.25">
      <c r="L122" s="100"/>
      <c r="M122" s="100"/>
      <c r="N122" s="214"/>
      <c r="O122" s="214"/>
      <c r="P122" s="214"/>
      <c r="Q122" s="214"/>
      <c r="R122" s="214"/>
      <c r="S122" s="214"/>
      <c r="T122" s="217"/>
      <c r="U122" s="214"/>
      <c r="V122" s="214"/>
      <c r="W122" s="214"/>
      <c r="X122" s="217"/>
      <c r="Y122" s="217"/>
      <c r="Z122" s="214"/>
      <c r="AA122" s="100"/>
    </row>
    <row r="123" spans="9:27" x14ac:dyDescent="0.25">
      <c r="L123" s="100"/>
      <c r="M123" s="100"/>
      <c r="N123" s="214"/>
      <c r="O123" s="214"/>
      <c r="P123" s="214"/>
      <c r="Q123" s="214"/>
      <c r="R123" s="214"/>
      <c r="S123" s="214"/>
      <c r="T123" s="217"/>
      <c r="U123" s="214"/>
      <c r="V123" s="214"/>
      <c r="W123" s="214"/>
      <c r="X123" s="217"/>
      <c r="Y123" s="217"/>
      <c r="Z123" s="214"/>
      <c r="AA123" s="100"/>
    </row>
    <row r="124" spans="9:27" x14ac:dyDescent="0.25">
      <c r="L124" s="100"/>
      <c r="M124" s="100"/>
      <c r="N124" s="214"/>
      <c r="O124" s="214"/>
      <c r="P124" s="214"/>
      <c r="Q124" s="214"/>
      <c r="R124" s="214"/>
      <c r="S124" s="214"/>
      <c r="T124" s="217"/>
      <c r="U124" s="214"/>
      <c r="V124" s="214"/>
      <c r="W124" s="214"/>
      <c r="X124" s="217"/>
      <c r="Y124" s="217"/>
      <c r="Z124" s="214"/>
      <c r="AA124" s="100"/>
    </row>
    <row r="125" spans="9:27" x14ac:dyDescent="0.25">
      <c r="L125" s="100"/>
      <c r="M125" s="100"/>
      <c r="N125" s="214"/>
      <c r="O125" s="214"/>
      <c r="P125" s="214"/>
      <c r="Q125" s="214"/>
      <c r="R125" s="214"/>
      <c r="S125" s="214"/>
      <c r="T125" s="214"/>
      <c r="U125" s="214"/>
      <c r="V125" s="214"/>
      <c r="W125" s="214"/>
      <c r="X125" s="217"/>
      <c r="Y125" s="217"/>
      <c r="Z125" s="214"/>
      <c r="AA125" s="100"/>
    </row>
    <row r="126" spans="9:27" x14ac:dyDescent="0.25">
      <c r="L126" s="100"/>
      <c r="M126" s="100"/>
      <c r="N126" s="214"/>
      <c r="O126" s="214"/>
      <c r="P126" s="214"/>
      <c r="Q126" s="214"/>
      <c r="R126" s="214"/>
      <c r="S126" s="214"/>
      <c r="T126" s="214"/>
      <c r="U126" s="214"/>
      <c r="V126" s="214"/>
      <c r="W126" s="214"/>
      <c r="X126" s="217"/>
      <c r="Y126" s="217"/>
      <c r="Z126" s="214"/>
      <c r="AA126" s="100"/>
    </row>
    <row r="127" spans="9:27" x14ac:dyDescent="0.25">
      <c r="L127" s="100"/>
      <c r="M127" s="100"/>
      <c r="N127" s="214"/>
      <c r="O127" s="214"/>
      <c r="P127" s="214"/>
      <c r="Q127" s="214"/>
      <c r="R127" s="214"/>
      <c r="S127" s="214"/>
      <c r="T127" s="214"/>
      <c r="U127" s="214"/>
      <c r="V127" s="214"/>
      <c r="W127" s="214"/>
      <c r="X127" s="217"/>
      <c r="Y127" s="217"/>
      <c r="Z127" s="214"/>
      <c r="AA127" s="100"/>
    </row>
    <row r="128" spans="9:27" x14ac:dyDescent="0.25">
      <c r="L128" s="100"/>
      <c r="M128" s="100"/>
      <c r="N128" s="214"/>
      <c r="O128" s="214"/>
      <c r="P128" s="214"/>
      <c r="Q128" s="214"/>
      <c r="R128" s="214"/>
      <c r="S128" s="214"/>
      <c r="T128" s="214"/>
      <c r="U128" s="214"/>
      <c r="V128" s="214"/>
      <c r="W128" s="214"/>
      <c r="X128" s="217"/>
      <c r="Y128" s="217"/>
      <c r="Z128" s="214"/>
      <c r="AA128" s="100"/>
    </row>
    <row r="129" spans="12:27" x14ac:dyDescent="0.25">
      <c r="L129" s="100"/>
      <c r="M129" s="100"/>
      <c r="N129" s="214"/>
      <c r="O129" s="214"/>
      <c r="P129" s="214"/>
      <c r="Q129" s="214"/>
      <c r="R129" s="214"/>
      <c r="S129" s="214"/>
      <c r="T129" s="214"/>
      <c r="U129" s="214"/>
      <c r="V129" s="214"/>
      <c r="W129" s="214"/>
      <c r="X129" s="217"/>
      <c r="Y129" s="217"/>
      <c r="Z129" s="214"/>
      <c r="AA129" s="100"/>
    </row>
    <row r="130" spans="12:27" x14ac:dyDescent="0.25">
      <c r="L130" s="100"/>
      <c r="M130" s="100"/>
      <c r="N130" s="214"/>
      <c r="O130" s="214"/>
      <c r="P130" s="214"/>
      <c r="Q130" s="214"/>
      <c r="R130" s="214"/>
      <c r="S130" s="214"/>
      <c r="T130" s="214"/>
      <c r="U130" s="214"/>
      <c r="V130" s="214"/>
      <c r="W130" s="214"/>
      <c r="X130" s="217"/>
      <c r="Y130" s="217"/>
      <c r="Z130" s="214"/>
      <c r="AA130" s="100"/>
    </row>
    <row r="131" spans="12:27" x14ac:dyDescent="0.25">
      <c r="L131" s="100"/>
      <c r="M131" s="100"/>
      <c r="N131" s="214"/>
      <c r="O131" s="214"/>
      <c r="P131" s="214"/>
      <c r="Q131" s="214"/>
      <c r="R131" s="214"/>
      <c r="S131" s="214"/>
      <c r="T131" s="214"/>
      <c r="U131" s="214"/>
      <c r="V131" s="214"/>
      <c r="W131" s="214"/>
      <c r="X131" s="217"/>
      <c r="Y131" s="217"/>
      <c r="Z131" s="214"/>
      <c r="AA131" s="100"/>
    </row>
    <row r="132" spans="12:27" x14ac:dyDescent="0.25">
      <c r="L132" s="100"/>
      <c r="M132" s="100"/>
      <c r="N132" s="214"/>
      <c r="O132" s="214"/>
      <c r="P132" s="214"/>
      <c r="Q132" s="214"/>
      <c r="R132" s="214"/>
      <c r="S132" s="214"/>
      <c r="T132" s="214"/>
      <c r="U132" s="214"/>
      <c r="V132" s="214"/>
      <c r="W132" s="214"/>
      <c r="X132" s="214"/>
      <c r="Y132" s="217"/>
      <c r="Z132" s="214"/>
      <c r="AA132" s="100"/>
    </row>
    <row r="133" spans="12:27" x14ac:dyDescent="0.25">
      <c r="L133" s="100"/>
      <c r="M133" s="100"/>
      <c r="N133" s="214"/>
      <c r="O133" s="214"/>
      <c r="P133" s="214"/>
      <c r="Q133" s="214"/>
      <c r="R133" s="214"/>
      <c r="S133" s="214"/>
      <c r="T133" s="214"/>
      <c r="U133" s="214"/>
      <c r="V133" s="214"/>
      <c r="W133" s="214"/>
      <c r="X133" s="214"/>
      <c r="Y133" s="217"/>
      <c r="Z133" s="214"/>
      <c r="AA133" s="100"/>
    </row>
    <row r="134" spans="12:27" x14ac:dyDescent="0.25">
      <c r="L134" s="100"/>
      <c r="M134" s="100"/>
      <c r="N134" s="214"/>
      <c r="O134" s="214"/>
      <c r="P134" s="214"/>
      <c r="Q134" s="214"/>
      <c r="R134" s="214"/>
      <c r="S134" s="214"/>
      <c r="T134" s="214"/>
      <c r="U134" s="214"/>
      <c r="V134" s="214"/>
      <c r="W134" s="214"/>
      <c r="X134" s="214"/>
      <c r="Y134" s="217"/>
      <c r="Z134" s="214"/>
      <c r="AA134" s="100"/>
    </row>
    <row r="135" spans="12:27" x14ac:dyDescent="0.25">
      <c r="L135" s="100"/>
      <c r="M135" s="100"/>
      <c r="N135" s="214"/>
      <c r="O135" s="214"/>
      <c r="P135" s="214"/>
      <c r="Q135" s="214"/>
      <c r="R135" s="214"/>
      <c r="S135" s="214"/>
      <c r="T135" s="214"/>
      <c r="U135" s="214"/>
      <c r="V135" s="214"/>
      <c r="W135" s="214"/>
      <c r="X135" s="214"/>
      <c r="Y135" s="217"/>
      <c r="Z135" s="214"/>
      <c r="AA135" s="100"/>
    </row>
    <row r="136" spans="12:27" x14ac:dyDescent="0.25">
      <c r="L136" s="100"/>
      <c r="M136" s="100"/>
      <c r="N136" s="214"/>
      <c r="O136" s="214"/>
      <c r="P136" s="214"/>
      <c r="Q136" s="214"/>
      <c r="R136" s="214"/>
      <c r="S136" s="214"/>
      <c r="T136" s="214"/>
      <c r="U136" s="214"/>
      <c r="V136" s="214"/>
      <c r="W136" s="214"/>
      <c r="X136" s="214"/>
      <c r="Y136" s="214"/>
      <c r="Z136" s="214"/>
      <c r="AA136" s="100"/>
    </row>
    <row r="137" spans="12:27" x14ac:dyDescent="0.25">
      <c r="L137" s="100"/>
      <c r="M137" s="100"/>
      <c r="N137" s="214"/>
      <c r="O137" s="214"/>
      <c r="P137" s="214"/>
      <c r="Q137" s="214"/>
      <c r="R137" s="214"/>
      <c r="S137" s="214"/>
      <c r="T137" s="214"/>
      <c r="U137" s="214"/>
      <c r="V137" s="214"/>
      <c r="W137" s="214"/>
      <c r="X137" s="214"/>
      <c r="Y137" s="214"/>
      <c r="Z137" s="214"/>
      <c r="AA137" s="100"/>
    </row>
    <row r="138" spans="12:27" x14ac:dyDescent="0.25">
      <c r="L138" s="100"/>
      <c r="M138" s="100"/>
      <c r="N138" s="214"/>
      <c r="O138" s="214"/>
      <c r="P138" s="214"/>
      <c r="Q138" s="214"/>
      <c r="R138" s="214"/>
      <c r="S138" s="214"/>
      <c r="T138" s="214"/>
      <c r="U138" s="214"/>
      <c r="V138" s="214"/>
      <c r="W138" s="214"/>
      <c r="X138" s="214"/>
      <c r="Y138" s="214"/>
      <c r="Z138" s="214"/>
      <c r="AA138" s="100"/>
    </row>
    <row r="139" spans="12:27" x14ac:dyDescent="0.25">
      <c r="M139" s="100"/>
      <c r="N139" s="214"/>
      <c r="O139" s="214"/>
      <c r="P139" s="214"/>
      <c r="Q139" s="214"/>
      <c r="R139" s="214"/>
      <c r="S139" s="214"/>
      <c r="T139" s="214"/>
      <c r="U139" s="214"/>
      <c r="V139" s="214"/>
      <c r="W139" s="214"/>
      <c r="X139" s="214"/>
      <c r="Y139" s="214"/>
      <c r="Z139" s="214"/>
    </row>
    <row r="140" spans="12:27" x14ac:dyDescent="0.25">
      <c r="M140" s="100"/>
      <c r="N140" s="214"/>
      <c r="O140" s="214"/>
      <c r="P140" s="214"/>
      <c r="Q140" s="214"/>
      <c r="R140" s="214"/>
      <c r="S140" s="214"/>
      <c r="T140" s="214"/>
      <c r="U140" s="214"/>
      <c r="V140" s="214"/>
      <c r="W140" s="214"/>
      <c r="X140" s="214"/>
      <c r="Y140" s="214"/>
      <c r="Z140" s="214"/>
    </row>
    <row r="141" spans="12:27" x14ac:dyDescent="0.25">
      <c r="M141" s="100"/>
      <c r="N141" s="100"/>
      <c r="O141" s="100"/>
      <c r="P141" s="100"/>
      <c r="Q141" s="100"/>
      <c r="R141" s="100"/>
      <c r="S141" s="100"/>
      <c r="T141" s="100"/>
      <c r="U141" s="100"/>
      <c r="V141" s="100"/>
      <c r="W141" s="100"/>
      <c r="X141" s="100"/>
      <c r="Y141" s="366"/>
      <c r="Z141" s="100"/>
    </row>
    <row r="142" spans="12:27" x14ac:dyDescent="0.25">
      <c r="M142" s="100"/>
      <c r="N142" s="100"/>
      <c r="O142" s="100"/>
      <c r="P142" s="100"/>
      <c r="Q142" s="100"/>
      <c r="R142" s="100"/>
      <c r="S142" s="100"/>
      <c r="T142" s="100"/>
      <c r="U142" s="100"/>
      <c r="V142" s="100"/>
      <c r="W142" s="100"/>
      <c r="X142" s="100"/>
      <c r="Y142" s="365">
        <v>1.1226851851851851E-3</v>
      </c>
      <c r="Z142" s="100"/>
    </row>
    <row r="143" spans="12:27" x14ac:dyDescent="0.25">
      <c r="M143" s="100"/>
      <c r="N143" s="100"/>
      <c r="O143" s="100"/>
      <c r="P143" s="100"/>
      <c r="Q143" s="100"/>
      <c r="R143" s="100"/>
      <c r="S143" s="100"/>
      <c r="T143" s="100"/>
      <c r="U143" s="100"/>
      <c r="V143" s="100"/>
      <c r="W143" s="100"/>
      <c r="X143" s="100"/>
      <c r="Y143" s="365">
        <v>9.6412037037037039E-3</v>
      </c>
      <c r="Z143" s="100"/>
    </row>
    <row r="144" spans="12:27" x14ac:dyDescent="0.25">
      <c r="M144" s="100"/>
      <c r="N144" s="100"/>
      <c r="O144" s="100"/>
      <c r="P144" s="100"/>
      <c r="Q144" s="100"/>
      <c r="R144" s="100"/>
      <c r="S144" s="100"/>
      <c r="T144" s="100"/>
      <c r="U144" s="100"/>
      <c r="V144" s="100"/>
      <c r="W144" s="100"/>
      <c r="X144" s="100"/>
      <c r="Y144" s="365">
        <v>1.9675925925925924E-3</v>
      </c>
      <c r="Z144" s="100"/>
    </row>
    <row r="145" spans="13:26" x14ac:dyDescent="0.25">
      <c r="M145" s="100"/>
      <c r="N145" s="100"/>
      <c r="O145" s="100"/>
      <c r="P145" s="100"/>
      <c r="Q145" s="100"/>
      <c r="R145" s="100"/>
      <c r="S145" s="100"/>
      <c r="T145" s="100"/>
      <c r="U145" s="100"/>
      <c r="V145" s="100"/>
      <c r="W145" s="100"/>
      <c r="X145" s="100"/>
      <c r="Y145" s="365">
        <v>9.3865740740740732E-3</v>
      </c>
      <c r="Z145" s="100"/>
    </row>
    <row r="146" spans="13:26" x14ac:dyDescent="0.25">
      <c r="M146" s="100"/>
      <c r="N146" s="100"/>
      <c r="O146" s="100"/>
      <c r="P146" s="100"/>
      <c r="Q146" s="100"/>
      <c r="R146" s="100"/>
      <c r="S146" s="100"/>
      <c r="T146" s="100"/>
      <c r="U146" s="100"/>
      <c r="V146" s="100"/>
      <c r="W146" s="100"/>
      <c r="X146" s="100"/>
      <c r="Y146" s="365">
        <v>6.134259259259259E-4</v>
      </c>
      <c r="Z146" s="100"/>
    </row>
    <row r="147" spans="13:26" x14ac:dyDescent="0.25">
      <c r="M147" s="100"/>
      <c r="N147" s="100"/>
      <c r="O147" s="100"/>
      <c r="P147" s="100"/>
      <c r="Q147" s="100"/>
      <c r="R147" s="100"/>
      <c r="S147" s="100"/>
      <c r="T147" s="100"/>
      <c r="U147" s="100"/>
      <c r="V147" s="100"/>
      <c r="W147" s="100"/>
      <c r="X147" s="100"/>
      <c r="Y147" s="100"/>
      <c r="Z147" s="100"/>
    </row>
    <row r="148" spans="13:26" x14ac:dyDescent="0.25">
      <c r="M148" s="100"/>
      <c r="N148" s="100"/>
      <c r="O148" s="100"/>
      <c r="P148" s="100"/>
      <c r="Q148" s="100"/>
      <c r="R148" s="100"/>
      <c r="S148" s="100"/>
      <c r="T148" s="100"/>
      <c r="U148" s="100"/>
      <c r="V148" s="100"/>
      <c r="W148" s="100"/>
      <c r="X148" s="100"/>
      <c r="Y148" s="100"/>
      <c r="Z148" s="100"/>
    </row>
    <row r="149" spans="13:26" x14ac:dyDescent="0.25">
      <c r="M149" s="100"/>
      <c r="N149" s="100"/>
      <c r="O149" s="100"/>
      <c r="P149" s="100"/>
      <c r="Q149" s="100"/>
      <c r="R149" s="100"/>
      <c r="S149" s="100"/>
      <c r="T149" s="100"/>
      <c r="U149" s="100"/>
      <c r="V149" s="100"/>
      <c r="W149" s="100"/>
      <c r="X149" s="100"/>
      <c r="Y149" s="100"/>
      <c r="Z149" s="100"/>
    </row>
    <row r="150" spans="13:26" x14ac:dyDescent="0.25">
      <c r="M150" s="100"/>
      <c r="N150" s="100"/>
      <c r="O150" s="100"/>
      <c r="P150" s="100"/>
      <c r="Q150" s="100"/>
      <c r="R150" s="100"/>
      <c r="S150" s="100"/>
      <c r="T150" s="100"/>
      <c r="U150" s="100"/>
      <c r="V150" s="100"/>
      <c r="W150" s="100"/>
      <c r="X150" s="100"/>
      <c r="Y150" s="100"/>
      <c r="Z150" s="100"/>
    </row>
    <row r="151" spans="13:26" x14ac:dyDescent="0.25">
      <c r="M151" s="100"/>
      <c r="N151" s="100"/>
      <c r="O151" s="100"/>
      <c r="P151" s="100"/>
      <c r="Q151" s="100"/>
      <c r="R151" s="100"/>
      <c r="S151" s="100"/>
      <c r="T151" s="100"/>
      <c r="U151" s="100"/>
      <c r="V151" s="100"/>
      <c r="W151" s="100"/>
      <c r="X151" s="100"/>
      <c r="Y151" s="100"/>
      <c r="Z151" s="100"/>
    </row>
    <row r="152" spans="13:26" x14ac:dyDescent="0.25">
      <c r="M152" s="100"/>
      <c r="N152" s="100"/>
      <c r="O152" s="100"/>
      <c r="P152" s="100"/>
      <c r="Q152" s="100"/>
      <c r="R152" s="100"/>
      <c r="S152" s="100"/>
      <c r="T152" s="100"/>
      <c r="U152" s="100"/>
      <c r="V152" s="100"/>
      <c r="W152" s="100"/>
      <c r="X152" s="100"/>
      <c r="Y152" s="100"/>
      <c r="Z152" s="100"/>
    </row>
    <row r="153" spans="13:26" x14ac:dyDescent="0.25">
      <c r="M153" s="100"/>
      <c r="N153" s="100"/>
      <c r="O153" s="100"/>
      <c r="P153" s="100"/>
      <c r="Q153" s="100"/>
      <c r="R153" s="100"/>
      <c r="S153" s="100"/>
      <c r="T153" s="100"/>
      <c r="U153" s="100"/>
      <c r="V153" s="100"/>
      <c r="W153" s="100"/>
      <c r="X153" s="100"/>
      <c r="Y153" s="100"/>
      <c r="Z153" s="100"/>
    </row>
    <row r="154" spans="13:26" x14ac:dyDescent="0.25">
      <c r="M154" s="100"/>
      <c r="N154" s="100"/>
      <c r="O154" s="100"/>
      <c r="P154" s="100"/>
      <c r="Q154" s="100"/>
      <c r="R154" s="100"/>
      <c r="S154" s="100"/>
      <c r="T154" s="100"/>
      <c r="U154" s="100"/>
      <c r="V154" s="100"/>
      <c r="W154" s="100"/>
      <c r="X154" s="100"/>
      <c r="Y154" s="100"/>
      <c r="Z154" s="100"/>
    </row>
    <row r="155" spans="13:26" x14ac:dyDescent="0.25">
      <c r="M155" s="100"/>
      <c r="N155" s="100"/>
      <c r="O155" s="100"/>
      <c r="P155" s="100"/>
      <c r="Q155" s="100"/>
      <c r="R155" s="100"/>
      <c r="S155" s="100"/>
      <c r="T155" s="100"/>
      <c r="U155" s="100"/>
      <c r="V155" s="100"/>
      <c r="W155" s="100"/>
      <c r="X155" s="100"/>
      <c r="Y155" s="100"/>
      <c r="Z155" s="100"/>
    </row>
    <row r="156" spans="13:26" x14ac:dyDescent="0.25">
      <c r="M156" s="100"/>
      <c r="N156" s="100"/>
      <c r="O156" s="100"/>
      <c r="P156" s="100"/>
      <c r="Q156" s="100"/>
      <c r="R156" s="100"/>
      <c r="S156" s="100"/>
      <c r="T156" s="100"/>
      <c r="U156" s="100"/>
      <c r="V156" s="100"/>
      <c r="W156" s="100"/>
      <c r="X156" s="100"/>
      <c r="Y156" s="100"/>
      <c r="Z156" s="100"/>
    </row>
    <row r="157" spans="13:26" x14ac:dyDescent="0.25">
      <c r="M157" s="100"/>
      <c r="N157" s="100"/>
      <c r="O157" s="100"/>
      <c r="P157" s="100"/>
      <c r="Q157" s="100"/>
      <c r="R157" s="100"/>
      <c r="S157" s="100"/>
      <c r="T157" s="100"/>
      <c r="U157" s="100"/>
      <c r="V157" s="100"/>
      <c r="W157" s="100"/>
      <c r="X157" s="100"/>
      <c r="Y157" s="100"/>
      <c r="Z157" s="100"/>
    </row>
    <row r="158" spans="13:26" x14ac:dyDescent="0.25">
      <c r="M158" s="100"/>
      <c r="N158" s="100"/>
      <c r="O158" s="100"/>
      <c r="P158" s="100"/>
      <c r="Q158" s="100"/>
      <c r="R158" s="100"/>
      <c r="S158" s="100"/>
      <c r="T158" s="100"/>
      <c r="U158" s="100"/>
      <c r="V158" s="100"/>
      <c r="W158" s="100"/>
      <c r="X158" s="100"/>
      <c r="Y158" s="100"/>
      <c r="Z158" s="100"/>
    </row>
    <row r="159" spans="13:26" x14ac:dyDescent="0.25">
      <c r="M159" s="100"/>
      <c r="N159" s="100"/>
      <c r="O159" s="100"/>
      <c r="P159" s="100"/>
      <c r="Q159" s="100"/>
      <c r="R159" s="100"/>
      <c r="S159" s="100"/>
      <c r="T159" s="100"/>
      <c r="U159" s="100"/>
      <c r="V159" s="100"/>
      <c r="W159" s="100"/>
      <c r="X159" s="100"/>
      <c r="Y159" s="100"/>
      <c r="Z159" s="100"/>
    </row>
    <row r="160" spans="13:26" x14ac:dyDescent="0.25">
      <c r="M160" s="100"/>
      <c r="N160" s="100"/>
      <c r="O160" s="100"/>
      <c r="P160" s="100"/>
      <c r="Q160" s="100"/>
      <c r="R160" s="100"/>
      <c r="S160" s="100"/>
      <c r="T160" s="100"/>
      <c r="U160" s="100"/>
      <c r="V160" s="100"/>
      <c r="W160" s="100"/>
      <c r="X160" s="100"/>
      <c r="Y160" s="100"/>
      <c r="Z160" s="100"/>
    </row>
    <row r="161" spans="13:26" x14ac:dyDescent="0.25">
      <c r="M161" s="100"/>
      <c r="N161" s="100"/>
      <c r="O161" s="100"/>
      <c r="P161" s="100"/>
      <c r="Q161" s="100"/>
      <c r="R161" s="100"/>
      <c r="S161" s="100"/>
      <c r="T161" s="100"/>
      <c r="U161" s="100"/>
      <c r="V161" s="100"/>
      <c r="W161" s="100"/>
      <c r="X161" s="100"/>
      <c r="Y161" s="100"/>
      <c r="Z161" s="100"/>
    </row>
    <row r="162" spans="13:26" x14ac:dyDescent="0.25">
      <c r="M162" s="100"/>
      <c r="N162" s="100"/>
      <c r="O162" s="100"/>
      <c r="P162" s="100"/>
      <c r="Q162" s="100"/>
      <c r="R162" s="100"/>
      <c r="S162" s="100"/>
      <c r="T162" s="100"/>
      <c r="U162" s="100"/>
      <c r="V162" s="100"/>
      <c r="W162" s="100"/>
      <c r="X162" s="100"/>
      <c r="Y162" s="100"/>
      <c r="Z162" s="100"/>
    </row>
    <row r="163" spans="13:26" x14ac:dyDescent="0.25">
      <c r="M163" s="100"/>
      <c r="N163" s="100"/>
      <c r="O163" s="100"/>
      <c r="P163" s="100"/>
      <c r="Q163" s="100"/>
      <c r="R163" s="100"/>
      <c r="S163" s="100"/>
      <c r="T163" s="100"/>
      <c r="U163" s="100"/>
      <c r="V163" s="100"/>
      <c r="W163" s="100"/>
      <c r="X163" s="100"/>
      <c r="Y163" s="100"/>
      <c r="Z163" s="100"/>
    </row>
    <row r="164" spans="13:26" x14ac:dyDescent="0.25">
      <c r="M164" s="100"/>
      <c r="N164" s="100"/>
      <c r="O164" s="100"/>
      <c r="P164" s="100"/>
      <c r="Q164" s="100"/>
      <c r="R164" s="100"/>
      <c r="S164" s="100"/>
      <c r="T164" s="100"/>
      <c r="U164" s="100"/>
      <c r="V164" s="100"/>
      <c r="W164" s="100"/>
      <c r="X164" s="100"/>
      <c r="Y164" s="100"/>
      <c r="Z164" s="100"/>
    </row>
    <row r="165" spans="13:26" x14ac:dyDescent="0.25">
      <c r="M165" s="100"/>
      <c r="N165" s="100"/>
      <c r="O165" s="100"/>
      <c r="P165" s="100"/>
      <c r="Q165" s="100"/>
      <c r="R165" s="100"/>
      <c r="S165" s="100"/>
      <c r="T165" s="100"/>
      <c r="U165" s="100"/>
      <c r="V165" s="100"/>
      <c r="W165" s="100"/>
      <c r="X165" s="100"/>
      <c r="Y165" s="100"/>
      <c r="Z165" s="100"/>
    </row>
    <row r="166" spans="13:26" x14ac:dyDescent="0.25">
      <c r="M166" s="100"/>
      <c r="N166" s="100"/>
      <c r="O166" s="100"/>
      <c r="P166" s="100"/>
      <c r="Q166" s="100"/>
      <c r="R166" s="100"/>
      <c r="S166" s="100"/>
      <c r="T166" s="100"/>
      <c r="U166" s="100"/>
      <c r="V166" s="100"/>
      <c r="W166" s="100"/>
      <c r="X166" s="100"/>
      <c r="Y166" s="100"/>
      <c r="Z166" s="100"/>
    </row>
    <row r="167" spans="13:26" x14ac:dyDescent="0.25">
      <c r="M167" s="100"/>
      <c r="N167" s="100"/>
      <c r="O167" s="100"/>
      <c r="P167" s="100"/>
      <c r="Q167" s="100"/>
      <c r="R167" s="100"/>
      <c r="S167" s="100"/>
      <c r="T167" s="100"/>
      <c r="U167" s="100"/>
      <c r="V167" s="100"/>
      <c r="W167" s="100"/>
      <c r="X167" s="100"/>
      <c r="Y167" s="100"/>
      <c r="Z167" s="100"/>
    </row>
    <row r="168" spans="13:26" x14ac:dyDescent="0.25">
      <c r="M168" s="100"/>
      <c r="N168" s="100"/>
      <c r="O168" s="100"/>
      <c r="P168" s="100"/>
      <c r="Q168" s="100"/>
      <c r="R168" s="100"/>
      <c r="S168" s="100"/>
      <c r="T168" s="100"/>
      <c r="U168" s="100"/>
      <c r="V168" s="100"/>
      <c r="W168" s="100"/>
      <c r="X168" s="100"/>
      <c r="Y168" s="100"/>
      <c r="Z168" s="100"/>
    </row>
    <row r="169" spans="13:26" x14ac:dyDescent="0.25">
      <c r="M169" s="100"/>
      <c r="N169" s="100"/>
      <c r="O169" s="100"/>
      <c r="P169" s="100"/>
      <c r="Q169" s="100"/>
      <c r="R169" s="100"/>
      <c r="S169" s="100"/>
      <c r="T169" s="100"/>
      <c r="U169" s="100"/>
      <c r="V169" s="100"/>
      <c r="W169" s="100"/>
      <c r="X169" s="100"/>
      <c r="Y169" s="100"/>
      <c r="Z169" s="100"/>
    </row>
    <row r="170" spans="13:26" x14ac:dyDescent="0.25">
      <c r="M170" s="100"/>
      <c r="N170" s="100"/>
      <c r="O170" s="100"/>
      <c r="P170" s="100"/>
      <c r="Q170" s="100"/>
      <c r="R170" s="100"/>
      <c r="S170" s="100"/>
      <c r="T170" s="100"/>
      <c r="U170" s="100"/>
      <c r="V170" s="100"/>
      <c r="W170" s="100"/>
      <c r="X170" s="100"/>
      <c r="Y170" s="100"/>
      <c r="Z170" s="100"/>
    </row>
    <row r="171" spans="13:26" x14ac:dyDescent="0.25">
      <c r="M171" s="100"/>
      <c r="N171" s="100"/>
      <c r="O171" s="100"/>
      <c r="P171" s="100"/>
      <c r="Q171" s="100"/>
      <c r="R171" s="100"/>
      <c r="S171" s="100"/>
      <c r="T171" s="100"/>
      <c r="U171" s="100"/>
      <c r="V171" s="100"/>
      <c r="W171" s="100"/>
      <c r="X171" s="100"/>
      <c r="Y171" s="100"/>
      <c r="Z171" s="100"/>
    </row>
    <row r="172" spans="13:26" x14ac:dyDescent="0.25">
      <c r="M172" s="100"/>
      <c r="N172" s="100"/>
      <c r="O172" s="100"/>
      <c r="P172" s="100"/>
      <c r="Q172" s="100"/>
      <c r="R172" s="100"/>
      <c r="S172" s="100"/>
      <c r="T172" s="100"/>
      <c r="U172" s="100"/>
      <c r="V172" s="100"/>
      <c r="W172" s="100"/>
      <c r="X172" s="100"/>
      <c r="Y172" s="100"/>
      <c r="Z172" s="100"/>
    </row>
    <row r="173" spans="13:26" x14ac:dyDescent="0.25">
      <c r="M173" s="100"/>
      <c r="N173" s="100"/>
      <c r="O173" s="100"/>
      <c r="P173" s="100"/>
      <c r="Q173" s="100"/>
      <c r="R173" s="100"/>
      <c r="S173" s="100"/>
      <c r="T173" s="100"/>
      <c r="U173" s="100"/>
      <c r="V173" s="100"/>
      <c r="W173" s="100"/>
      <c r="X173" s="100"/>
      <c r="Y173" s="100"/>
      <c r="Z173" s="100"/>
    </row>
    <row r="174" spans="13:26" x14ac:dyDescent="0.25">
      <c r="M174" s="100"/>
      <c r="N174" s="100"/>
      <c r="O174" s="100"/>
      <c r="P174" s="100"/>
      <c r="Q174" s="100"/>
      <c r="R174" s="100"/>
      <c r="S174" s="100"/>
      <c r="T174" s="100"/>
      <c r="U174" s="100"/>
      <c r="V174" s="100"/>
      <c r="W174" s="100"/>
      <c r="X174" s="100"/>
      <c r="Y174" s="100"/>
      <c r="Z174" s="100"/>
    </row>
    <row r="175" spans="13:26" x14ac:dyDescent="0.25">
      <c r="M175" s="100"/>
      <c r="N175" s="100"/>
      <c r="O175" s="100"/>
      <c r="P175" s="100"/>
      <c r="Q175" s="100"/>
      <c r="R175" s="100"/>
      <c r="S175" s="100"/>
      <c r="T175" s="100"/>
      <c r="U175" s="100"/>
      <c r="V175" s="100"/>
      <c r="W175" s="100"/>
      <c r="X175" s="100"/>
      <c r="Y175" s="100"/>
      <c r="Z175" s="100"/>
    </row>
    <row r="176" spans="13:26" x14ac:dyDescent="0.25">
      <c r="M176" s="100"/>
      <c r="N176" s="100"/>
      <c r="O176" s="100"/>
      <c r="P176" s="100"/>
      <c r="Q176" s="100"/>
      <c r="R176" s="100"/>
      <c r="S176" s="100"/>
      <c r="T176" s="100"/>
      <c r="U176" s="100"/>
      <c r="V176" s="100"/>
      <c r="W176" s="100"/>
      <c r="X176" s="100"/>
      <c r="Y176" s="100"/>
      <c r="Z176" s="100"/>
    </row>
    <row r="177" spans="13:26" x14ac:dyDescent="0.25">
      <c r="M177" s="100"/>
      <c r="N177" s="100"/>
      <c r="O177" s="100"/>
      <c r="P177" s="100"/>
      <c r="Q177" s="100"/>
      <c r="R177" s="100"/>
      <c r="S177" s="100"/>
      <c r="T177" s="100"/>
      <c r="U177" s="100"/>
      <c r="V177" s="100"/>
      <c r="W177" s="100"/>
      <c r="X177" s="100"/>
      <c r="Y177" s="100"/>
      <c r="Z177" s="100"/>
    </row>
    <row r="178" spans="13:26" x14ac:dyDescent="0.25">
      <c r="M178" s="100"/>
      <c r="N178" s="100"/>
      <c r="O178" s="100"/>
      <c r="P178" s="100"/>
      <c r="Q178" s="100"/>
      <c r="R178" s="100"/>
      <c r="S178" s="100"/>
      <c r="T178" s="100"/>
      <c r="U178" s="100"/>
      <c r="V178" s="100"/>
      <c r="W178" s="100"/>
      <c r="X178" s="100"/>
      <c r="Y178" s="100"/>
      <c r="Z178" s="100"/>
    </row>
    <row r="179" spans="13:26" x14ac:dyDescent="0.25">
      <c r="M179" s="100"/>
      <c r="N179" s="100"/>
      <c r="O179" s="100"/>
      <c r="P179" s="100"/>
      <c r="Q179" s="100"/>
      <c r="R179" s="100"/>
      <c r="S179" s="100"/>
      <c r="T179" s="100"/>
      <c r="U179" s="100"/>
      <c r="V179" s="100"/>
      <c r="W179" s="100"/>
      <c r="X179" s="100"/>
      <c r="Y179" s="100"/>
      <c r="Z179" s="100"/>
    </row>
    <row r="180" spans="13:26" x14ac:dyDescent="0.25">
      <c r="M180" s="100"/>
      <c r="N180" s="100"/>
      <c r="O180" s="100"/>
      <c r="P180" s="100"/>
      <c r="Q180" s="100"/>
      <c r="R180" s="100"/>
      <c r="S180" s="100"/>
      <c r="T180" s="100"/>
      <c r="U180" s="100"/>
      <c r="V180" s="100"/>
      <c r="W180" s="100"/>
      <c r="X180" s="100"/>
      <c r="Y180" s="100"/>
      <c r="Z180" s="100"/>
    </row>
    <row r="181" spans="13:26" x14ac:dyDescent="0.25">
      <c r="M181" s="100"/>
      <c r="N181" s="100"/>
      <c r="O181" s="100"/>
      <c r="P181" s="100"/>
      <c r="Q181" s="100"/>
      <c r="R181" s="100"/>
      <c r="S181" s="100"/>
      <c r="T181" s="100"/>
      <c r="U181" s="100"/>
      <c r="V181" s="100"/>
      <c r="W181" s="100"/>
      <c r="X181" s="100"/>
      <c r="Y181" s="100"/>
      <c r="Z181" s="100"/>
    </row>
    <row r="182" spans="13:26" x14ac:dyDescent="0.25">
      <c r="M182" s="100"/>
      <c r="N182" s="100"/>
      <c r="O182" s="100"/>
      <c r="P182" s="100"/>
      <c r="Q182" s="100"/>
      <c r="R182" s="100"/>
      <c r="S182" s="100"/>
      <c r="T182" s="100"/>
      <c r="U182" s="100"/>
      <c r="V182" s="100"/>
      <c r="W182" s="100"/>
      <c r="X182" s="100"/>
      <c r="Y182" s="100"/>
      <c r="Z182" s="100"/>
    </row>
    <row r="183" spans="13:26" x14ac:dyDescent="0.25">
      <c r="M183" s="100"/>
      <c r="N183" s="100"/>
      <c r="O183" s="100"/>
      <c r="P183" s="100"/>
      <c r="Q183" s="100"/>
      <c r="R183" s="100"/>
      <c r="S183" s="100"/>
      <c r="T183" s="100"/>
      <c r="U183" s="100"/>
      <c r="V183" s="100"/>
      <c r="W183" s="100"/>
      <c r="X183" s="100"/>
      <c r="Y183" s="100"/>
      <c r="Z183" s="100"/>
    </row>
    <row r="184" spans="13:26" x14ac:dyDescent="0.25">
      <c r="M184" s="100"/>
      <c r="N184" s="100"/>
      <c r="O184" s="100"/>
      <c r="P184" s="100"/>
      <c r="Q184" s="100"/>
      <c r="R184" s="100"/>
      <c r="S184" s="100"/>
      <c r="T184" s="100"/>
      <c r="U184" s="100"/>
      <c r="V184" s="100"/>
      <c r="W184" s="100"/>
      <c r="X184" s="100"/>
      <c r="Y184" s="100"/>
      <c r="Z184" s="100"/>
    </row>
    <row r="185" spans="13:26" x14ac:dyDescent="0.25">
      <c r="M185" s="100"/>
      <c r="N185" s="100"/>
      <c r="O185" s="100"/>
      <c r="P185" s="100"/>
      <c r="Q185" s="100"/>
      <c r="R185" s="100"/>
      <c r="S185" s="100"/>
      <c r="T185" s="100"/>
      <c r="U185" s="100"/>
      <c r="V185" s="100"/>
      <c r="W185" s="100"/>
      <c r="X185" s="100"/>
      <c r="Y185" s="100"/>
      <c r="Z185" s="100"/>
    </row>
  </sheetData>
  <mergeCells count="3">
    <mergeCell ref="A11:XFD11"/>
    <mergeCell ref="A18:XFD19"/>
    <mergeCell ref="A29:XFD29"/>
  </mergeCell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AK146"/>
  <sheetViews>
    <sheetView zoomScale="85" zoomScaleNormal="85" workbookViewId="0">
      <pane xSplit="1" topLeftCell="W1" activePane="topRight" state="frozen"/>
      <selection pane="topRight" activeCell="X65" sqref="X65"/>
    </sheetView>
  </sheetViews>
  <sheetFormatPr defaultRowHeight="15" x14ac:dyDescent="0.25"/>
  <cols>
    <col min="1" max="1" width="90.5703125" bestFit="1" customWidth="1"/>
    <col min="2" max="14" width="11.7109375" customWidth="1"/>
    <col min="15" max="17" width="11.7109375" style="194" customWidth="1"/>
    <col min="18" max="18" width="11.7109375" style="78" customWidth="1"/>
    <col min="19" max="29" width="11.7109375" customWidth="1"/>
    <col min="30" max="30" width="12.28515625" bestFit="1" customWidth="1"/>
    <col min="31" max="31" width="13.7109375" customWidth="1"/>
    <col min="32" max="32" width="12.28515625" style="324" bestFit="1" customWidth="1"/>
  </cols>
  <sheetData>
    <row r="1" spans="1:33" s="82" customFormat="1" ht="15.75" thickBot="1" x14ac:dyDescent="0.3">
      <c r="A1" s="80"/>
      <c r="B1" s="81">
        <v>44287</v>
      </c>
      <c r="C1" s="81">
        <v>44288</v>
      </c>
      <c r="D1" s="81">
        <v>44289</v>
      </c>
      <c r="E1" s="81">
        <v>44290</v>
      </c>
      <c r="F1" s="81">
        <v>44291</v>
      </c>
      <c r="G1" s="81">
        <v>44292</v>
      </c>
      <c r="H1" s="81">
        <v>44293</v>
      </c>
      <c r="I1" s="81">
        <v>44294</v>
      </c>
      <c r="J1" s="81">
        <v>44295</v>
      </c>
      <c r="K1" s="81">
        <v>44296</v>
      </c>
      <c r="L1" s="81">
        <v>44297</v>
      </c>
      <c r="M1" s="81">
        <v>44298</v>
      </c>
      <c r="N1" s="81">
        <v>44299</v>
      </c>
      <c r="O1" s="81">
        <v>44300</v>
      </c>
      <c r="P1" s="81">
        <v>44301</v>
      </c>
      <c r="Q1" s="81">
        <v>44302</v>
      </c>
      <c r="R1" s="81">
        <v>44303</v>
      </c>
      <c r="S1" s="81">
        <v>44304</v>
      </c>
      <c r="T1" s="81">
        <v>44305</v>
      </c>
      <c r="U1" s="81">
        <v>44306</v>
      </c>
      <c r="V1" s="81">
        <v>44307</v>
      </c>
      <c r="W1" s="81">
        <v>44308</v>
      </c>
      <c r="X1" s="81">
        <v>44309</v>
      </c>
      <c r="Y1" s="81">
        <v>44310</v>
      </c>
      <c r="Z1" s="81">
        <v>44311</v>
      </c>
      <c r="AA1" s="81">
        <v>44312</v>
      </c>
      <c r="AB1" s="81">
        <v>44313</v>
      </c>
      <c r="AC1" s="81">
        <v>44314</v>
      </c>
      <c r="AD1" s="81">
        <v>44315</v>
      </c>
      <c r="AE1" s="81">
        <v>44316</v>
      </c>
      <c r="AF1" s="80" t="s">
        <v>126</v>
      </c>
      <c r="AG1" s="310"/>
    </row>
    <row r="2" spans="1:33" s="49" customFormat="1" ht="15.75" hidden="1" thickBot="1" x14ac:dyDescent="0.3">
      <c r="A2" s="114" t="s">
        <v>137</v>
      </c>
      <c r="B2" s="48">
        <v>44075</v>
      </c>
      <c r="C2" s="48">
        <v>44076</v>
      </c>
      <c r="D2" s="48">
        <v>44077</v>
      </c>
      <c r="E2" s="48">
        <v>44078</v>
      </c>
      <c r="F2" s="48">
        <v>44079</v>
      </c>
      <c r="G2" s="48">
        <v>44080</v>
      </c>
      <c r="H2" s="48">
        <v>44081</v>
      </c>
      <c r="I2" s="48">
        <v>44082</v>
      </c>
      <c r="J2" s="48">
        <v>44083</v>
      </c>
      <c r="K2" s="48">
        <v>44084</v>
      </c>
      <c r="L2" s="48">
        <v>44085</v>
      </c>
      <c r="M2" s="48">
        <v>44086</v>
      </c>
      <c r="N2" s="48">
        <v>44087</v>
      </c>
      <c r="O2" s="48">
        <v>44088</v>
      </c>
      <c r="P2" s="48">
        <v>44089</v>
      </c>
      <c r="Q2" s="48">
        <v>44090</v>
      </c>
      <c r="R2" s="197">
        <v>44091</v>
      </c>
      <c r="S2" s="48">
        <v>44092</v>
      </c>
      <c r="T2" s="48">
        <v>44093</v>
      </c>
      <c r="U2" s="48">
        <v>44094</v>
      </c>
      <c r="V2" s="48">
        <v>44095</v>
      </c>
      <c r="W2" s="48">
        <v>44096</v>
      </c>
      <c r="X2" s="48">
        <v>44097</v>
      </c>
      <c r="Y2" s="48">
        <v>44098</v>
      </c>
      <c r="Z2" s="48">
        <v>44099</v>
      </c>
      <c r="AA2" s="48">
        <v>44100</v>
      </c>
      <c r="AB2" s="48">
        <v>44101</v>
      </c>
      <c r="AC2" s="48">
        <v>44102</v>
      </c>
      <c r="AF2" s="316"/>
      <c r="AG2" s="311"/>
    </row>
    <row r="3" spans="1:33" s="24" customFormat="1" ht="15.75" hidden="1" thickBot="1" x14ac:dyDescent="0.3">
      <c r="A3" s="26" t="s">
        <v>0</v>
      </c>
      <c r="B3" s="23">
        <v>63</v>
      </c>
      <c r="C3" s="23"/>
      <c r="H3" s="1"/>
      <c r="I3" s="1"/>
      <c r="J3" s="1"/>
      <c r="O3" s="188"/>
      <c r="P3" s="188"/>
      <c r="Q3" s="188"/>
      <c r="R3" s="198"/>
      <c r="X3" s="25"/>
      <c r="AA3" s="25"/>
      <c r="AB3" s="25"/>
      <c r="AC3" s="25"/>
      <c r="AF3" s="317"/>
      <c r="AG3" s="23"/>
    </row>
    <row r="4" spans="1:33" s="1" customFormat="1" ht="15.75" hidden="1" thickBot="1" x14ac:dyDescent="0.3">
      <c r="A4" s="27" t="s">
        <v>1</v>
      </c>
      <c r="B4" s="22">
        <v>33</v>
      </c>
      <c r="C4" s="22"/>
      <c r="O4" s="189"/>
      <c r="P4" s="189"/>
      <c r="Q4" s="189"/>
      <c r="R4" s="143"/>
      <c r="X4" s="2"/>
      <c r="AA4" s="2"/>
      <c r="AB4" s="2"/>
      <c r="AC4" s="2"/>
      <c r="AF4" s="318"/>
      <c r="AG4" s="22"/>
    </row>
    <row r="5" spans="1:33" s="1" customFormat="1" ht="15.75" hidden="1" thickBot="1" x14ac:dyDescent="0.3">
      <c r="A5" s="27" t="s">
        <v>2</v>
      </c>
      <c r="B5" s="22">
        <v>30</v>
      </c>
      <c r="C5" s="22"/>
      <c r="O5" s="189"/>
      <c r="P5" s="189"/>
      <c r="Q5" s="189"/>
      <c r="R5" s="143"/>
      <c r="X5" s="2"/>
      <c r="AA5" s="2"/>
      <c r="AB5" s="2"/>
      <c r="AC5" s="2"/>
      <c r="AF5" s="318"/>
      <c r="AG5" s="22"/>
    </row>
    <row r="6" spans="1:33" s="1" customFormat="1" ht="15.75" hidden="1" thickBot="1" x14ac:dyDescent="0.3">
      <c r="A6" s="28" t="s">
        <v>3</v>
      </c>
      <c r="B6" s="70">
        <v>2.0127314814814817E-2</v>
      </c>
      <c r="C6" s="70"/>
      <c r="D6" s="64"/>
      <c r="E6" s="64"/>
      <c r="F6" s="64"/>
      <c r="G6" s="64"/>
      <c r="H6" s="64"/>
      <c r="I6" s="64"/>
      <c r="J6" s="64"/>
      <c r="K6" s="64"/>
      <c r="L6" s="64"/>
      <c r="M6" s="64"/>
      <c r="N6" s="64"/>
      <c r="O6" s="190"/>
      <c r="P6" s="190"/>
      <c r="Q6" s="190"/>
      <c r="R6" s="199"/>
      <c r="S6" s="64"/>
      <c r="T6" s="64"/>
      <c r="U6" s="64"/>
      <c r="V6" s="64"/>
      <c r="W6" s="64"/>
      <c r="X6" s="4"/>
      <c r="Y6" s="64"/>
      <c r="Z6" s="64"/>
      <c r="AA6" s="4"/>
      <c r="AB6" s="4"/>
      <c r="AC6" s="5"/>
      <c r="AF6" s="318"/>
      <c r="AG6" s="22"/>
    </row>
    <row r="7" spans="1:33" s="1" customFormat="1" ht="15.75" hidden="1" thickBot="1" x14ac:dyDescent="0.3">
      <c r="A7" s="28" t="s">
        <v>50</v>
      </c>
      <c r="B7" s="70">
        <v>3.1249999999999997E-3</v>
      </c>
      <c r="C7" s="70"/>
      <c r="D7" s="64"/>
      <c r="E7" s="64"/>
      <c r="F7" s="64"/>
      <c r="G7" s="64"/>
      <c r="H7" s="64"/>
      <c r="I7" s="64"/>
      <c r="J7" s="64"/>
      <c r="K7" s="64"/>
      <c r="L7" s="64"/>
      <c r="M7" s="64"/>
      <c r="N7" s="64"/>
      <c r="O7" s="190"/>
      <c r="P7" s="190"/>
      <c r="Q7" s="190"/>
      <c r="R7" s="199"/>
      <c r="S7" s="64"/>
      <c r="T7" s="64"/>
      <c r="U7" s="64"/>
      <c r="V7" s="64"/>
      <c r="W7" s="64"/>
      <c r="X7" s="4"/>
      <c r="Y7" s="64"/>
      <c r="Z7" s="64"/>
      <c r="AA7" s="5"/>
      <c r="AB7" s="5"/>
      <c r="AC7" s="4"/>
      <c r="AF7" s="318"/>
      <c r="AG7" s="22"/>
    </row>
    <row r="8" spans="1:33" s="1" customFormat="1" ht="15.75" hidden="1" thickBot="1" x14ac:dyDescent="0.3">
      <c r="A8" s="28" t="s">
        <v>125</v>
      </c>
      <c r="B8" s="70">
        <v>1.4444444444444446E-2</v>
      </c>
      <c r="C8" s="70"/>
      <c r="D8" s="64"/>
      <c r="E8" s="64"/>
      <c r="F8" s="64"/>
      <c r="G8" s="64"/>
      <c r="H8" s="64"/>
      <c r="I8" s="64"/>
      <c r="J8" s="64"/>
      <c r="K8" s="64"/>
      <c r="L8" s="64"/>
      <c r="M8" s="64"/>
      <c r="N8" s="64"/>
      <c r="O8" s="190"/>
      <c r="P8" s="190"/>
      <c r="Q8" s="190"/>
      <c r="R8" s="199"/>
      <c r="S8" s="64"/>
      <c r="T8" s="64"/>
      <c r="U8" s="64"/>
      <c r="V8" s="64"/>
      <c r="W8" s="64"/>
      <c r="X8" s="4"/>
      <c r="Y8" s="64"/>
      <c r="Z8" s="64"/>
      <c r="AA8" s="5"/>
      <c r="AB8" s="5"/>
      <c r="AC8" s="4"/>
      <c r="AF8" s="318"/>
      <c r="AG8" s="22"/>
    </row>
    <row r="9" spans="1:33" s="17" customFormat="1" ht="15.75" hidden="1" thickBot="1" x14ac:dyDescent="0.3">
      <c r="A9" s="37" t="s">
        <v>51</v>
      </c>
      <c r="B9" s="3">
        <f>SUM(B4/B3)</f>
        <v>0.52380952380952384</v>
      </c>
      <c r="C9" s="3" t="e">
        <f>SUM(C4/C3)</f>
        <v>#DIV/0!</v>
      </c>
      <c r="D9" s="3" t="e">
        <f>SUM(D4/D3)</f>
        <v>#DIV/0!</v>
      </c>
      <c r="E9" s="3" t="e">
        <f t="shared" ref="E9:AD9" si="0">SUM(E4/E3)</f>
        <v>#DIV/0!</v>
      </c>
      <c r="F9" s="3" t="e">
        <f t="shared" si="0"/>
        <v>#DIV/0!</v>
      </c>
      <c r="G9" s="3" t="e">
        <f t="shared" si="0"/>
        <v>#DIV/0!</v>
      </c>
      <c r="H9" s="3" t="e">
        <f t="shared" si="0"/>
        <v>#DIV/0!</v>
      </c>
      <c r="I9" s="3" t="e">
        <f t="shared" si="0"/>
        <v>#DIV/0!</v>
      </c>
      <c r="J9" s="3" t="e">
        <f t="shared" si="0"/>
        <v>#DIV/0!</v>
      </c>
      <c r="K9" s="3" t="e">
        <f t="shared" si="0"/>
        <v>#DIV/0!</v>
      </c>
      <c r="L9" s="3" t="e">
        <f t="shared" si="0"/>
        <v>#DIV/0!</v>
      </c>
      <c r="M9" s="3" t="e">
        <f t="shared" si="0"/>
        <v>#DIV/0!</v>
      </c>
      <c r="N9" s="3" t="e">
        <f t="shared" si="0"/>
        <v>#DIV/0!</v>
      </c>
      <c r="O9" s="191" t="e">
        <f t="shared" si="0"/>
        <v>#DIV/0!</v>
      </c>
      <c r="P9" s="191" t="e">
        <f t="shared" si="0"/>
        <v>#DIV/0!</v>
      </c>
      <c r="Q9" s="191" t="e">
        <f t="shared" si="0"/>
        <v>#DIV/0!</v>
      </c>
      <c r="R9" s="200" t="e">
        <f t="shared" si="0"/>
        <v>#DIV/0!</v>
      </c>
      <c r="S9" s="3" t="e">
        <f t="shared" si="0"/>
        <v>#DIV/0!</v>
      </c>
      <c r="T9" s="3" t="e">
        <f t="shared" si="0"/>
        <v>#DIV/0!</v>
      </c>
      <c r="U9" s="3" t="e">
        <f t="shared" si="0"/>
        <v>#DIV/0!</v>
      </c>
      <c r="V9" s="3" t="e">
        <f t="shared" si="0"/>
        <v>#DIV/0!</v>
      </c>
      <c r="W9" s="3" t="e">
        <f t="shared" si="0"/>
        <v>#DIV/0!</v>
      </c>
      <c r="X9" s="3" t="e">
        <f t="shared" si="0"/>
        <v>#DIV/0!</v>
      </c>
      <c r="Y9" s="3" t="e">
        <f t="shared" si="0"/>
        <v>#DIV/0!</v>
      </c>
      <c r="Z9" s="3" t="e">
        <f t="shared" si="0"/>
        <v>#DIV/0!</v>
      </c>
      <c r="AA9" s="3" t="e">
        <f t="shared" si="0"/>
        <v>#DIV/0!</v>
      </c>
      <c r="AB9" s="3" t="e">
        <f t="shared" si="0"/>
        <v>#DIV/0!</v>
      </c>
      <c r="AC9" s="3" t="e">
        <f t="shared" si="0"/>
        <v>#DIV/0!</v>
      </c>
      <c r="AD9" s="3" t="e">
        <f t="shared" si="0"/>
        <v>#DIV/0!</v>
      </c>
      <c r="AF9" s="319" t="e">
        <f t="shared" ref="AF9" si="1">SUM(AF4/AF3)</f>
        <v>#DIV/0!</v>
      </c>
      <c r="AG9" s="312"/>
    </row>
    <row r="10" spans="1:33" s="17" customFormat="1" ht="15.75" hidden="1" thickBot="1" x14ac:dyDescent="0.3">
      <c r="A10" s="36" t="s">
        <v>45</v>
      </c>
      <c r="B10" s="3">
        <f>SUM(B5/B3)</f>
        <v>0.47619047619047616</v>
      </c>
      <c r="C10" s="3" t="e">
        <f>SUM(C5/C3)</f>
        <v>#DIV/0!</v>
      </c>
      <c r="D10" s="3" t="e">
        <f>SUM(D5/D3)</f>
        <v>#DIV/0!</v>
      </c>
      <c r="E10" s="3" t="e">
        <f t="shared" ref="E10:AD10" si="2">SUM(E5/E3)</f>
        <v>#DIV/0!</v>
      </c>
      <c r="F10" s="3" t="e">
        <f t="shared" si="2"/>
        <v>#DIV/0!</v>
      </c>
      <c r="G10" s="3" t="e">
        <f t="shared" si="2"/>
        <v>#DIV/0!</v>
      </c>
      <c r="H10" s="3" t="e">
        <f t="shared" si="2"/>
        <v>#DIV/0!</v>
      </c>
      <c r="I10" s="3" t="e">
        <f t="shared" si="2"/>
        <v>#DIV/0!</v>
      </c>
      <c r="J10" s="3" t="e">
        <f t="shared" si="2"/>
        <v>#DIV/0!</v>
      </c>
      <c r="K10" s="3" t="e">
        <f t="shared" si="2"/>
        <v>#DIV/0!</v>
      </c>
      <c r="L10" s="3" t="e">
        <f t="shared" si="2"/>
        <v>#DIV/0!</v>
      </c>
      <c r="M10" s="3" t="e">
        <f t="shared" si="2"/>
        <v>#DIV/0!</v>
      </c>
      <c r="N10" s="3" t="e">
        <f t="shared" si="2"/>
        <v>#DIV/0!</v>
      </c>
      <c r="O10" s="191" t="e">
        <f t="shared" si="2"/>
        <v>#DIV/0!</v>
      </c>
      <c r="P10" s="191" t="e">
        <f t="shared" si="2"/>
        <v>#DIV/0!</v>
      </c>
      <c r="Q10" s="191" t="e">
        <f t="shared" si="2"/>
        <v>#DIV/0!</v>
      </c>
      <c r="R10" s="200" t="e">
        <f t="shared" si="2"/>
        <v>#DIV/0!</v>
      </c>
      <c r="S10" s="3" t="e">
        <f t="shared" si="2"/>
        <v>#DIV/0!</v>
      </c>
      <c r="T10" s="3" t="e">
        <f t="shared" si="2"/>
        <v>#DIV/0!</v>
      </c>
      <c r="U10" s="3" t="e">
        <f t="shared" si="2"/>
        <v>#DIV/0!</v>
      </c>
      <c r="V10" s="3" t="e">
        <f t="shared" si="2"/>
        <v>#DIV/0!</v>
      </c>
      <c r="W10" s="3" t="e">
        <f t="shared" si="2"/>
        <v>#DIV/0!</v>
      </c>
      <c r="X10" s="3" t="e">
        <f t="shared" si="2"/>
        <v>#DIV/0!</v>
      </c>
      <c r="Y10" s="3" t="e">
        <f t="shared" si="2"/>
        <v>#DIV/0!</v>
      </c>
      <c r="Z10" s="3" t="e">
        <f t="shared" si="2"/>
        <v>#DIV/0!</v>
      </c>
      <c r="AA10" s="3" t="e">
        <f t="shared" si="2"/>
        <v>#DIV/0!</v>
      </c>
      <c r="AB10" s="3" t="e">
        <f t="shared" si="2"/>
        <v>#DIV/0!</v>
      </c>
      <c r="AC10" s="3" t="e">
        <f t="shared" si="2"/>
        <v>#DIV/0!</v>
      </c>
      <c r="AD10" s="3" t="e">
        <f t="shared" si="2"/>
        <v>#DIV/0!</v>
      </c>
      <c r="AF10" s="319" t="e">
        <f t="shared" ref="AF10" si="3">SUM(AF5/AF3)</f>
        <v>#DIV/0!</v>
      </c>
      <c r="AG10" s="312"/>
    </row>
    <row r="11" spans="1:33" s="430" customFormat="1" ht="15.75" hidden="1" thickBot="1" x14ac:dyDescent="0.3">
      <c r="A11" s="428" t="s">
        <v>54</v>
      </c>
      <c r="B11" s="429"/>
      <c r="C11" s="429"/>
      <c r="D11" s="429"/>
      <c r="E11" s="429"/>
      <c r="F11" s="429"/>
      <c r="G11" s="429"/>
      <c r="H11" s="429"/>
      <c r="I11" s="440"/>
      <c r="J11" s="429"/>
      <c r="K11" s="429"/>
      <c r="L11" s="429"/>
      <c r="M11" s="429"/>
      <c r="N11" s="429"/>
      <c r="O11" s="429"/>
      <c r="P11" s="429"/>
      <c r="Q11" s="429"/>
      <c r="R11" s="429"/>
      <c r="S11" s="429"/>
      <c r="T11" s="429"/>
      <c r="U11" s="429"/>
      <c r="V11" s="429"/>
      <c r="W11" s="429"/>
      <c r="X11" s="429"/>
      <c r="Y11" s="429"/>
      <c r="Z11" s="429"/>
      <c r="AA11" s="429"/>
      <c r="AB11" s="429"/>
      <c r="AC11" s="429"/>
    </row>
    <row r="12" spans="1:33" s="24" customFormat="1" ht="15.75" hidden="1" thickBot="1" x14ac:dyDescent="0.3">
      <c r="A12" s="26" t="s">
        <v>4</v>
      </c>
      <c r="B12" s="23">
        <v>10</v>
      </c>
      <c r="C12" s="23"/>
      <c r="I12" s="1"/>
      <c r="O12" s="188"/>
      <c r="P12" s="188"/>
      <c r="Q12" s="188"/>
      <c r="R12" s="198"/>
      <c r="X12" s="25"/>
      <c r="AA12" s="25"/>
      <c r="AB12" s="2"/>
      <c r="AC12" s="2"/>
      <c r="AF12" s="317"/>
      <c r="AG12" s="23"/>
    </row>
    <row r="13" spans="1:33" s="1" customFormat="1" ht="15.75" hidden="1" thickBot="1" x14ac:dyDescent="0.3">
      <c r="A13" s="27" t="s">
        <v>5</v>
      </c>
      <c r="B13" s="22">
        <v>4</v>
      </c>
      <c r="C13" s="22"/>
      <c r="O13" s="189"/>
      <c r="P13" s="189"/>
      <c r="Q13" s="189"/>
      <c r="R13" s="143"/>
      <c r="X13" s="2"/>
      <c r="AA13" s="2"/>
      <c r="AB13" s="2"/>
      <c r="AC13" s="2"/>
      <c r="AF13" s="318"/>
      <c r="AG13" s="22"/>
    </row>
    <row r="14" spans="1:33" s="1" customFormat="1" ht="15.75" hidden="1" thickBot="1" x14ac:dyDescent="0.3">
      <c r="A14" s="27" t="s">
        <v>6</v>
      </c>
      <c r="B14" s="22">
        <v>16</v>
      </c>
      <c r="C14" s="22"/>
      <c r="O14" s="189"/>
      <c r="P14" s="189"/>
      <c r="Q14" s="189"/>
      <c r="R14" s="143"/>
      <c r="X14" s="2"/>
      <c r="AA14" s="2"/>
      <c r="AB14" s="2"/>
      <c r="AC14" s="2"/>
      <c r="AF14" s="318"/>
      <c r="AG14" s="22"/>
    </row>
    <row r="15" spans="1:33" s="33" customFormat="1" ht="15.75" hidden="1" thickBot="1" x14ac:dyDescent="0.3">
      <c r="A15" s="35" t="s">
        <v>48</v>
      </c>
      <c r="B15" s="3">
        <f t="shared" ref="B15:AD15" si="4">SUM(B12/B5)</f>
        <v>0.33333333333333331</v>
      </c>
      <c r="C15" s="3" t="e">
        <f t="shared" si="4"/>
        <v>#DIV/0!</v>
      </c>
      <c r="D15" s="3" t="e">
        <f t="shared" si="4"/>
        <v>#DIV/0!</v>
      </c>
      <c r="E15" s="3" t="e">
        <f t="shared" si="4"/>
        <v>#DIV/0!</v>
      </c>
      <c r="F15" s="3" t="e">
        <f t="shared" si="4"/>
        <v>#DIV/0!</v>
      </c>
      <c r="G15" s="3" t="e">
        <f t="shared" si="4"/>
        <v>#DIV/0!</v>
      </c>
      <c r="H15" s="3" t="e">
        <f t="shared" si="4"/>
        <v>#DIV/0!</v>
      </c>
      <c r="I15" s="3" t="e">
        <f t="shared" si="4"/>
        <v>#DIV/0!</v>
      </c>
      <c r="J15" s="3" t="e">
        <f t="shared" si="4"/>
        <v>#DIV/0!</v>
      </c>
      <c r="K15" s="3" t="e">
        <f t="shared" si="4"/>
        <v>#DIV/0!</v>
      </c>
      <c r="L15" s="3" t="e">
        <f t="shared" si="4"/>
        <v>#DIV/0!</v>
      </c>
      <c r="M15" s="3" t="e">
        <f t="shared" si="4"/>
        <v>#DIV/0!</v>
      </c>
      <c r="N15" s="3" t="e">
        <f t="shared" si="4"/>
        <v>#DIV/0!</v>
      </c>
      <c r="O15" s="191" t="e">
        <f t="shared" si="4"/>
        <v>#DIV/0!</v>
      </c>
      <c r="P15" s="191" t="e">
        <f t="shared" si="4"/>
        <v>#DIV/0!</v>
      </c>
      <c r="Q15" s="191" t="e">
        <f t="shared" si="4"/>
        <v>#DIV/0!</v>
      </c>
      <c r="R15" s="200" t="e">
        <f t="shared" si="4"/>
        <v>#DIV/0!</v>
      </c>
      <c r="S15" s="3" t="e">
        <f t="shared" si="4"/>
        <v>#DIV/0!</v>
      </c>
      <c r="T15" s="3" t="e">
        <f t="shared" si="4"/>
        <v>#DIV/0!</v>
      </c>
      <c r="U15" s="3" t="e">
        <f t="shared" si="4"/>
        <v>#DIV/0!</v>
      </c>
      <c r="V15" s="3" t="e">
        <f t="shared" si="4"/>
        <v>#DIV/0!</v>
      </c>
      <c r="W15" s="3" t="e">
        <f t="shared" si="4"/>
        <v>#DIV/0!</v>
      </c>
      <c r="X15" s="3" t="e">
        <f t="shared" si="4"/>
        <v>#DIV/0!</v>
      </c>
      <c r="Y15" s="3" t="e">
        <f t="shared" si="4"/>
        <v>#DIV/0!</v>
      </c>
      <c r="Z15" s="3" t="e">
        <f t="shared" si="4"/>
        <v>#DIV/0!</v>
      </c>
      <c r="AA15" s="3" t="e">
        <f t="shared" si="4"/>
        <v>#DIV/0!</v>
      </c>
      <c r="AB15" s="3" t="e">
        <f t="shared" si="4"/>
        <v>#DIV/0!</v>
      </c>
      <c r="AC15" s="3" t="e">
        <f t="shared" si="4"/>
        <v>#DIV/0!</v>
      </c>
      <c r="AD15" s="3" t="e">
        <f t="shared" si="4"/>
        <v>#DIV/0!</v>
      </c>
      <c r="AF15" s="319" t="e">
        <f t="shared" ref="AF15" si="5">SUM(AF12/AF5)</f>
        <v>#DIV/0!</v>
      </c>
      <c r="AG15" s="313"/>
    </row>
    <row r="16" spans="1:33" s="33" customFormat="1" ht="15.75" hidden="1" thickBot="1" x14ac:dyDescent="0.3">
      <c r="A16" s="35" t="s">
        <v>46</v>
      </c>
      <c r="B16" s="3">
        <f t="shared" ref="B16:AD16" si="6">SUM(B13/B5)</f>
        <v>0.13333333333333333</v>
      </c>
      <c r="C16" s="3" t="e">
        <f t="shared" si="6"/>
        <v>#DIV/0!</v>
      </c>
      <c r="D16" s="3" t="e">
        <f t="shared" si="6"/>
        <v>#DIV/0!</v>
      </c>
      <c r="E16" s="3" t="e">
        <f t="shared" si="6"/>
        <v>#DIV/0!</v>
      </c>
      <c r="F16" s="3" t="e">
        <f t="shared" si="6"/>
        <v>#DIV/0!</v>
      </c>
      <c r="G16" s="3" t="e">
        <f t="shared" si="6"/>
        <v>#DIV/0!</v>
      </c>
      <c r="H16" s="3" t="e">
        <f t="shared" si="6"/>
        <v>#DIV/0!</v>
      </c>
      <c r="I16" s="3" t="e">
        <f t="shared" si="6"/>
        <v>#DIV/0!</v>
      </c>
      <c r="J16" s="3" t="e">
        <f t="shared" si="6"/>
        <v>#DIV/0!</v>
      </c>
      <c r="K16" s="3" t="e">
        <f t="shared" si="6"/>
        <v>#DIV/0!</v>
      </c>
      <c r="L16" s="3" t="e">
        <f t="shared" si="6"/>
        <v>#DIV/0!</v>
      </c>
      <c r="M16" s="3" t="e">
        <f t="shared" si="6"/>
        <v>#DIV/0!</v>
      </c>
      <c r="N16" s="3" t="e">
        <f t="shared" si="6"/>
        <v>#DIV/0!</v>
      </c>
      <c r="O16" s="191" t="e">
        <f t="shared" si="6"/>
        <v>#DIV/0!</v>
      </c>
      <c r="P16" s="191" t="e">
        <f t="shared" si="6"/>
        <v>#DIV/0!</v>
      </c>
      <c r="Q16" s="191" t="e">
        <f t="shared" si="6"/>
        <v>#DIV/0!</v>
      </c>
      <c r="R16" s="200" t="e">
        <f t="shared" si="6"/>
        <v>#DIV/0!</v>
      </c>
      <c r="S16" s="3" t="e">
        <f t="shared" si="6"/>
        <v>#DIV/0!</v>
      </c>
      <c r="T16" s="3" t="e">
        <f t="shared" si="6"/>
        <v>#DIV/0!</v>
      </c>
      <c r="U16" s="3" t="e">
        <f t="shared" si="6"/>
        <v>#DIV/0!</v>
      </c>
      <c r="V16" s="3" t="e">
        <f t="shared" si="6"/>
        <v>#DIV/0!</v>
      </c>
      <c r="W16" s="3" t="e">
        <f t="shared" si="6"/>
        <v>#DIV/0!</v>
      </c>
      <c r="X16" s="3" t="e">
        <f t="shared" si="6"/>
        <v>#DIV/0!</v>
      </c>
      <c r="Y16" s="3" t="e">
        <f t="shared" si="6"/>
        <v>#DIV/0!</v>
      </c>
      <c r="Z16" s="3" t="e">
        <f t="shared" si="6"/>
        <v>#DIV/0!</v>
      </c>
      <c r="AA16" s="3" t="e">
        <f t="shared" si="6"/>
        <v>#DIV/0!</v>
      </c>
      <c r="AB16" s="3" t="e">
        <f t="shared" si="6"/>
        <v>#DIV/0!</v>
      </c>
      <c r="AC16" s="3" t="e">
        <f t="shared" si="6"/>
        <v>#DIV/0!</v>
      </c>
      <c r="AD16" s="3" t="e">
        <f t="shared" si="6"/>
        <v>#DIV/0!</v>
      </c>
      <c r="AF16" s="319" t="e">
        <f t="shared" ref="AF16" si="7">SUM(AF13/AF5)</f>
        <v>#DIV/0!</v>
      </c>
      <c r="AG16" s="313"/>
    </row>
    <row r="17" spans="1:33" s="33" customFormat="1" ht="15.75" hidden="1" thickBot="1" x14ac:dyDescent="0.3">
      <c r="A17" s="34" t="s">
        <v>52</v>
      </c>
      <c r="B17" s="3">
        <f t="shared" ref="B17:AD17" si="8">SUM(B14/B5)</f>
        <v>0.53333333333333333</v>
      </c>
      <c r="C17" s="3" t="e">
        <f t="shared" si="8"/>
        <v>#DIV/0!</v>
      </c>
      <c r="D17" s="3" t="e">
        <f t="shared" si="8"/>
        <v>#DIV/0!</v>
      </c>
      <c r="E17" s="3" t="e">
        <f t="shared" si="8"/>
        <v>#DIV/0!</v>
      </c>
      <c r="F17" s="3" t="e">
        <f t="shared" si="8"/>
        <v>#DIV/0!</v>
      </c>
      <c r="G17" s="3" t="e">
        <f t="shared" si="8"/>
        <v>#DIV/0!</v>
      </c>
      <c r="H17" s="3" t="e">
        <f t="shared" si="8"/>
        <v>#DIV/0!</v>
      </c>
      <c r="I17" s="3" t="e">
        <f t="shared" si="8"/>
        <v>#DIV/0!</v>
      </c>
      <c r="J17" s="3" t="e">
        <f t="shared" si="8"/>
        <v>#DIV/0!</v>
      </c>
      <c r="K17" s="3" t="e">
        <f t="shared" si="8"/>
        <v>#DIV/0!</v>
      </c>
      <c r="L17" s="3" t="e">
        <f t="shared" si="8"/>
        <v>#DIV/0!</v>
      </c>
      <c r="M17" s="3" t="e">
        <f t="shared" si="8"/>
        <v>#DIV/0!</v>
      </c>
      <c r="N17" s="3" t="e">
        <f t="shared" si="8"/>
        <v>#DIV/0!</v>
      </c>
      <c r="O17" s="191" t="e">
        <f t="shared" si="8"/>
        <v>#DIV/0!</v>
      </c>
      <c r="P17" s="191" t="e">
        <f t="shared" si="8"/>
        <v>#DIV/0!</v>
      </c>
      <c r="Q17" s="191" t="e">
        <f t="shared" si="8"/>
        <v>#DIV/0!</v>
      </c>
      <c r="R17" s="200" t="e">
        <f t="shared" si="8"/>
        <v>#DIV/0!</v>
      </c>
      <c r="S17" s="3" t="e">
        <f t="shared" si="8"/>
        <v>#DIV/0!</v>
      </c>
      <c r="T17" s="3" t="e">
        <f t="shared" si="8"/>
        <v>#DIV/0!</v>
      </c>
      <c r="U17" s="3" t="e">
        <f t="shared" si="8"/>
        <v>#DIV/0!</v>
      </c>
      <c r="V17" s="3" t="e">
        <f t="shared" si="8"/>
        <v>#DIV/0!</v>
      </c>
      <c r="W17" s="3" t="e">
        <f t="shared" si="8"/>
        <v>#DIV/0!</v>
      </c>
      <c r="X17" s="3" t="e">
        <f t="shared" si="8"/>
        <v>#DIV/0!</v>
      </c>
      <c r="Y17" s="3" t="e">
        <f t="shared" si="8"/>
        <v>#DIV/0!</v>
      </c>
      <c r="Z17" s="3" t="e">
        <f t="shared" si="8"/>
        <v>#DIV/0!</v>
      </c>
      <c r="AA17" s="3" t="e">
        <f t="shared" si="8"/>
        <v>#DIV/0!</v>
      </c>
      <c r="AB17" s="3" t="e">
        <f t="shared" si="8"/>
        <v>#DIV/0!</v>
      </c>
      <c r="AC17" s="3" t="e">
        <f t="shared" si="8"/>
        <v>#DIV/0!</v>
      </c>
      <c r="AD17" s="3" t="e">
        <f t="shared" si="8"/>
        <v>#DIV/0!</v>
      </c>
      <c r="AF17" s="319" t="e">
        <f t="shared" ref="AF17" si="9">SUM(AF14/AF5)</f>
        <v>#DIV/0!</v>
      </c>
      <c r="AG17" s="313"/>
    </row>
    <row r="18" spans="1:33" s="434" customFormat="1" ht="15.75" hidden="1" thickBot="1" x14ac:dyDescent="0.3"/>
    <row r="19" spans="1:33" s="434" customFormat="1" ht="15.75" hidden="1" thickBot="1" x14ac:dyDescent="0.3"/>
    <row r="20" spans="1:33" s="20" customFormat="1" ht="15.75" hidden="1" thickBot="1" x14ac:dyDescent="0.3">
      <c r="A20" s="115" t="s">
        <v>136</v>
      </c>
      <c r="B20" s="53">
        <v>44075</v>
      </c>
      <c r="C20" s="53">
        <v>44076</v>
      </c>
      <c r="D20" s="53">
        <v>44077</v>
      </c>
      <c r="E20" s="53">
        <v>44078</v>
      </c>
      <c r="F20" s="53">
        <v>44079</v>
      </c>
      <c r="G20" s="53">
        <v>44080</v>
      </c>
      <c r="H20" s="53">
        <v>44081</v>
      </c>
      <c r="I20" s="53">
        <v>44082</v>
      </c>
      <c r="J20" s="53">
        <v>44083</v>
      </c>
      <c r="K20" s="53">
        <v>44084</v>
      </c>
      <c r="L20" s="53">
        <v>44085</v>
      </c>
      <c r="M20" s="53">
        <v>44086</v>
      </c>
      <c r="N20" s="53">
        <v>44087</v>
      </c>
      <c r="O20" s="192">
        <v>44088</v>
      </c>
      <c r="P20" s="192">
        <v>44089</v>
      </c>
      <c r="Q20" s="192">
        <v>44090</v>
      </c>
      <c r="R20" s="201">
        <v>44091</v>
      </c>
      <c r="S20" s="53">
        <v>44092</v>
      </c>
      <c r="T20" s="53">
        <v>44093</v>
      </c>
      <c r="U20" s="53">
        <v>44094</v>
      </c>
      <c r="V20" s="53">
        <v>44095</v>
      </c>
      <c r="W20" s="53">
        <v>44096</v>
      </c>
      <c r="X20" s="53">
        <v>44097</v>
      </c>
      <c r="Y20" s="53">
        <v>44098</v>
      </c>
      <c r="Z20" s="53">
        <v>44099</v>
      </c>
      <c r="AA20" s="53">
        <v>44100</v>
      </c>
      <c r="AB20" s="53">
        <v>44101</v>
      </c>
      <c r="AC20" s="53">
        <v>44102</v>
      </c>
      <c r="AD20" s="20" t="s">
        <v>126</v>
      </c>
      <c r="AF20" s="320" t="s">
        <v>126</v>
      </c>
      <c r="AG20" s="314"/>
    </row>
    <row r="21" spans="1:33" s="25" customFormat="1" ht="15.75" hidden="1" thickBot="1" x14ac:dyDescent="0.3">
      <c r="A21" s="50" t="s">
        <v>0</v>
      </c>
      <c r="B21" s="51">
        <v>103</v>
      </c>
      <c r="D21" s="24"/>
      <c r="O21" s="188"/>
      <c r="P21" s="188"/>
      <c r="Q21" s="188"/>
      <c r="R21" s="198"/>
      <c r="AB21" s="52"/>
      <c r="AC21" s="52"/>
      <c r="AF21" s="321"/>
      <c r="AG21" s="51"/>
    </row>
    <row r="22" spans="1:33" s="2" customFormat="1" ht="15.75" hidden="1" thickBot="1" x14ac:dyDescent="0.3">
      <c r="A22" s="39" t="s">
        <v>1</v>
      </c>
      <c r="B22" s="38">
        <v>40</v>
      </c>
      <c r="D22" s="1"/>
      <c r="O22" s="189"/>
      <c r="P22" s="189"/>
      <c r="Q22" s="189"/>
      <c r="R22" s="143"/>
      <c r="AF22" s="322"/>
      <c r="AG22" s="38"/>
    </row>
    <row r="23" spans="1:33" s="2" customFormat="1" ht="15.75" hidden="1" thickBot="1" x14ac:dyDescent="0.3">
      <c r="A23" s="39" t="s">
        <v>2</v>
      </c>
      <c r="B23" s="38">
        <v>63</v>
      </c>
      <c r="D23" s="1"/>
      <c r="O23" s="189"/>
      <c r="P23" s="189"/>
      <c r="Q23" s="189"/>
      <c r="R23" s="143"/>
      <c r="AF23" s="322"/>
      <c r="AG23" s="38"/>
    </row>
    <row r="24" spans="1:33" s="2" customFormat="1" ht="15.75" hidden="1" thickBot="1" x14ac:dyDescent="0.3">
      <c r="A24" s="39" t="s">
        <v>3</v>
      </c>
      <c r="B24" s="69">
        <v>4.4814814814814814E-2</v>
      </c>
      <c r="C24" s="4"/>
      <c r="D24" s="64"/>
      <c r="E24" s="4"/>
      <c r="F24" s="4"/>
      <c r="G24" s="4"/>
      <c r="H24" s="4"/>
      <c r="I24" s="4"/>
      <c r="J24" s="4"/>
      <c r="K24" s="4"/>
      <c r="L24" s="4"/>
      <c r="M24" s="4"/>
      <c r="N24" s="4"/>
      <c r="O24" s="190"/>
      <c r="P24" s="190"/>
      <c r="Q24" s="190"/>
      <c r="R24" s="199"/>
      <c r="S24" s="4"/>
      <c r="T24" s="4"/>
      <c r="U24" s="4"/>
      <c r="V24" s="4"/>
      <c r="W24" s="4"/>
      <c r="X24" s="4"/>
      <c r="Y24" s="4"/>
      <c r="Z24" s="4"/>
      <c r="AA24" s="4"/>
      <c r="AB24" s="4"/>
      <c r="AC24" s="4"/>
      <c r="AF24" s="322"/>
      <c r="AG24" s="38"/>
    </row>
    <row r="25" spans="1:33" s="2" customFormat="1" ht="15.75" hidden="1" thickBot="1" x14ac:dyDescent="0.3">
      <c r="A25" s="39" t="s">
        <v>50</v>
      </c>
      <c r="B25" s="69">
        <v>8.8425925925925911E-3</v>
      </c>
      <c r="C25" s="4"/>
      <c r="D25" s="64"/>
      <c r="E25" s="4"/>
      <c r="F25" s="4"/>
      <c r="G25" s="4"/>
      <c r="H25" s="4"/>
      <c r="I25" s="4"/>
      <c r="J25" s="4"/>
      <c r="K25" s="4"/>
      <c r="L25" s="4"/>
      <c r="M25" s="4"/>
      <c r="N25" s="4"/>
      <c r="O25" s="190"/>
      <c r="P25" s="190"/>
      <c r="Q25" s="190"/>
      <c r="R25" s="199"/>
      <c r="S25" s="4"/>
      <c r="T25" s="4"/>
      <c r="U25" s="4"/>
      <c r="V25" s="4"/>
      <c r="W25" s="4"/>
      <c r="X25" s="4"/>
      <c r="Y25" s="4"/>
      <c r="Z25" s="4"/>
      <c r="AA25" s="5"/>
      <c r="AB25" s="5"/>
      <c r="AC25" s="5"/>
      <c r="AF25" s="322"/>
      <c r="AG25" s="38"/>
    </row>
    <row r="26" spans="1:33" s="2" customFormat="1" ht="15.75" hidden="1" thickBot="1" x14ac:dyDescent="0.3">
      <c r="A26" s="39" t="s">
        <v>125</v>
      </c>
      <c r="B26" s="69">
        <v>2.1666666666666667E-2</v>
      </c>
      <c r="C26" s="4"/>
      <c r="D26" s="64"/>
      <c r="E26" s="4"/>
      <c r="F26" s="4"/>
      <c r="G26" s="4"/>
      <c r="H26" s="4"/>
      <c r="I26" s="4"/>
      <c r="J26" s="4"/>
      <c r="K26" s="4"/>
      <c r="L26" s="4"/>
      <c r="M26" s="4"/>
      <c r="N26" s="4"/>
      <c r="O26" s="190"/>
      <c r="P26" s="190"/>
      <c r="Q26" s="190"/>
      <c r="R26" s="199"/>
      <c r="S26" s="4"/>
      <c r="T26" s="4"/>
      <c r="U26" s="4"/>
      <c r="V26" s="4"/>
      <c r="W26" s="4"/>
      <c r="X26" s="4"/>
      <c r="Y26" s="4"/>
      <c r="Z26" s="4"/>
      <c r="AA26" s="5"/>
      <c r="AB26" s="5"/>
      <c r="AC26" s="5"/>
      <c r="AF26" s="322"/>
      <c r="AG26" s="38"/>
    </row>
    <row r="27" spans="1:33" s="17" customFormat="1" ht="15.75" hidden="1" thickBot="1" x14ac:dyDescent="0.3">
      <c r="A27" s="37" t="s">
        <v>51</v>
      </c>
      <c r="B27" s="33">
        <f t="shared" ref="B27:AD27" si="10">SUM(B22/B21)</f>
        <v>0.38834951456310679</v>
      </c>
      <c r="C27" s="33" t="e">
        <f t="shared" si="10"/>
        <v>#DIV/0!</v>
      </c>
      <c r="D27" s="3" t="e">
        <f t="shared" si="10"/>
        <v>#DIV/0!</v>
      </c>
      <c r="E27" s="33" t="e">
        <f t="shared" si="10"/>
        <v>#DIV/0!</v>
      </c>
      <c r="F27" s="33" t="e">
        <f t="shared" si="10"/>
        <v>#DIV/0!</v>
      </c>
      <c r="G27" s="33" t="e">
        <f t="shared" si="10"/>
        <v>#DIV/0!</v>
      </c>
      <c r="H27" s="33" t="e">
        <f t="shared" si="10"/>
        <v>#DIV/0!</v>
      </c>
      <c r="I27" s="33" t="e">
        <f t="shared" si="10"/>
        <v>#DIV/0!</v>
      </c>
      <c r="J27" s="33" t="e">
        <f t="shared" si="10"/>
        <v>#DIV/0!</v>
      </c>
      <c r="K27" s="33" t="e">
        <f t="shared" si="10"/>
        <v>#DIV/0!</v>
      </c>
      <c r="L27" s="33" t="e">
        <f t="shared" si="10"/>
        <v>#DIV/0!</v>
      </c>
      <c r="M27" s="33" t="e">
        <f t="shared" si="10"/>
        <v>#DIV/0!</v>
      </c>
      <c r="N27" s="33" t="e">
        <f t="shared" si="10"/>
        <v>#DIV/0!</v>
      </c>
      <c r="O27" s="193" t="e">
        <f t="shared" si="10"/>
        <v>#DIV/0!</v>
      </c>
      <c r="P27" s="193" t="e">
        <f t="shared" si="10"/>
        <v>#DIV/0!</v>
      </c>
      <c r="Q27" s="193" t="e">
        <f t="shared" si="10"/>
        <v>#DIV/0!</v>
      </c>
      <c r="R27" s="202" t="e">
        <f t="shared" si="10"/>
        <v>#DIV/0!</v>
      </c>
      <c r="S27" s="33" t="e">
        <f t="shared" si="10"/>
        <v>#DIV/0!</v>
      </c>
      <c r="T27" s="33" t="e">
        <f t="shared" si="10"/>
        <v>#DIV/0!</v>
      </c>
      <c r="U27" s="33" t="e">
        <f t="shared" si="10"/>
        <v>#DIV/0!</v>
      </c>
      <c r="V27" s="33" t="e">
        <f t="shared" si="10"/>
        <v>#DIV/0!</v>
      </c>
      <c r="W27" s="33" t="e">
        <f t="shared" si="10"/>
        <v>#DIV/0!</v>
      </c>
      <c r="X27" s="33" t="e">
        <f t="shared" si="10"/>
        <v>#DIV/0!</v>
      </c>
      <c r="Y27" s="33" t="e">
        <f t="shared" si="10"/>
        <v>#DIV/0!</v>
      </c>
      <c r="Z27" s="33" t="e">
        <f t="shared" si="10"/>
        <v>#DIV/0!</v>
      </c>
      <c r="AA27" s="33" t="e">
        <f t="shared" si="10"/>
        <v>#DIV/0!</v>
      </c>
      <c r="AB27" s="33" t="e">
        <f t="shared" si="10"/>
        <v>#DIV/0!</v>
      </c>
      <c r="AC27" s="33" t="e">
        <f t="shared" si="10"/>
        <v>#DIV/0!</v>
      </c>
      <c r="AD27" s="33" t="e">
        <f t="shared" si="10"/>
        <v>#DIV/0!</v>
      </c>
      <c r="AF27" s="323" t="e">
        <f t="shared" ref="AF27" si="11">SUM(AF22/AF21)</f>
        <v>#DIV/0!</v>
      </c>
      <c r="AG27" s="312"/>
    </row>
    <row r="28" spans="1:33" s="17" customFormat="1" ht="15.75" hidden="1" thickBot="1" x14ac:dyDescent="0.3">
      <c r="A28" s="36" t="s">
        <v>45</v>
      </c>
      <c r="B28" s="33">
        <f t="shared" ref="B28:AD28" si="12">SUM(B23/B21)</f>
        <v>0.61165048543689315</v>
      </c>
      <c r="C28" s="33" t="e">
        <f t="shared" si="12"/>
        <v>#DIV/0!</v>
      </c>
      <c r="D28" s="3" t="e">
        <f t="shared" si="12"/>
        <v>#DIV/0!</v>
      </c>
      <c r="E28" s="33" t="e">
        <f t="shared" si="12"/>
        <v>#DIV/0!</v>
      </c>
      <c r="F28" s="33" t="e">
        <f t="shared" si="12"/>
        <v>#DIV/0!</v>
      </c>
      <c r="G28" s="33" t="e">
        <f t="shared" si="12"/>
        <v>#DIV/0!</v>
      </c>
      <c r="H28" s="33" t="e">
        <f t="shared" si="12"/>
        <v>#DIV/0!</v>
      </c>
      <c r="I28" s="33" t="e">
        <f t="shared" si="12"/>
        <v>#DIV/0!</v>
      </c>
      <c r="J28" s="33" t="e">
        <f t="shared" si="12"/>
        <v>#DIV/0!</v>
      </c>
      <c r="K28" s="33" t="e">
        <f t="shared" si="12"/>
        <v>#DIV/0!</v>
      </c>
      <c r="L28" s="33" t="e">
        <f t="shared" si="12"/>
        <v>#DIV/0!</v>
      </c>
      <c r="M28" s="33" t="e">
        <f t="shared" si="12"/>
        <v>#DIV/0!</v>
      </c>
      <c r="N28" s="33" t="e">
        <f t="shared" si="12"/>
        <v>#DIV/0!</v>
      </c>
      <c r="O28" s="193" t="e">
        <f t="shared" si="12"/>
        <v>#DIV/0!</v>
      </c>
      <c r="P28" s="193" t="e">
        <f t="shared" si="12"/>
        <v>#DIV/0!</v>
      </c>
      <c r="Q28" s="193" t="e">
        <f t="shared" si="12"/>
        <v>#DIV/0!</v>
      </c>
      <c r="R28" s="202" t="e">
        <f t="shared" si="12"/>
        <v>#DIV/0!</v>
      </c>
      <c r="S28" s="33" t="e">
        <f t="shared" si="12"/>
        <v>#DIV/0!</v>
      </c>
      <c r="T28" s="33" t="e">
        <f t="shared" si="12"/>
        <v>#DIV/0!</v>
      </c>
      <c r="U28" s="33" t="e">
        <f t="shared" si="12"/>
        <v>#DIV/0!</v>
      </c>
      <c r="V28" s="33" t="e">
        <f t="shared" si="12"/>
        <v>#DIV/0!</v>
      </c>
      <c r="W28" s="33" t="e">
        <f t="shared" si="12"/>
        <v>#DIV/0!</v>
      </c>
      <c r="X28" s="33" t="e">
        <f t="shared" si="12"/>
        <v>#DIV/0!</v>
      </c>
      <c r="Y28" s="33" t="e">
        <f t="shared" si="12"/>
        <v>#DIV/0!</v>
      </c>
      <c r="Z28" s="33" t="e">
        <f t="shared" si="12"/>
        <v>#DIV/0!</v>
      </c>
      <c r="AA28" s="33" t="e">
        <f t="shared" si="12"/>
        <v>#DIV/0!</v>
      </c>
      <c r="AB28" s="33" t="e">
        <f t="shared" si="12"/>
        <v>#DIV/0!</v>
      </c>
      <c r="AC28" s="33" t="e">
        <f t="shared" si="12"/>
        <v>#DIV/0!</v>
      </c>
      <c r="AD28" s="33" t="e">
        <f t="shared" si="12"/>
        <v>#DIV/0!</v>
      </c>
      <c r="AF28" s="323" t="e">
        <f t="shared" ref="AF28" si="13">SUM(AF23/AF21)</f>
        <v>#DIV/0!</v>
      </c>
      <c r="AG28" s="312"/>
    </row>
    <row r="29" spans="1:33" s="438" customFormat="1" ht="15.75" hidden="1" thickBot="1" x14ac:dyDescent="0.3">
      <c r="A29" s="436" t="s">
        <v>53</v>
      </c>
      <c r="B29" s="437"/>
      <c r="C29" s="437"/>
      <c r="D29" s="437"/>
      <c r="E29" s="437"/>
      <c r="F29" s="437"/>
      <c r="G29" s="437"/>
      <c r="H29" s="437"/>
      <c r="I29" s="437"/>
      <c r="J29" s="437"/>
      <c r="K29" s="437"/>
      <c r="L29" s="437"/>
      <c r="M29" s="437"/>
      <c r="N29" s="437"/>
      <c r="O29" s="437"/>
      <c r="P29" s="437"/>
      <c r="Q29" s="437"/>
      <c r="R29" s="437"/>
      <c r="S29" s="437"/>
      <c r="T29" s="437"/>
      <c r="U29" s="437"/>
      <c r="V29" s="437"/>
      <c r="W29" s="437"/>
      <c r="X29" s="437"/>
      <c r="Y29" s="437"/>
      <c r="Z29" s="437"/>
      <c r="AA29" s="437"/>
      <c r="AB29" s="437"/>
      <c r="AC29" s="437"/>
    </row>
    <row r="30" spans="1:33" s="25" customFormat="1" ht="15.75" hidden="1" thickBot="1" x14ac:dyDescent="0.3">
      <c r="A30" s="32" t="s">
        <v>9</v>
      </c>
      <c r="B30" s="25">
        <v>21</v>
      </c>
      <c r="D30" s="24"/>
      <c r="O30" s="188"/>
      <c r="P30" s="188"/>
      <c r="Q30" s="188"/>
      <c r="R30" s="198"/>
      <c r="AF30" s="321"/>
      <c r="AG30" s="51"/>
    </row>
    <row r="31" spans="1:33" s="2" customFormat="1" ht="15.75" hidden="1" thickBot="1" x14ac:dyDescent="0.3">
      <c r="A31" s="21" t="s">
        <v>5</v>
      </c>
      <c r="B31" s="2">
        <v>9</v>
      </c>
      <c r="D31" s="1"/>
      <c r="O31" s="189"/>
      <c r="P31" s="189"/>
      <c r="Q31" s="189"/>
      <c r="R31" s="143"/>
      <c r="AF31" s="322"/>
      <c r="AG31" s="38"/>
    </row>
    <row r="32" spans="1:33" s="2" customFormat="1" ht="15.75" hidden="1" thickBot="1" x14ac:dyDescent="0.3">
      <c r="A32" s="21" t="s">
        <v>6</v>
      </c>
      <c r="B32" s="2">
        <v>33</v>
      </c>
      <c r="D32" s="1"/>
      <c r="O32" s="189"/>
      <c r="P32" s="189"/>
      <c r="Q32" s="189"/>
      <c r="R32" s="143"/>
      <c r="AF32" s="322"/>
      <c r="AG32" s="38"/>
    </row>
    <row r="33" spans="1:34" s="33" customFormat="1" ht="15.75" hidden="1" thickBot="1" x14ac:dyDescent="0.3">
      <c r="A33" s="35" t="s">
        <v>48</v>
      </c>
      <c r="B33" s="3">
        <f t="shared" ref="B33:AD33" si="14">SUM(B30/B23)</f>
        <v>0.33333333333333331</v>
      </c>
      <c r="C33" s="3" t="e">
        <f t="shared" si="14"/>
        <v>#DIV/0!</v>
      </c>
      <c r="D33" s="3" t="e">
        <f t="shared" si="14"/>
        <v>#DIV/0!</v>
      </c>
      <c r="E33" s="3" t="e">
        <f t="shared" si="14"/>
        <v>#DIV/0!</v>
      </c>
      <c r="F33" s="3" t="e">
        <f t="shared" si="14"/>
        <v>#DIV/0!</v>
      </c>
      <c r="G33" s="3" t="e">
        <f t="shared" si="14"/>
        <v>#DIV/0!</v>
      </c>
      <c r="H33" s="3" t="e">
        <f t="shared" si="14"/>
        <v>#DIV/0!</v>
      </c>
      <c r="I33" s="3" t="e">
        <f t="shared" si="14"/>
        <v>#DIV/0!</v>
      </c>
      <c r="J33" s="3" t="e">
        <f t="shared" si="14"/>
        <v>#DIV/0!</v>
      </c>
      <c r="K33" s="3" t="e">
        <f t="shared" si="14"/>
        <v>#DIV/0!</v>
      </c>
      <c r="L33" s="3" t="e">
        <f t="shared" si="14"/>
        <v>#DIV/0!</v>
      </c>
      <c r="M33" s="3" t="e">
        <f t="shared" si="14"/>
        <v>#DIV/0!</v>
      </c>
      <c r="N33" s="3" t="e">
        <f t="shared" si="14"/>
        <v>#DIV/0!</v>
      </c>
      <c r="O33" s="191" t="e">
        <f t="shared" si="14"/>
        <v>#DIV/0!</v>
      </c>
      <c r="P33" s="191" t="e">
        <f t="shared" si="14"/>
        <v>#DIV/0!</v>
      </c>
      <c r="Q33" s="191" t="e">
        <f t="shared" si="14"/>
        <v>#DIV/0!</v>
      </c>
      <c r="R33" s="200" t="e">
        <f t="shared" si="14"/>
        <v>#DIV/0!</v>
      </c>
      <c r="S33" s="3" t="e">
        <f t="shared" si="14"/>
        <v>#DIV/0!</v>
      </c>
      <c r="T33" s="3" t="e">
        <f t="shared" si="14"/>
        <v>#DIV/0!</v>
      </c>
      <c r="U33" s="3" t="e">
        <f t="shared" si="14"/>
        <v>#DIV/0!</v>
      </c>
      <c r="V33" s="3" t="e">
        <f t="shared" si="14"/>
        <v>#DIV/0!</v>
      </c>
      <c r="W33" s="3" t="e">
        <f t="shared" si="14"/>
        <v>#DIV/0!</v>
      </c>
      <c r="X33" s="3" t="e">
        <f t="shared" si="14"/>
        <v>#DIV/0!</v>
      </c>
      <c r="Y33" s="3" t="e">
        <f t="shared" si="14"/>
        <v>#DIV/0!</v>
      </c>
      <c r="Z33" s="3" t="e">
        <f t="shared" si="14"/>
        <v>#DIV/0!</v>
      </c>
      <c r="AA33" s="3" t="e">
        <f t="shared" si="14"/>
        <v>#DIV/0!</v>
      </c>
      <c r="AB33" s="3" t="e">
        <f t="shared" si="14"/>
        <v>#DIV/0!</v>
      </c>
      <c r="AC33" s="3" t="e">
        <f t="shared" si="14"/>
        <v>#DIV/0!</v>
      </c>
      <c r="AD33" s="3" t="e">
        <f t="shared" si="14"/>
        <v>#DIV/0!</v>
      </c>
      <c r="AF33" s="319" t="e">
        <f t="shared" ref="AF33" si="15">SUM(AF30/AF23)</f>
        <v>#DIV/0!</v>
      </c>
      <c r="AG33" s="313"/>
    </row>
    <row r="34" spans="1:34" s="33" customFormat="1" ht="15.75" hidden="1" thickBot="1" x14ac:dyDescent="0.3">
      <c r="A34" s="35" t="s">
        <v>46</v>
      </c>
      <c r="B34" s="3">
        <f t="shared" ref="B34:AD34" si="16">SUM(B31/B23)</f>
        <v>0.14285714285714285</v>
      </c>
      <c r="C34" s="3" t="e">
        <f t="shared" si="16"/>
        <v>#DIV/0!</v>
      </c>
      <c r="D34" s="3" t="e">
        <f t="shared" si="16"/>
        <v>#DIV/0!</v>
      </c>
      <c r="E34" s="3" t="e">
        <f t="shared" si="16"/>
        <v>#DIV/0!</v>
      </c>
      <c r="F34" s="3" t="e">
        <f t="shared" si="16"/>
        <v>#DIV/0!</v>
      </c>
      <c r="G34" s="3" t="e">
        <f t="shared" si="16"/>
        <v>#DIV/0!</v>
      </c>
      <c r="H34" s="3" t="e">
        <f t="shared" si="16"/>
        <v>#DIV/0!</v>
      </c>
      <c r="I34" s="3" t="e">
        <f t="shared" si="16"/>
        <v>#DIV/0!</v>
      </c>
      <c r="J34" s="3" t="e">
        <f t="shared" si="16"/>
        <v>#DIV/0!</v>
      </c>
      <c r="K34" s="3" t="e">
        <f t="shared" si="16"/>
        <v>#DIV/0!</v>
      </c>
      <c r="L34" s="3" t="e">
        <f t="shared" si="16"/>
        <v>#DIV/0!</v>
      </c>
      <c r="M34" s="3" t="e">
        <f t="shared" si="16"/>
        <v>#DIV/0!</v>
      </c>
      <c r="N34" s="3" t="e">
        <f t="shared" si="16"/>
        <v>#DIV/0!</v>
      </c>
      <c r="O34" s="191" t="e">
        <f t="shared" si="16"/>
        <v>#DIV/0!</v>
      </c>
      <c r="P34" s="191" t="e">
        <f t="shared" si="16"/>
        <v>#DIV/0!</v>
      </c>
      <c r="Q34" s="191" t="e">
        <f t="shared" si="16"/>
        <v>#DIV/0!</v>
      </c>
      <c r="R34" s="200" t="e">
        <f t="shared" si="16"/>
        <v>#DIV/0!</v>
      </c>
      <c r="S34" s="3" t="e">
        <f t="shared" si="16"/>
        <v>#DIV/0!</v>
      </c>
      <c r="T34" s="3" t="e">
        <f t="shared" si="16"/>
        <v>#DIV/0!</v>
      </c>
      <c r="U34" s="3" t="e">
        <f t="shared" si="16"/>
        <v>#DIV/0!</v>
      </c>
      <c r="V34" s="3" t="e">
        <f t="shared" si="16"/>
        <v>#DIV/0!</v>
      </c>
      <c r="W34" s="3" t="e">
        <f t="shared" si="16"/>
        <v>#DIV/0!</v>
      </c>
      <c r="X34" s="3" t="e">
        <f t="shared" si="16"/>
        <v>#DIV/0!</v>
      </c>
      <c r="Y34" s="3" t="e">
        <f t="shared" si="16"/>
        <v>#DIV/0!</v>
      </c>
      <c r="Z34" s="3" t="e">
        <f t="shared" si="16"/>
        <v>#DIV/0!</v>
      </c>
      <c r="AA34" s="3" t="e">
        <f t="shared" si="16"/>
        <v>#DIV/0!</v>
      </c>
      <c r="AB34" s="3" t="e">
        <f t="shared" si="16"/>
        <v>#DIV/0!</v>
      </c>
      <c r="AC34" s="3" t="e">
        <f t="shared" si="16"/>
        <v>#DIV/0!</v>
      </c>
      <c r="AD34" s="3" t="e">
        <f t="shared" si="16"/>
        <v>#DIV/0!</v>
      </c>
      <c r="AF34" s="319" t="e">
        <f t="shared" ref="AF34" si="17">SUM(AF31/AF23)</f>
        <v>#DIV/0!</v>
      </c>
      <c r="AG34" s="313"/>
    </row>
    <row r="35" spans="1:34" s="33" customFormat="1" ht="15.75" hidden="1" thickBot="1" x14ac:dyDescent="0.3">
      <c r="A35" s="34" t="s">
        <v>52</v>
      </c>
      <c r="B35" s="3">
        <f t="shared" ref="B35:AD35" si="18">SUM(B32/B23)</f>
        <v>0.52380952380952384</v>
      </c>
      <c r="C35" s="3" t="e">
        <f t="shared" si="18"/>
        <v>#DIV/0!</v>
      </c>
      <c r="D35" s="3" t="e">
        <f t="shared" si="18"/>
        <v>#DIV/0!</v>
      </c>
      <c r="E35" s="3" t="e">
        <f t="shared" si="18"/>
        <v>#DIV/0!</v>
      </c>
      <c r="F35" s="3" t="e">
        <f t="shared" si="18"/>
        <v>#DIV/0!</v>
      </c>
      <c r="G35" s="3" t="e">
        <f t="shared" si="18"/>
        <v>#DIV/0!</v>
      </c>
      <c r="H35" s="3" t="e">
        <f t="shared" si="18"/>
        <v>#DIV/0!</v>
      </c>
      <c r="I35" s="3" t="e">
        <f t="shared" si="18"/>
        <v>#DIV/0!</v>
      </c>
      <c r="J35" s="3" t="e">
        <f t="shared" si="18"/>
        <v>#DIV/0!</v>
      </c>
      <c r="K35" s="3" t="e">
        <f t="shared" si="18"/>
        <v>#DIV/0!</v>
      </c>
      <c r="L35" s="3" t="e">
        <f t="shared" si="18"/>
        <v>#DIV/0!</v>
      </c>
      <c r="M35" s="3" t="e">
        <f t="shared" si="18"/>
        <v>#DIV/0!</v>
      </c>
      <c r="N35" s="3" t="e">
        <f t="shared" si="18"/>
        <v>#DIV/0!</v>
      </c>
      <c r="O35" s="191" t="e">
        <f t="shared" si="18"/>
        <v>#DIV/0!</v>
      </c>
      <c r="P35" s="191" t="e">
        <f t="shared" si="18"/>
        <v>#DIV/0!</v>
      </c>
      <c r="Q35" s="191" t="e">
        <f t="shared" si="18"/>
        <v>#DIV/0!</v>
      </c>
      <c r="R35" s="200" t="e">
        <f t="shared" si="18"/>
        <v>#DIV/0!</v>
      </c>
      <c r="S35" s="3" t="e">
        <f t="shared" si="18"/>
        <v>#DIV/0!</v>
      </c>
      <c r="T35" s="3" t="e">
        <f t="shared" si="18"/>
        <v>#DIV/0!</v>
      </c>
      <c r="U35" s="3" t="e">
        <f t="shared" si="18"/>
        <v>#DIV/0!</v>
      </c>
      <c r="V35" s="3" t="e">
        <f t="shared" si="18"/>
        <v>#DIV/0!</v>
      </c>
      <c r="W35" s="3" t="e">
        <f t="shared" si="18"/>
        <v>#DIV/0!</v>
      </c>
      <c r="X35" s="3" t="e">
        <f t="shared" si="18"/>
        <v>#DIV/0!</v>
      </c>
      <c r="Y35" s="3" t="e">
        <f t="shared" si="18"/>
        <v>#DIV/0!</v>
      </c>
      <c r="Z35" s="3" t="e">
        <f t="shared" si="18"/>
        <v>#DIV/0!</v>
      </c>
      <c r="AA35" s="3" t="e">
        <f t="shared" si="18"/>
        <v>#DIV/0!</v>
      </c>
      <c r="AB35" s="3" t="e">
        <f t="shared" si="18"/>
        <v>#DIV/0!</v>
      </c>
      <c r="AC35" s="3" t="e">
        <f t="shared" si="18"/>
        <v>#DIV/0!</v>
      </c>
      <c r="AD35" s="3" t="e">
        <f t="shared" si="18"/>
        <v>#DIV/0!</v>
      </c>
      <c r="AF35" s="319" t="e">
        <f t="shared" ref="AF35" si="19">SUM(AF32/AF23)</f>
        <v>#DIV/0!</v>
      </c>
      <c r="AG35" s="313"/>
    </row>
    <row r="36" spans="1:34" ht="15.75" hidden="1" thickBot="1" x14ac:dyDescent="0.3"/>
    <row r="37" spans="1:34" s="46" customFormat="1" ht="15.75" thickBot="1" x14ac:dyDescent="0.3">
      <c r="A37" s="46" t="s">
        <v>135</v>
      </c>
      <c r="B37" s="81">
        <v>44287</v>
      </c>
      <c r="C37" s="81">
        <v>44288</v>
      </c>
      <c r="D37" s="81">
        <v>44289</v>
      </c>
      <c r="E37" s="81">
        <v>44290</v>
      </c>
      <c r="F37" s="81">
        <v>44291</v>
      </c>
      <c r="G37" s="81">
        <v>44292</v>
      </c>
      <c r="H37" s="81">
        <v>44293</v>
      </c>
      <c r="I37" s="81">
        <v>44294</v>
      </c>
      <c r="J37" s="81">
        <v>44295</v>
      </c>
      <c r="K37" s="81">
        <v>44296</v>
      </c>
      <c r="L37" s="81">
        <v>44297</v>
      </c>
      <c r="M37" s="81">
        <v>44298</v>
      </c>
      <c r="N37" s="81">
        <v>44299</v>
      </c>
      <c r="O37" s="81">
        <v>44300</v>
      </c>
      <c r="P37" s="81">
        <v>44301</v>
      </c>
      <c r="Q37" s="81">
        <v>44302</v>
      </c>
      <c r="R37" s="81">
        <v>44303</v>
      </c>
      <c r="S37" s="81">
        <v>44304</v>
      </c>
      <c r="T37" s="81">
        <v>44305</v>
      </c>
      <c r="U37" s="81">
        <v>44306</v>
      </c>
      <c r="V37" s="81">
        <v>44307</v>
      </c>
      <c r="W37" s="81">
        <v>44308</v>
      </c>
      <c r="X37" s="81">
        <v>44309</v>
      </c>
      <c r="Y37" s="81">
        <v>44310</v>
      </c>
      <c r="Z37" s="81">
        <v>44311</v>
      </c>
      <c r="AA37" s="81">
        <v>44312</v>
      </c>
      <c r="AB37" s="81">
        <v>44313</v>
      </c>
      <c r="AC37" s="81">
        <v>44314</v>
      </c>
      <c r="AD37" s="81">
        <v>44315</v>
      </c>
      <c r="AE37" s="81">
        <v>44316</v>
      </c>
      <c r="AF37" s="325" t="s">
        <v>126</v>
      </c>
      <c r="AG37" s="315"/>
    </row>
    <row r="38" spans="1:34" s="25" customFormat="1" x14ac:dyDescent="0.25">
      <c r="A38" s="32" t="s">
        <v>204</v>
      </c>
      <c r="B38" s="25">
        <v>42</v>
      </c>
      <c r="C38" s="25">
        <v>20</v>
      </c>
      <c r="D38" s="25">
        <v>23</v>
      </c>
      <c r="E38" s="25">
        <v>14</v>
      </c>
      <c r="F38" s="25">
        <v>31</v>
      </c>
      <c r="G38" s="25">
        <v>44</v>
      </c>
      <c r="H38" s="25">
        <v>34</v>
      </c>
      <c r="I38" s="25">
        <v>47</v>
      </c>
      <c r="J38" s="25">
        <v>39</v>
      </c>
      <c r="K38" s="25">
        <v>21</v>
      </c>
      <c r="L38" s="25">
        <v>24</v>
      </c>
      <c r="M38" s="25">
        <v>28</v>
      </c>
      <c r="N38" s="25">
        <v>31</v>
      </c>
      <c r="O38" s="25">
        <v>32</v>
      </c>
      <c r="P38" s="25">
        <v>27</v>
      </c>
      <c r="Q38" s="25">
        <v>37</v>
      </c>
      <c r="R38" s="25">
        <v>22</v>
      </c>
      <c r="S38" s="25">
        <v>21</v>
      </c>
      <c r="T38" s="25">
        <v>29</v>
      </c>
      <c r="U38" s="25">
        <v>37</v>
      </c>
      <c r="V38" s="25">
        <v>37</v>
      </c>
      <c r="W38" s="25">
        <v>47</v>
      </c>
      <c r="X38" s="25">
        <v>45</v>
      </c>
      <c r="Y38" s="25">
        <v>17</v>
      </c>
      <c r="Z38" s="25">
        <v>34</v>
      </c>
      <c r="AA38" s="25">
        <v>42</v>
      </c>
      <c r="AB38" s="25">
        <v>37</v>
      </c>
      <c r="AC38" s="52">
        <v>54</v>
      </c>
      <c r="AD38" s="52">
        <v>47</v>
      </c>
      <c r="AE38" s="52">
        <v>44</v>
      </c>
      <c r="AF38" s="321">
        <f t="shared" ref="AF38:AF46" si="20">SUM(B38:AE38)</f>
        <v>1007</v>
      </c>
      <c r="AG38" s="51"/>
    </row>
    <row r="39" spans="1:34" s="2" customFormat="1" x14ac:dyDescent="0.25">
      <c r="A39" s="21" t="s">
        <v>222</v>
      </c>
      <c r="B39" s="2">
        <v>41</v>
      </c>
      <c r="C39" s="2">
        <v>20</v>
      </c>
      <c r="D39" s="2">
        <v>23</v>
      </c>
      <c r="E39" s="2">
        <v>14</v>
      </c>
      <c r="F39" s="2">
        <v>31</v>
      </c>
      <c r="G39" s="2">
        <v>39</v>
      </c>
      <c r="H39" s="2">
        <v>34</v>
      </c>
      <c r="I39" s="2">
        <v>45</v>
      </c>
      <c r="J39" s="2">
        <v>32</v>
      </c>
      <c r="K39" s="2">
        <v>16</v>
      </c>
      <c r="L39" s="2">
        <v>22</v>
      </c>
      <c r="M39" s="2">
        <v>27</v>
      </c>
      <c r="N39" s="2">
        <v>30</v>
      </c>
      <c r="O39" s="2">
        <v>31</v>
      </c>
      <c r="P39" s="2">
        <v>25</v>
      </c>
      <c r="Q39" s="2">
        <v>33</v>
      </c>
      <c r="R39" s="2">
        <v>21</v>
      </c>
      <c r="S39" s="2">
        <v>20</v>
      </c>
      <c r="T39" s="2">
        <v>27</v>
      </c>
      <c r="U39" s="2">
        <v>35</v>
      </c>
      <c r="V39" s="2">
        <v>36</v>
      </c>
      <c r="W39" s="2">
        <v>37</v>
      </c>
      <c r="X39" s="2">
        <v>41</v>
      </c>
      <c r="Y39" s="2">
        <v>16</v>
      </c>
      <c r="Z39" s="2">
        <v>25</v>
      </c>
      <c r="AA39" s="2">
        <v>37</v>
      </c>
      <c r="AB39" s="2">
        <v>36</v>
      </c>
      <c r="AC39" s="6">
        <v>43</v>
      </c>
      <c r="AD39" s="2">
        <v>34</v>
      </c>
      <c r="AE39" s="2">
        <v>40</v>
      </c>
      <c r="AF39" s="321">
        <f t="shared" si="20"/>
        <v>911</v>
      </c>
      <c r="AG39" s="38"/>
    </row>
    <row r="40" spans="1:34" s="2" customFormat="1" hidden="1" x14ac:dyDescent="0.25">
      <c r="A40" s="228" t="s">
        <v>218</v>
      </c>
      <c r="AC40" s="6"/>
      <c r="AF40" s="321">
        <f t="shared" si="20"/>
        <v>0</v>
      </c>
      <c r="AG40" s="38"/>
    </row>
    <row r="41" spans="1:34" s="182" customFormat="1" x14ac:dyDescent="0.25">
      <c r="A41" s="280" t="s">
        <v>232</v>
      </c>
      <c r="B41" s="182">
        <v>37</v>
      </c>
      <c r="C41" s="182">
        <v>19</v>
      </c>
      <c r="D41" s="182">
        <v>18</v>
      </c>
      <c r="E41" s="182">
        <v>12</v>
      </c>
      <c r="F41" s="182">
        <v>26</v>
      </c>
      <c r="G41" s="182">
        <v>30</v>
      </c>
      <c r="H41" s="182">
        <v>30</v>
      </c>
      <c r="I41" s="182">
        <v>38</v>
      </c>
      <c r="J41" s="182">
        <v>24</v>
      </c>
      <c r="K41" s="247">
        <v>12</v>
      </c>
      <c r="L41" s="182">
        <v>21</v>
      </c>
      <c r="M41" s="182">
        <v>24</v>
      </c>
      <c r="N41" s="182">
        <v>27</v>
      </c>
      <c r="O41" s="182">
        <v>26</v>
      </c>
      <c r="P41" s="182">
        <v>23</v>
      </c>
      <c r="Q41" s="182">
        <v>24</v>
      </c>
      <c r="R41" s="182">
        <v>18</v>
      </c>
      <c r="S41" s="182">
        <v>19</v>
      </c>
      <c r="T41" s="182">
        <v>26</v>
      </c>
      <c r="U41" s="182">
        <v>31</v>
      </c>
      <c r="V41" s="182">
        <v>32</v>
      </c>
      <c r="W41" s="182">
        <v>29</v>
      </c>
      <c r="X41" s="182">
        <v>35</v>
      </c>
      <c r="Y41" s="182">
        <v>15</v>
      </c>
      <c r="Z41" s="182">
        <v>18</v>
      </c>
      <c r="AA41" s="182">
        <v>25</v>
      </c>
      <c r="AB41" s="182">
        <v>33</v>
      </c>
      <c r="AC41" s="247">
        <v>28</v>
      </c>
      <c r="AD41" s="356">
        <v>21</v>
      </c>
      <c r="AE41" s="182">
        <v>35</v>
      </c>
      <c r="AF41" s="321">
        <f t="shared" si="20"/>
        <v>756</v>
      </c>
      <c r="AG41" s="249"/>
    </row>
    <row r="42" spans="1:34" s="2" customFormat="1" x14ac:dyDescent="0.25">
      <c r="A42" s="21" t="s">
        <v>206</v>
      </c>
      <c r="B42" s="2">
        <v>1</v>
      </c>
      <c r="C42" s="2">
        <v>0</v>
      </c>
      <c r="D42" s="2">
        <v>0</v>
      </c>
      <c r="E42" s="2">
        <v>0</v>
      </c>
      <c r="F42" s="2">
        <v>0</v>
      </c>
      <c r="G42" s="2">
        <v>5</v>
      </c>
      <c r="H42" s="2">
        <v>0</v>
      </c>
      <c r="I42" s="2">
        <v>2</v>
      </c>
      <c r="J42" s="2">
        <v>7</v>
      </c>
      <c r="K42" s="6">
        <v>5</v>
      </c>
      <c r="L42" s="2">
        <v>2</v>
      </c>
      <c r="M42" s="2">
        <v>1</v>
      </c>
      <c r="N42" s="2">
        <v>1</v>
      </c>
      <c r="O42" s="2">
        <v>1</v>
      </c>
      <c r="P42" s="2">
        <v>2</v>
      </c>
      <c r="Q42" s="2">
        <v>4</v>
      </c>
      <c r="R42" s="2">
        <v>1</v>
      </c>
      <c r="S42" s="2">
        <v>1</v>
      </c>
      <c r="T42" s="2">
        <v>2</v>
      </c>
      <c r="U42" s="2">
        <v>2</v>
      </c>
      <c r="V42" s="2">
        <v>1</v>
      </c>
      <c r="W42" s="2">
        <v>10</v>
      </c>
      <c r="X42" s="2">
        <v>4</v>
      </c>
      <c r="Y42" s="2">
        <v>1</v>
      </c>
      <c r="Z42" s="2">
        <v>9</v>
      </c>
      <c r="AA42" s="2">
        <v>5</v>
      </c>
      <c r="AB42" s="2">
        <v>1</v>
      </c>
      <c r="AC42" s="6">
        <v>11</v>
      </c>
      <c r="AD42" s="2">
        <v>13</v>
      </c>
      <c r="AE42" s="2">
        <v>4</v>
      </c>
      <c r="AF42" s="321">
        <f t="shared" si="20"/>
        <v>96</v>
      </c>
      <c r="AG42" s="38"/>
    </row>
    <row r="43" spans="1:34" s="171" customFormat="1" x14ac:dyDescent="0.25">
      <c r="A43" s="21" t="s">
        <v>207</v>
      </c>
      <c r="B43" s="2">
        <v>1</v>
      </c>
      <c r="C43" s="2">
        <v>0</v>
      </c>
      <c r="D43" s="2">
        <v>0</v>
      </c>
      <c r="E43" s="2">
        <v>0</v>
      </c>
      <c r="F43" s="2">
        <v>0</v>
      </c>
      <c r="G43" s="2">
        <v>0</v>
      </c>
      <c r="H43" s="2">
        <v>0</v>
      </c>
      <c r="I43" s="2">
        <v>2</v>
      </c>
      <c r="J43" s="2">
        <v>2</v>
      </c>
      <c r="K43" s="2">
        <v>2</v>
      </c>
      <c r="L43" s="2">
        <v>0</v>
      </c>
      <c r="M43" s="2">
        <v>0</v>
      </c>
      <c r="N43" s="2">
        <v>0</v>
      </c>
      <c r="O43" s="2">
        <v>0</v>
      </c>
      <c r="P43" s="2">
        <v>2</v>
      </c>
      <c r="Q43" s="2">
        <v>0</v>
      </c>
      <c r="R43" s="2">
        <v>0</v>
      </c>
      <c r="S43" s="2">
        <v>1</v>
      </c>
      <c r="T43" s="2">
        <v>2</v>
      </c>
      <c r="U43" s="2">
        <v>0</v>
      </c>
      <c r="V43" s="2">
        <v>0</v>
      </c>
      <c r="W43" s="2">
        <v>0</v>
      </c>
      <c r="X43" s="2">
        <v>0</v>
      </c>
      <c r="Y43" s="2">
        <v>0</v>
      </c>
      <c r="Z43" s="2">
        <v>0</v>
      </c>
      <c r="AA43" s="2">
        <v>0</v>
      </c>
      <c r="AB43" s="2">
        <v>1</v>
      </c>
      <c r="AC43" s="6">
        <v>0</v>
      </c>
      <c r="AD43" s="2">
        <v>0</v>
      </c>
      <c r="AE43" s="2">
        <v>0</v>
      </c>
      <c r="AF43" s="321">
        <f t="shared" si="20"/>
        <v>13</v>
      </c>
    </row>
    <row r="44" spans="1:34" s="171" customFormat="1" x14ac:dyDescent="0.25">
      <c r="A44" s="21" t="s">
        <v>239</v>
      </c>
      <c r="B44" s="2">
        <v>0</v>
      </c>
      <c r="C44" s="2">
        <v>0</v>
      </c>
      <c r="D44" s="2">
        <v>0</v>
      </c>
      <c r="E44" s="2">
        <v>0</v>
      </c>
      <c r="F44" s="2">
        <v>0</v>
      </c>
      <c r="G44" s="2">
        <v>0</v>
      </c>
      <c r="H44" s="2">
        <v>0</v>
      </c>
      <c r="I44" s="2">
        <v>0</v>
      </c>
      <c r="J44" s="2">
        <v>1</v>
      </c>
      <c r="K44" s="2">
        <v>3</v>
      </c>
      <c r="L44" s="2">
        <v>1</v>
      </c>
      <c r="M44" s="2">
        <v>0</v>
      </c>
      <c r="N44" s="2">
        <v>0</v>
      </c>
      <c r="O44" s="2">
        <v>0</v>
      </c>
      <c r="P44" s="2">
        <v>0</v>
      </c>
      <c r="Q44" s="2">
        <v>1</v>
      </c>
      <c r="R44" s="2">
        <v>0</v>
      </c>
      <c r="S44" s="2">
        <v>0</v>
      </c>
      <c r="T44" s="2">
        <v>0</v>
      </c>
      <c r="U44" s="2">
        <v>0</v>
      </c>
      <c r="V44" s="2">
        <v>1</v>
      </c>
      <c r="W44" s="2">
        <v>0</v>
      </c>
      <c r="X44" s="2">
        <v>0</v>
      </c>
      <c r="Y44" s="2">
        <v>0</v>
      </c>
      <c r="Z44" s="2">
        <v>4</v>
      </c>
      <c r="AA44" s="2">
        <v>0</v>
      </c>
      <c r="AB44" s="2">
        <v>0</v>
      </c>
      <c r="AC44" s="6">
        <v>0</v>
      </c>
      <c r="AD44" s="2">
        <v>1</v>
      </c>
      <c r="AE44" s="2">
        <v>0</v>
      </c>
      <c r="AF44" s="321">
        <f t="shared" si="20"/>
        <v>12</v>
      </c>
    </row>
    <row r="45" spans="1:34" s="171" customFormat="1" x14ac:dyDescent="0.25">
      <c r="A45" s="21" t="s">
        <v>240</v>
      </c>
      <c r="B45" s="2">
        <v>0</v>
      </c>
      <c r="C45" s="2">
        <v>0</v>
      </c>
      <c r="D45" s="2">
        <v>0</v>
      </c>
      <c r="E45" s="2">
        <v>0</v>
      </c>
      <c r="F45" s="2">
        <v>0</v>
      </c>
      <c r="G45" s="2">
        <v>5</v>
      </c>
      <c r="H45" s="2">
        <v>0</v>
      </c>
      <c r="I45" s="2">
        <v>0</v>
      </c>
      <c r="J45" s="2">
        <v>4</v>
      </c>
      <c r="K45" s="2">
        <v>0</v>
      </c>
      <c r="L45" s="2">
        <v>1</v>
      </c>
      <c r="M45" s="2">
        <v>1</v>
      </c>
      <c r="N45" s="2">
        <v>1</v>
      </c>
      <c r="O45" s="2">
        <v>1</v>
      </c>
      <c r="P45" s="2">
        <v>0</v>
      </c>
      <c r="Q45" s="2">
        <v>3</v>
      </c>
      <c r="R45" s="2">
        <v>1</v>
      </c>
      <c r="S45" s="2">
        <v>0</v>
      </c>
      <c r="T45" s="2">
        <v>0</v>
      </c>
      <c r="U45" s="2">
        <v>2</v>
      </c>
      <c r="V45" s="2">
        <v>0</v>
      </c>
      <c r="W45" s="2">
        <v>10</v>
      </c>
      <c r="X45" s="2">
        <v>4</v>
      </c>
      <c r="Y45" s="2">
        <v>1</v>
      </c>
      <c r="Z45" s="2">
        <v>5</v>
      </c>
      <c r="AA45" s="2">
        <v>5</v>
      </c>
      <c r="AB45" s="2">
        <v>0</v>
      </c>
      <c r="AC45" s="6">
        <v>11</v>
      </c>
      <c r="AD45" s="2">
        <v>12</v>
      </c>
      <c r="AE45" s="2">
        <v>4</v>
      </c>
      <c r="AF45" s="321">
        <f t="shared" si="20"/>
        <v>71</v>
      </c>
    </row>
    <row r="46" spans="1:34" s="254" customFormat="1" x14ac:dyDescent="0.25">
      <c r="A46" s="284" t="s">
        <v>259</v>
      </c>
      <c r="B46" s="182">
        <v>10</v>
      </c>
      <c r="C46" s="182">
        <v>7</v>
      </c>
      <c r="D46" s="182">
        <v>5</v>
      </c>
      <c r="E46" s="182">
        <v>3</v>
      </c>
      <c r="F46" s="182">
        <v>30</v>
      </c>
      <c r="G46" s="182">
        <v>3</v>
      </c>
      <c r="H46" s="182">
        <v>4</v>
      </c>
      <c r="I46" s="182">
        <v>3</v>
      </c>
      <c r="J46" s="182">
        <v>6</v>
      </c>
      <c r="K46" s="182">
        <v>4</v>
      </c>
      <c r="L46" s="182">
        <v>1</v>
      </c>
      <c r="M46" s="182">
        <v>8</v>
      </c>
      <c r="N46" s="182">
        <v>0</v>
      </c>
      <c r="O46" s="182">
        <v>0</v>
      </c>
      <c r="P46" s="182">
        <v>7</v>
      </c>
      <c r="Q46" s="182">
        <v>1</v>
      </c>
      <c r="R46" s="182">
        <v>5</v>
      </c>
      <c r="S46" s="182">
        <v>19</v>
      </c>
      <c r="T46" s="182">
        <v>3</v>
      </c>
      <c r="U46" s="182">
        <v>4</v>
      </c>
      <c r="V46" s="182">
        <v>4</v>
      </c>
      <c r="W46" s="182">
        <v>3</v>
      </c>
      <c r="X46" s="182">
        <v>2</v>
      </c>
      <c r="Y46" s="182">
        <v>3</v>
      </c>
      <c r="Z46" s="182">
        <v>12</v>
      </c>
      <c r="AA46" s="182">
        <v>2</v>
      </c>
      <c r="AB46" s="182">
        <v>7</v>
      </c>
      <c r="AC46" s="247">
        <v>7</v>
      </c>
      <c r="AD46" s="182">
        <v>2</v>
      </c>
      <c r="AE46" s="182">
        <v>5</v>
      </c>
      <c r="AF46" s="321">
        <f t="shared" si="20"/>
        <v>170</v>
      </c>
    </row>
    <row r="47" spans="1:34" s="178" customFormat="1" ht="13.5" thickBot="1" x14ac:dyDescent="0.25">
      <c r="O47" s="209"/>
      <c r="P47" s="209"/>
      <c r="Q47" s="209"/>
      <c r="R47" s="235"/>
      <c r="AD47" s="300"/>
      <c r="AE47" s="300"/>
      <c r="AF47" s="326"/>
    </row>
    <row r="48" spans="1:34" x14ac:dyDescent="0.25">
      <c r="A48" s="116" t="s">
        <v>195</v>
      </c>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327" t="s">
        <v>127</v>
      </c>
      <c r="AG48" s="213"/>
      <c r="AH48" s="213"/>
    </row>
    <row r="49" spans="1:35" x14ac:dyDescent="0.25">
      <c r="A49" s="56" t="s">
        <v>189</v>
      </c>
      <c r="B49" s="1">
        <v>124</v>
      </c>
      <c r="C49" s="1">
        <v>125</v>
      </c>
      <c r="D49" s="1">
        <v>149</v>
      </c>
      <c r="E49" s="1">
        <v>119</v>
      </c>
      <c r="F49" s="1">
        <v>143</v>
      </c>
      <c r="G49" s="1">
        <v>126</v>
      </c>
      <c r="H49" s="1">
        <v>122</v>
      </c>
      <c r="I49" s="84">
        <v>171</v>
      </c>
      <c r="J49" s="1">
        <v>170</v>
      </c>
      <c r="K49" s="1">
        <v>162</v>
      </c>
      <c r="L49" s="1">
        <v>117</v>
      </c>
      <c r="M49" s="1">
        <v>137</v>
      </c>
      <c r="N49" s="87">
        <v>157</v>
      </c>
      <c r="O49" s="87">
        <v>126</v>
      </c>
      <c r="P49" s="87">
        <v>153</v>
      </c>
      <c r="Q49" s="87">
        <v>141</v>
      </c>
      <c r="R49" s="84">
        <v>170</v>
      </c>
      <c r="S49" s="1">
        <v>135</v>
      </c>
      <c r="T49" s="1">
        <v>149</v>
      </c>
      <c r="U49" s="1">
        <v>134</v>
      </c>
      <c r="V49" s="1">
        <v>131</v>
      </c>
      <c r="W49" s="1">
        <v>118</v>
      </c>
      <c r="X49" s="1">
        <v>112</v>
      </c>
      <c r="Y49" s="1">
        <v>128</v>
      </c>
      <c r="Z49" s="1">
        <v>158</v>
      </c>
      <c r="AA49" s="1">
        <v>131</v>
      </c>
      <c r="AB49" s="1">
        <v>114</v>
      </c>
      <c r="AC49" s="248">
        <v>156</v>
      </c>
      <c r="AD49" s="1">
        <v>117</v>
      </c>
      <c r="AE49" s="1">
        <v>115</v>
      </c>
      <c r="AF49" s="318">
        <f t="shared" ref="AF49:AF56" si="21">SUM(B49:AE49)</f>
        <v>4110</v>
      </c>
      <c r="AG49" s="252"/>
      <c r="AH49" s="213"/>
    </row>
    <row r="50" spans="1:35" x14ac:dyDescent="0.25">
      <c r="A50" s="56" t="s">
        <v>190</v>
      </c>
      <c r="B50" s="1">
        <v>71</v>
      </c>
      <c r="C50" s="1">
        <v>84</v>
      </c>
      <c r="D50" s="1">
        <v>109</v>
      </c>
      <c r="E50" s="1">
        <v>87</v>
      </c>
      <c r="F50" s="1">
        <v>109</v>
      </c>
      <c r="G50" s="1">
        <v>77</v>
      </c>
      <c r="H50" s="1">
        <v>80</v>
      </c>
      <c r="I50" s="84">
        <v>88</v>
      </c>
      <c r="J50" s="1">
        <v>108</v>
      </c>
      <c r="K50" s="1">
        <v>103</v>
      </c>
      <c r="L50" s="1">
        <v>92</v>
      </c>
      <c r="M50" s="1">
        <v>77</v>
      </c>
      <c r="N50" s="87">
        <v>112</v>
      </c>
      <c r="O50" s="87">
        <v>66</v>
      </c>
      <c r="P50" s="87">
        <v>82</v>
      </c>
      <c r="Q50" s="87">
        <v>86</v>
      </c>
      <c r="R50" s="84">
        <v>98</v>
      </c>
      <c r="S50" s="1">
        <v>91</v>
      </c>
      <c r="T50" s="1">
        <v>85</v>
      </c>
      <c r="U50" s="1">
        <v>95</v>
      </c>
      <c r="V50" s="1">
        <v>89</v>
      </c>
      <c r="W50" s="1">
        <v>75</v>
      </c>
      <c r="X50" s="1">
        <v>74</v>
      </c>
      <c r="Y50" s="1">
        <v>80</v>
      </c>
      <c r="Z50" s="1">
        <v>97</v>
      </c>
      <c r="AA50" s="1">
        <v>79</v>
      </c>
      <c r="AB50" s="1">
        <v>88</v>
      </c>
      <c r="AC50" s="248">
        <v>94</v>
      </c>
      <c r="AD50" s="1">
        <v>64</v>
      </c>
      <c r="AE50" s="1">
        <v>61</v>
      </c>
      <c r="AF50" s="318">
        <f t="shared" si="21"/>
        <v>2601</v>
      </c>
      <c r="AG50" s="252"/>
      <c r="AH50" s="213"/>
    </row>
    <row r="51" spans="1:35" s="182" customFormat="1" ht="15" hidden="1" customHeight="1" x14ac:dyDescent="0.25">
      <c r="A51" s="195" t="s">
        <v>188</v>
      </c>
      <c r="O51" s="87"/>
      <c r="P51" s="87"/>
      <c r="Q51" s="87"/>
      <c r="R51" s="84"/>
      <c r="AC51" s="247"/>
      <c r="AD51" s="1"/>
      <c r="AF51" s="318">
        <f t="shared" si="21"/>
        <v>0</v>
      </c>
      <c r="AG51" s="254"/>
      <c r="AH51" s="254"/>
      <c r="AI51" s="249"/>
    </row>
    <row r="52" spans="1:35" s="254" customFormat="1" ht="15" customHeight="1" x14ac:dyDescent="0.25">
      <c r="A52" s="287" t="s">
        <v>231</v>
      </c>
      <c r="B52" s="182">
        <v>43</v>
      </c>
      <c r="C52" s="182">
        <v>63</v>
      </c>
      <c r="D52" s="182">
        <v>69</v>
      </c>
      <c r="E52" s="182">
        <v>69</v>
      </c>
      <c r="F52" s="182">
        <v>69</v>
      </c>
      <c r="G52" s="182">
        <v>49</v>
      </c>
      <c r="H52" s="182">
        <v>60</v>
      </c>
      <c r="I52" s="182">
        <v>56</v>
      </c>
      <c r="J52" s="182">
        <v>64</v>
      </c>
      <c r="K52" s="182">
        <v>71</v>
      </c>
      <c r="L52" s="182">
        <v>67</v>
      </c>
      <c r="M52" s="182">
        <v>53</v>
      </c>
      <c r="N52" s="182">
        <v>88</v>
      </c>
      <c r="O52" s="356">
        <v>35</v>
      </c>
      <c r="P52" s="356">
        <v>50</v>
      </c>
      <c r="Q52" s="356">
        <v>63</v>
      </c>
      <c r="R52" s="356">
        <v>64</v>
      </c>
      <c r="S52" s="182">
        <v>61</v>
      </c>
      <c r="T52" s="182">
        <v>56</v>
      </c>
      <c r="U52" s="182">
        <v>65</v>
      </c>
      <c r="V52" s="182">
        <v>62</v>
      </c>
      <c r="W52" s="182">
        <v>50</v>
      </c>
      <c r="X52" s="182">
        <v>39</v>
      </c>
      <c r="Y52" s="182">
        <v>47</v>
      </c>
      <c r="Z52" s="182">
        <v>62</v>
      </c>
      <c r="AA52" s="182">
        <v>46</v>
      </c>
      <c r="AB52" s="182">
        <v>69</v>
      </c>
      <c r="AC52" s="247">
        <v>58</v>
      </c>
      <c r="AD52" s="247">
        <v>46</v>
      </c>
      <c r="AE52" s="247">
        <v>39</v>
      </c>
      <c r="AF52" s="318">
        <f t="shared" si="21"/>
        <v>1733</v>
      </c>
    </row>
    <row r="53" spans="1:35" x14ac:dyDescent="0.25">
      <c r="A53" s="56" t="s">
        <v>191</v>
      </c>
      <c r="B53" s="1">
        <v>53</v>
      </c>
      <c r="C53" s="1">
        <v>41</v>
      </c>
      <c r="D53" s="1">
        <v>40</v>
      </c>
      <c r="E53" s="1">
        <v>32</v>
      </c>
      <c r="F53" s="1">
        <v>34</v>
      </c>
      <c r="G53" s="1">
        <v>49</v>
      </c>
      <c r="H53" s="1">
        <v>42</v>
      </c>
      <c r="I53" s="84">
        <v>83</v>
      </c>
      <c r="J53" s="1">
        <v>62</v>
      </c>
      <c r="K53" s="1">
        <v>59</v>
      </c>
      <c r="L53" s="1">
        <v>25</v>
      </c>
      <c r="M53" s="1">
        <v>60</v>
      </c>
      <c r="N53" s="87">
        <v>45</v>
      </c>
      <c r="O53" s="87">
        <v>60</v>
      </c>
      <c r="P53" s="87">
        <v>71</v>
      </c>
      <c r="Q53" s="87">
        <v>55</v>
      </c>
      <c r="R53" s="84">
        <v>72</v>
      </c>
      <c r="S53" s="1">
        <v>44</v>
      </c>
      <c r="T53" s="1">
        <v>64</v>
      </c>
      <c r="U53" s="1">
        <v>39</v>
      </c>
      <c r="V53" s="1">
        <v>42</v>
      </c>
      <c r="W53" s="1">
        <v>43</v>
      </c>
      <c r="X53" s="1">
        <v>38</v>
      </c>
      <c r="Y53" s="1">
        <v>48</v>
      </c>
      <c r="Z53" s="1">
        <v>61</v>
      </c>
      <c r="AA53" s="1">
        <v>52</v>
      </c>
      <c r="AB53" s="1">
        <v>26</v>
      </c>
      <c r="AC53" s="248">
        <v>62</v>
      </c>
      <c r="AD53" s="1">
        <v>53</v>
      </c>
      <c r="AE53" s="1">
        <v>54</v>
      </c>
      <c r="AF53" s="318">
        <f t="shared" si="21"/>
        <v>1509</v>
      </c>
      <c r="AG53" s="252"/>
      <c r="AH53" s="213"/>
    </row>
    <row r="54" spans="1:35" x14ac:dyDescent="0.25">
      <c r="A54" s="56" t="s">
        <v>192</v>
      </c>
      <c r="B54" s="1">
        <v>25</v>
      </c>
      <c r="C54" s="1">
        <v>14</v>
      </c>
      <c r="D54" s="1">
        <v>13</v>
      </c>
      <c r="E54" s="1">
        <v>14</v>
      </c>
      <c r="F54" s="1">
        <v>14</v>
      </c>
      <c r="G54" s="1">
        <v>21</v>
      </c>
      <c r="H54" s="1">
        <v>21</v>
      </c>
      <c r="I54" s="84">
        <v>25</v>
      </c>
      <c r="J54" s="1">
        <v>20</v>
      </c>
      <c r="K54" s="1">
        <v>18</v>
      </c>
      <c r="L54" s="1">
        <v>7</v>
      </c>
      <c r="M54" s="1">
        <v>24</v>
      </c>
      <c r="N54" s="87">
        <v>27</v>
      </c>
      <c r="O54" s="87">
        <v>16</v>
      </c>
      <c r="P54" s="87">
        <v>21</v>
      </c>
      <c r="Q54" s="87">
        <v>15</v>
      </c>
      <c r="R54" s="84">
        <v>23</v>
      </c>
      <c r="S54" s="1">
        <v>21</v>
      </c>
      <c r="T54" s="1">
        <v>32</v>
      </c>
      <c r="U54" s="1">
        <v>18</v>
      </c>
      <c r="V54" s="1">
        <v>15</v>
      </c>
      <c r="W54" s="1">
        <v>20</v>
      </c>
      <c r="X54" s="1">
        <v>8</v>
      </c>
      <c r="Y54" s="1">
        <v>18</v>
      </c>
      <c r="Z54" s="1">
        <v>15</v>
      </c>
      <c r="AA54" s="1">
        <v>18</v>
      </c>
      <c r="AB54" s="1">
        <v>12</v>
      </c>
      <c r="AC54" s="248">
        <v>21</v>
      </c>
      <c r="AD54" s="1">
        <v>17</v>
      </c>
      <c r="AE54" s="1">
        <v>19</v>
      </c>
      <c r="AF54" s="318">
        <f t="shared" si="21"/>
        <v>552</v>
      </c>
      <c r="AG54" s="252"/>
      <c r="AH54" s="213"/>
    </row>
    <row r="55" spans="1:35" x14ac:dyDescent="0.25">
      <c r="A55" s="56" t="s">
        <v>241</v>
      </c>
      <c r="B55" s="1">
        <v>9</v>
      </c>
      <c r="C55" s="1">
        <v>10</v>
      </c>
      <c r="D55" s="1">
        <v>8</v>
      </c>
      <c r="E55" s="1">
        <v>2</v>
      </c>
      <c r="F55" s="1">
        <v>8</v>
      </c>
      <c r="G55" s="1">
        <v>6</v>
      </c>
      <c r="H55" s="1">
        <v>3</v>
      </c>
      <c r="I55" s="84">
        <v>5</v>
      </c>
      <c r="J55" s="1">
        <v>6</v>
      </c>
      <c r="K55" s="1">
        <v>7</v>
      </c>
      <c r="L55" s="1">
        <v>7</v>
      </c>
      <c r="M55" s="1">
        <v>6</v>
      </c>
      <c r="N55" s="87">
        <v>0</v>
      </c>
      <c r="O55" s="87">
        <v>3</v>
      </c>
      <c r="P55" s="87">
        <v>11</v>
      </c>
      <c r="Q55" s="87">
        <v>5</v>
      </c>
      <c r="R55" s="84">
        <v>11</v>
      </c>
      <c r="S55" s="1">
        <v>6</v>
      </c>
      <c r="T55" s="1">
        <v>6</v>
      </c>
      <c r="U55" s="1">
        <v>2</v>
      </c>
      <c r="V55" s="1">
        <v>4</v>
      </c>
      <c r="W55" s="1">
        <v>6</v>
      </c>
      <c r="X55" s="1">
        <v>4</v>
      </c>
      <c r="Y55" s="1">
        <v>7</v>
      </c>
      <c r="Z55" s="1">
        <v>7</v>
      </c>
      <c r="AA55" s="1">
        <v>4</v>
      </c>
      <c r="AB55" s="1">
        <v>2</v>
      </c>
      <c r="AC55" s="248">
        <v>8</v>
      </c>
      <c r="AD55" s="1">
        <v>3</v>
      </c>
      <c r="AE55" s="1">
        <v>2</v>
      </c>
      <c r="AF55" s="318">
        <f t="shared" si="21"/>
        <v>168</v>
      </c>
      <c r="AG55" s="252"/>
      <c r="AH55" s="213"/>
    </row>
    <row r="56" spans="1:35" x14ac:dyDescent="0.25">
      <c r="A56" s="56" t="s">
        <v>242</v>
      </c>
      <c r="B56" s="1">
        <v>19</v>
      </c>
      <c r="C56" s="1">
        <v>17</v>
      </c>
      <c r="D56" s="1">
        <v>19</v>
      </c>
      <c r="E56" s="1">
        <v>16</v>
      </c>
      <c r="F56" s="1">
        <v>12</v>
      </c>
      <c r="G56" s="1">
        <v>22</v>
      </c>
      <c r="H56" s="1">
        <v>18</v>
      </c>
      <c r="I56" s="84">
        <v>53</v>
      </c>
      <c r="J56" s="1">
        <v>36</v>
      </c>
      <c r="K56" s="1">
        <v>34</v>
      </c>
      <c r="L56" s="1">
        <v>11</v>
      </c>
      <c r="M56" s="1">
        <v>30</v>
      </c>
      <c r="N56" s="87">
        <v>18</v>
      </c>
      <c r="O56" s="87">
        <v>41</v>
      </c>
      <c r="P56" s="87">
        <v>39</v>
      </c>
      <c r="Q56" s="87">
        <v>35</v>
      </c>
      <c r="R56" s="84">
        <v>38</v>
      </c>
      <c r="S56" s="1">
        <v>17</v>
      </c>
      <c r="T56" s="1">
        <v>26</v>
      </c>
      <c r="U56" s="1">
        <v>19</v>
      </c>
      <c r="V56" s="1">
        <v>23</v>
      </c>
      <c r="W56" s="1">
        <v>17</v>
      </c>
      <c r="X56" s="1">
        <v>26</v>
      </c>
      <c r="Y56" s="1">
        <v>23</v>
      </c>
      <c r="Z56" s="1">
        <v>39</v>
      </c>
      <c r="AA56" s="1">
        <v>30</v>
      </c>
      <c r="AB56" s="1">
        <v>12</v>
      </c>
      <c r="AC56" s="248">
        <v>33</v>
      </c>
      <c r="AD56" s="1">
        <v>33</v>
      </c>
      <c r="AE56" s="1">
        <v>33</v>
      </c>
      <c r="AF56" s="318">
        <f t="shared" si="21"/>
        <v>789</v>
      </c>
      <c r="AG56" s="252"/>
      <c r="AH56" s="213"/>
    </row>
    <row r="57" spans="1:35" x14ac:dyDescent="0.25">
      <c r="A57" s="58" t="s">
        <v>217</v>
      </c>
      <c r="B57" s="61">
        <v>1.6319444444444445E-3</v>
      </c>
      <c r="C57" s="61">
        <v>1.8634259259259261E-3</v>
      </c>
      <c r="D57" s="61">
        <v>2.0138888888888888E-3</v>
      </c>
      <c r="E57" s="61">
        <v>1.9560185185185184E-3</v>
      </c>
      <c r="F57" s="61">
        <v>1.7476851851851852E-3</v>
      </c>
      <c r="G57" s="61">
        <v>1.9328703703703704E-3</v>
      </c>
      <c r="H57" s="61">
        <v>1.4004629629629629E-3</v>
      </c>
      <c r="I57" s="61">
        <v>4.108796296296297E-3</v>
      </c>
      <c r="J57" s="61">
        <v>2.673611111111111E-3</v>
      </c>
      <c r="K57" s="61">
        <v>2.1064814814814813E-3</v>
      </c>
      <c r="L57" s="61">
        <v>2.0717592592592593E-3</v>
      </c>
      <c r="M57" s="61">
        <v>3.1249999999999997E-3</v>
      </c>
      <c r="N57" s="61">
        <v>1.0532407407407407E-3</v>
      </c>
      <c r="O57" s="61">
        <v>3.8310185185185183E-3</v>
      </c>
      <c r="P57" s="61">
        <v>2.4652777777777776E-3</v>
      </c>
      <c r="Q57" s="61">
        <v>3.1712962962962958E-3</v>
      </c>
      <c r="R57" s="61">
        <v>1.9212962962962962E-3</v>
      </c>
      <c r="S57" s="61">
        <v>2.2800925925925927E-3</v>
      </c>
      <c r="T57" s="61">
        <v>2.0138888888888888E-3</v>
      </c>
      <c r="U57" s="61">
        <v>1.4930555555555556E-3</v>
      </c>
      <c r="V57" s="61">
        <v>1.3888888888888889E-3</v>
      </c>
      <c r="W57" s="61">
        <v>2.6967592592592594E-3</v>
      </c>
      <c r="X57" s="61">
        <v>3.7037037037037034E-3</v>
      </c>
      <c r="Y57" s="61">
        <v>4.409722222222222E-3</v>
      </c>
      <c r="Z57" s="61">
        <v>1.8055555555555557E-3</v>
      </c>
      <c r="AA57" s="61">
        <v>2.1874999999999998E-3</v>
      </c>
      <c r="AB57" s="61">
        <v>6.7129629629629625E-4</v>
      </c>
      <c r="AC57" s="288">
        <v>2.7893518518518519E-3</v>
      </c>
      <c r="AD57" s="61">
        <v>2.2337962962962967E-3</v>
      </c>
      <c r="AE57" s="61">
        <v>3.5648148148148154E-3</v>
      </c>
      <c r="AF57" s="328">
        <f>AVERAGE(B57:AE57)</f>
        <v>2.3437499999999999E-3</v>
      </c>
      <c r="AG57" s="252"/>
      <c r="AH57" s="213"/>
    </row>
    <row r="58" spans="1:35" x14ac:dyDescent="0.25">
      <c r="A58" s="62" t="s">
        <v>210</v>
      </c>
      <c r="B58" s="63">
        <v>1.6041666666666666E-2</v>
      </c>
      <c r="C58" s="63">
        <v>1.9571759259259257E-2</v>
      </c>
      <c r="D58" s="63">
        <v>1.5844907407407408E-2</v>
      </c>
      <c r="E58" s="63">
        <v>1.7569444444444447E-2</v>
      </c>
      <c r="F58" s="63">
        <v>1.7916666666666668E-2</v>
      </c>
      <c r="G58" s="63">
        <v>2.0625000000000001E-2</v>
      </c>
      <c r="H58" s="79">
        <v>1.3969907407407408E-2</v>
      </c>
      <c r="I58" s="79">
        <v>1.638888888888889E-2</v>
      </c>
      <c r="J58" s="79">
        <v>1.6400462962962964E-2</v>
      </c>
      <c r="K58" s="164">
        <v>1.2858796296296297E-2</v>
      </c>
      <c r="L58" s="79">
        <v>1.7141203703703704E-2</v>
      </c>
      <c r="M58" s="63">
        <v>1.6435185185185188E-2</v>
      </c>
      <c r="N58" s="169">
        <v>1.653935185185185E-2</v>
      </c>
      <c r="O58" s="169">
        <v>1.7141203703703704E-2</v>
      </c>
      <c r="P58" s="169">
        <v>1.5428240740740741E-2</v>
      </c>
      <c r="Q58" s="169">
        <v>1.8981481481481481E-2</v>
      </c>
      <c r="R58" s="63">
        <v>1.6608796296296299E-2</v>
      </c>
      <c r="S58" s="63">
        <v>1.726851851851852E-2</v>
      </c>
      <c r="T58" s="63">
        <v>1.8738425925925926E-2</v>
      </c>
      <c r="U58" s="63">
        <v>2.1180555555555553E-2</v>
      </c>
      <c r="V58" s="63">
        <v>1.7361111111111112E-2</v>
      </c>
      <c r="W58" s="63">
        <v>1.9710648148148147E-2</v>
      </c>
      <c r="X58" s="63">
        <v>1.7523148148148149E-2</v>
      </c>
      <c r="Y58" s="63">
        <v>1.7546296296296296E-2</v>
      </c>
      <c r="Z58" s="63">
        <v>1.5497685185185186E-2</v>
      </c>
      <c r="AA58" s="63">
        <v>1.8831018518518518E-2</v>
      </c>
      <c r="AB58" s="63">
        <v>1.7291666666666667E-2</v>
      </c>
      <c r="AC58" s="289">
        <v>1.7627314814814814E-2</v>
      </c>
      <c r="AD58" s="79">
        <v>2.148148148148148E-2</v>
      </c>
      <c r="AE58" s="64">
        <v>1.7002314814814814E-2</v>
      </c>
      <c r="AF58" s="329">
        <f>AVERAGE(B58:AE58)</f>
        <v>1.7417438271604937E-2</v>
      </c>
      <c r="AG58" s="252"/>
      <c r="AH58" s="213"/>
    </row>
    <row r="59" spans="1:35" x14ac:dyDescent="0.25">
      <c r="A59" s="62" t="s">
        <v>219</v>
      </c>
      <c r="B59" s="63">
        <v>1.0844907407407407E-2</v>
      </c>
      <c r="C59" s="63">
        <v>1.7233796296296296E-2</v>
      </c>
      <c r="D59" s="63">
        <v>2.1550925925925928E-2</v>
      </c>
      <c r="E59" s="63">
        <v>2.0960648148148148E-2</v>
      </c>
      <c r="F59" s="63">
        <v>1.0150462962962964E-2</v>
      </c>
      <c r="G59" s="63">
        <v>1.2222222222222223E-2</v>
      </c>
      <c r="H59" s="63">
        <v>1.0324074074074074E-2</v>
      </c>
      <c r="I59" s="63">
        <v>1.951388888888889E-2</v>
      </c>
      <c r="J59" s="63">
        <v>1.7384259259259262E-2</v>
      </c>
      <c r="K59" s="63">
        <v>1.4317129629629631E-2</v>
      </c>
      <c r="L59" s="353">
        <v>1.3784722222222224E-2</v>
      </c>
      <c r="M59" s="63">
        <v>2.0162037037037037E-2</v>
      </c>
      <c r="N59" s="169">
        <v>1.1261574074074071E-2</v>
      </c>
      <c r="O59" s="169">
        <v>1.4328703703703703E-2</v>
      </c>
      <c r="P59" s="169">
        <v>2.1273148148148149E-2</v>
      </c>
      <c r="Q59" s="169">
        <v>1.8715277777777779E-2</v>
      </c>
      <c r="R59" s="63">
        <v>1.1203703703703704E-2</v>
      </c>
      <c r="S59" s="63">
        <v>1.4351851851851852E-2</v>
      </c>
      <c r="T59" s="63">
        <v>1.5821759259259261E-2</v>
      </c>
      <c r="U59" s="63">
        <v>1.2858796296296297E-2</v>
      </c>
      <c r="V59" s="63">
        <v>1.0925925925925924E-2</v>
      </c>
      <c r="W59" s="63">
        <v>1.7314814814814814E-2</v>
      </c>
      <c r="X59" s="63">
        <v>1.494212962962963E-2</v>
      </c>
      <c r="Y59" s="63">
        <v>2.0196759259259258E-2</v>
      </c>
      <c r="Z59" s="63">
        <v>1.2546296296296297E-2</v>
      </c>
      <c r="AA59" s="63">
        <v>1.7233796296296296E-2</v>
      </c>
      <c r="AB59" s="63">
        <v>5.4166666666666669E-3</v>
      </c>
      <c r="AC59" s="289">
        <v>1.6643518518518519E-2</v>
      </c>
      <c r="AD59" s="79">
        <v>2.1296296296296299E-2</v>
      </c>
      <c r="AE59" s="64">
        <v>1.7893518518518517E-2</v>
      </c>
      <c r="AF59" s="329">
        <f>AVERAGE(B59:AE59)</f>
        <v>1.5422453703703704E-2</v>
      </c>
      <c r="AG59" s="252"/>
      <c r="AH59" s="213"/>
    </row>
    <row r="60" spans="1:35" s="282" customFormat="1" x14ac:dyDescent="0.25">
      <c r="A60" s="281" t="s">
        <v>260</v>
      </c>
      <c r="B60" s="286">
        <v>134</v>
      </c>
      <c r="C60" s="286">
        <v>98</v>
      </c>
      <c r="D60" s="286">
        <v>96</v>
      </c>
      <c r="E60" s="286">
        <v>46</v>
      </c>
      <c r="F60" s="286">
        <v>96</v>
      </c>
      <c r="G60" s="286">
        <v>144</v>
      </c>
      <c r="H60" s="286">
        <v>80</v>
      </c>
      <c r="I60" s="286">
        <v>122</v>
      </c>
      <c r="J60" s="286">
        <v>144</v>
      </c>
      <c r="K60" s="286">
        <v>109</v>
      </c>
      <c r="L60" s="286">
        <v>61</v>
      </c>
      <c r="M60" s="286">
        <v>117</v>
      </c>
      <c r="N60" s="286">
        <v>124</v>
      </c>
      <c r="O60" s="286">
        <v>167</v>
      </c>
      <c r="P60" s="286">
        <v>115</v>
      </c>
      <c r="Q60" s="286">
        <v>103</v>
      </c>
      <c r="R60" s="286">
        <v>101</v>
      </c>
      <c r="S60" s="286">
        <v>66</v>
      </c>
      <c r="T60" s="286">
        <v>124</v>
      </c>
      <c r="U60" s="286">
        <v>145</v>
      </c>
      <c r="V60" s="286">
        <v>137</v>
      </c>
      <c r="W60" s="286">
        <v>109</v>
      </c>
      <c r="X60" s="286">
        <v>138</v>
      </c>
      <c r="Y60" s="286">
        <v>62</v>
      </c>
      <c r="Z60" s="286">
        <v>92</v>
      </c>
      <c r="AA60" s="286">
        <v>127</v>
      </c>
      <c r="AB60" s="286">
        <v>169</v>
      </c>
      <c r="AC60" s="290">
        <v>149</v>
      </c>
      <c r="AD60" s="186">
        <v>127</v>
      </c>
      <c r="AE60" s="182">
        <v>160</v>
      </c>
      <c r="AF60" s="330">
        <f>SUM(B60:AE60)</f>
        <v>3462</v>
      </c>
      <c r="AG60" s="283"/>
      <c r="AH60" s="254"/>
    </row>
    <row r="61" spans="1:35" x14ac:dyDescent="0.25">
      <c r="A61" s="57" t="s">
        <v>58</v>
      </c>
      <c r="B61" s="19">
        <f>SUM(B50/B49)</f>
        <v>0.57258064516129037</v>
      </c>
      <c r="C61" s="19">
        <f>SUM(C50/C49)</f>
        <v>0.67200000000000004</v>
      </c>
      <c r="D61" s="19">
        <f>SUM(D50/D49)</f>
        <v>0.73154362416107388</v>
      </c>
      <c r="E61" s="19">
        <f>SUM(E50/E49)</f>
        <v>0.73109243697478987</v>
      </c>
      <c r="F61" s="19">
        <f>SUM(F50/F49)</f>
        <v>0.76223776223776218</v>
      </c>
      <c r="G61" s="19">
        <f t="shared" ref="G61:AE61" si="22">SUM(G50/G49)</f>
        <v>0.61111111111111116</v>
      </c>
      <c r="H61" s="19">
        <f t="shared" si="22"/>
        <v>0.65573770491803274</v>
      </c>
      <c r="I61" s="19">
        <f t="shared" si="22"/>
        <v>0.51461988304093564</v>
      </c>
      <c r="J61" s="19">
        <f t="shared" si="22"/>
        <v>0.63529411764705879</v>
      </c>
      <c r="K61" s="19">
        <f t="shared" si="22"/>
        <v>0.63580246913580252</v>
      </c>
      <c r="L61" s="19">
        <f t="shared" si="22"/>
        <v>0.78632478632478631</v>
      </c>
      <c r="M61" s="19">
        <f t="shared" si="22"/>
        <v>0.56204379562043794</v>
      </c>
      <c r="N61" s="19">
        <f t="shared" si="22"/>
        <v>0.7133757961783439</v>
      </c>
      <c r="O61" s="19">
        <f t="shared" si="22"/>
        <v>0.52380952380952384</v>
      </c>
      <c r="P61" s="19">
        <f t="shared" si="22"/>
        <v>0.53594771241830064</v>
      </c>
      <c r="Q61" s="19">
        <f t="shared" si="22"/>
        <v>0.60992907801418439</v>
      </c>
      <c r="R61" s="19">
        <f>SUM(R50/R49)</f>
        <v>0.57647058823529407</v>
      </c>
      <c r="S61" s="19">
        <f t="shared" si="22"/>
        <v>0.67407407407407405</v>
      </c>
      <c r="T61" s="19">
        <f t="shared" si="22"/>
        <v>0.57046979865771807</v>
      </c>
      <c r="U61" s="19">
        <f>SUM(U50/U49)</f>
        <v>0.70895522388059706</v>
      </c>
      <c r="V61" s="19">
        <f>SUM(V50/V49)</f>
        <v>0.67938931297709926</v>
      </c>
      <c r="W61" s="19">
        <f t="shared" si="22"/>
        <v>0.63559322033898302</v>
      </c>
      <c r="X61" s="19">
        <f t="shared" si="22"/>
        <v>0.6607142857142857</v>
      </c>
      <c r="Y61" s="19">
        <f t="shared" si="22"/>
        <v>0.625</v>
      </c>
      <c r="Z61" s="19">
        <f t="shared" si="22"/>
        <v>0.61392405063291144</v>
      </c>
      <c r="AA61" s="19">
        <f t="shared" si="22"/>
        <v>0.60305343511450382</v>
      </c>
      <c r="AB61" s="19">
        <f t="shared" si="22"/>
        <v>0.77192982456140347</v>
      </c>
      <c r="AC61" s="291">
        <f t="shared" si="22"/>
        <v>0.60256410256410253</v>
      </c>
      <c r="AD61" s="291">
        <f t="shared" si="22"/>
        <v>0.54700854700854706</v>
      </c>
      <c r="AE61" s="291">
        <f t="shared" si="22"/>
        <v>0.5304347826086957</v>
      </c>
      <c r="AF61" s="331">
        <f>SUM(AF50/AF49)</f>
        <v>0.63284671532846715</v>
      </c>
      <c r="AG61" s="252"/>
      <c r="AH61" s="213"/>
    </row>
    <row r="62" spans="1:35" x14ac:dyDescent="0.25">
      <c r="A62" s="57" t="s">
        <v>225</v>
      </c>
      <c r="B62" s="19">
        <f>B52/B50</f>
        <v>0.60563380281690138</v>
      </c>
      <c r="C62" s="19">
        <f t="shared" ref="C62:AE62" si="23">C52/C50</f>
        <v>0.75</v>
      </c>
      <c r="D62" s="19">
        <f t="shared" si="23"/>
        <v>0.6330275229357798</v>
      </c>
      <c r="E62" s="19">
        <f t="shared" si="23"/>
        <v>0.7931034482758621</v>
      </c>
      <c r="F62" s="19">
        <f t="shared" si="23"/>
        <v>0.6330275229357798</v>
      </c>
      <c r="G62" s="19">
        <f t="shared" si="23"/>
        <v>0.63636363636363635</v>
      </c>
      <c r="H62" s="19">
        <f t="shared" si="23"/>
        <v>0.75</v>
      </c>
      <c r="I62" s="19">
        <f t="shared" si="23"/>
        <v>0.63636363636363635</v>
      </c>
      <c r="J62" s="19">
        <f t="shared" si="23"/>
        <v>0.59259259259259256</v>
      </c>
      <c r="K62" s="19">
        <f t="shared" si="23"/>
        <v>0.68932038834951459</v>
      </c>
      <c r="L62" s="19">
        <f t="shared" si="23"/>
        <v>0.72826086956521741</v>
      </c>
      <c r="M62" s="19">
        <f t="shared" si="23"/>
        <v>0.68831168831168832</v>
      </c>
      <c r="N62" s="19">
        <f t="shared" si="23"/>
        <v>0.7857142857142857</v>
      </c>
      <c r="O62" s="19">
        <f t="shared" si="23"/>
        <v>0.53030303030303028</v>
      </c>
      <c r="P62" s="19">
        <f t="shared" si="23"/>
        <v>0.6097560975609756</v>
      </c>
      <c r="Q62" s="19">
        <f t="shared" si="23"/>
        <v>0.73255813953488369</v>
      </c>
      <c r="R62" s="19">
        <f t="shared" si="23"/>
        <v>0.65306122448979587</v>
      </c>
      <c r="S62" s="19">
        <f t="shared" si="23"/>
        <v>0.67032967032967028</v>
      </c>
      <c r="T62" s="19">
        <f t="shared" si="23"/>
        <v>0.6588235294117647</v>
      </c>
      <c r="U62" s="19">
        <f t="shared" si="23"/>
        <v>0.68421052631578949</v>
      </c>
      <c r="V62" s="19">
        <f t="shared" si="23"/>
        <v>0.6966292134831461</v>
      </c>
      <c r="W62" s="19">
        <f t="shared" si="23"/>
        <v>0.66666666666666663</v>
      </c>
      <c r="X62" s="19">
        <f t="shared" si="23"/>
        <v>0.52702702702702697</v>
      </c>
      <c r="Y62" s="19">
        <f t="shared" si="23"/>
        <v>0.58750000000000002</v>
      </c>
      <c r="Z62" s="19">
        <f t="shared" si="23"/>
        <v>0.63917525773195871</v>
      </c>
      <c r="AA62" s="19">
        <f t="shared" si="23"/>
        <v>0.58227848101265822</v>
      </c>
      <c r="AB62" s="19">
        <f t="shared" si="23"/>
        <v>0.78409090909090906</v>
      </c>
      <c r="AC62" s="291">
        <f t="shared" si="23"/>
        <v>0.61702127659574468</v>
      </c>
      <c r="AD62" s="291">
        <f t="shared" si="23"/>
        <v>0.71875</v>
      </c>
      <c r="AE62" s="291">
        <f t="shared" si="23"/>
        <v>0.63934426229508201</v>
      </c>
      <c r="AF62" s="331">
        <f>SUM(AF51/AF50)</f>
        <v>0</v>
      </c>
      <c r="AG62" s="252"/>
      <c r="AH62" s="213"/>
    </row>
    <row r="63" spans="1:35" x14ac:dyDescent="0.25">
      <c r="A63" s="57" t="s">
        <v>60</v>
      </c>
      <c r="B63" s="19">
        <f>SUM(B53/B49)</f>
        <v>0.42741935483870969</v>
      </c>
      <c r="C63" s="19">
        <f t="shared" ref="C63:AE63" si="24">SUM(C53/C49)</f>
        <v>0.32800000000000001</v>
      </c>
      <c r="D63" s="19">
        <f>SUM(D53/D49)</f>
        <v>0.26845637583892618</v>
      </c>
      <c r="E63" s="19">
        <f t="shared" si="24"/>
        <v>0.26890756302521007</v>
      </c>
      <c r="F63" s="19">
        <f t="shared" si="24"/>
        <v>0.23776223776223776</v>
      </c>
      <c r="G63" s="19">
        <f t="shared" si="24"/>
        <v>0.3888888888888889</v>
      </c>
      <c r="H63" s="19">
        <f t="shared" si="24"/>
        <v>0.34426229508196721</v>
      </c>
      <c r="I63" s="19">
        <f t="shared" si="24"/>
        <v>0.4853801169590643</v>
      </c>
      <c r="J63" s="19">
        <f t="shared" si="24"/>
        <v>0.36470588235294116</v>
      </c>
      <c r="K63" s="19">
        <f t="shared" si="24"/>
        <v>0.36419753086419754</v>
      </c>
      <c r="L63" s="19">
        <f t="shared" si="24"/>
        <v>0.21367521367521367</v>
      </c>
      <c r="M63" s="19">
        <f t="shared" si="24"/>
        <v>0.43795620437956206</v>
      </c>
      <c r="N63" s="19">
        <f t="shared" si="24"/>
        <v>0.28662420382165604</v>
      </c>
      <c r="O63" s="19">
        <f t="shared" si="24"/>
        <v>0.47619047619047616</v>
      </c>
      <c r="P63" s="19">
        <f t="shared" si="24"/>
        <v>0.46405228758169936</v>
      </c>
      <c r="Q63" s="19">
        <f t="shared" si="24"/>
        <v>0.39007092198581561</v>
      </c>
      <c r="R63" s="19">
        <f t="shared" si="24"/>
        <v>0.42352941176470588</v>
      </c>
      <c r="S63" s="19">
        <f t="shared" si="24"/>
        <v>0.32592592592592595</v>
      </c>
      <c r="T63" s="19">
        <f t="shared" si="24"/>
        <v>0.42953020134228187</v>
      </c>
      <c r="U63" s="19">
        <f>SUM(U53/U49)</f>
        <v>0.29104477611940299</v>
      </c>
      <c r="V63" s="19">
        <f t="shared" si="24"/>
        <v>0.32061068702290074</v>
      </c>
      <c r="W63" s="19">
        <f t="shared" si="24"/>
        <v>0.36440677966101692</v>
      </c>
      <c r="X63" s="19">
        <f t="shared" si="24"/>
        <v>0.3392857142857143</v>
      </c>
      <c r="Y63" s="19">
        <f t="shared" si="24"/>
        <v>0.375</v>
      </c>
      <c r="Z63" s="19">
        <f t="shared" si="24"/>
        <v>0.38607594936708861</v>
      </c>
      <c r="AA63" s="19">
        <f t="shared" si="24"/>
        <v>0.39694656488549618</v>
      </c>
      <c r="AB63" s="19">
        <f t="shared" si="24"/>
        <v>0.22807017543859648</v>
      </c>
      <c r="AC63" s="291">
        <f t="shared" si="24"/>
        <v>0.39743589743589741</v>
      </c>
      <c r="AD63" s="291">
        <f t="shared" si="24"/>
        <v>0.45299145299145299</v>
      </c>
      <c r="AE63" s="291">
        <f t="shared" si="24"/>
        <v>0.46956521739130436</v>
      </c>
      <c r="AF63" s="331">
        <f t="shared" ref="AF63" si="25">SUM(AF53/AF49)</f>
        <v>0.36715328467153285</v>
      </c>
      <c r="AG63" s="252"/>
      <c r="AH63" s="213"/>
    </row>
    <row r="64" spans="1:35" x14ac:dyDescent="0.25">
      <c r="A64" s="57" t="s">
        <v>72</v>
      </c>
      <c r="B64" s="19">
        <f t="shared" ref="B64:AE64" si="26">SUM(B54/B53)</f>
        <v>0.47169811320754718</v>
      </c>
      <c r="C64" s="19">
        <f t="shared" si="26"/>
        <v>0.34146341463414637</v>
      </c>
      <c r="D64" s="19">
        <f t="shared" si="26"/>
        <v>0.32500000000000001</v>
      </c>
      <c r="E64" s="19">
        <f t="shared" si="26"/>
        <v>0.4375</v>
      </c>
      <c r="F64" s="19">
        <f t="shared" si="26"/>
        <v>0.41176470588235292</v>
      </c>
      <c r="G64" s="19">
        <f t="shared" si="26"/>
        <v>0.42857142857142855</v>
      </c>
      <c r="H64" s="19">
        <f t="shared" si="26"/>
        <v>0.5</v>
      </c>
      <c r="I64" s="19">
        <f t="shared" si="26"/>
        <v>0.30120481927710846</v>
      </c>
      <c r="J64" s="19">
        <f t="shared" si="26"/>
        <v>0.32258064516129031</v>
      </c>
      <c r="K64" s="19">
        <f t="shared" si="26"/>
        <v>0.30508474576271188</v>
      </c>
      <c r="L64" s="19">
        <f t="shared" si="26"/>
        <v>0.28000000000000003</v>
      </c>
      <c r="M64" s="19">
        <f t="shared" si="26"/>
        <v>0.4</v>
      </c>
      <c r="N64" s="19">
        <f t="shared" si="26"/>
        <v>0.6</v>
      </c>
      <c r="O64" s="19">
        <f t="shared" si="26"/>
        <v>0.26666666666666666</v>
      </c>
      <c r="P64" s="19">
        <f t="shared" si="26"/>
        <v>0.29577464788732394</v>
      </c>
      <c r="Q64" s="19">
        <f t="shared" si="26"/>
        <v>0.27272727272727271</v>
      </c>
      <c r="R64" s="19">
        <f t="shared" si="26"/>
        <v>0.31944444444444442</v>
      </c>
      <c r="S64" s="19">
        <f t="shared" si="26"/>
        <v>0.47727272727272729</v>
      </c>
      <c r="T64" s="19">
        <f t="shared" si="26"/>
        <v>0.5</v>
      </c>
      <c r="U64" s="19">
        <f t="shared" si="26"/>
        <v>0.46153846153846156</v>
      </c>
      <c r="V64" s="19">
        <f t="shared" si="26"/>
        <v>0.35714285714285715</v>
      </c>
      <c r="W64" s="19">
        <f t="shared" si="26"/>
        <v>0.46511627906976744</v>
      </c>
      <c r="X64" s="19">
        <f t="shared" si="26"/>
        <v>0.21052631578947367</v>
      </c>
      <c r="Y64" s="19">
        <f t="shared" si="26"/>
        <v>0.375</v>
      </c>
      <c r="Z64" s="19">
        <f t="shared" si="26"/>
        <v>0.24590163934426229</v>
      </c>
      <c r="AA64" s="19">
        <f t="shared" si="26"/>
        <v>0.34615384615384615</v>
      </c>
      <c r="AB64" s="19">
        <f t="shared" si="26"/>
        <v>0.46153846153846156</v>
      </c>
      <c r="AC64" s="291">
        <f t="shared" si="26"/>
        <v>0.33870967741935482</v>
      </c>
      <c r="AD64" s="291">
        <f t="shared" si="26"/>
        <v>0.32075471698113206</v>
      </c>
      <c r="AE64" s="291">
        <f t="shared" si="26"/>
        <v>0.35185185185185186</v>
      </c>
      <c r="AF64" s="331">
        <f t="shared" ref="AF64" si="27">SUM(AF54/AF53)</f>
        <v>0.36580516898608351</v>
      </c>
      <c r="AG64" s="252"/>
      <c r="AH64" s="213"/>
    </row>
    <row r="65" spans="1:35" x14ac:dyDescent="0.25">
      <c r="A65" s="57" t="s">
        <v>171</v>
      </c>
      <c r="B65" s="19">
        <f t="shared" ref="B65:AE65" si="28">SUM(B55/B53)</f>
        <v>0.16981132075471697</v>
      </c>
      <c r="C65" s="19">
        <f t="shared" si="28"/>
        <v>0.24390243902439024</v>
      </c>
      <c r="D65" s="19">
        <f t="shared" si="28"/>
        <v>0.2</v>
      </c>
      <c r="E65" s="19">
        <f t="shared" si="28"/>
        <v>6.25E-2</v>
      </c>
      <c r="F65" s="19">
        <f t="shared" si="28"/>
        <v>0.23529411764705882</v>
      </c>
      <c r="G65" s="19">
        <f t="shared" si="28"/>
        <v>0.12244897959183673</v>
      </c>
      <c r="H65" s="19">
        <f t="shared" si="28"/>
        <v>7.1428571428571425E-2</v>
      </c>
      <c r="I65" s="19">
        <f t="shared" si="28"/>
        <v>6.0240963855421686E-2</v>
      </c>
      <c r="J65" s="19">
        <f t="shared" si="28"/>
        <v>9.6774193548387094E-2</v>
      </c>
      <c r="K65" s="19">
        <f t="shared" si="28"/>
        <v>0.11864406779661017</v>
      </c>
      <c r="L65" s="19">
        <f t="shared" si="28"/>
        <v>0.28000000000000003</v>
      </c>
      <c r="M65" s="19">
        <f>SUM(M55/M53)</f>
        <v>0.1</v>
      </c>
      <c r="N65" s="19">
        <f t="shared" si="28"/>
        <v>0</v>
      </c>
      <c r="O65" s="19">
        <f t="shared" si="28"/>
        <v>0.05</v>
      </c>
      <c r="P65" s="19">
        <f t="shared" si="28"/>
        <v>0.15492957746478872</v>
      </c>
      <c r="Q65" s="19">
        <f t="shared" si="28"/>
        <v>9.0909090909090912E-2</v>
      </c>
      <c r="R65" s="19">
        <f t="shared" si="28"/>
        <v>0.15277777777777779</v>
      </c>
      <c r="S65" s="19">
        <f t="shared" si="28"/>
        <v>0.13636363636363635</v>
      </c>
      <c r="T65" s="19">
        <f t="shared" si="28"/>
        <v>9.375E-2</v>
      </c>
      <c r="U65" s="19">
        <f t="shared" si="28"/>
        <v>5.128205128205128E-2</v>
      </c>
      <c r="V65" s="19">
        <f t="shared" si="28"/>
        <v>9.5238095238095233E-2</v>
      </c>
      <c r="W65" s="19">
        <f t="shared" si="28"/>
        <v>0.13953488372093023</v>
      </c>
      <c r="X65" s="19">
        <f t="shared" si="28"/>
        <v>0.10526315789473684</v>
      </c>
      <c r="Y65" s="19">
        <f t="shared" si="28"/>
        <v>0.14583333333333334</v>
      </c>
      <c r="Z65" s="19">
        <f t="shared" si="28"/>
        <v>0.11475409836065574</v>
      </c>
      <c r="AA65" s="19">
        <f t="shared" si="28"/>
        <v>7.6923076923076927E-2</v>
      </c>
      <c r="AB65" s="19">
        <f t="shared" si="28"/>
        <v>7.6923076923076927E-2</v>
      </c>
      <c r="AC65" s="291">
        <f t="shared" si="28"/>
        <v>0.12903225806451613</v>
      </c>
      <c r="AD65" s="291">
        <f t="shared" si="28"/>
        <v>5.6603773584905662E-2</v>
      </c>
      <c r="AE65" s="291">
        <f t="shared" si="28"/>
        <v>3.7037037037037035E-2</v>
      </c>
      <c r="AF65" s="331">
        <f t="shared" ref="AF65" si="29">SUM(AF55/AF53)</f>
        <v>0.11133200795228629</v>
      </c>
      <c r="AG65" s="252"/>
      <c r="AH65" s="213"/>
    </row>
    <row r="66" spans="1:35" x14ac:dyDescent="0.25">
      <c r="A66" s="177" t="s">
        <v>243</v>
      </c>
      <c r="B66" s="176">
        <f t="shared" ref="B66:AE66" si="30">SUM(B56/B53)</f>
        <v>0.35849056603773582</v>
      </c>
      <c r="C66" s="176">
        <f t="shared" si="30"/>
        <v>0.41463414634146339</v>
      </c>
      <c r="D66" s="176">
        <f t="shared" si="30"/>
        <v>0.47499999999999998</v>
      </c>
      <c r="E66" s="176">
        <f t="shared" si="30"/>
        <v>0.5</v>
      </c>
      <c r="F66" s="176">
        <f t="shared" si="30"/>
        <v>0.35294117647058826</v>
      </c>
      <c r="G66" s="176">
        <f t="shared" si="30"/>
        <v>0.44897959183673469</v>
      </c>
      <c r="H66" s="176">
        <f t="shared" si="30"/>
        <v>0.42857142857142855</v>
      </c>
      <c r="I66" s="176">
        <f t="shared" si="30"/>
        <v>0.63855421686746983</v>
      </c>
      <c r="J66" s="176">
        <f t="shared" si="30"/>
        <v>0.58064516129032262</v>
      </c>
      <c r="K66" s="176">
        <f t="shared" si="30"/>
        <v>0.57627118644067798</v>
      </c>
      <c r="L66" s="176">
        <f t="shared" si="30"/>
        <v>0.44</v>
      </c>
      <c r="M66" s="176">
        <f t="shared" si="30"/>
        <v>0.5</v>
      </c>
      <c r="N66" s="176">
        <f t="shared" si="30"/>
        <v>0.4</v>
      </c>
      <c r="O66" s="176">
        <f t="shared" si="30"/>
        <v>0.68333333333333335</v>
      </c>
      <c r="P66" s="176">
        <f t="shared" si="30"/>
        <v>0.54929577464788737</v>
      </c>
      <c r="Q66" s="176">
        <f t="shared" si="30"/>
        <v>0.63636363636363635</v>
      </c>
      <c r="R66" s="176">
        <f t="shared" si="30"/>
        <v>0.52777777777777779</v>
      </c>
      <c r="S66" s="176">
        <f t="shared" si="30"/>
        <v>0.38636363636363635</v>
      </c>
      <c r="T66" s="176">
        <f t="shared" si="30"/>
        <v>0.40625</v>
      </c>
      <c r="U66" s="176">
        <f t="shared" si="30"/>
        <v>0.48717948717948717</v>
      </c>
      <c r="V66" s="176">
        <f t="shared" si="30"/>
        <v>0.54761904761904767</v>
      </c>
      <c r="W66" s="176">
        <f t="shared" si="30"/>
        <v>0.39534883720930231</v>
      </c>
      <c r="X66" s="176">
        <f t="shared" si="30"/>
        <v>0.68421052631578949</v>
      </c>
      <c r="Y66" s="176">
        <f t="shared" si="30"/>
        <v>0.47916666666666669</v>
      </c>
      <c r="Z66" s="176">
        <f t="shared" si="30"/>
        <v>0.63934426229508201</v>
      </c>
      <c r="AA66" s="176">
        <f t="shared" si="30"/>
        <v>0.57692307692307687</v>
      </c>
      <c r="AB66" s="176">
        <f t="shared" si="30"/>
        <v>0.46153846153846156</v>
      </c>
      <c r="AC66" s="292">
        <f t="shared" si="30"/>
        <v>0.532258064516129</v>
      </c>
      <c r="AD66" s="292">
        <f t="shared" si="30"/>
        <v>0.62264150943396224</v>
      </c>
      <c r="AE66" s="292">
        <f t="shared" si="30"/>
        <v>0.61111111111111116</v>
      </c>
      <c r="AF66" s="331">
        <f t="shared" ref="AF66" si="31">SUM(AF56/AF53)</f>
        <v>0.52286282306163023</v>
      </c>
      <c r="AG66" s="252"/>
      <c r="AH66" s="213"/>
    </row>
    <row r="67" spans="1:35" s="1" customFormat="1" x14ac:dyDescent="0.25">
      <c r="A67" s="57" t="s">
        <v>123</v>
      </c>
      <c r="B67" s="19">
        <f>SUM(B56/B49)</f>
        <v>0.15322580645161291</v>
      </c>
      <c r="C67" s="19">
        <f t="shared" ref="C67:AE67" si="32">SUM(C56/C49)</f>
        <v>0.13600000000000001</v>
      </c>
      <c r="D67" s="19">
        <f t="shared" si="32"/>
        <v>0.12751677852348994</v>
      </c>
      <c r="E67" s="19">
        <f t="shared" si="32"/>
        <v>0.13445378151260504</v>
      </c>
      <c r="F67" s="19">
        <f t="shared" si="32"/>
        <v>8.3916083916083919E-2</v>
      </c>
      <c r="G67" s="19">
        <f t="shared" si="32"/>
        <v>0.17460317460317459</v>
      </c>
      <c r="H67" s="19">
        <f t="shared" si="32"/>
        <v>0.14754098360655737</v>
      </c>
      <c r="I67" s="19">
        <f t="shared" si="32"/>
        <v>0.30994152046783624</v>
      </c>
      <c r="J67" s="19">
        <f t="shared" si="32"/>
        <v>0.21176470588235294</v>
      </c>
      <c r="K67" s="19">
        <f t="shared" si="32"/>
        <v>0.20987654320987653</v>
      </c>
      <c r="L67" s="19">
        <f t="shared" si="32"/>
        <v>9.4017094017094016E-2</v>
      </c>
      <c r="M67" s="19">
        <f t="shared" si="32"/>
        <v>0.21897810218978103</v>
      </c>
      <c r="N67" s="19">
        <f t="shared" si="32"/>
        <v>0.11464968152866242</v>
      </c>
      <c r="O67" s="19">
        <f t="shared" si="32"/>
        <v>0.32539682539682541</v>
      </c>
      <c r="P67" s="19">
        <f t="shared" si="32"/>
        <v>0.25490196078431371</v>
      </c>
      <c r="Q67" s="19">
        <f t="shared" si="32"/>
        <v>0.24822695035460993</v>
      </c>
      <c r="R67" s="19">
        <f t="shared" si="32"/>
        <v>0.22352941176470589</v>
      </c>
      <c r="S67" s="19">
        <f t="shared" si="32"/>
        <v>0.12592592592592591</v>
      </c>
      <c r="T67" s="19">
        <f t="shared" si="32"/>
        <v>0.17449664429530201</v>
      </c>
      <c r="U67" s="19">
        <f t="shared" si="32"/>
        <v>0.1417910447761194</v>
      </c>
      <c r="V67" s="19">
        <f t="shared" si="32"/>
        <v>0.17557251908396945</v>
      </c>
      <c r="W67" s="19">
        <f>SUM(W56/W49)</f>
        <v>0.1440677966101695</v>
      </c>
      <c r="X67" s="19">
        <f t="shared" si="32"/>
        <v>0.23214285714285715</v>
      </c>
      <c r="Y67" s="19">
        <f t="shared" si="32"/>
        <v>0.1796875</v>
      </c>
      <c r="Z67" s="19">
        <f t="shared" si="32"/>
        <v>0.24683544303797469</v>
      </c>
      <c r="AA67" s="19">
        <f t="shared" si="32"/>
        <v>0.22900763358778625</v>
      </c>
      <c r="AB67" s="19">
        <f t="shared" si="32"/>
        <v>0.10526315789473684</v>
      </c>
      <c r="AC67" s="291">
        <f t="shared" si="32"/>
        <v>0.21153846153846154</v>
      </c>
      <c r="AD67" s="291">
        <f t="shared" si="32"/>
        <v>0.28205128205128205</v>
      </c>
      <c r="AE67" s="291">
        <f t="shared" si="32"/>
        <v>0.28695652173913044</v>
      </c>
      <c r="AF67" s="331">
        <f t="shared" ref="AF67" si="33">SUM(AF56/AF49)</f>
        <v>0.19197080291970803</v>
      </c>
      <c r="AG67" s="213"/>
      <c r="AH67" s="213"/>
      <c r="AI67" s="22"/>
    </row>
    <row r="68" spans="1:35" s="178" customFormat="1" ht="12.75" x14ac:dyDescent="0.2">
      <c r="O68" s="210"/>
      <c r="P68" s="210"/>
      <c r="Q68" s="210"/>
      <c r="R68" s="235"/>
      <c r="AD68" s="300"/>
      <c r="AE68" s="300"/>
      <c r="AF68" s="326"/>
    </row>
    <row r="69" spans="1:35" s="178" customFormat="1" ht="12.75" x14ac:dyDescent="0.2">
      <c r="O69" s="210"/>
      <c r="P69" s="210"/>
      <c r="Q69" s="210"/>
      <c r="R69" s="235"/>
      <c r="AD69" s="300"/>
      <c r="AE69" s="300"/>
      <c r="AF69" s="326"/>
    </row>
    <row r="70" spans="1:35" s="181" customFormat="1" x14ac:dyDescent="0.25">
      <c r="A70" s="179" t="s">
        <v>203</v>
      </c>
      <c r="B70" s="180"/>
      <c r="C70" s="180"/>
      <c r="D70" s="180"/>
      <c r="E70" s="180"/>
      <c r="F70" s="180"/>
      <c r="G70" s="180"/>
      <c r="H70" s="180"/>
      <c r="I70" s="180"/>
      <c r="J70" s="180"/>
      <c r="K70" s="180"/>
      <c r="L70" s="180"/>
      <c r="M70" s="180"/>
      <c r="N70" s="180"/>
      <c r="O70" s="180"/>
      <c r="P70" s="180"/>
      <c r="Q70" s="180"/>
      <c r="R70" s="180"/>
      <c r="S70" s="180"/>
      <c r="T70" s="180"/>
      <c r="U70" s="180"/>
      <c r="V70" s="180"/>
      <c r="W70" s="180"/>
      <c r="X70" s="180"/>
      <c r="Y70" s="180"/>
      <c r="Z70" s="180"/>
      <c r="AA70" s="180"/>
      <c r="AB70" s="180"/>
      <c r="AC70" s="180"/>
      <c r="AD70" s="180"/>
      <c r="AE70" s="180"/>
      <c r="AF70" s="332" t="s">
        <v>127</v>
      </c>
    </row>
    <row r="71" spans="1:35" s="184" customFormat="1" x14ac:dyDescent="0.25">
      <c r="A71" s="183" t="s">
        <v>229</v>
      </c>
      <c r="B71" s="196">
        <f t="shared" ref="B71:AD72" si="34">B49+B38</f>
        <v>166</v>
      </c>
      <c r="C71" s="196">
        <f t="shared" si="34"/>
        <v>145</v>
      </c>
      <c r="D71" s="196">
        <f t="shared" si="34"/>
        <v>172</v>
      </c>
      <c r="E71" s="196">
        <f t="shared" si="34"/>
        <v>133</v>
      </c>
      <c r="F71" s="196">
        <f t="shared" si="34"/>
        <v>174</v>
      </c>
      <c r="G71" s="196">
        <f t="shared" si="34"/>
        <v>170</v>
      </c>
      <c r="H71" s="196">
        <f t="shared" si="34"/>
        <v>156</v>
      </c>
      <c r="I71" s="196">
        <f t="shared" si="34"/>
        <v>218</v>
      </c>
      <c r="J71" s="196">
        <f t="shared" si="34"/>
        <v>209</v>
      </c>
      <c r="K71" s="196">
        <f t="shared" si="34"/>
        <v>183</v>
      </c>
      <c r="L71" s="196">
        <f t="shared" si="34"/>
        <v>141</v>
      </c>
      <c r="M71" s="196">
        <f t="shared" si="34"/>
        <v>165</v>
      </c>
      <c r="N71" s="196">
        <f t="shared" si="34"/>
        <v>188</v>
      </c>
      <c r="O71" s="196">
        <f t="shared" si="34"/>
        <v>158</v>
      </c>
      <c r="P71" s="196">
        <f t="shared" si="34"/>
        <v>180</v>
      </c>
      <c r="Q71" s="196">
        <f t="shared" si="34"/>
        <v>178</v>
      </c>
      <c r="R71" s="196">
        <f t="shared" si="34"/>
        <v>192</v>
      </c>
      <c r="S71" s="196">
        <f t="shared" si="34"/>
        <v>156</v>
      </c>
      <c r="T71" s="196">
        <f t="shared" si="34"/>
        <v>178</v>
      </c>
      <c r="U71" s="196">
        <f t="shared" si="34"/>
        <v>171</v>
      </c>
      <c r="V71" s="196">
        <f t="shared" si="34"/>
        <v>168</v>
      </c>
      <c r="W71" s="196">
        <f t="shared" si="34"/>
        <v>165</v>
      </c>
      <c r="X71" s="196">
        <f t="shared" si="34"/>
        <v>157</v>
      </c>
      <c r="Y71" s="196">
        <f t="shared" si="34"/>
        <v>145</v>
      </c>
      <c r="Z71" s="196">
        <f t="shared" si="34"/>
        <v>192</v>
      </c>
      <c r="AA71" s="196">
        <f t="shared" si="34"/>
        <v>173</v>
      </c>
      <c r="AB71" s="196">
        <f t="shared" si="34"/>
        <v>151</v>
      </c>
      <c r="AC71" s="293">
        <f t="shared" si="34"/>
        <v>210</v>
      </c>
      <c r="AD71" s="293">
        <f t="shared" si="34"/>
        <v>164</v>
      </c>
      <c r="AE71" s="293">
        <f t="shared" ref="AE71:AE72" si="35">AE49+AE38</f>
        <v>159</v>
      </c>
      <c r="AF71" s="333">
        <f>SUM(B71:AE71)</f>
        <v>5117</v>
      </c>
      <c r="AG71" s="270"/>
    </row>
    <row r="72" spans="1:35" s="184" customFormat="1" x14ac:dyDescent="0.25">
      <c r="A72" s="183" t="s">
        <v>202</v>
      </c>
      <c r="B72" s="196">
        <f>B50+B39</f>
        <v>112</v>
      </c>
      <c r="C72" s="196">
        <f>C50+C39</f>
        <v>104</v>
      </c>
      <c r="D72" s="196">
        <f t="shared" ref="D72:E72" si="36">D50+D39</f>
        <v>132</v>
      </c>
      <c r="E72" s="196">
        <f t="shared" si="36"/>
        <v>101</v>
      </c>
      <c r="F72" s="196">
        <f>F50+F39</f>
        <v>140</v>
      </c>
      <c r="G72" s="196">
        <f>G50+G39</f>
        <v>116</v>
      </c>
      <c r="H72" s="196">
        <f>H50+H39</f>
        <v>114</v>
      </c>
      <c r="I72" s="196">
        <f>I50+I39</f>
        <v>133</v>
      </c>
      <c r="J72" s="196">
        <f t="shared" si="34"/>
        <v>140</v>
      </c>
      <c r="K72" s="196">
        <f t="shared" si="34"/>
        <v>119</v>
      </c>
      <c r="L72" s="196">
        <f t="shared" si="34"/>
        <v>114</v>
      </c>
      <c r="M72" s="196">
        <f t="shared" si="34"/>
        <v>104</v>
      </c>
      <c r="N72" s="196">
        <f t="shared" si="34"/>
        <v>142</v>
      </c>
      <c r="O72" s="196">
        <f t="shared" si="34"/>
        <v>97</v>
      </c>
      <c r="P72" s="196">
        <f t="shared" si="34"/>
        <v>107</v>
      </c>
      <c r="Q72" s="196">
        <f t="shared" si="34"/>
        <v>119</v>
      </c>
      <c r="R72" s="196">
        <f t="shared" si="34"/>
        <v>119</v>
      </c>
      <c r="S72" s="196">
        <f t="shared" si="34"/>
        <v>111</v>
      </c>
      <c r="T72" s="196">
        <f t="shared" si="34"/>
        <v>112</v>
      </c>
      <c r="U72" s="196">
        <f t="shared" si="34"/>
        <v>130</v>
      </c>
      <c r="V72" s="196">
        <f t="shared" si="34"/>
        <v>125</v>
      </c>
      <c r="W72" s="196">
        <f t="shared" si="34"/>
        <v>112</v>
      </c>
      <c r="X72" s="196">
        <f t="shared" si="34"/>
        <v>115</v>
      </c>
      <c r="Y72" s="196">
        <f t="shared" si="34"/>
        <v>96</v>
      </c>
      <c r="Z72" s="196">
        <f t="shared" si="34"/>
        <v>122</v>
      </c>
      <c r="AA72" s="196">
        <f t="shared" si="34"/>
        <v>116</v>
      </c>
      <c r="AB72" s="196">
        <f t="shared" si="34"/>
        <v>124</v>
      </c>
      <c r="AC72" s="293">
        <f t="shared" si="34"/>
        <v>137</v>
      </c>
      <c r="AD72" s="293">
        <f t="shared" si="34"/>
        <v>98</v>
      </c>
      <c r="AE72" s="293">
        <f t="shared" si="35"/>
        <v>101</v>
      </c>
      <c r="AF72" s="333">
        <f>SUM(B72:AE72)</f>
        <v>3512</v>
      </c>
      <c r="AG72" s="270"/>
    </row>
    <row r="73" spans="1:35" s="186" customFormat="1" ht="15" hidden="1" customHeight="1" x14ac:dyDescent="0.25">
      <c r="A73" s="207" t="s">
        <v>196</v>
      </c>
      <c r="B73" s="186">
        <f t="shared" ref="B73:G73" si="37">+B38</f>
        <v>42</v>
      </c>
      <c r="C73" s="186">
        <f>+C38</f>
        <v>20</v>
      </c>
      <c r="D73" s="186">
        <f t="shared" si="37"/>
        <v>23</v>
      </c>
      <c r="E73" s="186">
        <f t="shared" si="37"/>
        <v>14</v>
      </c>
      <c r="F73" s="186">
        <f t="shared" si="37"/>
        <v>31</v>
      </c>
      <c r="G73" s="186">
        <f t="shared" si="37"/>
        <v>44</v>
      </c>
      <c r="H73" s="186">
        <f>+H38</f>
        <v>34</v>
      </c>
      <c r="I73" s="186">
        <f t="shared" ref="I73:AC73" si="38">+I38</f>
        <v>47</v>
      </c>
      <c r="J73" s="186">
        <f t="shared" si="38"/>
        <v>39</v>
      </c>
      <c r="K73" s="186">
        <f t="shared" si="38"/>
        <v>21</v>
      </c>
      <c r="L73" s="186">
        <f t="shared" si="38"/>
        <v>24</v>
      </c>
      <c r="M73" s="186">
        <f t="shared" si="38"/>
        <v>28</v>
      </c>
      <c r="N73" s="186">
        <f t="shared" si="38"/>
        <v>31</v>
      </c>
      <c r="O73" s="186">
        <f t="shared" si="38"/>
        <v>32</v>
      </c>
      <c r="P73" s="186">
        <f t="shared" si="38"/>
        <v>27</v>
      </c>
      <c r="Q73" s="186">
        <f t="shared" si="38"/>
        <v>37</v>
      </c>
      <c r="R73" s="186">
        <f t="shared" si="38"/>
        <v>22</v>
      </c>
      <c r="S73" s="186">
        <f t="shared" si="38"/>
        <v>21</v>
      </c>
      <c r="T73" s="186">
        <f t="shared" si="38"/>
        <v>29</v>
      </c>
      <c r="U73" s="186">
        <f t="shared" si="38"/>
        <v>37</v>
      </c>
      <c r="V73" s="186">
        <f t="shared" si="38"/>
        <v>37</v>
      </c>
      <c r="W73" s="186">
        <f t="shared" si="38"/>
        <v>47</v>
      </c>
      <c r="X73" s="186">
        <f t="shared" si="38"/>
        <v>45</v>
      </c>
      <c r="Y73" s="186">
        <f t="shared" si="38"/>
        <v>17</v>
      </c>
      <c r="Z73" s="186">
        <f t="shared" si="38"/>
        <v>34</v>
      </c>
      <c r="AA73" s="186">
        <f t="shared" si="38"/>
        <v>42</v>
      </c>
      <c r="AB73" s="186">
        <f t="shared" si="38"/>
        <v>37</v>
      </c>
      <c r="AC73" s="294">
        <f t="shared" si="38"/>
        <v>54</v>
      </c>
      <c r="AD73" s="186">
        <v>39</v>
      </c>
      <c r="AE73" s="186">
        <v>47</v>
      </c>
      <c r="AF73" s="333">
        <f t="shared" ref="AF71:AF78" si="39">SUM(B73:AE73)</f>
        <v>1002</v>
      </c>
      <c r="AG73" s="299"/>
    </row>
    <row r="74" spans="1:35" s="186" customFormat="1" ht="15" customHeight="1" x14ac:dyDescent="0.25">
      <c r="A74" s="279" t="s">
        <v>227</v>
      </c>
      <c r="B74" s="186">
        <f t="shared" ref="B74:AE74" si="40">SUM(B52,B41)</f>
        <v>80</v>
      </c>
      <c r="C74" s="186">
        <f t="shared" si="40"/>
        <v>82</v>
      </c>
      <c r="D74" s="186">
        <f t="shared" si="40"/>
        <v>87</v>
      </c>
      <c r="E74" s="186">
        <f t="shared" si="40"/>
        <v>81</v>
      </c>
      <c r="F74" s="186">
        <f t="shared" si="40"/>
        <v>95</v>
      </c>
      <c r="G74" s="186">
        <f t="shared" si="40"/>
        <v>79</v>
      </c>
      <c r="H74" s="186">
        <f t="shared" si="40"/>
        <v>90</v>
      </c>
      <c r="I74" s="186">
        <f t="shared" si="40"/>
        <v>94</v>
      </c>
      <c r="J74" s="186">
        <f t="shared" si="40"/>
        <v>88</v>
      </c>
      <c r="K74" s="186">
        <f t="shared" si="40"/>
        <v>83</v>
      </c>
      <c r="L74" s="186">
        <f t="shared" si="40"/>
        <v>88</v>
      </c>
      <c r="M74" s="186">
        <f t="shared" si="40"/>
        <v>77</v>
      </c>
      <c r="N74" s="186">
        <f t="shared" si="40"/>
        <v>115</v>
      </c>
      <c r="O74" s="186">
        <f t="shared" si="40"/>
        <v>61</v>
      </c>
      <c r="P74" s="186">
        <f t="shared" si="40"/>
        <v>73</v>
      </c>
      <c r="Q74" s="186">
        <f t="shared" si="40"/>
        <v>87</v>
      </c>
      <c r="R74" s="186">
        <f t="shared" si="40"/>
        <v>82</v>
      </c>
      <c r="S74" s="186">
        <f t="shared" si="40"/>
        <v>80</v>
      </c>
      <c r="T74" s="186">
        <f t="shared" si="40"/>
        <v>82</v>
      </c>
      <c r="U74" s="186">
        <f t="shared" si="40"/>
        <v>96</v>
      </c>
      <c r="V74" s="186">
        <f t="shared" si="40"/>
        <v>94</v>
      </c>
      <c r="W74" s="186">
        <f t="shared" si="40"/>
        <v>79</v>
      </c>
      <c r="X74" s="186">
        <f t="shared" si="40"/>
        <v>74</v>
      </c>
      <c r="Y74" s="186">
        <f t="shared" si="40"/>
        <v>62</v>
      </c>
      <c r="Z74" s="186">
        <f t="shared" si="40"/>
        <v>80</v>
      </c>
      <c r="AA74" s="186">
        <f t="shared" si="40"/>
        <v>71</v>
      </c>
      <c r="AB74" s="186">
        <f t="shared" si="40"/>
        <v>102</v>
      </c>
      <c r="AC74" s="294">
        <f t="shared" si="40"/>
        <v>86</v>
      </c>
      <c r="AD74" s="294">
        <f t="shared" si="40"/>
        <v>67</v>
      </c>
      <c r="AE74" s="294">
        <f t="shared" si="40"/>
        <v>74</v>
      </c>
      <c r="AF74" s="333">
        <f t="shared" si="39"/>
        <v>2489</v>
      </c>
      <c r="AG74" s="299"/>
    </row>
    <row r="75" spans="1:35" s="184" customFormat="1" x14ac:dyDescent="0.25">
      <c r="A75" s="183" t="s">
        <v>200</v>
      </c>
      <c r="B75" s="196">
        <f t="shared" ref="B75:AD78" si="41">B53+B42</f>
        <v>54</v>
      </c>
      <c r="C75" s="196">
        <f t="shared" si="41"/>
        <v>41</v>
      </c>
      <c r="D75" s="196">
        <f t="shared" si="41"/>
        <v>40</v>
      </c>
      <c r="E75" s="196">
        <f t="shared" si="41"/>
        <v>32</v>
      </c>
      <c r="F75" s="196">
        <f t="shared" si="41"/>
        <v>34</v>
      </c>
      <c r="G75" s="196">
        <f t="shared" si="41"/>
        <v>54</v>
      </c>
      <c r="H75" s="196">
        <f t="shared" si="41"/>
        <v>42</v>
      </c>
      <c r="I75" s="196">
        <f t="shared" si="41"/>
        <v>85</v>
      </c>
      <c r="J75" s="196">
        <f t="shared" si="41"/>
        <v>69</v>
      </c>
      <c r="K75" s="196">
        <f t="shared" si="41"/>
        <v>64</v>
      </c>
      <c r="L75" s="196">
        <f t="shared" si="41"/>
        <v>27</v>
      </c>
      <c r="M75" s="196">
        <f t="shared" si="41"/>
        <v>61</v>
      </c>
      <c r="N75" s="196">
        <f t="shared" si="41"/>
        <v>46</v>
      </c>
      <c r="O75" s="196">
        <f t="shared" si="41"/>
        <v>61</v>
      </c>
      <c r="P75" s="196">
        <f t="shared" si="41"/>
        <v>73</v>
      </c>
      <c r="Q75" s="196">
        <f t="shared" si="41"/>
        <v>59</v>
      </c>
      <c r="R75" s="196">
        <f t="shared" si="41"/>
        <v>73</v>
      </c>
      <c r="S75" s="196">
        <f t="shared" si="41"/>
        <v>45</v>
      </c>
      <c r="T75" s="196">
        <f t="shared" si="41"/>
        <v>66</v>
      </c>
      <c r="U75" s="196">
        <f t="shared" si="41"/>
        <v>41</v>
      </c>
      <c r="V75" s="196">
        <f t="shared" si="41"/>
        <v>43</v>
      </c>
      <c r="W75" s="196">
        <f t="shared" si="41"/>
        <v>53</v>
      </c>
      <c r="X75" s="196">
        <f t="shared" si="41"/>
        <v>42</v>
      </c>
      <c r="Y75" s="196">
        <f t="shared" si="41"/>
        <v>49</v>
      </c>
      <c r="Z75" s="196">
        <f t="shared" si="41"/>
        <v>70</v>
      </c>
      <c r="AA75" s="196">
        <f t="shared" si="41"/>
        <v>57</v>
      </c>
      <c r="AB75" s="196">
        <f t="shared" si="41"/>
        <v>27</v>
      </c>
      <c r="AC75" s="293">
        <f t="shared" si="41"/>
        <v>73</v>
      </c>
      <c r="AD75" s="293">
        <f t="shared" si="41"/>
        <v>66</v>
      </c>
      <c r="AE75" s="293">
        <f t="shared" ref="AE75:AE78" si="42">AE53+AE42</f>
        <v>58</v>
      </c>
      <c r="AF75" s="333">
        <f t="shared" si="39"/>
        <v>1605</v>
      </c>
      <c r="AG75" s="270"/>
    </row>
    <row r="76" spans="1:35" s="184" customFormat="1" x14ac:dyDescent="0.25">
      <c r="A76" s="183" t="s">
        <v>199</v>
      </c>
      <c r="B76" s="196">
        <f t="shared" si="41"/>
        <v>26</v>
      </c>
      <c r="C76" s="196">
        <f t="shared" si="41"/>
        <v>14</v>
      </c>
      <c r="D76" s="196">
        <f t="shared" si="41"/>
        <v>13</v>
      </c>
      <c r="E76" s="196">
        <f t="shared" si="41"/>
        <v>14</v>
      </c>
      <c r="F76" s="196">
        <f t="shared" si="41"/>
        <v>14</v>
      </c>
      <c r="G76" s="196">
        <f t="shared" si="41"/>
        <v>21</v>
      </c>
      <c r="H76" s="196">
        <f t="shared" si="41"/>
        <v>21</v>
      </c>
      <c r="I76" s="196">
        <f t="shared" si="41"/>
        <v>27</v>
      </c>
      <c r="J76" s="196">
        <f t="shared" si="41"/>
        <v>22</v>
      </c>
      <c r="K76" s="196">
        <f t="shared" si="41"/>
        <v>20</v>
      </c>
      <c r="L76" s="196">
        <f t="shared" si="41"/>
        <v>7</v>
      </c>
      <c r="M76" s="196">
        <f t="shared" si="41"/>
        <v>24</v>
      </c>
      <c r="N76" s="196">
        <f t="shared" si="41"/>
        <v>27</v>
      </c>
      <c r="O76" s="196">
        <f t="shared" si="41"/>
        <v>16</v>
      </c>
      <c r="P76" s="196">
        <f t="shared" si="41"/>
        <v>23</v>
      </c>
      <c r="Q76" s="196">
        <f t="shared" si="41"/>
        <v>15</v>
      </c>
      <c r="R76" s="196">
        <f t="shared" si="41"/>
        <v>23</v>
      </c>
      <c r="S76" s="196">
        <f t="shared" si="41"/>
        <v>22</v>
      </c>
      <c r="T76" s="196">
        <f t="shared" si="41"/>
        <v>34</v>
      </c>
      <c r="U76" s="196">
        <f t="shared" si="41"/>
        <v>18</v>
      </c>
      <c r="V76" s="196">
        <f t="shared" si="41"/>
        <v>15</v>
      </c>
      <c r="W76" s="196">
        <f t="shared" si="41"/>
        <v>20</v>
      </c>
      <c r="X76" s="196">
        <f t="shared" si="41"/>
        <v>8</v>
      </c>
      <c r="Y76" s="196">
        <f t="shared" si="41"/>
        <v>18</v>
      </c>
      <c r="Z76" s="196">
        <f t="shared" si="41"/>
        <v>15</v>
      </c>
      <c r="AA76" s="196">
        <f t="shared" si="41"/>
        <v>18</v>
      </c>
      <c r="AB76" s="196">
        <f t="shared" si="41"/>
        <v>13</v>
      </c>
      <c r="AC76" s="293">
        <f t="shared" si="41"/>
        <v>21</v>
      </c>
      <c r="AD76" s="293">
        <f t="shared" si="41"/>
        <v>17</v>
      </c>
      <c r="AE76" s="293">
        <f t="shared" si="42"/>
        <v>19</v>
      </c>
      <c r="AF76" s="333">
        <f t="shared" si="39"/>
        <v>565</v>
      </c>
      <c r="AG76" s="270"/>
    </row>
    <row r="77" spans="1:35" s="184" customFormat="1" x14ac:dyDescent="0.25">
      <c r="A77" s="183" t="s">
        <v>244</v>
      </c>
      <c r="B77" s="196">
        <f t="shared" si="41"/>
        <v>9</v>
      </c>
      <c r="C77" s="196">
        <f t="shared" si="41"/>
        <v>10</v>
      </c>
      <c r="D77" s="196">
        <f t="shared" si="41"/>
        <v>8</v>
      </c>
      <c r="E77" s="196">
        <f t="shared" si="41"/>
        <v>2</v>
      </c>
      <c r="F77" s="196">
        <f t="shared" si="41"/>
        <v>8</v>
      </c>
      <c r="G77" s="196">
        <f t="shared" si="41"/>
        <v>6</v>
      </c>
      <c r="H77" s="196">
        <f t="shared" si="41"/>
        <v>3</v>
      </c>
      <c r="I77" s="196">
        <f t="shared" si="41"/>
        <v>5</v>
      </c>
      <c r="J77" s="196">
        <f t="shared" si="41"/>
        <v>7</v>
      </c>
      <c r="K77" s="196">
        <f t="shared" si="41"/>
        <v>10</v>
      </c>
      <c r="L77" s="196">
        <f t="shared" si="41"/>
        <v>8</v>
      </c>
      <c r="M77" s="196">
        <f t="shared" si="41"/>
        <v>6</v>
      </c>
      <c r="N77" s="196">
        <f t="shared" si="41"/>
        <v>0</v>
      </c>
      <c r="O77" s="196">
        <f t="shared" si="41"/>
        <v>3</v>
      </c>
      <c r="P77" s="196">
        <f t="shared" si="41"/>
        <v>11</v>
      </c>
      <c r="Q77" s="196">
        <f t="shared" si="41"/>
        <v>6</v>
      </c>
      <c r="R77" s="196">
        <f t="shared" si="41"/>
        <v>11</v>
      </c>
      <c r="S77" s="196">
        <f t="shared" si="41"/>
        <v>6</v>
      </c>
      <c r="T77" s="196">
        <f t="shared" si="41"/>
        <v>6</v>
      </c>
      <c r="U77" s="196">
        <f t="shared" si="41"/>
        <v>2</v>
      </c>
      <c r="V77" s="196">
        <f t="shared" si="41"/>
        <v>5</v>
      </c>
      <c r="W77" s="196">
        <f t="shared" si="41"/>
        <v>6</v>
      </c>
      <c r="X77" s="196">
        <f t="shared" si="41"/>
        <v>4</v>
      </c>
      <c r="Y77" s="196">
        <f t="shared" si="41"/>
        <v>7</v>
      </c>
      <c r="Z77" s="196">
        <f t="shared" si="41"/>
        <v>11</v>
      </c>
      <c r="AA77" s="196">
        <f t="shared" si="41"/>
        <v>4</v>
      </c>
      <c r="AB77" s="196">
        <f t="shared" si="41"/>
        <v>2</v>
      </c>
      <c r="AC77" s="293">
        <f t="shared" si="41"/>
        <v>8</v>
      </c>
      <c r="AD77" s="293">
        <f t="shared" si="41"/>
        <v>4</v>
      </c>
      <c r="AE77" s="293">
        <f t="shared" si="42"/>
        <v>2</v>
      </c>
      <c r="AF77" s="333">
        <f t="shared" si="39"/>
        <v>180</v>
      </c>
      <c r="AG77" s="270"/>
    </row>
    <row r="78" spans="1:35" s="184" customFormat="1" x14ac:dyDescent="0.25">
      <c r="A78" s="183" t="s">
        <v>245</v>
      </c>
      <c r="B78" s="196">
        <f t="shared" si="41"/>
        <v>19</v>
      </c>
      <c r="C78" s="196">
        <f t="shared" si="41"/>
        <v>17</v>
      </c>
      <c r="D78" s="196">
        <f t="shared" si="41"/>
        <v>19</v>
      </c>
      <c r="E78" s="196">
        <f t="shared" si="41"/>
        <v>16</v>
      </c>
      <c r="F78" s="196">
        <f t="shared" si="41"/>
        <v>12</v>
      </c>
      <c r="G78" s="196">
        <f t="shared" si="41"/>
        <v>27</v>
      </c>
      <c r="H78" s="196">
        <f t="shared" si="41"/>
        <v>18</v>
      </c>
      <c r="I78" s="196">
        <f t="shared" si="41"/>
        <v>53</v>
      </c>
      <c r="J78" s="196">
        <f t="shared" si="41"/>
        <v>40</v>
      </c>
      <c r="K78" s="196">
        <f t="shared" si="41"/>
        <v>34</v>
      </c>
      <c r="L78" s="196">
        <f t="shared" si="41"/>
        <v>12</v>
      </c>
      <c r="M78" s="196">
        <f t="shared" si="41"/>
        <v>31</v>
      </c>
      <c r="N78" s="196">
        <f t="shared" si="41"/>
        <v>19</v>
      </c>
      <c r="O78" s="196">
        <f t="shared" si="41"/>
        <v>42</v>
      </c>
      <c r="P78" s="196">
        <f t="shared" si="41"/>
        <v>39</v>
      </c>
      <c r="Q78" s="196">
        <f t="shared" si="41"/>
        <v>38</v>
      </c>
      <c r="R78" s="196">
        <f t="shared" si="41"/>
        <v>39</v>
      </c>
      <c r="S78" s="196">
        <f t="shared" si="41"/>
        <v>17</v>
      </c>
      <c r="T78" s="196">
        <f t="shared" si="41"/>
        <v>26</v>
      </c>
      <c r="U78" s="196">
        <f t="shared" si="41"/>
        <v>21</v>
      </c>
      <c r="V78" s="196">
        <f t="shared" si="41"/>
        <v>23</v>
      </c>
      <c r="W78" s="196">
        <f t="shared" si="41"/>
        <v>27</v>
      </c>
      <c r="X78" s="196">
        <f t="shared" si="41"/>
        <v>30</v>
      </c>
      <c r="Y78" s="196">
        <f t="shared" si="41"/>
        <v>24</v>
      </c>
      <c r="Z78" s="196">
        <f t="shared" si="41"/>
        <v>44</v>
      </c>
      <c r="AA78" s="196">
        <f t="shared" si="41"/>
        <v>35</v>
      </c>
      <c r="AB78" s="196">
        <f t="shared" si="41"/>
        <v>12</v>
      </c>
      <c r="AC78" s="293">
        <f t="shared" si="41"/>
        <v>44</v>
      </c>
      <c r="AD78" s="293">
        <f t="shared" si="41"/>
        <v>45</v>
      </c>
      <c r="AE78" s="293">
        <f t="shared" si="42"/>
        <v>37</v>
      </c>
      <c r="AF78" s="333">
        <f t="shared" si="39"/>
        <v>860</v>
      </c>
      <c r="AG78" s="270"/>
    </row>
    <row r="79" spans="1:35" s="30" customFormat="1" x14ac:dyDescent="0.25">
      <c r="A79" s="185" t="s">
        <v>50</v>
      </c>
      <c r="B79" s="61">
        <f t="shared" ref="B79:AE80" si="43">B57</f>
        <v>1.6319444444444445E-3</v>
      </c>
      <c r="C79" s="61">
        <f t="shared" si="43"/>
        <v>1.8634259259259261E-3</v>
      </c>
      <c r="D79" s="61">
        <f t="shared" si="43"/>
        <v>2.0138888888888888E-3</v>
      </c>
      <c r="E79" s="61">
        <f t="shared" si="43"/>
        <v>1.9560185185185184E-3</v>
      </c>
      <c r="F79" s="61">
        <f t="shared" si="43"/>
        <v>1.7476851851851852E-3</v>
      </c>
      <c r="G79" s="61">
        <f t="shared" si="43"/>
        <v>1.9328703703703704E-3</v>
      </c>
      <c r="H79" s="61">
        <f t="shared" si="43"/>
        <v>1.4004629629629629E-3</v>
      </c>
      <c r="I79" s="61">
        <f t="shared" si="43"/>
        <v>4.108796296296297E-3</v>
      </c>
      <c r="J79" s="61">
        <f t="shared" si="43"/>
        <v>2.673611111111111E-3</v>
      </c>
      <c r="K79" s="61">
        <f t="shared" si="43"/>
        <v>2.1064814814814813E-3</v>
      </c>
      <c r="L79" s="61">
        <f t="shared" si="43"/>
        <v>2.0717592592592593E-3</v>
      </c>
      <c r="M79" s="61">
        <f t="shared" si="43"/>
        <v>3.1249999999999997E-3</v>
      </c>
      <c r="N79" s="61">
        <f t="shared" si="43"/>
        <v>1.0532407407407407E-3</v>
      </c>
      <c r="O79" s="61">
        <f t="shared" si="43"/>
        <v>3.8310185185185183E-3</v>
      </c>
      <c r="P79" s="61">
        <f t="shared" si="43"/>
        <v>2.4652777777777776E-3</v>
      </c>
      <c r="Q79" s="61">
        <f t="shared" si="43"/>
        <v>3.1712962962962958E-3</v>
      </c>
      <c r="R79" s="61">
        <f t="shared" si="43"/>
        <v>1.9212962962962962E-3</v>
      </c>
      <c r="S79" s="61">
        <f t="shared" si="43"/>
        <v>2.2800925925925927E-3</v>
      </c>
      <c r="T79" s="61">
        <f t="shared" si="43"/>
        <v>2.0138888888888888E-3</v>
      </c>
      <c r="U79" s="61">
        <f t="shared" si="43"/>
        <v>1.4930555555555556E-3</v>
      </c>
      <c r="V79" s="61">
        <f t="shared" si="43"/>
        <v>1.3888888888888889E-3</v>
      </c>
      <c r="W79" s="61">
        <f t="shared" si="43"/>
        <v>2.6967592592592594E-3</v>
      </c>
      <c r="X79" s="61">
        <f t="shared" si="43"/>
        <v>3.7037037037037034E-3</v>
      </c>
      <c r="Y79" s="61">
        <f t="shared" si="43"/>
        <v>4.409722222222222E-3</v>
      </c>
      <c r="Z79" s="61">
        <f t="shared" si="43"/>
        <v>1.8055555555555557E-3</v>
      </c>
      <c r="AA79" s="61">
        <f t="shared" si="43"/>
        <v>2.1874999999999998E-3</v>
      </c>
      <c r="AB79" s="61">
        <f t="shared" si="43"/>
        <v>6.7129629629629625E-4</v>
      </c>
      <c r="AC79" s="288">
        <f t="shared" si="43"/>
        <v>2.7893518518518519E-3</v>
      </c>
      <c r="AD79" s="288">
        <f t="shared" si="43"/>
        <v>2.2337962962962967E-3</v>
      </c>
      <c r="AE79" s="288">
        <f t="shared" ref="AE79" si="44">AE57</f>
        <v>3.5648148148148154E-3</v>
      </c>
      <c r="AF79" s="328">
        <f>AVERAGE(B79:AE79)</f>
        <v>2.3437499999999999E-3</v>
      </c>
    </row>
    <row r="80" spans="1:35" s="184" customFormat="1" x14ac:dyDescent="0.25">
      <c r="A80" s="58" t="s">
        <v>66</v>
      </c>
      <c r="B80" s="61">
        <f t="shared" si="43"/>
        <v>1.6041666666666666E-2</v>
      </c>
      <c r="C80" s="61">
        <f t="shared" si="43"/>
        <v>1.9571759259259257E-2</v>
      </c>
      <c r="D80" s="61">
        <f t="shared" si="43"/>
        <v>1.5844907407407408E-2</v>
      </c>
      <c r="E80" s="61">
        <f t="shared" si="43"/>
        <v>1.7569444444444447E-2</v>
      </c>
      <c r="F80" s="61">
        <f t="shared" si="43"/>
        <v>1.7916666666666668E-2</v>
      </c>
      <c r="G80" s="61">
        <f t="shared" si="43"/>
        <v>2.0625000000000001E-2</v>
      </c>
      <c r="H80" s="61">
        <f t="shared" si="43"/>
        <v>1.3969907407407408E-2</v>
      </c>
      <c r="I80" s="61">
        <f t="shared" si="43"/>
        <v>1.638888888888889E-2</v>
      </c>
      <c r="J80" s="61">
        <f t="shared" si="43"/>
        <v>1.6400462962962964E-2</v>
      </c>
      <c r="K80" s="61">
        <f t="shared" si="43"/>
        <v>1.2858796296296297E-2</v>
      </c>
      <c r="L80" s="61">
        <f t="shared" si="43"/>
        <v>1.7141203703703704E-2</v>
      </c>
      <c r="M80" s="61">
        <f t="shared" si="43"/>
        <v>1.6435185185185188E-2</v>
      </c>
      <c r="N80" s="61">
        <f t="shared" si="43"/>
        <v>1.653935185185185E-2</v>
      </c>
      <c r="O80" s="61">
        <f t="shared" si="43"/>
        <v>1.7141203703703704E-2</v>
      </c>
      <c r="P80" s="61">
        <f t="shared" si="43"/>
        <v>1.5428240740740741E-2</v>
      </c>
      <c r="Q80" s="61">
        <f t="shared" si="43"/>
        <v>1.8981481481481481E-2</v>
      </c>
      <c r="R80" s="61">
        <f t="shared" si="43"/>
        <v>1.6608796296296299E-2</v>
      </c>
      <c r="S80" s="61">
        <f t="shared" si="43"/>
        <v>1.726851851851852E-2</v>
      </c>
      <c r="T80" s="61">
        <f t="shared" si="43"/>
        <v>1.8738425925925926E-2</v>
      </c>
      <c r="U80" s="61">
        <f t="shared" si="43"/>
        <v>2.1180555555555553E-2</v>
      </c>
      <c r="V80" s="61">
        <f t="shared" si="43"/>
        <v>1.7361111111111112E-2</v>
      </c>
      <c r="W80" s="61">
        <f t="shared" si="43"/>
        <v>1.9710648148148147E-2</v>
      </c>
      <c r="X80" s="61">
        <f t="shared" si="43"/>
        <v>1.7523148148148149E-2</v>
      </c>
      <c r="Y80" s="61">
        <f t="shared" si="43"/>
        <v>1.7546296296296296E-2</v>
      </c>
      <c r="Z80" s="61">
        <f t="shared" si="43"/>
        <v>1.5497685185185186E-2</v>
      </c>
      <c r="AA80" s="61">
        <f t="shared" si="43"/>
        <v>1.8831018518518518E-2</v>
      </c>
      <c r="AB80" s="61">
        <f t="shared" si="43"/>
        <v>1.7291666666666667E-2</v>
      </c>
      <c r="AC80" s="288">
        <f t="shared" si="43"/>
        <v>1.7627314814814814E-2</v>
      </c>
      <c r="AD80" s="288">
        <f t="shared" si="43"/>
        <v>2.148148148148148E-2</v>
      </c>
      <c r="AE80" s="288">
        <f t="shared" si="43"/>
        <v>1.7002314814814814E-2</v>
      </c>
      <c r="AF80" s="328">
        <f>AVERAGE(B80:AE80)</f>
        <v>1.7417438271604937E-2</v>
      </c>
      <c r="AG80" s="270"/>
    </row>
    <row r="81" spans="1:33" s="184" customFormat="1" x14ac:dyDescent="0.25">
      <c r="A81" s="58" t="s">
        <v>124</v>
      </c>
      <c r="B81" s="61">
        <f t="shared" ref="B81:AE81" si="45">+B59</f>
        <v>1.0844907407407407E-2</v>
      </c>
      <c r="C81" s="61">
        <f t="shared" si="45"/>
        <v>1.7233796296296296E-2</v>
      </c>
      <c r="D81" s="61">
        <f t="shared" si="45"/>
        <v>2.1550925925925928E-2</v>
      </c>
      <c r="E81" s="61">
        <f t="shared" si="45"/>
        <v>2.0960648148148148E-2</v>
      </c>
      <c r="F81" s="61">
        <f t="shared" si="45"/>
        <v>1.0150462962962964E-2</v>
      </c>
      <c r="G81" s="61">
        <f t="shared" si="45"/>
        <v>1.2222222222222223E-2</v>
      </c>
      <c r="H81" s="61">
        <f t="shared" si="45"/>
        <v>1.0324074074074074E-2</v>
      </c>
      <c r="I81" s="61">
        <f t="shared" si="45"/>
        <v>1.951388888888889E-2</v>
      </c>
      <c r="J81" s="61">
        <f t="shared" si="45"/>
        <v>1.7384259259259262E-2</v>
      </c>
      <c r="K81" s="61">
        <f t="shared" si="45"/>
        <v>1.4317129629629631E-2</v>
      </c>
      <c r="L81" s="61">
        <f t="shared" si="45"/>
        <v>1.3784722222222224E-2</v>
      </c>
      <c r="M81" s="61">
        <f t="shared" si="45"/>
        <v>2.0162037037037037E-2</v>
      </c>
      <c r="N81" s="61">
        <f t="shared" si="45"/>
        <v>1.1261574074074071E-2</v>
      </c>
      <c r="O81" s="61">
        <f t="shared" si="45"/>
        <v>1.4328703703703703E-2</v>
      </c>
      <c r="P81" s="61">
        <f t="shared" si="45"/>
        <v>2.1273148148148149E-2</v>
      </c>
      <c r="Q81" s="61">
        <f t="shared" si="45"/>
        <v>1.8715277777777779E-2</v>
      </c>
      <c r="R81" s="61">
        <f t="shared" si="45"/>
        <v>1.1203703703703704E-2</v>
      </c>
      <c r="S81" s="61">
        <f t="shared" si="45"/>
        <v>1.4351851851851852E-2</v>
      </c>
      <c r="T81" s="61">
        <f t="shared" si="45"/>
        <v>1.5821759259259261E-2</v>
      </c>
      <c r="U81" s="61">
        <f t="shared" si="45"/>
        <v>1.2858796296296297E-2</v>
      </c>
      <c r="V81" s="61">
        <f t="shared" si="45"/>
        <v>1.0925925925925924E-2</v>
      </c>
      <c r="W81" s="61">
        <f t="shared" si="45"/>
        <v>1.7314814814814814E-2</v>
      </c>
      <c r="X81" s="61">
        <f t="shared" si="45"/>
        <v>1.494212962962963E-2</v>
      </c>
      <c r="Y81" s="61">
        <f t="shared" si="45"/>
        <v>2.0196759259259258E-2</v>
      </c>
      <c r="Z81" s="61">
        <f t="shared" si="45"/>
        <v>1.2546296296296297E-2</v>
      </c>
      <c r="AA81" s="61">
        <f t="shared" si="45"/>
        <v>1.7233796296296296E-2</v>
      </c>
      <c r="AB81" s="61">
        <f t="shared" si="45"/>
        <v>5.4166666666666669E-3</v>
      </c>
      <c r="AC81" s="288">
        <f t="shared" si="45"/>
        <v>1.6643518518518519E-2</v>
      </c>
      <c r="AD81" s="288">
        <f t="shared" si="45"/>
        <v>2.1296296296296299E-2</v>
      </c>
      <c r="AE81" s="288">
        <f t="shared" si="45"/>
        <v>1.7893518518518517E-2</v>
      </c>
      <c r="AF81" s="328">
        <f>AVERAGE(B81:AE81)</f>
        <v>1.5422453703703704E-2</v>
      </c>
      <c r="AG81" s="270"/>
    </row>
    <row r="82" spans="1:33" s="182" customFormat="1" ht="15.75" customHeight="1" x14ac:dyDescent="0.25">
      <c r="A82" s="285" t="s">
        <v>233</v>
      </c>
      <c r="B82" s="186">
        <f>SUM(B60,B46)</f>
        <v>144</v>
      </c>
      <c r="C82" s="186">
        <f t="shared" ref="C82:AE82" si="46">SUM(C60,C46)</f>
        <v>105</v>
      </c>
      <c r="D82" s="186">
        <f t="shared" si="46"/>
        <v>101</v>
      </c>
      <c r="E82" s="186">
        <f t="shared" si="46"/>
        <v>49</v>
      </c>
      <c r="F82" s="186">
        <f t="shared" si="46"/>
        <v>126</v>
      </c>
      <c r="G82" s="186">
        <f t="shared" si="46"/>
        <v>147</v>
      </c>
      <c r="H82" s="186">
        <f t="shared" si="46"/>
        <v>84</v>
      </c>
      <c r="I82" s="186">
        <f t="shared" si="46"/>
        <v>125</v>
      </c>
      <c r="J82" s="186">
        <f t="shared" si="46"/>
        <v>150</v>
      </c>
      <c r="K82" s="186">
        <f t="shared" si="46"/>
        <v>113</v>
      </c>
      <c r="L82" s="186">
        <f t="shared" si="46"/>
        <v>62</v>
      </c>
      <c r="M82" s="186">
        <f t="shared" si="46"/>
        <v>125</v>
      </c>
      <c r="N82" s="186">
        <f t="shared" si="46"/>
        <v>124</v>
      </c>
      <c r="O82" s="186">
        <f t="shared" si="46"/>
        <v>167</v>
      </c>
      <c r="P82" s="186">
        <f t="shared" si="46"/>
        <v>122</v>
      </c>
      <c r="Q82" s="186">
        <f t="shared" si="46"/>
        <v>104</v>
      </c>
      <c r="R82" s="186">
        <f t="shared" si="46"/>
        <v>106</v>
      </c>
      <c r="S82" s="186">
        <f t="shared" si="46"/>
        <v>85</v>
      </c>
      <c r="T82" s="186">
        <f t="shared" si="46"/>
        <v>127</v>
      </c>
      <c r="U82" s="186">
        <f t="shared" si="46"/>
        <v>149</v>
      </c>
      <c r="V82" s="186">
        <f t="shared" si="46"/>
        <v>141</v>
      </c>
      <c r="W82" s="186">
        <f t="shared" si="46"/>
        <v>112</v>
      </c>
      <c r="X82" s="186">
        <f t="shared" si="46"/>
        <v>140</v>
      </c>
      <c r="Y82" s="186">
        <f t="shared" si="46"/>
        <v>65</v>
      </c>
      <c r="Z82" s="186">
        <f t="shared" si="46"/>
        <v>104</v>
      </c>
      <c r="AA82" s="186">
        <f t="shared" si="46"/>
        <v>129</v>
      </c>
      <c r="AB82" s="186">
        <f t="shared" si="46"/>
        <v>176</v>
      </c>
      <c r="AC82" s="294">
        <f t="shared" si="46"/>
        <v>156</v>
      </c>
      <c r="AD82" s="294">
        <f t="shared" si="46"/>
        <v>129</v>
      </c>
      <c r="AE82" s="294">
        <f t="shared" si="46"/>
        <v>165</v>
      </c>
      <c r="AF82" s="330">
        <f>SUM(B82:AE82)</f>
        <v>3632</v>
      </c>
      <c r="AG82" s="249"/>
    </row>
    <row r="83" spans="1:33" s="184" customFormat="1" x14ac:dyDescent="0.25">
      <c r="A83" s="183" t="s">
        <v>230</v>
      </c>
      <c r="B83" s="196">
        <f>SUM(B71,B82)</f>
        <v>310</v>
      </c>
      <c r="C83" s="196">
        <f t="shared" ref="C83:AE83" si="47">SUM(C71,C82)</f>
        <v>250</v>
      </c>
      <c r="D83" s="196">
        <f t="shared" si="47"/>
        <v>273</v>
      </c>
      <c r="E83" s="196">
        <f t="shared" si="47"/>
        <v>182</v>
      </c>
      <c r="F83" s="196">
        <f t="shared" si="47"/>
        <v>300</v>
      </c>
      <c r="G83" s="196">
        <f t="shared" si="47"/>
        <v>317</v>
      </c>
      <c r="H83" s="196">
        <f t="shared" si="47"/>
        <v>240</v>
      </c>
      <c r="I83" s="196">
        <f t="shared" si="47"/>
        <v>343</v>
      </c>
      <c r="J83" s="196">
        <f t="shared" si="47"/>
        <v>359</v>
      </c>
      <c r="K83" s="196">
        <f t="shared" si="47"/>
        <v>296</v>
      </c>
      <c r="L83" s="196">
        <f t="shared" si="47"/>
        <v>203</v>
      </c>
      <c r="M83" s="196">
        <f t="shared" si="47"/>
        <v>290</v>
      </c>
      <c r="N83" s="196">
        <f t="shared" si="47"/>
        <v>312</v>
      </c>
      <c r="O83" s="196">
        <f t="shared" si="47"/>
        <v>325</v>
      </c>
      <c r="P83" s="196">
        <f t="shared" si="47"/>
        <v>302</v>
      </c>
      <c r="Q83" s="196">
        <f t="shared" si="47"/>
        <v>282</v>
      </c>
      <c r="R83" s="196">
        <f t="shared" si="47"/>
        <v>298</v>
      </c>
      <c r="S83" s="196">
        <f t="shared" si="47"/>
        <v>241</v>
      </c>
      <c r="T83" s="196">
        <f t="shared" si="47"/>
        <v>305</v>
      </c>
      <c r="U83" s="196">
        <f t="shared" si="47"/>
        <v>320</v>
      </c>
      <c r="V83" s="196">
        <f t="shared" si="47"/>
        <v>309</v>
      </c>
      <c r="W83" s="196">
        <f t="shared" si="47"/>
        <v>277</v>
      </c>
      <c r="X83" s="196">
        <f t="shared" si="47"/>
        <v>297</v>
      </c>
      <c r="Y83" s="196">
        <f t="shared" si="47"/>
        <v>210</v>
      </c>
      <c r="Z83" s="196">
        <f t="shared" si="47"/>
        <v>296</v>
      </c>
      <c r="AA83" s="196">
        <f t="shared" si="47"/>
        <v>302</v>
      </c>
      <c r="AB83" s="196">
        <f t="shared" si="47"/>
        <v>327</v>
      </c>
      <c r="AC83" s="293">
        <f t="shared" si="47"/>
        <v>366</v>
      </c>
      <c r="AD83" s="293">
        <f t="shared" si="47"/>
        <v>293</v>
      </c>
      <c r="AE83" s="293">
        <f t="shared" si="47"/>
        <v>324</v>
      </c>
      <c r="AF83" s="330">
        <f>SUM(B83:AE83)</f>
        <v>8749</v>
      </c>
      <c r="AG83" s="270"/>
    </row>
    <row r="84" spans="1:33" s="1" customFormat="1" x14ac:dyDescent="0.25">
      <c r="A84" s="57" t="s">
        <v>58</v>
      </c>
      <c r="B84" s="19">
        <f t="shared" ref="B84:Y84" si="48">SUM(B72/B71)</f>
        <v>0.67469879518072284</v>
      </c>
      <c r="C84" s="19">
        <f t="shared" si="48"/>
        <v>0.71724137931034482</v>
      </c>
      <c r="D84" s="19">
        <f t="shared" si="48"/>
        <v>0.76744186046511631</v>
      </c>
      <c r="E84" s="19">
        <f t="shared" si="48"/>
        <v>0.75939849624060152</v>
      </c>
      <c r="F84" s="19">
        <f t="shared" si="48"/>
        <v>0.8045977011494253</v>
      </c>
      <c r="G84" s="19">
        <f t="shared" si="48"/>
        <v>0.68235294117647061</v>
      </c>
      <c r="H84" s="19">
        <f t="shared" si="48"/>
        <v>0.73076923076923073</v>
      </c>
      <c r="I84" s="19">
        <f t="shared" si="48"/>
        <v>0.61009174311926606</v>
      </c>
      <c r="J84" s="19">
        <f t="shared" si="48"/>
        <v>0.66985645933014359</v>
      </c>
      <c r="K84" s="19">
        <f t="shared" si="48"/>
        <v>0.65027322404371579</v>
      </c>
      <c r="L84" s="19">
        <f t="shared" si="48"/>
        <v>0.80851063829787229</v>
      </c>
      <c r="M84" s="19">
        <f t="shared" si="48"/>
        <v>0.63030303030303025</v>
      </c>
      <c r="N84" s="19">
        <f t="shared" si="48"/>
        <v>0.75531914893617025</v>
      </c>
      <c r="O84" s="19">
        <f t="shared" si="48"/>
        <v>0.61392405063291144</v>
      </c>
      <c r="P84" s="19">
        <f t="shared" si="48"/>
        <v>0.59444444444444444</v>
      </c>
      <c r="Q84" s="19">
        <f t="shared" si="48"/>
        <v>0.6685393258426966</v>
      </c>
      <c r="R84" s="19">
        <f t="shared" si="48"/>
        <v>0.61979166666666663</v>
      </c>
      <c r="S84" s="19">
        <f t="shared" si="48"/>
        <v>0.71153846153846156</v>
      </c>
      <c r="T84" s="19">
        <f t="shared" si="48"/>
        <v>0.6292134831460674</v>
      </c>
      <c r="U84" s="19">
        <f t="shared" si="48"/>
        <v>0.76023391812865493</v>
      </c>
      <c r="V84" s="19">
        <f t="shared" si="48"/>
        <v>0.74404761904761907</v>
      </c>
      <c r="W84" s="19">
        <f t="shared" si="48"/>
        <v>0.67878787878787883</v>
      </c>
      <c r="X84" s="19">
        <f t="shared" si="48"/>
        <v>0.73248407643312097</v>
      </c>
      <c r="Y84" s="19">
        <f t="shared" si="48"/>
        <v>0.66206896551724137</v>
      </c>
      <c r="Z84" s="19">
        <f t="shared" ref="Z84:AE84" si="49">SUM(Z72/Z71)</f>
        <v>0.63541666666666663</v>
      </c>
      <c r="AA84" s="19">
        <f t="shared" si="49"/>
        <v>0.67052023121387283</v>
      </c>
      <c r="AB84" s="19">
        <f t="shared" si="49"/>
        <v>0.82119205298013243</v>
      </c>
      <c r="AC84" s="291">
        <f t="shared" si="49"/>
        <v>0.65238095238095239</v>
      </c>
      <c r="AD84" s="291">
        <f t="shared" si="49"/>
        <v>0.59756097560975607</v>
      </c>
      <c r="AE84" s="291">
        <f t="shared" si="49"/>
        <v>0.63522012578616349</v>
      </c>
      <c r="AF84" s="331">
        <f>SUM(AF72/AF71)</f>
        <v>0.68633965213992576</v>
      </c>
      <c r="AG84" s="22"/>
    </row>
    <row r="85" spans="1:33" s="1" customFormat="1" x14ac:dyDescent="0.25">
      <c r="A85" s="57" t="s">
        <v>226</v>
      </c>
      <c r="B85" s="19">
        <f>B74/B72</f>
        <v>0.7142857142857143</v>
      </c>
      <c r="C85" s="19">
        <f t="shared" ref="C85:AE85" si="50">C74/C72</f>
        <v>0.78846153846153844</v>
      </c>
      <c r="D85" s="19">
        <f t="shared" si="50"/>
        <v>0.65909090909090906</v>
      </c>
      <c r="E85" s="19">
        <f t="shared" si="50"/>
        <v>0.80198019801980203</v>
      </c>
      <c r="F85" s="19">
        <f t="shared" si="50"/>
        <v>0.6785714285714286</v>
      </c>
      <c r="G85" s="19">
        <f t="shared" si="50"/>
        <v>0.68103448275862066</v>
      </c>
      <c r="H85" s="19">
        <f t="shared" si="50"/>
        <v>0.78947368421052633</v>
      </c>
      <c r="I85" s="19">
        <f t="shared" si="50"/>
        <v>0.70676691729323304</v>
      </c>
      <c r="J85" s="19">
        <f t="shared" si="50"/>
        <v>0.62857142857142856</v>
      </c>
      <c r="K85" s="19">
        <f t="shared" si="50"/>
        <v>0.69747899159663862</v>
      </c>
      <c r="L85" s="19">
        <f t="shared" si="50"/>
        <v>0.77192982456140347</v>
      </c>
      <c r="M85" s="19">
        <f t="shared" si="50"/>
        <v>0.74038461538461542</v>
      </c>
      <c r="N85" s="19">
        <f t="shared" si="50"/>
        <v>0.8098591549295775</v>
      </c>
      <c r="O85" s="19">
        <f t="shared" si="50"/>
        <v>0.62886597938144329</v>
      </c>
      <c r="P85" s="19">
        <f t="shared" si="50"/>
        <v>0.68224299065420557</v>
      </c>
      <c r="Q85" s="19">
        <f t="shared" si="50"/>
        <v>0.73109243697478987</v>
      </c>
      <c r="R85" s="19">
        <f t="shared" si="50"/>
        <v>0.68907563025210083</v>
      </c>
      <c r="S85" s="19">
        <f t="shared" si="50"/>
        <v>0.72072072072072069</v>
      </c>
      <c r="T85" s="19">
        <f t="shared" si="50"/>
        <v>0.7321428571428571</v>
      </c>
      <c r="U85" s="19">
        <f t="shared" si="50"/>
        <v>0.7384615384615385</v>
      </c>
      <c r="V85" s="19">
        <f t="shared" si="50"/>
        <v>0.752</v>
      </c>
      <c r="W85" s="19">
        <f t="shared" si="50"/>
        <v>0.7053571428571429</v>
      </c>
      <c r="X85" s="19">
        <f t="shared" si="50"/>
        <v>0.64347826086956517</v>
      </c>
      <c r="Y85" s="19">
        <f t="shared" si="50"/>
        <v>0.64583333333333337</v>
      </c>
      <c r="Z85" s="19">
        <f t="shared" si="50"/>
        <v>0.65573770491803274</v>
      </c>
      <c r="AA85" s="19">
        <f t="shared" si="50"/>
        <v>0.61206896551724133</v>
      </c>
      <c r="AB85" s="19">
        <f t="shared" si="50"/>
        <v>0.82258064516129037</v>
      </c>
      <c r="AC85" s="291">
        <f t="shared" si="50"/>
        <v>0.62773722627737227</v>
      </c>
      <c r="AD85" s="291">
        <f t="shared" si="50"/>
        <v>0.68367346938775508</v>
      </c>
      <c r="AE85" s="291">
        <f t="shared" si="50"/>
        <v>0.73267326732673266</v>
      </c>
      <c r="AF85" s="331">
        <f>SUM(AF73/AF72)</f>
        <v>0.28530751708428248</v>
      </c>
      <c r="AG85" s="22"/>
    </row>
    <row r="86" spans="1:33" s="1" customFormat="1" x14ac:dyDescent="0.25">
      <c r="A86" s="57" t="s">
        <v>60</v>
      </c>
      <c r="B86" s="19">
        <f>SUM(B75/B71)</f>
        <v>0.3253012048192771</v>
      </c>
      <c r="C86" s="19">
        <f t="shared" ref="C86:E86" si="51">SUM(C75/C71)</f>
        <v>0.28275862068965518</v>
      </c>
      <c r="D86" s="19">
        <f t="shared" si="51"/>
        <v>0.23255813953488372</v>
      </c>
      <c r="E86" s="19">
        <f t="shared" si="51"/>
        <v>0.24060150375939848</v>
      </c>
      <c r="F86" s="19">
        <f>SUM(F75/F71)</f>
        <v>0.19540229885057472</v>
      </c>
      <c r="G86" s="19">
        <f t="shared" ref="G86:AE86" si="52">SUM(G75/G71)</f>
        <v>0.31764705882352939</v>
      </c>
      <c r="H86" s="19">
        <f t="shared" si="52"/>
        <v>0.26923076923076922</v>
      </c>
      <c r="I86" s="19">
        <f t="shared" si="52"/>
        <v>0.38990825688073394</v>
      </c>
      <c r="J86" s="19">
        <f t="shared" si="52"/>
        <v>0.33014354066985646</v>
      </c>
      <c r="K86" s="19">
        <f t="shared" si="52"/>
        <v>0.34972677595628415</v>
      </c>
      <c r="L86" s="19">
        <f t="shared" si="52"/>
        <v>0.19148936170212766</v>
      </c>
      <c r="M86" s="19">
        <f t="shared" si="52"/>
        <v>0.36969696969696969</v>
      </c>
      <c r="N86" s="19">
        <f t="shared" si="52"/>
        <v>0.24468085106382978</v>
      </c>
      <c r="O86" s="19">
        <f t="shared" si="52"/>
        <v>0.38607594936708861</v>
      </c>
      <c r="P86" s="19">
        <f t="shared" si="52"/>
        <v>0.40555555555555556</v>
      </c>
      <c r="Q86" s="19">
        <f t="shared" si="52"/>
        <v>0.33146067415730335</v>
      </c>
      <c r="R86" s="19">
        <f t="shared" si="52"/>
        <v>0.38020833333333331</v>
      </c>
      <c r="S86" s="19">
        <f t="shared" si="52"/>
        <v>0.28846153846153844</v>
      </c>
      <c r="T86" s="19">
        <f t="shared" si="52"/>
        <v>0.3707865168539326</v>
      </c>
      <c r="U86" s="19">
        <f t="shared" si="52"/>
        <v>0.23976608187134502</v>
      </c>
      <c r="V86" s="19">
        <f t="shared" si="52"/>
        <v>0.25595238095238093</v>
      </c>
      <c r="W86" s="19">
        <f t="shared" si="52"/>
        <v>0.32121212121212123</v>
      </c>
      <c r="X86" s="19">
        <f t="shared" si="52"/>
        <v>0.26751592356687898</v>
      </c>
      <c r="Y86" s="19">
        <f t="shared" si="52"/>
        <v>0.33793103448275863</v>
      </c>
      <c r="Z86" s="19">
        <f t="shared" si="52"/>
        <v>0.36458333333333331</v>
      </c>
      <c r="AA86" s="19">
        <f t="shared" si="52"/>
        <v>0.32947976878612717</v>
      </c>
      <c r="AB86" s="19">
        <f t="shared" si="52"/>
        <v>0.17880794701986755</v>
      </c>
      <c r="AC86" s="291">
        <f t="shared" si="52"/>
        <v>0.34761904761904761</v>
      </c>
      <c r="AD86" s="291">
        <f t="shared" si="52"/>
        <v>0.40243902439024393</v>
      </c>
      <c r="AE86" s="291">
        <f t="shared" si="52"/>
        <v>0.36477987421383645</v>
      </c>
      <c r="AF86" s="331">
        <f>SUM(AF75/AF71)</f>
        <v>0.31366034786007424</v>
      </c>
      <c r="AG86" s="22"/>
    </row>
    <row r="87" spans="1:33" s="1" customFormat="1" x14ac:dyDescent="0.25">
      <c r="A87" s="19" t="str">
        <f>A64</f>
        <v>Abandoned: Before 5 seconds %</v>
      </c>
      <c r="B87" s="19">
        <f t="shared" ref="B87:AE87" si="53">SUM(B76/B75)</f>
        <v>0.48148148148148145</v>
      </c>
      <c r="C87" s="19">
        <f t="shared" si="53"/>
        <v>0.34146341463414637</v>
      </c>
      <c r="D87" s="19">
        <f t="shared" si="53"/>
        <v>0.32500000000000001</v>
      </c>
      <c r="E87" s="19">
        <f t="shared" si="53"/>
        <v>0.4375</v>
      </c>
      <c r="F87" s="19">
        <f t="shared" si="53"/>
        <v>0.41176470588235292</v>
      </c>
      <c r="G87" s="19">
        <f t="shared" si="53"/>
        <v>0.3888888888888889</v>
      </c>
      <c r="H87" s="19">
        <f t="shared" si="53"/>
        <v>0.5</v>
      </c>
      <c r="I87" s="19">
        <f t="shared" si="53"/>
        <v>0.31764705882352939</v>
      </c>
      <c r="J87" s="19">
        <f t="shared" si="53"/>
        <v>0.3188405797101449</v>
      </c>
      <c r="K87" s="19">
        <f t="shared" si="53"/>
        <v>0.3125</v>
      </c>
      <c r="L87" s="19">
        <f t="shared" si="53"/>
        <v>0.25925925925925924</v>
      </c>
      <c r="M87" s="19">
        <f t="shared" si="53"/>
        <v>0.39344262295081966</v>
      </c>
      <c r="N87" s="19">
        <f t="shared" si="53"/>
        <v>0.58695652173913049</v>
      </c>
      <c r="O87" s="19">
        <f t="shared" si="53"/>
        <v>0.26229508196721313</v>
      </c>
      <c r="P87" s="19">
        <f t="shared" si="53"/>
        <v>0.31506849315068491</v>
      </c>
      <c r="Q87" s="19">
        <f t="shared" si="53"/>
        <v>0.25423728813559321</v>
      </c>
      <c r="R87" s="19">
        <f t="shared" si="53"/>
        <v>0.31506849315068491</v>
      </c>
      <c r="S87" s="19">
        <f t="shared" si="53"/>
        <v>0.48888888888888887</v>
      </c>
      <c r="T87" s="19">
        <f t="shared" si="53"/>
        <v>0.51515151515151514</v>
      </c>
      <c r="U87" s="19">
        <f t="shared" si="53"/>
        <v>0.43902439024390244</v>
      </c>
      <c r="V87" s="19">
        <f t="shared" si="53"/>
        <v>0.34883720930232559</v>
      </c>
      <c r="W87" s="19">
        <f t="shared" si="53"/>
        <v>0.37735849056603776</v>
      </c>
      <c r="X87" s="19">
        <f t="shared" si="53"/>
        <v>0.19047619047619047</v>
      </c>
      <c r="Y87" s="19">
        <f t="shared" si="53"/>
        <v>0.36734693877551022</v>
      </c>
      <c r="Z87" s="19">
        <f t="shared" si="53"/>
        <v>0.21428571428571427</v>
      </c>
      <c r="AA87" s="19">
        <f t="shared" si="53"/>
        <v>0.31578947368421051</v>
      </c>
      <c r="AB87" s="19">
        <f t="shared" si="53"/>
        <v>0.48148148148148145</v>
      </c>
      <c r="AC87" s="291">
        <f t="shared" si="53"/>
        <v>0.28767123287671231</v>
      </c>
      <c r="AD87" s="291">
        <f t="shared" si="53"/>
        <v>0.25757575757575757</v>
      </c>
      <c r="AE87" s="291">
        <f t="shared" si="53"/>
        <v>0.32758620689655171</v>
      </c>
      <c r="AF87" s="331">
        <f>SUM(AF76/AF75)</f>
        <v>0.35202492211838005</v>
      </c>
      <c r="AG87" s="22"/>
    </row>
    <row r="88" spans="1:33" s="1" customFormat="1" x14ac:dyDescent="0.25">
      <c r="A88" s="57" t="s">
        <v>171</v>
      </c>
      <c r="B88" s="19">
        <f t="shared" ref="B88:AE88" si="54">SUM(B77/B75)</f>
        <v>0.16666666666666666</v>
      </c>
      <c r="C88" s="19">
        <f t="shared" si="54"/>
        <v>0.24390243902439024</v>
      </c>
      <c r="D88" s="19">
        <f t="shared" si="54"/>
        <v>0.2</v>
      </c>
      <c r="E88" s="19">
        <f t="shared" si="54"/>
        <v>6.25E-2</v>
      </c>
      <c r="F88" s="19">
        <f t="shared" si="54"/>
        <v>0.23529411764705882</v>
      </c>
      <c r="G88" s="19">
        <f t="shared" si="54"/>
        <v>0.1111111111111111</v>
      </c>
      <c r="H88" s="19">
        <f t="shared" si="54"/>
        <v>7.1428571428571425E-2</v>
      </c>
      <c r="I88" s="19">
        <f t="shared" si="54"/>
        <v>5.8823529411764705E-2</v>
      </c>
      <c r="J88" s="19">
        <f t="shared" si="54"/>
        <v>0.10144927536231885</v>
      </c>
      <c r="K88" s="19">
        <f t="shared" si="54"/>
        <v>0.15625</v>
      </c>
      <c r="L88" s="19">
        <f t="shared" si="54"/>
        <v>0.29629629629629628</v>
      </c>
      <c r="M88" s="19">
        <f t="shared" si="54"/>
        <v>9.8360655737704916E-2</v>
      </c>
      <c r="N88" s="19">
        <f t="shared" si="54"/>
        <v>0</v>
      </c>
      <c r="O88" s="19">
        <f t="shared" si="54"/>
        <v>4.9180327868852458E-2</v>
      </c>
      <c r="P88" s="19">
        <f t="shared" si="54"/>
        <v>0.15068493150684931</v>
      </c>
      <c r="Q88" s="19">
        <f t="shared" si="54"/>
        <v>0.10169491525423729</v>
      </c>
      <c r="R88" s="19">
        <f t="shared" si="54"/>
        <v>0.15068493150684931</v>
      </c>
      <c r="S88" s="19">
        <f t="shared" si="54"/>
        <v>0.13333333333333333</v>
      </c>
      <c r="T88" s="19">
        <f t="shared" si="54"/>
        <v>9.0909090909090912E-2</v>
      </c>
      <c r="U88" s="19">
        <f t="shared" si="54"/>
        <v>4.878048780487805E-2</v>
      </c>
      <c r="V88" s="19">
        <f t="shared" si="54"/>
        <v>0.11627906976744186</v>
      </c>
      <c r="W88" s="19">
        <f t="shared" si="54"/>
        <v>0.11320754716981132</v>
      </c>
      <c r="X88" s="19">
        <f t="shared" si="54"/>
        <v>9.5238095238095233E-2</v>
      </c>
      <c r="Y88" s="19">
        <f t="shared" si="54"/>
        <v>0.14285714285714285</v>
      </c>
      <c r="Z88" s="19">
        <f t="shared" si="54"/>
        <v>0.15714285714285714</v>
      </c>
      <c r="AA88" s="19">
        <f t="shared" si="54"/>
        <v>7.0175438596491224E-2</v>
      </c>
      <c r="AB88" s="19">
        <f t="shared" si="54"/>
        <v>7.407407407407407E-2</v>
      </c>
      <c r="AC88" s="291">
        <f t="shared" si="54"/>
        <v>0.1095890410958904</v>
      </c>
      <c r="AD88" s="291">
        <f t="shared" si="54"/>
        <v>6.0606060606060608E-2</v>
      </c>
      <c r="AE88" s="291">
        <f t="shared" si="54"/>
        <v>3.4482758620689655E-2</v>
      </c>
      <c r="AF88" s="331">
        <f t="shared" ref="AF88" si="55">SUM(AF77/AF75)</f>
        <v>0.11214953271028037</v>
      </c>
      <c r="AG88" s="22"/>
    </row>
    <row r="89" spans="1:33" s="1" customFormat="1" x14ac:dyDescent="0.25">
      <c r="A89" s="57" t="s">
        <v>172</v>
      </c>
      <c r="B89" s="19">
        <f t="shared" ref="B89:AE89" si="56">SUM(B78/B75)</f>
        <v>0.35185185185185186</v>
      </c>
      <c r="C89" s="19">
        <f t="shared" si="56"/>
        <v>0.41463414634146339</v>
      </c>
      <c r="D89" s="19">
        <f t="shared" si="56"/>
        <v>0.47499999999999998</v>
      </c>
      <c r="E89" s="19">
        <f t="shared" si="56"/>
        <v>0.5</v>
      </c>
      <c r="F89" s="19">
        <f t="shared" si="56"/>
        <v>0.35294117647058826</v>
      </c>
      <c r="G89" s="19">
        <f t="shared" si="56"/>
        <v>0.5</v>
      </c>
      <c r="H89" s="19">
        <f t="shared" si="56"/>
        <v>0.42857142857142855</v>
      </c>
      <c r="I89" s="19">
        <f t="shared" si="56"/>
        <v>0.62352941176470589</v>
      </c>
      <c r="J89" s="19">
        <f t="shared" si="56"/>
        <v>0.57971014492753625</v>
      </c>
      <c r="K89" s="19">
        <f t="shared" si="56"/>
        <v>0.53125</v>
      </c>
      <c r="L89" s="19">
        <f t="shared" si="56"/>
        <v>0.44444444444444442</v>
      </c>
      <c r="M89" s="19">
        <f t="shared" si="56"/>
        <v>0.50819672131147542</v>
      </c>
      <c r="N89" s="19">
        <f t="shared" si="56"/>
        <v>0.41304347826086957</v>
      </c>
      <c r="O89" s="19">
        <f t="shared" si="56"/>
        <v>0.68852459016393441</v>
      </c>
      <c r="P89" s="19">
        <f t="shared" si="56"/>
        <v>0.53424657534246578</v>
      </c>
      <c r="Q89" s="19">
        <f t="shared" si="56"/>
        <v>0.64406779661016944</v>
      </c>
      <c r="R89" s="19">
        <f t="shared" si="56"/>
        <v>0.53424657534246578</v>
      </c>
      <c r="S89" s="19">
        <f t="shared" si="56"/>
        <v>0.37777777777777777</v>
      </c>
      <c r="T89" s="19">
        <f t="shared" si="56"/>
        <v>0.39393939393939392</v>
      </c>
      <c r="U89" s="19">
        <f t="shared" si="56"/>
        <v>0.51219512195121952</v>
      </c>
      <c r="V89" s="19">
        <f t="shared" si="56"/>
        <v>0.53488372093023251</v>
      </c>
      <c r="W89" s="19">
        <f t="shared" si="56"/>
        <v>0.50943396226415094</v>
      </c>
      <c r="X89" s="19">
        <f t="shared" si="56"/>
        <v>0.7142857142857143</v>
      </c>
      <c r="Y89" s="19">
        <f t="shared" si="56"/>
        <v>0.48979591836734693</v>
      </c>
      <c r="Z89" s="19">
        <f t="shared" si="56"/>
        <v>0.62857142857142856</v>
      </c>
      <c r="AA89" s="19">
        <f t="shared" si="56"/>
        <v>0.61403508771929827</v>
      </c>
      <c r="AB89" s="19">
        <f t="shared" si="56"/>
        <v>0.44444444444444442</v>
      </c>
      <c r="AC89" s="291">
        <f t="shared" si="56"/>
        <v>0.60273972602739723</v>
      </c>
      <c r="AD89" s="291">
        <f t="shared" si="56"/>
        <v>0.68181818181818177</v>
      </c>
      <c r="AE89" s="291">
        <f t="shared" si="56"/>
        <v>0.63793103448275867</v>
      </c>
      <c r="AF89" s="331">
        <f>SUM(AF78/AF75)</f>
        <v>0.53582554517133951</v>
      </c>
      <c r="AG89" s="22"/>
    </row>
    <row r="90" spans="1:33" s="1" customFormat="1" ht="17.25" customHeight="1" x14ac:dyDescent="0.25">
      <c r="A90" s="57" t="s">
        <v>123</v>
      </c>
      <c r="B90" s="19">
        <f t="shared" ref="B90:AE90" si="57">SUM(B78/B71)</f>
        <v>0.1144578313253012</v>
      </c>
      <c r="C90" s="19">
        <f t="shared" si="57"/>
        <v>0.11724137931034483</v>
      </c>
      <c r="D90" s="19">
        <f t="shared" si="57"/>
        <v>0.11046511627906977</v>
      </c>
      <c r="E90" s="19">
        <f t="shared" si="57"/>
        <v>0.12030075187969924</v>
      </c>
      <c r="F90" s="19">
        <f t="shared" si="57"/>
        <v>6.8965517241379309E-2</v>
      </c>
      <c r="G90" s="19">
        <f t="shared" si="57"/>
        <v>0.1588235294117647</v>
      </c>
      <c r="H90" s="19">
        <f t="shared" si="57"/>
        <v>0.11538461538461539</v>
      </c>
      <c r="I90" s="19">
        <f t="shared" si="57"/>
        <v>0.24311926605504589</v>
      </c>
      <c r="J90" s="19">
        <f t="shared" si="57"/>
        <v>0.19138755980861244</v>
      </c>
      <c r="K90" s="19">
        <f t="shared" si="57"/>
        <v>0.18579234972677597</v>
      </c>
      <c r="L90" s="19">
        <f t="shared" si="57"/>
        <v>8.5106382978723402E-2</v>
      </c>
      <c r="M90" s="19">
        <f t="shared" si="57"/>
        <v>0.18787878787878787</v>
      </c>
      <c r="N90" s="19">
        <f t="shared" si="57"/>
        <v>0.10106382978723404</v>
      </c>
      <c r="O90" s="19">
        <f t="shared" si="57"/>
        <v>0.26582278481012656</v>
      </c>
      <c r="P90" s="19">
        <f t="shared" si="57"/>
        <v>0.21666666666666667</v>
      </c>
      <c r="Q90" s="19">
        <f t="shared" si="57"/>
        <v>0.21348314606741572</v>
      </c>
      <c r="R90" s="19">
        <f t="shared" si="57"/>
        <v>0.203125</v>
      </c>
      <c r="S90" s="19">
        <f t="shared" si="57"/>
        <v>0.10897435897435898</v>
      </c>
      <c r="T90" s="19">
        <f t="shared" si="57"/>
        <v>0.14606741573033707</v>
      </c>
      <c r="U90" s="19">
        <f t="shared" si="57"/>
        <v>0.12280701754385964</v>
      </c>
      <c r="V90" s="19">
        <f t="shared" si="57"/>
        <v>0.13690476190476192</v>
      </c>
      <c r="W90" s="19">
        <f t="shared" si="57"/>
        <v>0.16363636363636364</v>
      </c>
      <c r="X90" s="19">
        <f t="shared" si="57"/>
        <v>0.19108280254777071</v>
      </c>
      <c r="Y90" s="19">
        <f t="shared" si="57"/>
        <v>0.16551724137931034</v>
      </c>
      <c r="Z90" s="19">
        <f t="shared" si="57"/>
        <v>0.22916666666666666</v>
      </c>
      <c r="AA90" s="19">
        <f t="shared" si="57"/>
        <v>0.20231213872832371</v>
      </c>
      <c r="AB90" s="19">
        <f t="shared" si="57"/>
        <v>7.9470198675496692E-2</v>
      </c>
      <c r="AC90" s="291">
        <f t="shared" si="57"/>
        <v>0.20952380952380953</v>
      </c>
      <c r="AD90" s="291">
        <f t="shared" si="57"/>
        <v>0.27439024390243905</v>
      </c>
      <c r="AE90" s="291">
        <f t="shared" si="57"/>
        <v>0.23270440251572327</v>
      </c>
      <c r="AF90" s="331">
        <f t="shared" ref="AF90" si="58">SUM(AF78/AF71)</f>
        <v>0.16806722689075632</v>
      </c>
      <c r="AG90" s="22"/>
    </row>
    <row r="91" spans="1:33" s="213" customFormat="1" ht="17.25" customHeight="1" x14ac:dyDescent="0.25">
      <c r="A91" s="57" t="s">
        <v>228</v>
      </c>
      <c r="B91" s="19">
        <f>B82/B83</f>
        <v>0.46451612903225808</v>
      </c>
      <c r="C91" s="19">
        <f t="shared" ref="C91:AE91" si="59">C82/C83</f>
        <v>0.42</v>
      </c>
      <c r="D91" s="19">
        <f t="shared" si="59"/>
        <v>0.36996336996336998</v>
      </c>
      <c r="E91" s="19">
        <f t="shared" si="59"/>
        <v>0.26923076923076922</v>
      </c>
      <c r="F91" s="19">
        <f t="shared" si="59"/>
        <v>0.42</v>
      </c>
      <c r="G91" s="19">
        <f t="shared" si="59"/>
        <v>0.4637223974763407</v>
      </c>
      <c r="H91" s="19">
        <f t="shared" si="59"/>
        <v>0.35</v>
      </c>
      <c r="I91" s="19">
        <f t="shared" si="59"/>
        <v>0.36443148688046645</v>
      </c>
      <c r="J91" s="19">
        <f t="shared" si="59"/>
        <v>0.4178272980501393</v>
      </c>
      <c r="K91" s="19">
        <f t="shared" si="59"/>
        <v>0.38175675675675674</v>
      </c>
      <c r="L91" s="19">
        <f t="shared" si="59"/>
        <v>0.30541871921182268</v>
      </c>
      <c r="M91" s="19">
        <f t="shared" si="59"/>
        <v>0.43103448275862066</v>
      </c>
      <c r="N91" s="19">
        <f t="shared" si="59"/>
        <v>0.39743589743589741</v>
      </c>
      <c r="O91" s="19">
        <f t="shared" si="59"/>
        <v>0.51384615384615384</v>
      </c>
      <c r="P91" s="19">
        <f t="shared" si="59"/>
        <v>0.40397350993377484</v>
      </c>
      <c r="Q91" s="19">
        <f t="shared" si="59"/>
        <v>0.36879432624113473</v>
      </c>
      <c r="R91" s="19">
        <f t="shared" si="59"/>
        <v>0.35570469798657717</v>
      </c>
      <c r="S91" s="19">
        <f t="shared" si="59"/>
        <v>0.35269709543568467</v>
      </c>
      <c r="T91" s="19">
        <f t="shared" si="59"/>
        <v>0.4163934426229508</v>
      </c>
      <c r="U91" s="19">
        <f t="shared" si="59"/>
        <v>0.46562500000000001</v>
      </c>
      <c r="V91" s="19">
        <f t="shared" si="59"/>
        <v>0.4563106796116505</v>
      </c>
      <c r="W91" s="19">
        <f t="shared" si="59"/>
        <v>0.40433212996389889</v>
      </c>
      <c r="X91" s="19">
        <f t="shared" si="59"/>
        <v>0.4713804713804714</v>
      </c>
      <c r="Y91" s="19">
        <f t="shared" si="59"/>
        <v>0.30952380952380953</v>
      </c>
      <c r="Z91" s="19">
        <f t="shared" si="59"/>
        <v>0.35135135135135137</v>
      </c>
      <c r="AA91" s="19">
        <f t="shared" si="59"/>
        <v>0.42715231788079472</v>
      </c>
      <c r="AB91" s="19">
        <f t="shared" si="59"/>
        <v>0.53822629969418956</v>
      </c>
      <c r="AC91" s="291">
        <f t="shared" si="59"/>
        <v>0.42622950819672129</v>
      </c>
      <c r="AD91" s="291">
        <f t="shared" si="59"/>
        <v>0.44027303754266212</v>
      </c>
      <c r="AE91" s="291">
        <f t="shared" si="59"/>
        <v>0.5092592592592593</v>
      </c>
      <c r="AF91" s="331">
        <f>AF82/AF83</f>
        <v>0.41513315807520862</v>
      </c>
    </row>
    <row r="92" spans="1:33" s="178" customFormat="1" ht="13.5" thickBot="1" x14ac:dyDescent="0.25">
      <c r="O92" s="210"/>
      <c r="P92" s="210"/>
      <c r="Q92" s="210"/>
      <c r="R92" s="235"/>
      <c r="AD92" s="300"/>
      <c r="AE92" s="300"/>
      <c r="AF92" s="326"/>
    </row>
    <row r="93" spans="1:33" s="18" customFormat="1" x14ac:dyDescent="0.25">
      <c r="A93" s="107" t="s">
        <v>139</v>
      </c>
      <c r="B93" s="97">
        <v>44287</v>
      </c>
      <c r="C93" s="97">
        <v>44288</v>
      </c>
      <c r="D93" s="97">
        <v>44289</v>
      </c>
      <c r="E93" s="97">
        <v>44290</v>
      </c>
      <c r="F93" s="97">
        <v>44291</v>
      </c>
      <c r="G93" s="97">
        <v>44292</v>
      </c>
      <c r="H93" s="97">
        <v>44293</v>
      </c>
      <c r="I93" s="97">
        <v>44294</v>
      </c>
      <c r="J93" s="97">
        <v>44295</v>
      </c>
      <c r="K93" s="97">
        <v>44296</v>
      </c>
      <c r="L93" s="97">
        <v>44297</v>
      </c>
      <c r="M93" s="97">
        <v>44298</v>
      </c>
      <c r="N93" s="97">
        <v>44299</v>
      </c>
      <c r="O93" s="97">
        <v>44300</v>
      </c>
      <c r="P93" s="97">
        <v>44301</v>
      </c>
      <c r="Q93" s="97">
        <v>44302</v>
      </c>
      <c r="R93" s="97">
        <v>44303</v>
      </c>
      <c r="S93" s="97">
        <v>44304</v>
      </c>
      <c r="T93" s="97">
        <v>44305</v>
      </c>
      <c r="U93" s="97">
        <v>44306</v>
      </c>
      <c r="V93" s="97">
        <v>44307</v>
      </c>
      <c r="W93" s="97">
        <v>44308</v>
      </c>
      <c r="X93" s="97">
        <v>44309</v>
      </c>
      <c r="Y93" s="97">
        <v>44310</v>
      </c>
      <c r="Z93" s="97">
        <v>44311</v>
      </c>
      <c r="AA93" s="97">
        <v>44312</v>
      </c>
      <c r="AB93" s="97">
        <v>44313</v>
      </c>
      <c r="AC93" s="97">
        <v>44314</v>
      </c>
      <c r="AD93" s="97">
        <v>44315</v>
      </c>
      <c r="AE93" s="97">
        <v>44316</v>
      </c>
      <c r="AF93" s="332" t="s">
        <v>127</v>
      </c>
    </row>
    <row r="94" spans="1:33" x14ac:dyDescent="0.25">
      <c r="A94" s="98" t="s">
        <v>236</v>
      </c>
      <c r="B94" s="340">
        <v>69</v>
      </c>
      <c r="C94" s="143"/>
      <c r="D94" s="143"/>
      <c r="E94" s="143"/>
      <c r="F94" s="143"/>
      <c r="G94" s="84">
        <v>104</v>
      </c>
      <c r="H94" s="84">
        <v>68</v>
      </c>
      <c r="I94" s="84">
        <v>80</v>
      </c>
      <c r="J94" s="84">
        <v>117</v>
      </c>
      <c r="K94" s="143"/>
      <c r="L94" s="143"/>
      <c r="M94" s="84">
        <v>97</v>
      </c>
      <c r="N94" s="84">
        <v>80</v>
      </c>
      <c r="O94" s="84">
        <v>75</v>
      </c>
      <c r="P94" s="163">
        <v>47</v>
      </c>
      <c r="Q94" s="163">
        <v>84</v>
      </c>
      <c r="R94" s="143"/>
      <c r="S94" s="143"/>
      <c r="T94" s="84">
        <v>84</v>
      </c>
      <c r="U94" s="84">
        <v>62</v>
      </c>
      <c r="V94" s="84">
        <v>92</v>
      </c>
      <c r="W94" s="84">
        <v>53</v>
      </c>
      <c r="X94" s="84">
        <v>48</v>
      </c>
      <c r="Y94" s="261"/>
      <c r="Z94" s="245"/>
      <c r="AA94" s="272">
        <v>76</v>
      </c>
      <c r="AB94" s="272">
        <v>47</v>
      </c>
      <c r="AC94" s="362">
        <v>83</v>
      </c>
      <c r="AD94" s="336">
        <v>77</v>
      </c>
      <c r="AE94" s="1">
        <v>76</v>
      </c>
      <c r="AF94" s="334">
        <f>SUM(B94:AE94)</f>
        <v>1519</v>
      </c>
    </row>
    <row r="95" spans="1:33" x14ac:dyDescent="0.25">
      <c r="A95" s="98" t="s">
        <v>161</v>
      </c>
      <c r="B95" s="84">
        <v>64</v>
      </c>
      <c r="C95" s="143"/>
      <c r="D95" s="143"/>
      <c r="E95" s="143"/>
      <c r="F95" s="143"/>
      <c r="G95" s="84">
        <v>100</v>
      </c>
      <c r="H95" s="84">
        <v>63</v>
      </c>
      <c r="I95" s="84">
        <v>79</v>
      </c>
      <c r="J95" s="84">
        <v>95</v>
      </c>
      <c r="K95" s="143"/>
      <c r="L95" s="143"/>
      <c r="M95" s="84">
        <v>84</v>
      </c>
      <c r="N95" s="84">
        <v>73</v>
      </c>
      <c r="O95" s="84">
        <v>72</v>
      </c>
      <c r="P95" s="163">
        <v>47</v>
      </c>
      <c r="Q95" s="163">
        <v>78</v>
      </c>
      <c r="R95" s="143"/>
      <c r="S95" s="143"/>
      <c r="T95" s="84">
        <v>81</v>
      </c>
      <c r="U95" s="84">
        <v>59</v>
      </c>
      <c r="V95" s="84">
        <v>77</v>
      </c>
      <c r="W95" s="84">
        <v>50</v>
      </c>
      <c r="X95" s="84">
        <v>45</v>
      </c>
      <c r="Y95" s="261"/>
      <c r="Z95" s="245"/>
      <c r="AA95" s="272">
        <v>72</v>
      </c>
      <c r="AB95" s="272">
        <v>44</v>
      </c>
      <c r="AC95" s="362">
        <v>68</v>
      </c>
      <c r="AD95" s="336">
        <v>74</v>
      </c>
      <c r="AE95" s="1">
        <v>68</v>
      </c>
      <c r="AF95" s="334">
        <f>SUM(B95:AE95)</f>
        <v>1393</v>
      </c>
    </row>
    <row r="96" spans="1:33" x14ac:dyDescent="0.25">
      <c r="A96" s="98" t="s">
        <v>258</v>
      </c>
      <c r="B96" s="340">
        <v>74</v>
      </c>
      <c r="C96" s="143"/>
      <c r="D96" s="143"/>
      <c r="E96" s="143"/>
      <c r="F96" s="143"/>
      <c r="G96" s="84">
        <v>47</v>
      </c>
      <c r="H96" s="84">
        <v>87</v>
      </c>
      <c r="I96" s="84">
        <v>46</v>
      </c>
      <c r="J96" s="84">
        <v>91</v>
      </c>
      <c r="K96" s="143"/>
      <c r="L96" s="143"/>
      <c r="M96" s="84">
        <v>62</v>
      </c>
      <c r="N96" s="84">
        <v>82</v>
      </c>
      <c r="O96" s="84">
        <v>63</v>
      </c>
      <c r="P96" s="163">
        <v>51</v>
      </c>
      <c r="Q96" s="163">
        <v>46</v>
      </c>
      <c r="R96" s="143"/>
      <c r="S96" s="143"/>
      <c r="T96" s="84">
        <v>59</v>
      </c>
      <c r="U96" s="84">
        <v>25</v>
      </c>
      <c r="V96" s="84">
        <v>27</v>
      </c>
      <c r="W96" s="84">
        <v>33</v>
      </c>
      <c r="X96" s="84">
        <v>34</v>
      </c>
      <c r="Y96" s="245"/>
      <c r="Z96" s="245"/>
      <c r="AA96" s="272">
        <v>33</v>
      </c>
      <c r="AB96" s="272">
        <v>46</v>
      </c>
      <c r="AC96" s="362">
        <v>24</v>
      </c>
      <c r="AD96" s="336">
        <v>58</v>
      </c>
      <c r="AE96" s="1">
        <v>13</v>
      </c>
      <c r="AF96" s="334">
        <f>SUM(B96:AE96)</f>
        <v>1001</v>
      </c>
    </row>
    <row r="97" spans="1:37" x14ac:dyDescent="0.25">
      <c r="A97" s="98" t="s">
        <v>231</v>
      </c>
      <c r="B97" s="84">
        <v>59</v>
      </c>
      <c r="C97" s="143"/>
      <c r="D97" s="143"/>
      <c r="E97" s="143"/>
      <c r="F97" s="143"/>
      <c r="G97" s="84">
        <v>86</v>
      </c>
      <c r="H97" s="84">
        <v>50</v>
      </c>
      <c r="I97" s="84">
        <v>64</v>
      </c>
      <c r="J97" s="84">
        <v>69</v>
      </c>
      <c r="K97" s="143"/>
      <c r="L97" s="143"/>
      <c r="M97" s="84">
        <v>55</v>
      </c>
      <c r="N97" s="84">
        <v>63</v>
      </c>
      <c r="O97" s="84">
        <v>49</v>
      </c>
      <c r="P97" s="163">
        <v>44</v>
      </c>
      <c r="Q97" s="163">
        <v>72</v>
      </c>
      <c r="R97" s="143"/>
      <c r="S97" s="143"/>
      <c r="T97" s="84">
        <v>71</v>
      </c>
      <c r="U97" s="84">
        <v>54</v>
      </c>
      <c r="V97" s="84">
        <v>48</v>
      </c>
      <c r="W97" s="244">
        <v>49</v>
      </c>
      <c r="X97" s="84">
        <v>39</v>
      </c>
      <c r="Y97" s="245"/>
      <c r="Z97" s="245"/>
      <c r="AA97" s="272">
        <v>48</v>
      </c>
      <c r="AB97" s="272">
        <v>41</v>
      </c>
      <c r="AC97" s="362">
        <v>48</v>
      </c>
      <c r="AD97" s="336">
        <v>67</v>
      </c>
      <c r="AE97" s="1">
        <v>51</v>
      </c>
      <c r="AF97" s="334">
        <f>SUM(B97:AE97)</f>
        <v>1127</v>
      </c>
    </row>
    <row r="98" spans="1:37" x14ac:dyDescent="0.25">
      <c r="A98" s="98" t="s">
        <v>238</v>
      </c>
      <c r="B98" s="339">
        <f>B97/B95</f>
        <v>0.921875</v>
      </c>
      <c r="C98" s="202" t="e">
        <f t="shared" ref="C98:AE98" si="60">C97/C95</f>
        <v>#DIV/0!</v>
      </c>
      <c r="D98" s="202" t="e">
        <f t="shared" si="60"/>
        <v>#DIV/0!</v>
      </c>
      <c r="E98" s="202" t="e">
        <f t="shared" si="60"/>
        <v>#DIV/0!</v>
      </c>
      <c r="F98" s="202" t="e">
        <f t="shared" si="60"/>
        <v>#DIV/0!</v>
      </c>
      <c r="G98" s="339">
        <f t="shared" si="60"/>
        <v>0.86</v>
      </c>
      <c r="H98" s="339">
        <f t="shared" si="60"/>
        <v>0.79365079365079361</v>
      </c>
      <c r="I98" s="339">
        <f t="shared" si="60"/>
        <v>0.810126582278481</v>
      </c>
      <c r="J98" s="339">
        <f t="shared" si="60"/>
        <v>0.72631578947368425</v>
      </c>
      <c r="K98" s="339" t="e">
        <f>K97/K95</f>
        <v>#DIV/0!</v>
      </c>
      <c r="L98" s="339" t="e">
        <f t="shared" si="60"/>
        <v>#DIV/0!</v>
      </c>
      <c r="M98" s="339">
        <f t="shared" si="60"/>
        <v>0.65476190476190477</v>
      </c>
      <c r="N98" s="339">
        <f t="shared" si="60"/>
        <v>0.86301369863013699</v>
      </c>
      <c r="O98" s="339">
        <f t="shared" si="60"/>
        <v>0.68055555555555558</v>
      </c>
      <c r="P98" s="339">
        <f t="shared" si="60"/>
        <v>0.93617021276595747</v>
      </c>
      <c r="Q98" s="339">
        <f t="shared" si="60"/>
        <v>0.92307692307692313</v>
      </c>
      <c r="R98" s="339" t="e">
        <f t="shared" si="60"/>
        <v>#DIV/0!</v>
      </c>
      <c r="S98" s="339" t="e">
        <f t="shared" si="60"/>
        <v>#DIV/0!</v>
      </c>
      <c r="T98" s="339">
        <f t="shared" si="60"/>
        <v>0.87654320987654322</v>
      </c>
      <c r="U98" s="339">
        <f t="shared" si="60"/>
        <v>0.9152542372881356</v>
      </c>
      <c r="V98" s="339">
        <f t="shared" si="60"/>
        <v>0.62337662337662336</v>
      </c>
      <c r="W98" s="339">
        <f t="shared" si="60"/>
        <v>0.98</v>
      </c>
      <c r="X98" s="339">
        <f t="shared" si="60"/>
        <v>0.8666666666666667</v>
      </c>
      <c r="Y98" s="339" t="e">
        <f t="shared" si="60"/>
        <v>#DIV/0!</v>
      </c>
      <c r="Z98" s="339" t="e">
        <f t="shared" si="60"/>
        <v>#DIV/0!</v>
      </c>
      <c r="AA98" s="339">
        <f t="shared" si="60"/>
        <v>0.66666666666666663</v>
      </c>
      <c r="AB98" s="339">
        <f t="shared" si="60"/>
        <v>0.93181818181818177</v>
      </c>
      <c r="AC98" s="339">
        <f t="shared" si="60"/>
        <v>0.70588235294117652</v>
      </c>
      <c r="AD98" s="339">
        <f t="shared" si="60"/>
        <v>0.90540540540540537</v>
      </c>
      <c r="AE98" s="339">
        <f t="shared" si="60"/>
        <v>0.75</v>
      </c>
      <c r="AF98" s="339">
        <f>AF97/AF95</f>
        <v>0.80904522613065322</v>
      </c>
    </row>
    <row r="99" spans="1:37" x14ac:dyDescent="0.25">
      <c r="A99" s="98" t="s">
        <v>160</v>
      </c>
      <c r="B99" s="84">
        <v>5</v>
      </c>
      <c r="C99" s="143"/>
      <c r="D99" s="143"/>
      <c r="E99" s="143"/>
      <c r="F99" s="143"/>
      <c r="G99" s="84">
        <v>4</v>
      </c>
      <c r="H99" s="84">
        <v>5</v>
      </c>
      <c r="I99" s="84">
        <v>1</v>
      </c>
      <c r="J99" s="84">
        <v>22</v>
      </c>
      <c r="K99" s="143"/>
      <c r="L99" s="143"/>
      <c r="M99" s="84">
        <v>13</v>
      </c>
      <c r="N99" s="84">
        <v>7</v>
      </c>
      <c r="O99" s="84">
        <v>3</v>
      </c>
      <c r="P99" s="163">
        <v>0</v>
      </c>
      <c r="Q99" s="163">
        <v>6</v>
      </c>
      <c r="R99" s="143"/>
      <c r="S99" s="143"/>
      <c r="T99" s="84">
        <v>3</v>
      </c>
      <c r="U99" s="84">
        <v>3</v>
      </c>
      <c r="V99" s="84">
        <v>15</v>
      </c>
      <c r="W99" s="244">
        <v>3</v>
      </c>
      <c r="X99" s="272">
        <v>3</v>
      </c>
      <c r="Y99" s="245"/>
      <c r="Z99" s="245"/>
      <c r="AA99" s="272">
        <v>4</v>
      </c>
      <c r="AB99" s="272">
        <v>3</v>
      </c>
      <c r="AC99" s="244">
        <v>15</v>
      </c>
      <c r="AD99" s="336">
        <v>3</v>
      </c>
      <c r="AE99" s="1">
        <v>8</v>
      </c>
      <c r="AF99" s="334">
        <f>SUM(B99:AE99)</f>
        <v>126</v>
      </c>
    </row>
    <row r="100" spans="1:37" s="1" customFormat="1" x14ac:dyDescent="0.25">
      <c r="A100" s="99" t="s">
        <v>159</v>
      </c>
      <c r="B100" s="84">
        <v>4</v>
      </c>
      <c r="C100" s="143"/>
      <c r="D100" s="143"/>
      <c r="E100" s="143"/>
      <c r="F100" s="143"/>
      <c r="G100" s="84">
        <v>2</v>
      </c>
      <c r="H100" s="84">
        <v>2</v>
      </c>
      <c r="I100" s="84">
        <v>0</v>
      </c>
      <c r="J100" s="84">
        <v>15</v>
      </c>
      <c r="K100" s="143"/>
      <c r="L100" s="143"/>
      <c r="M100" s="84">
        <v>10</v>
      </c>
      <c r="N100" s="84">
        <v>7</v>
      </c>
      <c r="O100" s="84">
        <v>2</v>
      </c>
      <c r="P100" s="163">
        <v>0</v>
      </c>
      <c r="Q100" s="163">
        <v>5</v>
      </c>
      <c r="R100" s="143"/>
      <c r="S100" s="143"/>
      <c r="T100" s="84">
        <v>0</v>
      </c>
      <c r="U100" s="84">
        <v>3</v>
      </c>
      <c r="V100" s="84">
        <v>8</v>
      </c>
      <c r="W100" s="244">
        <v>3</v>
      </c>
      <c r="X100" s="84">
        <v>2</v>
      </c>
      <c r="Y100" s="143"/>
      <c r="Z100" s="143"/>
      <c r="AA100" s="84">
        <v>3</v>
      </c>
      <c r="AB100" s="84">
        <v>3</v>
      </c>
      <c r="AC100" s="244">
        <v>13</v>
      </c>
      <c r="AD100" s="336">
        <v>3</v>
      </c>
      <c r="AE100" s="1">
        <v>2</v>
      </c>
      <c r="AF100" s="334">
        <f>SUM(B100:AE100)</f>
        <v>87</v>
      </c>
      <c r="AG100"/>
      <c r="AH100"/>
      <c r="AI100"/>
      <c r="AJ100"/>
      <c r="AK100"/>
    </row>
    <row r="101" spans="1:37" s="1" customFormat="1" x14ac:dyDescent="0.25">
      <c r="A101" s="99" t="s">
        <v>155</v>
      </c>
      <c r="B101" s="84">
        <v>1</v>
      </c>
      <c r="C101" s="143"/>
      <c r="D101" s="143"/>
      <c r="E101" s="143"/>
      <c r="F101" s="143"/>
      <c r="G101" s="84">
        <v>2</v>
      </c>
      <c r="H101" s="84">
        <v>3</v>
      </c>
      <c r="I101" s="84">
        <v>1</v>
      </c>
      <c r="J101" s="84">
        <v>7</v>
      </c>
      <c r="K101" s="143"/>
      <c r="L101" s="143"/>
      <c r="M101" s="84">
        <v>3</v>
      </c>
      <c r="N101" s="84">
        <v>0</v>
      </c>
      <c r="O101" s="84">
        <v>1</v>
      </c>
      <c r="P101" s="163">
        <v>0</v>
      </c>
      <c r="Q101" s="163">
        <v>1</v>
      </c>
      <c r="R101" s="143"/>
      <c r="S101" s="143"/>
      <c r="T101" s="84">
        <v>3</v>
      </c>
      <c r="U101" s="84">
        <v>0</v>
      </c>
      <c r="V101" s="84">
        <v>7</v>
      </c>
      <c r="W101" s="244">
        <v>0</v>
      </c>
      <c r="X101" s="84">
        <v>1</v>
      </c>
      <c r="Y101" s="246"/>
      <c r="Z101" s="246"/>
      <c r="AA101" s="273">
        <v>1</v>
      </c>
      <c r="AB101" s="273">
        <v>0</v>
      </c>
      <c r="AC101" s="244">
        <v>2</v>
      </c>
      <c r="AD101" s="336">
        <v>0</v>
      </c>
      <c r="AE101" s="1">
        <v>5</v>
      </c>
      <c r="AF101" s="334">
        <f>SUM(B101:AE101)</f>
        <v>38</v>
      </c>
      <c r="AG101"/>
      <c r="AH101"/>
      <c r="AI101"/>
      <c r="AJ101"/>
      <c r="AK101"/>
    </row>
    <row r="102" spans="1:37" s="110" customFormat="1" x14ac:dyDescent="0.25">
      <c r="A102" s="111" t="s">
        <v>224</v>
      </c>
      <c r="B102" s="79">
        <v>1.9675925925925926E-4</v>
      </c>
      <c r="C102" s="199"/>
      <c r="D102" s="145"/>
      <c r="E102" s="145"/>
      <c r="F102" s="145"/>
      <c r="G102" s="164">
        <v>3.9351851851851852E-4</v>
      </c>
      <c r="H102" s="164">
        <v>5.0925925925925921E-4</v>
      </c>
      <c r="I102" s="79">
        <v>5.5555555555555556E-4</v>
      </c>
      <c r="J102" s="79">
        <v>7.0601851851851847E-4</v>
      </c>
      <c r="K102" s="199"/>
      <c r="L102" s="145"/>
      <c r="M102" s="79">
        <v>8.2175925925925917E-4</v>
      </c>
      <c r="N102" s="164">
        <v>5.5555555555555556E-4</v>
      </c>
      <c r="O102" s="164">
        <v>7.8703703703703705E-4</v>
      </c>
      <c r="P102" s="63">
        <v>5.5555555555555556E-4</v>
      </c>
      <c r="Q102" s="79">
        <v>2.5462962962962961E-4</v>
      </c>
      <c r="R102" s="199"/>
      <c r="S102" s="145"/>
      <c r="T102" s="164">
        <v>5.5555555555555556E-4</v>
      </c>
      <c r="U102" s="164">
        <v>5.0925925925925921E-4</v>
      </c>
      <c r="V102" s="164">
        <v>1.1458333333333333E-3</v>
      </c>
      <c r="W102" s="164">
        <v>2.0833333333333335E-4</v>
      </c>
      <c r="X102" s="79">
        <v>3.3564814814814812E-4</v>
      </c>
      <c r="Y102" s="199"/>
      <c r="Z102" s="242"/>
      <c r="AA102" s="274">
        <v>1.689814814814815E-3</v>
      </c>
      <c r="AB102" s="274">
        <v>1.3541666666666667E-3</v>
      </c>
      <c r="AC102" s="363">
        <v>7.6388888888888893E-4</v>
      </c>
      <c r="AD102" s="337">
        <v>4.5138888888888892E-4</v>
      </c>
      <c r="AE102" s="64">
        <v>5.5555555555555556E-4</v>
      </c>
      <c r="AF102" s="335">
        <f>AVERAGE(B102:AE102)</f>
        <v>6.4525462962962963E-4</v>
      </c>
      <c r="AG102"/>
      <c r="AH102"/>
      <c r="AI102"/>
      <c r="AJ102"/>
      <c r="AK102"/>
    </row>
    <row r="103" spans="1:37" s="352" customFormat="1" x14ac:dyDescent="0.25">
      <c r="A103" s="349" t="s">
        <v>237</v>
      </c>
      <c r="B103" s="350">
        <f>B94+B96</f>
        <v>143</v>
      </c>
      <c r="C103" s="350">
        <f t="shared" ref="C103:AF103" si="61">C94+C96</f>
        <v>0</v>
      </c>
      <c r="D103" s="350">
        <f t="shared" si="61"/>
        <v>0</v>
      </c>
      <c r="E103" s="350">
        <f t="shared" si="61"/>
        <v>0</v>
      </c>
      <c r="F103" s="361">
        <f t="shared" si="61"/>
        <v>0</v>
      </c>
      <c r="G103" s="350">
        <f t="shared" si="61"/>
        <v>151</v>
      </c>
      <c r="H103" s="350">
        <f t="shared" si="61"/>
        <v>155</v>
      </c>
      <c r="I103" s="350">
        <f t="shared" si="61"/>
        <v>126</v>
      </c>
      <c r="J103" s="350">
        <f t="shared" si="61"/>
        <v>208</v>
      </c>
      <c r="K103" s="350">
        <f t="shared" si="61"/>
        <v>0</v>
      </c>
      <c r="L103" s="350">
        <f t="shared" si="61"/>
        <v>0</v>
      </c>
      <c r="M103" s="350">
        <f t="shared" si="61"/>
        <v>159</v>
      </c>
      <c r="N103" s="350">
        <f t="shared" si="61"/>
        <v>162</v>
      </c>
      <c r="O103" s="350">
        <f t="shared" si="61"/>
        <v>138</v>
      </c>
      <c r="P103" s="350">
        <f t="shared" si="61"/>
        <v>98</v>
      </c>
      <c r="Q103" s="350">
        <f t="shared" si="61"/>
        <v>130</v>
      </c>
      <c r="R103" s="350">
        <f t="shared" si="61"/>
        <v>0</v>
      </c>
      <c r="S103" s="350">
        <f t="shared" si="61"/>
        <v>0</v>
      </c>
      <c r="T103" s="350">
        <f t="shared" si="61"/>
        <v>143</v>
      </c>
      <c r="U103" s="350">
        <f t="shared" si="61"/>
        <v>87</v>
      </c>
      <c r="V103" s="350">
        <f t="shared" si="61"/>
        <v>119</v>
      </c>
      <c r="W103" s="350">
        <f t="shared" si="61"/>
        <v>86</v>
      </c>
      <c r="X103" s="350">
        <f t="shared" si="61"/>
        <v>82</v>
      </c>
      <c r="Y103" s="350">
        <f t="shared" si="61"/>
        <v>0</v>
      </c>
      <c r="Z103" s="350">
        <f t="shared" si="61"/>
        <v>0</v>
      </c>
      <c r="AA103" s="350">
        <f t="shared" si="61"/>
        <v>109</v>
      </c>
      <c r="AB103" s="350">
        <f t="shared" si="61"/>
        <v>93</v>
      </c>
      <c r="AC103" s="350">
        <f t="shared" si="61"/>
        <v>107</v>
      </c>
      <c r="AD103" s="350">
        <f t="shared" si="61"/>
        <v>135</v>
      </c>
      <c r="AE103" s="350">
        <f t="shared" si="61"/>
        <v>89</v>
      </c>
      <c r="AF103" s="350">
        <f t="shared" si="61"/>
        <v>2520</v>
      </c>
      <c r="AG103" s="351"/>
      <c r="AH103" s="351"/>
      <c r="AI103" s="351"/>
      <c r="AJ103" s="351"/>
      <c r="AK103" s="351"/>
    </row>
    <row r="104" spans="1:37" x14ac:dyDescent="0.25">
      <c r="A104" s="98" t="s">
        <v>246</v>
      </c>
      <c r="B104" s="84"/>
      <c r="C104" s="143"/>
      <c r="D104" s="143"/>
      <c r="E104" s="143"/>
      <c r="F104" s="143"/>
      <c r="G104" s="84"/>
      <c r="H104" s="84"/>
      <c r="I104" s="84"/>
      <c r="J104" s="84"/>
      <c r="K104" s="143"/>
      <c r="L104" s="143"/>
      <c r="M104" s="84"/>
      <c r="N104" s="84"/>
      <c r="O104" s="84"/>
      <c r="P104" s="163">
        <v>52</v>
      </c>
      <c r="Q104" s="163"/>
      <c r="R104" s="143"/>
      <c r="S104" s="143"/>
      <c r="T104" s="84"/>
      <c r="U104" s="84"/>
      <c r="V104" s="84"/>
      <c r="W104" s="84"/>
      <c r="X104" s="84"/>
      <c r="Y104" s="143"/>
      <c r="Z104" s="143"/>
      <c r="AA104" s="84"/>
      <c r="AB104" s="84"/>
      <c r="AC104" s="244"/>
      <c r="AD104" s="336"/>
      <c r="AE104" s="1"/>
      <c r="AF104" s="334">
        <f t="shared" ref="AF104:AF111" si="62">SUM(B104:AE104)</f>
        <v>52</v>
      </c>
    </row>
    <row r="105" spans="1:37" x14ac:dyDescent="0.25">
      <c r="A105" s="98" t="s">
        <v>247</v>
      </c>
      <c r="B105" s="84"/>
      <c r="C105" s="143"/>
      <c r="D105" s="143"/>
      <c r="E105" s="143"/>
      <c r="F105" s="143"/>
      <c r="G105" s="84"/>
      <c r="H105" s="84"/>
      <c r="I105" s="84"/>
      <c r="J105" s="84"/>
      <c r="K105" s="143"/>
      <c r="L105" s="143"/>
      <c r="M105" s="84"/>
      <c r="N105" s="84"/>
      <c r="O105" s="84"/>
      <c r="P105" s="163"/>
      <c r="Q105" s="163"/>
      <c r="R105" s="143"/>
      <c r="S105" s="143"/>
      <c r="T105" s="84"/>
      <c r="U105" s="84"/>
      <c r="V105" s="84"/>
      <c r="W105" s="84"/>
      <c r="X105" s="84"/>
      <c r="Y105" s="143"/>
      <c r="Z105" s="143"/>
      <c r="AA105" s="84"/>
      <c r="AB105" s="84"/>
      <c r="AC105" s="244"/>
      <c r="AD105" s="336"/>
      <c r="AE105" s="1"/>
      <c r="AF105" s="334">
        <f t="shared" si="62"/>
        <v>0</v>
      </c>
    </row>
    <row r="106" spans="1:37" s="100" customFormat="1" x14ac:dyDescent="0.25">
      <c r="A106" s="99" t="s">
        <v>251</v>
      </c>
      <c r="B106" s="84"/>
      <c r="C106" s="143"/>
      <c r="D106" s="143"/>
      <c r="E106" s="143"/>
      <c r="F106" s="143"/>
      <c r="G106" s="84"/>
      <c r="H106" s="84"/>
      <c r="I106" s="84"/>
      <c r="J106" s="84"/>
      <c r="K106" s="143"/>
      <c r="L106" s="143"/>
      <c r="M106" s="84"/>
      <c r="N106" s="84"/>
      <c r="O106" s="84"/>
      <c r="P106" s="163"/>
      <c r="Q106" s="163"/>
      <c r="R106" s="143"/>
      <c r="S106" s="143"/>
      <c r="T106" s="84"/>
      <c r="U106" s="84"/>
      <c r="V106" s="84"/>
      <c r="W106" s="84"/>
      <c r="X106" s="84"/>
      <c r="Y106" s="143"/>
      <c r="Z106" s="143"/>
      <c r="AA106" s="84"/>
      <c r="AB106" s="84"/>
      <c r="AC106" s="244"/>
      <c r="AD106" s="336"/>
      <c r="AE106" s="87"/>
      <c r="AF106" s="334">
        <f t="shared" si="62"/>
        <v>0</v>
      </c>
    </row>
    <row r="107" spans="1:37" x14ac:dyDescent="0.25">
      <c r="A107" s="99" t="s">
        <v>250</v>
      </c>
      <c r="B107" s="84"/>
      <c r="C107" s="143"/>
      <c r="D107" s="143"/>
      <c r="E107" s="143"/>
      <c r="F107" s="143"/>
      <c r="G107" s="84"/>
      <c r="H107" s="84"/>
      <c r="I107" s="84"/>
      <c r="J107" s="84"/>
      <c r="K107" s="143"/>
      <c r="L107" s="143"/>
      <c r="M107" s="84"/>
      <c r="N107" s="84"/>
      <c r="O107" s="84"/>
      <c r="P107" s="163"/>
      <c r="Q107" s="163"/>
      <c r="R107" s="143"/>
      <c r="S107" s="143"/>
      <c r="T107" s="84"/>
      <c r="U107" s="84"/>
      <c r="V107" s="84"/>
      <c r="W107" s="84"/>
      <c r="X107" s="84"/>
      <c r="Y107" s="143"/>
      <c r="Z107" s="143"/>
      <c r="AA107" s="84"/>
      <c r="AB107" s="84"/>
      <c r="AC107" s="244"/>
      <c r="AD107" s="336"/>
      <c r="AE107" s="1"/>
      <c r="AF107" s="334">
        <f t="shared" si="62"/>
        <v>0</v>
      </c>
    </row>
    <row r="108" spans="1:37" x14ac:dyDescent="0.25">
      <c r="A108" s="105" t="s">
        <v>249</v>
      </c>
      <c r="B108" s="84"/>
      <c r="C108" s="143"/>
      <c r="D108" s="144"/>
      <c r="E108" s="144"/>
      <c r="F108" s="144"/>
      <c r="G108" s="163"/>
      <c r="H108" s="84"/>
      <c r="I108" s="84"/>
      <c r="J108" s="84"/>
      <c r="K108" s="144"/>
      <c r="L108" s="144"/>
      <c r="M108" s="163"/>
      <c r="N108" s="163"/>
      <c r="O108" s="163"/>
      <c r="P108" s="163"/>
      <c r="Q108" s="163"/>
      <c r="R108" s="144"/>
      <c r="S108" s="144"/>
      <c r="T108" s="163"/>
      <c r="U108" s="163"/>
      <c r="V108" s="163"/>
      <c r="W108" s="84"/>
      <c r="X108" s="84"/>
      <c r="Y108" s="144"/>
      <c r="Z108" s="144"/>
      <c r="AA108" s="163"/>
      <c r="AB108" s="163"/>
      <c r="AC108" s="364"/>
      <c r="AD108" s="336"/>
      <c r="AE108" s="1"/>
      <c r="AF108" s="334">
        <f t="shared" si="62"/>
        <v>0</v>
      </c>
    </row>
    <row r="109" spans="1:37" x14ac:dyDescent="0.25">
      <c r="A109" s="105" t="s">
        <v>248</v>
      </c>
      <c r="B109" s="84"/>
      <c r="C109" s="143"/>
      <c r="D109" s="144"/>
      <c r="E109" s="144"/>
      <c r="F109" s="144"/>
      <c r="G109" s="163"/>
      <c r="H109" s="84"/>
      <c r="I109" s="84"/>
      <c r="J109" s="84"/>
      <c r="K109" s="144"/>
      <c r="L109" s="144"/>
      <c r="M109" s="163"/>
      <c r="N109" s="163"/>
      <c r="O109" s="163"/>
      <c r="P109" s="163"/>
      <c r="Q109" s="163"/>
      <c r="R109" s="144"/>
      <c r="S109" s="144"/>
      <c r="T109" s="163"/>
      <c r="U109" s="163"/>
      <c r="V109" s="163"/>
      <c r="W109" s="84"/>
      <c r="X109" s="84"/>
      <c r="Y109" s="144"/>
      <c r="Z109" s="144"/>
      <c r="AA109" s="163"/>
      <c r="AB109" s="163"/>
      <c r="AC109" s="364"/>
      <c r="AD109" s="336"/>
      <c r="AE109" s="1"/>
      <c r="AF109" s="334">
        <f t="shared" si="62"/>
        <v>0</v>
      </c>
    </row>
    <row r="110" spans="1:37" x14ac:dyDescent="0.25">
      <c r="A110" s="105" t="s">
        <v>252</v>
      </c>
      <c r="B110" s="84"/>
      <c r="C110" s="143"/>
      <c r="D110" s="144"/>
      <c r="E110" s="144"/>
      <c r="F110" s="144"/>
      <c r="G110" s="163"/>
      <c r="H110" s="84"/>
      <c r="I110" s="84"/>
      <c r="J110" s="84"/>
      <c r="K110" s="144"/>
      <c r="L110" s="144"/>
      <c r="M110" s="163"/>
      <c r="N110" s="163"/>
      <c r="O110" s="163"/>
      <c r="P110" s="163"/>
      <c r="Q110" s="163"/>
      <c r="R110" s="144"/>
      <c r="S110" s="144"/>
      <c r="T110" s="163"/>
      <c r="U110" s="163"/>
      <c r="V110" s="163"/>
      <c r="W110" s="84"/>
      <c r="X110" s="84"/>
      <c r="Y110" s="144"/>
      <c r="Z110" s="144"/>
      <c r="AA110" s="163"/>
      <c r="AB110" s="163"/>
      <c r="AC110" s="364"/>
      <c r="AD110" s="336"/>
      <c r="AE110" s="1"/>
      <c r="AF110" s="334">
        <f t="shared" si="62"/>
        <v>0</v>
      </c>
    </row>
    <row r="111" spans="1:37" s="1" customFormat="1" x14ac:dyDescent="0.25">
      <c r="A111" s="98" t="s">
        <v>211</v>
      </c>
      <c r="B111" s="84">
        <v>73</v>
      </c>
      <c r="C111" s="143"/>
      <c r="D111" s="143"/>
      <c r="E111" s="143"/>
      <c r="F111" s="143"/>
      <c r="G111" s="84">
        <v>62</v>
      </c>
      <c r="H111" s="84">
        <v>61</v>
      </c>
      <c r="I111" s="84">
        <v>65</v>
      </c>
      <c r="J111" s="84">
        <v>78</v>
      </c>
      <c r="K111" s="143"/>
      <c r="L111" s="143"/>
      <c r="M111" s="84">
        <v>57</v>
      </c>
      <c r="N111" s="84">
        <v>58</v>
      </c>
      <c r="O111" s="84">
        <v>60</v>
      </c>
      <c r="P111" s="84">
        <v>49</v>
      </c>
      <c r="Q111" s="84">
        <v>51</v>
      </c>
      <c r="R111" s="143"/>
      <c r="S111" s="143"/>
      <c r="T111" s="84">
        <v>45</v>
      </c>
      <c r="U111" s="84">
        <v>48</v>
      </c>
      <c r="V111" s="84">
        <v>60</v>
      </c>
      <c r="W111" s="84">
        <v>51</v>
      </c>
      <c r="X111" s="84">
        <v>51</v>
      </c>
      <c r="Y111" s="143"/>
      <c r="Z111" s="143"/>
      <c r="AA111" s="84">
        <v>59</v>
      </c>
      <c r="AB111" s="84"/>
      <c r="AC111" s="244"/>
      <c r="AD111" s="336"/>
      <c r="AF111" s="334">
        <f t="shared" si="62"/>
        <v>928</v>
      </c>
      <c r="AG111"/>
      <c r="AH111"/>
      <c r="AI111"/>
      <c r="AJ111"/>
      <c r="AK111"/>
    </row>
    <row r="112" spans="1:37" x14ac:dyDescent="0.25">
      <c r="I112" s="213"/>
      <c r="J112" s="213"/>
      <c r="K112" s="213"/>
      <c r="L112" s="213"/>
      <c r="M112" s="213"/>
      <c r="N112" s="213"/>
      <c r="O112" s="214"/>
      <c r="P112" s="214"/>
      <c r="Q112" s="214"/>
      <c r="T112" s="100"/>
      <c r="U112" s="100"/>
    </row>
    <row r="113" spans="9:25" x14ac:dyDescent="0.25">
      <c r="I113" s="213"/>
      <c r="J113" s="213"/>
      <c r="K113" s="213"/>
      <c r="L113" s="213"/>
      <c r="M113" s="213"/>
      <c r="N113" s="213"/>
      <c r="O113" s="214"/>
      <c r="P113" s="214"/>
      <c r="Q113" s="214"/>
    </row>
    <row r="114" spans="9:25" x14ac:dyDescent="0.25">
      <c r="I114" s="213"/>
      <c r="J114" s="213"/>
      <c r="K114" s="213"/>
      <c r="L114" s="215"/>
      <c r="M114" s="213"/>
      <c r="N114" s="213"/>
      <c r="O114" s="216"/>
      <c r="P114" s="214"/>
      <c r="Q114" s="217"/>
      <c r="S114" s="221"/>
      <c r="T114" s="221"/>
      <c r="W114" s="221"/>
      <c r="X114" s="221"/>
      <c r="Y114" s="221"/>
    </row>
    <row r="115" spans="9:25" x14ac:dyDescent="0.25">
      <c r="M115" s="221"/>
      <c r="S115" s="221"/>
      <c r="T115" s="221"/>
      <c r="X115" s="221"/>
      <c r="Y115" s="221"/>
    </row>
    <row r="116" spans="9:25" x14ac:dyDescent="0.25">
      <c r="M116" s="221"/>
      <c r="S116" s="221"/>
      <c r="T116" s="221"/>
      <c r="X116" s="221"/>
      <c r="Y116" s="221"/>
    </row>
    <row r="117" spans="9:25" x14ac:dyDescent="0.25">
      <c r="M117" s="221"/>
      <c r="S117" s="221"/>
      <c r="T117" s="221"/>
      <c r="X117" s="221"/>
      <c r="Y117" s="221"/>
    </row>
    <row r="118" spans="9:25" x14ac:dyDescent="0.25">
      <c r="M118" s="221"/>
      <c r="S118" s="221"/>
      <c r="T118" s="221"/>
      <c r="X118" s="221"/>
      <c r="Y118" s="221"/>
    </row>
    <row r="119" spans="9:25" x14ac:dyDescent="0.25">
      <c r="S119" s="221"/>
      <c r="T119" s="221"/>
      <c r="X119" s="221"/>
      <c r="Y119" s="221"/>
    </row>
    <row r="120" spans="9:25" x14ac:dyDescent="0.25">
      <c r="S120" s="221"/>
      <c r="T120" s="221"/>
      <c r="X120" s="221"/>
      <c r="Y120" s="221"/>
    </row>
    <row r="121" spans="9:25" x14ac:dyDescent="0.25">
      <c r="S121" s="221"/>
      <c r="T121" s="221"/>
      <c r="X121" s="221"/>
      <c r="Y121" s="221"/>
    </row>
    <row r="122" spans="9:25" x14ac:dyDescent="0.25">
      <c r="T122" s="221"/>
      <c r="X122" s="221"/>
      <c r="Y122" s="221"/>
    </row>
    <row r="123" spans="9:25" x14ac:dyDescent="0.25">
      <c r="T123" s="221"/>
      <c r="X123" s="221"/>
      <c r="Y123" s="221"/>
    </row>
    <row r="124" spans="9:25" x14ac:dyDescent="0.25">
      <c r="T124" s="221"/>
      <c r="X124" s="221"/>
      <c r="Y124" s="221"/>
    </row>
    <row r="125" spans="9:25" x14ac:dyDescent="0.25">
      <c r="X125" s="221"/>
      <c r="Y125" s="221"/>
    </row>
    <row r="126" spans="9:25" x14ac:dyDescent="0.25">
      <c r="X126" s="221"/>
      <c r="Y126" s="221"/>
    </row>
    <row r="127" spans="9:25" x14ac:dyDescent="0.25">
      <c r="X127" s="221"/>
      <c r="Y127" s="221"/>
    </row>
    <row r="128" spans="9:25" x14ac:dyDescent="0.25">
      <c r="X128" s="221"/>
      <c r="Y128" s="221"/>
    </row>
    <row r="129" spans="24:25" x14ac:dyDescent="0.25">
      <c r="X129" s="221"/>
      <c r="Y129" s="221"/>
    </row>
    <row r="130" spans="24:25" x14ac:dyDescent="0.25">
      <c r="X130" s="221"/>
      <c r="Y130" s="221"/>
    </row>
    <row r="131" spans="24:25" x14ac:dyDescent="0.25">
      <c r="X131" s="221"/>
      <c r="Y131" s="221"/>
    </row>
    <row r="132" spans="24:25" x14ac:dyDescent="0.25">
      <c r="Y132" s="221"/>
    </row>
    <row r="133" spans="24:25" x14ac:dyDescent="0.25">
      <c r="Y133" s="221"/>
    </row>
    <row r="134" spans="24:25" x14ac:dyDescent="0.25">
      <c r="Y134" s="221"/>
    </row>
    <row r="135" spans="24:25" x14ac:dyDescent="0.25">
      <c r="Y135" s="221"/>
    </row>
    <row r="141" spans="24:25" x14ac:dyDescent="0.25">
      <c r="Y141" s="221"/>
    </row>
    <row r="142" spans="24:25" x14ac:dyDescent="0.25">
      <c r="Y142" s="221">
        <v>1.1226851851851851E-3</v>
      </c>
    </row>
    <row r="143" spans="24:25" x14ac:dyDescent="0.25">
      <c r="Y143" s="221">
        <v>9.6412037037037039E-3</v>
      </c>
    </row>
    <row r="144" spans="24:25" x14ac:dyDescent="0.25">
      <c r="Y144" s="221">
        <v>1.9675925925925924E-3</v>
      </c>
    </row>
    <row r="145" spans="25:25" x14ac:dyDescent="0.25">
      <c r="Y145" s="221">
        <v>9.3865740740740732E-3</v>
      </c>
    </row>
    <row r="146" spans="25:25" x14ac:dyDescent="0.25">
      <c r="Y146" s="221">
        <v>6.134259259259259E-4</v>
      </c>
    </row>
  </sheetData>
  <mergeCells count="3">
    <mergeCell ref="A11:XFD11"/>
    <mergeCell ref="A18:XFD19"/>
    <mergeCell ref="A29:XFD29"/>
  </mergeCell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AD80"/>
  <sheetViews>
    <sheetView zoomScale="80" zoomScaleNormal="80" workbookViewId="0">
      <selection activeCell="A29" sqref="A29:B55"/>
    </sheetView>
  </sheetViews>
  <sheetFormatPr defaultRowHeight="15" x14ac:dyDescent="0.25"/>
  <cols>
    <col min="1" max="1" width="36" customWidth="1"/>
    <col min="2" max="2" width="11.140625" customWidth="1"/>
    <col min="3" max="3" width="10.7109375" customWidth="1"/>
    <col min="4" max="4" width="12.42578125" customWidth="1"/>
    <col min="5" max="5" width="11.7109375" customWidth="1"/>
    <col min="6" max="6" width="14.7109375" customWidth="1"/>
  </cols>
  <sheetData>
    <row r="1" spans="1:6" ht="47.25" x14ac:dyDescent="0.25">
      <c r="A1" s="10" t="s">
        <v>266</v>
      </c>
      <c r="B1" s="11" t="s">
        <v>15</v>
      </c>
      <c r="C1" s="11" t="s">
        <v>16</v>
      </c>
      <c r="D1" s="11" t="s">
        <v>17</v>
      </c>
      <c r="E1" s="11" t="s">
        <v>18</v>
      </c>
      <c r="F1" s="11" t="s">
        <v>19</v>
      </c>
    </row>
    <row r="2" spans="1:6" x14ac:dyDescent="0.25">
      <c r="A2" s="165" t="s">
        <v>36</v>
      </c>
      <c r="B2" s="416">
        <v>1</v>
      </c>
      <c r="C2" s="417">
        <v>0</v>
      </c>
      <c r="D2" s="418">
        <v>0</v>
      </c>
      <c r="E2" s="419">
        <v>0</v>
      </c>
      <c r="F2" s="420">
        <v>3</v>
      </c>
    </row>
    <row r="3" spans="1:6" x14ac:dyDescent="0.25">
      <c r="A3" s="165" t="s">
        <v>37</v>
      </c>
      <c r="B3" s="416">
        <v>0</v>
      </c>
      <c r="C3" s="417">
        <v>0</v>
      </c>
      <c r="D3" s="418">
        <v>0</v>
      </c>
      <c r="E3" s="419">
        <v>0</v>
      </c>
      <c r="F3" s="420">
        <v>0</v>
      </c>
    </row>
    <row r="4" spans="1:6" x14ac:dyDescent="0.25">
      <c r="A4" s="165" t="s">
        <v>38</v>
      </c>
      <c r="B4" s="416">
        <v>0</v>
      </c>
      <c r="C4" s="417">
        <v>0</v>
      </c>
      <c r="D4" s="418">
        <v>0</v>
      </c>
      <c r="E4" s="419">
        <v>0</v>
      </c>
      <c r="F4" s="420">
        <v>0</v>
      </c>
    </row>
    <row r="5" spans="1:6" x14ac:dyDescent="0.25">
      <c r="A5" s="165" t="s">
        <v>39</v>
      </c>
      <c r="B5" s="416">
        <v>2</v>
      </c>
      <c r="C5" s="417">
        <v>0</v>
      </c>
      <c r="D5" s="418">
        <v>0</v>
      </c>
      <c r="E5" s="419">
        <v>0</v>
      </c>
      <c r="F5" s="420">
        <v>0</v>
      </c>
    </row>
    <row r="6" spans="1:6" x14ac:dyDescent="0.25">
      <c r="A6" s="165" t="s">
        <v>40</v>
      </c>
      <c r="B6" s="416">
        <v>0</v>
      </c>
      <c r="C6" s="417">
        <v>0</v>
      </c>
      <c r="D6" s="418">
        <v>0</v>
      </c>
      <c r="E6" s="419">
        <v>0</v>
      </c>
      <c r="F6" s="420">
        <v>0</v>
      </c>
    </row>
    <row r="7" spans="1:6" x14ac:dyDescent="0.25">
      <c r="A7" s="165" t="s">
        <v>41</v>
      </c>
      <c r="B7" s="416">
        <v>0</v>
      </c>
      <c r="C7" s="417">
        <v>0</v>
      </c>
      <c r="D7" s="418">
        <v>0</v>
      </c>
      <c r="E7" s="419">
        <v>0</v>
      </c>
      <c r="F7" s="420">
        <v>0</v>
      </c>
    </row>
    <row r="8" spans="1:6" x14ac:dyDescent="0.25">
      <c r="A8" s="165" t="s">
        <v>42</v>
      </c>
      <c r="B8" s="416">
        <v>0</v>
      </c>
      <c r="C8" s="417">
        <v>0</v>
      </c>
      <c r="D8" s="418">
        <v>0</v>
      </c>
      <c r="E8" s="419">
        <v>0</v>
      </c>
      <c r="F8" s="420">
        <v>0</v>
      </c>
    </row>
    <row r="9" spans="1:6" x14ac:dyDescent="0.25">
      <c r="A9" s="165" t="s">
        <v>43</v>
      </c>
      <c r="B9" s="416">
        <v>0</v>
      </c>
      <c r="C9" s="417">
        <v>0</v>
      </c>
      <c r="D9" s="418">
        <v>0</v>
      </c>
      <c r="E9" s="419">
        <v>0</v>
      </c>
      <c r="F9" s="420">
        <v>0</v>
      </c>
    </row>
    <row r="10" spans="1:6" x14ac:dyDescent="0.25">
      <c r="A10" s="165" t="s">
        <v>20</v>
      </c>
      <c r="B10" s="416">
        <v>0</v>
      </c>
      <c r="C10" s="417">
        <v>0</v>
      </c>
      <c r="D10" s="418">
        <v>0</v>
      </c>
      <c r="E10" s="419">
        <v>0</v>
      </c>
      <c r="F10" s="420">
        <v>0</v>
      </c>
    </row>
    <row r="11" spans="1:6" x14ac:dyDescent="0.25">
      <c r="A11" s="165" t="s">
        <v>21</v>
      </c>
      <c r="B11" s="416">
        <v>2</v>
      </c>
      <c r="C11" s="417">
        <v>0</v>
      </c>
      <c r="D11" s="418">
        <v>0</v>
      </c>
      <c r="E11" s="419">
        <v>0</v>
      </c>
      <c r="F11" s="420">
        <v>1</v>
      </c>
    </row>
    <row r="12" spans="1:6" x14ac:dyDescent="0.25">
      <c r="A12" s="165" t="s">
        <v>22</v>
      </c>
      <c r="B12" s="416">
        <v>0</v>
      </c>
      <c r="C12" s="417">
        <v>0</v>
      </c>
      <c r="D12" s="418">
        <v>0</v>
      </c>
      <c r="E12" s="419">
        <v>0</v>
      </c>
      <c r="F12" s="420">
        <v>1</v>
      </c>
    </row>
    <row r="13" spans="1:6" x14ac:dyDescent="0.25">
      <c r="A13" s="165" t="s">
        <v>23</v>
      </c>
      <c r="B13" s="416">
        <v>0</v>
      </c>
      <c r="C13" s="417">
        <v>0</v>
      </c>
      <c r="D13" s="418">
        <v>0</v>
      </c>
      <c r="E13" s="419">
        <v>0</v>
      </c>
      <c r="F13" s="420">
        <v>3</v>
      </c>
    </row>
    <row r="14" spans="1:6" x14ac:dyDescent="0.25">
      <c r="A14" s="117" t="s">
        <v>24</v>
      </c>
      <c r="B14" s="416">
        <v>0</v>
      </c>
      <c r="C14" s="417">
        <v>1</v>
      </c>
      <c r="D14" s="418">
        <v>0</v>
      </c>
      <c r="E14" s="419">
        <v>0</v>
      </c>
      <c r="F14" s="420">
        <v>1</v>
      </c>
    </row>
    <row r="15" spans="1:6" x14ac:dyDescent="0.25">
      <c r="A15" s="95" t="s">
        <v>25</v>
      </c>
      <c r="B15" s="416">
        <v>2</v>
      </c>
      <c r="C15" s="417">
        <v>0</v>
      </c>
      <c r="D15" s="418">
        <v>0</v>
      </c>
      <c r="E15" s="419">
        <v>0</v>
      </c>
      <c r="F15" s="420">
        <v>0</v>
      </c>
    </row>
    <row r="16" spans="1:6" x14ac:dyDescent="0.25">
      <c r="A16" s="95" t="s">
        <v>26</v>
      </c>
      <c r="B16" s="416">
        <v>1</v>
      </c>
      <c r="C16" s="417">
        <v>0</v>
      </c>
      <c r="D16" s="418">
        <v>0</v>
      </c>
      <c r="E16" s="419">
        <v>0</v>
      </c>
      <c r="F16" s="420">
        <v>0</v>
      </c>
    </row>
    <row r="17" spans="1:30" x14ac:dyDescent="0.25">
      <c r="A17" s="95" t="s">
        <v>27</v>
      </c>
      <c r="B17" s="416">
        <v>1</v>
      </c>
      <c r="C17" s="417">
        <v>0</v>
      </c>
      <c r="D17" s="418">
        <v>0</v>
      </c>
      <c r="E17" s="419">
        <v>0</v>
      </c>
      <c r="F17" s="420">
        <v>2</v>
      </c>
    </row>
    <row r="18" spans="1:30" x14ac:dyDescent="0.25">
      <c r="A18" s="95" t="s">
        <v>28</v>
      </c>
      <c r="B18" s="416">
        <v>1</v>
      </c>
      <c r="C18" s="417">
        <v>1</v>
      </c>
      <c r="D18" s="418">
        <v>0</v>
      </c>
      <c r="E18" s="419">
        <v>0</v>
      </c>
      <c r="F18" s="420">
        <v>1</v>
      </c>
    </row>
    <row r="19" spans="1:30" x14ac:dyDescent="0.25">
      <c r="A19" s="95" t="s">
        <v>29</v>
      </c>
      <c r="B19" s="416">
        <v>3</v>
      </c>
      <c r="C19" s="417">
        <v>0</v>
      </c>
      <c r="D19" s="418">
        <v>0</v>
      </c>
      <c r="E19" s="419">
        <v>0</v>
      </c>
      <c r="F19" s="420">
        <v>7</v>
      </c>
    </row>
    <row r="20" spans="1:30" x14ac:dyDescent="0.25">
      <c r="A20" s="95" t="s">
        <v>30</v>
      </c>
      <c r="B20" s="416">
        <v>2</v>
      </c>
      <c r="C20" s="417">
        <v>0</v>
      </c>
      <c r="D20" s="418">
        <v>0</v>
      </c>
      <c r="E20" s="419">
        <v>0</v>
      </c>
      <c r="F20" s="420">
        <v>6</v>
      </c>
    </row>
    <row r="21" spans="1:30" x14ac:dyDescent="0.25">
      <c r="A21" s="95" t="s">
        <v>31</v>
      </c>
      <c r="B21" s="416">
        <v>1</v>
      </c>
      <c r="C21" s="417">
        <v>0</v>
      </c>
      <c r="D21" s="418">
        <v>0</v>
      </c>
      <c r="E21" s="419">
        <v>1</v>
      </c>
      <c r="F21" s="420">
        <v>1</v>
      </c>
    </row>
    <row r="22" spans="1:30" x14ac:dyDescent="0.25">
      <c r="A22" s="95" t="s">
        <v>32</v>
      </c>
      <c r="B22" s="416">
        <v>1</v>
      </c>
      <c r="C22" s="417">
        <v>0</v>
      </c>
      <c r="D22" s="418">
        <v>0</v>
      </c>
      <c r="E22" s="419">
        <v>0</v>
      </c>
      <c r="F22" s="420">
        <v>0</v>
      </c>
    </row>
    <row r="23" spans="1:30" x14ac:dyDescent="0.25">
      <c r="A23" s="95" t="s">
        <v>33</v>
      </c>
      <c r="B23" s="416">
        <v>0</v>
      </c>
      <c r="C23" s="417">
        <v>0</v>
      </c>
      <c r="D23" s="418">
        <v>0</v>
      </c>
      <c r="E23" s="419">
        <v>0</v>
      </c>
      <c r="F23" s="420">
        <v>0</v>
      </c>
    </row>
    <row r="24" spans="1:30" x14ac:dyDescent="0.25">
      <c r="A24" s="95" t="s">
        <v>34</v>
      </c>
      <c r="B24" s="416">
        <v>0</v>
      </c>
      <c r="C24" s="417">
        <v>0</v>
      </c>
      <c r="D24" s="418">
        <v>0</v>
      </c>
      <c r="E24" s="419">
        <v>0</v>
      </c>
      <c r="F24" s="420">
        <v>1</v>
      </c>
    </row>
    <row r="25" spans="1:30" x14ac:dyDescent="0.25">
      <c r="A25" s="95" t="s">
        <v>35</v>
      </c>
      <c r="B25" s="416">
        <v>0</v>
      </c>
      <c r="C25" s="417">
        <v>0</v>
      </c>
      <c r="D25" s="418">
        <v>0</v>
      </c>
      <c r="E25" s="419">
        <v>0</v>
      </c>
      <c r="F25" s="420">
        <v>6</v>
      </c>
    </row>
    <row r="26" spans="1:30" x14ac:dyDescent="0.25">
      <c r="B26" s="371"/>
      <c r="C26" s="372"/>
      <c r="D26" s="373"/>
      <c r="E26" s="374"/>
      <c r="F26" s="375"/>
    </row>
    <row r="27" spans="1:30" x14ac:dyDescent="0.25">
      <c r="A27" s="65" t="s">
        <v>74</v>
      </c>
      <c r="B27" s="348">
        <f>SUM(B2:B26)</f>
        <v>17</v>
      </c>
      <c r="C27" s="358">
        <f>SUM(C2:C26)</f>
        <v>2</v>
      </c>
      <c r="D27" s="359">
        <v>0</v>
      </c>
      <c r="E27" s="359">
        <f>SUM(E2:E26)</f>
        <v>1</v>
      </c>
      <c r="F27" s="359">
        <f>SUM(F2:F26)</f>
        <v>33</v>
      </c>
    </row>
    <row r="28" spans="1:30" x14ac:dyDescent="0.25">
      <c r="A28" s="13"/>
    </row>
    <row r="29" spans="1:30" ht="15.75" x14ac:dyDescent="0.25">
      <c r="A29" s="441" t="s">
        <v>44</v>
      </c>
      <c r="B29" s="442"/>
    </row>
    <row r="30" spans="1:30" x14ac:dyDescent="0.25">
      <c r="A30" s="165" t="s">
        <v>36</v>
      </c>
      <c r="B30" s="415">
        <v>4</v>
      </c>
    </row>
    <row r="31" spans="1:30" ht="21" x14ac:dyDescent="0.25">
      <c r="A31" s="165" t="s">
        <v>37</v>
      </c>
      <c r="B31" s="415">
        <v>0</v>
      </c>
      <c r="W31" s="167"/>
      <c r="X31" s="167"/>
      <c r="Y31" s="167"/>
      <c r="Z31" s="168"/>
      <c r="AA31" s="167"/>
      <c r="AB31" s="167"/>
      <c r="AC31" s="167"/>
      <c r="AD31" s="167"/>
    </row>
    <row r="32" spans="1:30" x14ac:dyDescent="0.25">
      <c r="A32" s="165" t="s">
        <v>38</v>
      </c>
      <c r="B32" s="415">
        <v>0</v>
      </c>
      <c r="W32" s="167"/>
      <c r="X32" s="167"/>
      <c r="Y32" s="167"/>
      <c r="Z32" s="167"/>
      <c r="AA32" s="167"/>
      <c r="AB32" s="167"/>
      <c r="AC32" s="167"/>
      <c r="AD32" s="167"/>
    </row>
    <row r="33" spans="1:30" ht="21" x14ac:dyDescent="0.25">
      <c r="A33" s="165" t="s">
        <v>39</v>
      </c>
      <c r="B33" s="415">
        <v>2</v>
      </c>
      <c r="W33" s="167"/>
      <c r="X33" s="167"/>
      <c r="Y33" s="168"/>
      <c r="Z33" s="167"/>
      <c r="AA33" s="167"/>
      <c r="AB33" s="167"/>
      <c r="AC33" s="167"/>
      <c r="AD33" s="167"/>
    </row>
    <row r="34" spans="1:30" x14ac:dyDescent="0.25">
      <c r="A34" s="165" t="s">
        <v>40</v>
      </c>
      <c r="B34" s="415">
        <v>0</v>
      </c>
    </row>
    <row r="35" spans="1:30" x14ac:dyDescent="0.25">
      <c r="A35" s="165" t="s">
        <v>41</v>
      </c>
      <c r="B35" s="415">
        <v>0</v>
      </c>
    </row>
    <row r="36" spans="1:30" x14ac:dyDescent="0.25">
      <c r="A36" s="165" t="s">
        <v>42</v>
      </c>
      <c r="B36" s="415">
        <v>0</v>
      </c>
    </row>
    <row r="37" spans="1:30" x14ac:dyDescent="0.25">
      <c r="A37" s="165" t="s">
        <v>43</v>
      </c>
      <c r="B37" s="415">
        <v>0</v>
      </c>
    </row>
    <row r="38" spans="1:30" x14ac:dyDescent="0.25">
      <c r="A38" s="165" t="s">
        <v>20</v>
      </c>
      <c r="B38" s="415">
        <v>0</v>
      </c>
    </row>
    <row r="39" spans="1:30" x14ac:dyDescent="0.25">
      <c r="A39" s="165" t="s">
        <v>21</v>
      </c>
      <c r="B39" s="415">
        <v>3</v>
      </c>
    </row>
    <row r="40" spans="1:30" x14ac:dyDescent="0.25">
      <c r="A40" s="165" t="s">
        <v>22</v>
      </c>
      <c r="B40" s="415">
        <v>1</v>
      </c>
    </row>
    <row r="41" spans="1:30" x14ac:dyDescent="0.25">
      <c r="A41" s="165" t="s">
        <v>23</v>
      </c>
      <c r="B41" s="415">
        <v>3</v>
      </c>
    </row>
    <row r="42" spans="1:30" x14ac:dyDescent="0.25">
      <c r="A42" s="117" t="s">
        <v>24</v>
      </c>
      <c r="B42" s="415">
        <v>2</v>
      </c>
    </row>
    <row r="43" spans="1:30" x14ac:dyDescent="0.25">
      <c r="A43" s="95" t="s">
        <v>25</v>
      </c>
      <c r="B43" s="415">
        <v>2</v>
      </c>
    </row>
    <row r="44" spans="1:30" x14ac:dyDescent="0.25">
      <c r="A44" s="95" t="s">
        <v>253</v>
      </c>
      <c r="B44" s="415">
        <v>1</v>
      </c>
    </row>
    <row r="45" spans="1:30" x14ac:dyDescent="0.25">
      <c r="A45" s="95" t="s">
        <v>254</v>
      </c>
      <c r="B45" s="415">
        <v>3</v>
      </c>
    </row>
    <row r="46" spans="1:30" x14ac:dyDescent="0.25">
      <c r="A46" s="95" t="s">
        <v>28</v>
      </c>
      <c r="B46" s="415">
        <v>3</v>
      </c>
    </row>
    <row r="47" spans="1:30" x14ac:dyDescent="0.25">
      <c r="A47" s="95" t="s">
        <v>29</v>
      </c>
      <c r="B47" s="415">
        <v>10</v>
      </c>
    </row>
    <row r="48" spans="1:30" x14ac:dyDescent="0.25">
      <c r="A48" s="95" t="s">
        <v>30</v>
      </c>
      <c r="B48" s="415">
        <v>8</v>
      </c>
    </row>
    <row r="49" spans="1:2" x14ac:dyDescent="0.25">
      <c r="A49" s="95" t="s">
        <v>31</v>
      </c>
      <c r="B49" s="415">
        <v>3</v>
      </c>
    </row>
    <row r="50" spans="1:2" x14ac:dyDescent="0.25">
      <c r="A50" s="95" t="s">
        <v>32</v>
      </c>
      <c r="B50" s="415">
        <v>1</v>
      </c>
    </row>
    <row r="51" spans="1:2" x14ac:dyDescent="0.25">
      <c r="A51" s="95" t="s">
        <v>33</v>
      </c>
      <c r="B51" s="415">
        <v>0</v>
      </c>
    </row>
    <row r="52" spans="1:2" x14ac:dyDescent="0.25">
      <c r="A52" s="95" t="s">
        <v>34</v>
      </c>
      <c r="B52" s="415">
        <v>1</v>
      </c>
    </row>
    <row r="53" spans="1:2" x14ac:dyDescent="0.25">
      <c r="A53" s="95" t="s">
        <v>35</v>
      </c>
      <c r="B53" s="415">
        <v>6</v>
      </c>
    </row>
    <row r="54" spans="1:2" x14ac:dyDescent="0.25">
      <c r="B54" s="370"/>
    </row>
    <row r="55" spans="1:2" x14ac:dyDescent="0.25">
      <c r="A55" s="76" t="s">
        <v>74</v>
      </c>
      <c r="B55" s="278">
        <f>SUM(B30:B54)</f>
        <v>53</v>
      </c>
    </row>
    <row r="67" spans="3:3" x14ac:dyDescent="0.25">
      <c r="C67" s="166"/>
    </row>
    <row r="68" spans="3:3" x14ac:dyDescent="0.25">
      <c r="C68" s="166"/>
    </row>
    <row r="69" spans="3:3" x14ac:dyDescent="0.25">
      <c r="C69" s="166"/>
    </row>
    <row r="70" spans="3:3" x14ac:dyDescent="0.25">
      <c r="C70" s="166"/>
    </row>
    <row r="71" spans="3:3" x14ac:dyDescent="0.25">
      <c r="C71" s="166"/>
    </row>
    <row r="72" spans="3:3" x14ac:dyDescent="0.25">
      <c r="C72" s="166"/>
    </row>
    <row r="73" spans="3:3" x14ac:dyDescent="0.25">
      <c r="C73" s="166"/>
    </row>
    <row r="74" spans="3:3" x14ac:dyDescent="0.25">
      <c r="C74" s="166"/>
    </row>
    <row r="75" spans="3:3" x14ac:dyDescent="0.25">
      <c r="C75" s="166"/>
    </row>
    <row r="76" spans="3:3" x14ac:dyDescent="0.25">
      <c r="C76" s="166"/>
    </row>
    <row r="77" spans="3:3" x14ac:dyDescent="0.25">
      <c r="C77" s="166"/>
    </row>
    <row r="78" spans="3:3" x14ac:dyDescent="0.25">
      <c r="C78" s="166"/>
    </row>
    <row r="80" spans="3:3" x14ac:dyDescent="0.25">
      <c r="C80" s="77">
        <f>SUM(C67:C79)</f>
        <v>0</v>
      </c>
    </row>
  </sheetData>
  <customSheetViews>
    <customSheetView guid="{A65EC11C-63CB-490A-910D-DD88AD3A7259}">
      <selection activeCell="F54" sqref="A1:F54"/>
      <pageMargins left="0.7" right="0.7" top="0.75" bottom="0.75" header="0.3" footer="0.3"/>
    </customSheetView>
    <customSheetView guid="{A6420D54-14D0-4DC1-980F-CF6A6409585B}">
      <selection activeCell="E52" sqref="E52"/>
      <pageMargins left="0.7" right="0.7" top="0.75" bottom="0.75" header="0.3" footer="0.3"/>
    </customSheetView>
  </customSheetViews>
  <mergeCells count="1">
    <mergeCell ref="A29:B29"/>
  </mergeCells>
  <pageMargins left="0.7" right="0.7" top="0.75" bottom="0.75" header="0.3" footer="0.3"/>
  <pageSetup paperSize="9" orientation="portrait" r:id="rId1"/>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A2"/>
  <sheetViews>
    <sheetView topLeftCell="A16" zoomScale="60" zoomScaleNormal="60" workbookViewId="0">
      <selection activeCell="Y51" sqref="Y51"/>
    </sheetView>
  </sheetViews>
  <sheetFormatPr defaultRowHeight="15" x14ac:dyDescent="0.25"/>
  <cols>
    <col min="27" max="27" width="37.42578125" customWidth="1"/>
  </cols>
  <sheetData>
    <row r="2" spans="27:27" ht="45" x14ac:dyDescent="0.25">
      <c r="AA2" s="96" t="s">
        <v>138</v>
      </c>
    </row>
  </sheetData>
  <customSheetViews>
    <customSheetView guid="{A65EC11C-63CB-490A-910D-DD88AD3A7259}" topLeftCell="D10">
      <selection activeCell="G91" sqref="G91"/>
      <pageMargins left="0.7" right="0.7" top="0.75" bottom="0.75" header="0.3" footer="0.3"/>
    </customSheetView>
    <customSheetView guid="{A6420D54-14D0-4DC1-980F-CF6A6409585B}">
      <selection activeCell="AC65" sqref="AC65"/>
      <pageMargins left="0.7" right="0.7" top="0.75" bottom="0.75" header="0.3" footer="0.3"/>
    </customSheetView>
  </customSheetView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
  <sheetViews>
    <sheetView workbookViewId="0"/>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AD80"/>
  <sheetViews>
    <sheetView topLeftCell="A27" zoomScale="78" zoomScaleNormal="78" workbookViewId="0">
      <selection activeCell="C46" sqref="C46"/>
    </sheetView>
  </sheetViews>
  <sheetFormatPr defaultRowHeight="15" x14ac:dyDescent="0.25"/>
  <cols>
    <col min="1" max="1" width="36" customWidth="1"/>
    <col min="2" max="2" width="11.140625" customWidth="1"/>
    <col min="3" max="3" width="10.7109375" customWidth="1"/>
    <col min="4" max="4" width="12.42578125" customWidth="1"/>
    <col min="5" max="5" width="11.7109375" customWidth="1"/>
    <col min="6" max="6" width="14.7109375" customWidth="1"/>
  </cols>
  <sheetData>
    <row r="1" spans="1:6" ht="47.25" x14ac:dyDescent="0.25">
      <c r="A1" s="10" t="s">
        <v>267</v>
      </c>
      <c r="B1" s="11" t="s">
        <v>15</v>
      </c>
      <c r="C1" s="11" t="s">
        <v>16</v>
      </c>
      <c r="D1" s="11" t="s">
        <v>17</v>
      </c>
      <c r="E1" s="11" t="s">
        <v>18</v>
      </c>
      <c r="F1" s="11" t="s">
        <v>19</v>
      </c>
    </row>
    <row r="2" spans="1:6" x14ac:dyDescent="0.25">
      <c r="A2" s="227" t="s">
        <v>36</v>
      </c>
      <c r="B2" s="12">
        <v>0</v>
      </c>
      <c r="C2" s="369">
        <v>0</v>
      </c>
      <c r="D2" s="404">
        <v>0</v>
      </c>
      <c r="E2" s="422">
        <v>0</v>
      </c>
      <c r="F2" s="423">
        <v>0</v>
      </c>
    </row>
    <row r="3" spans="1:6" x14ac:dyDescent="0.25">
      <c r="A3" s="227" t="s">
        <v>37</v>
      </c>
      <c r="B3" s="12">
        <v>0</v>
      </c>
      <c r="C3" s="369">
        <v>0</v>
      </c>
      <c r="D3" s="404">
        <v>0</v>
      </c>
      <c r="E3" s="422">
        <v>0</v>
      </c>
      <c r="F3" s="423">
        <v>0</v>
      </c>
    </row>
    <row r="4" spans="1:6" x14ac:dyDescent="0.25">
      <c r="A4" s="227" t="s">
        <v>38</v>
      </c>
      <c r="B4" s="12">
        <v>0</v>
      </c>
      <c r="C4" s="369">
        <v>0</v>
      </c>
      <c r="D4" s="404">
        <v>0</v>
      </c>
      <c r="E4" s="422">
        <v>0</v>
      </c>
      <c r="F4" s="423">
        <v>0</v>
      </c>
    </row>
    <row r="5" spans="1:6" x14ac:dyDescent="0.25">
      <c r="A5" s="227" t="s">
        <v>39</v>
      </c>
      <c r="B5" s="12">
        <v>0</v>
      </c>
      <c r="C5" s="369">
        <v>0</v>
      </c>
      <c r="D5" s="404">
        <v>0</v>
      </c>
      <c r="E5" s="422">
        <v>0</v>
      </c>
      <c r="F5" s="423">
        <v>0</v>
      </c>
    </row>
    <row r="6" spans="1:6" x14ac:dyDescent="0.25">
      <c r="A6" s="227" t="s">
        <v>40</v>
      </c>
      <c r="B6" s="12">
        <v>0</v>
      </c>
      <c r="C6" s="369">
        <v>0</v>
      </c>
      <c r="D6" s="404">
        <v>0</v>
      </c>
      <c r="E6" s="422">
        <v>0</v>
      </c>
      <c r="F6" s="423">
        <v>0</v>
      </c>
    </row>
    <row r="7" spans="1:6" x14ac:dyDescent="0.25">
      <c r="A7" s="227" t="s">
        <v>41</v>
      </c>
      <c r="B7" s="12">
        <v>0</v>
      </c>
      <c r="C7" s="369">
        <v>0</v>
      </c>
      <c r="D7" s="404">
        <v>0</v>
      </c>
      <c r="E7" s="422">
        <v>0</v>
      </c>
      <c r="F7" s="423">
        <v>0</v>
      </c>
    </row>
    <row r="8" spans="1:6" x14ac:dyDescent="0.25">
      <c r="A8" s="227" t="s">
        <v>42</v>
      </c>
      <c r="B8" s="12">
        <v>0</v>
      </c>
      <c r="C8" s="369">
        <v>0</v>
      </c>
      <c r="D8" s="404">
        <v>0</v>
      </c>
      <c r="E8" s="422">
        <v>0</v>
      </c>
      <c r="F8" s="423">
        <v>0</v>
      </c>
    </row>
    <row r="9" spans="1:6" x14ac:dyDescent="0.25">
      <c r="A9" s="227" t="s">
        <v>43</v>
      </c>
      <c r="B9" s="12">
        <v>0</v>
      </c>
      <c r="C9" s="369">
        <v>0</v>
      </c>
      <c r="D9" s="404">
        <v>0</v>
      </c>
      <c r="E9" s="422">
        <v>0</v>
      </c>
      <c r="F9" s="423">
        <v>0</v>
      </c>
    </row>
    <row r="10" spans="1:6" x14ac:dyDescent="0.25">
      <c r="A10" s="227" t="s">
        <v>20</v>
      </c>
      <c r="B10" s="12">
        <v>0</v>
      </c>
      <c r="C10" s="369">
        <v>0</v>
      </c>
      <c r="D10" s="404">
        <v>0</v>
      </c>
      <c r="E10" s="422">
        <v>0</v>
      </c>
      <c r="F10" s="423">
        <v>0</v>
      </c>
    </row>
    <row r="11" spans="1:6" x14ac:dyDescent="0.25">
      <c r="A11" s="227" t="s">
        <v>21</v>
      </c>
      <c r="B11" s="12">
        <v>0</v>
      </c>
      <c r="C11" s="369">
        <v>0</v>
      </c>
      <c r="D11" s="404">
        <v>0</v>
      </c>
      <c r="E11" s="422">
        <v>0</v>
      </c>
      <c r="F11" s="423">
        <v>1</v>
      </c>
    </row>
    <row r="12" spans="1:6" x14ac:dyDescent="0.25">
      <c r="A12" s="227" t="s">
        <v>22</v>
      </c>
      <c r="B12" s="12">
        <v>0</v>
      </c>
      <c r="C12" s="369">
        <v>0</v>
      </c>
      <c r="D12" s="404">
        <v>0</v>
      </c>
      <c r="E12" s="422">
        <v>0</v>
      </c>
      <c r="F12" s="423">
        <v>0</v>
      </c>
    </row>
    <row r="13" spans="1:6" x14ac:dyDescent="0.25">
      <c r="A13" s="227" t="s">
        <v>23</v>
      </c>
      <c r="B13" s="12">
        <v>0</v>
      </c>
      <c r="C13" s="369">
        <v>0</v>
      </c>
      <c r="D13" s="404">
        <v>0</v>
      </c>
      <c r="E13" s="422">
        <v>0</v>
      </c>
      <c r="F13" s="423">
        <v>4</v>
      </c>
    </row>
    <row r="14" spans="1:6" x14ac:dyDescent="0.25">
      <c r="A14" s="117" t="s">
        <v>24</v>
      </c>
      <c r="B14" s="12">
        <v>0</v>
      </c>
      <c r="C14" s="369">
        <v>0</v>
      </c>
      <c r="D14" s="404">
        <v>0</v>
      </c>
      <c r="E14" s="422">
        <v>0</v>
      </c>
      <c r="F14" s="423">
        <v>3</v>
      </c>
    </row>
    <row r="15" spans="1:6" x14ac:dyDescent="0.25">
      <c r="A15" s="95" t="s">
        <v>25</v>
      </c>
      <c r="B15" s="12">
        <v>0</v>
      </c>
      <c r="C15" s="369">
        <v>0</v>
      </c>
      <c r="D15" s="404">
        <v>0</v>
      </c>
      <c r="E15" s="422">
        <v>0</v>
      </c>
      <c r="F15" s="423">
        <v>1</v>
      </c>
    </row>
    <row r="16" spans="1:6" x14ac:dyDescent="0.25">
      <c r="A16" s="95" t="s">
        <v>26</v>
      </c>
      <c r="B16" s="12">
        <v>0</v>
      </c>
      <c r="C16" s="369">
        <v>0</v>
      </c>
      <c r="D16" s="404">
        <v>0</v>
      </c>
      <c r="E16" s="422">
        <v>0</v>
      </c>
      <c r="F16" s="423">
        <v>0</v>
      </c>
    </row>
    <row r="17" spans="1:30" x14ac:dyDescent="0.25">
      <c r="A17" s="95" t="s">
        <v>27</v>
      </c>
      <c r="B17" s="12">
        <v>0</v>
      </c>
      <c r="C17" s="369">
        <v>0</v>
      </c>
      <c r="D17" s="404">
        <v>0</v>
      </c>
      <c r="E17" s="422">
        <v>0</v>
      </c>
      <c r="F17" s="423">
        <v>0</v>
      </c>
    </row>
    <row r="18" spans="1:30" x14ac:dyDescent="0.25">
      <c r="A18" s="95" t="s">
        <v>28</v>
      </c>
      <c r="B18" s="12">
        <v>0</v>
      </c>
      <c r="C18" s="369">
        <v>0</v>
      </c>
      <c r="D18" s="404">
        <v>0</v>
      </c>
      <c r="E18" s="422">
        <v>0</v>
      </c>
      <c r="F18" s="423">
        <v>1</v>
      </c>
    </row>
    <row r="19" spans="1:30" x14ac:dyDescent="0.25">
      <c r="A19" s="95" t="s">
        <v>29</v>
      </c>
      <c r="B19" s="12">
        <v>0</v>
      </c>
      <c r="C19" s="369">
        <v>0</v>
      </c>
      <c r="D19" s="404">
        <v>0</v>
      </c>
      <c r="E19" s="422">
        <v>0</v>
      </c>
      <c r="F19" s="423">
        <v>1</v>
      </c>
    </row>
    <row r="20" spans="1:30" x14ac:dyDescent="0.25">
      <c r="A20" s="95" t="s">
        <v>30</v>
      </c>
      <c r="B20" s="12">
        <v>0</v>
      </c>
      <c r="C20" s="369">
        <v>0</v>
      </c>
      <c r="D20" s="404">
        <v>0</v>
      </c>
      <c r="E20" s="422">
        <v>1</v>
      </c>
      <c r="F20" s="423">
        <v>1</v>
      </c>
    </row>
    <row r="21" spans="1:30" x14ac:dyDescent="0.25">
      <c r="A21" s="95" t="s">
        <v>31</v>
      </c>
      <c r="B21" s="12">
        <v>0</v>
      </c>
      <c r="C21" s="369">
        <v>0</v>
      </c>
      <c r="D21" s="404">
        <v>0</v>
      </c>
      <c r="E21" s="422">
        <v>0</v>
      </c>
      <c r="F21" s="423">
        <v>0</v>
      </c>
    </row>
    <row r="22" spans="1:30" x14ac:dyDescent="0.25">
      <c r="A22" s="95" t="s">
        <v>32</v>
      </c>
      <c r="B22" s="12">
        <v>0</v>
      </c>
      <c r="C22" s="369">
        <v>0</v>
      </c>
      <c r="D22" s="404">
        <v>0</v>
      </c>
      <c r="E22" s="422">
        <v>0</v>
      </c>
      <c r="F22" s="423">
        <v>0</v>
      </c>
    </row>
    <row r="23" spans="1:30" x14ac:dyDescent="0.25">
      <c r="A23" s="95" t="s">
        <v>33</v>
      </c>
      <c r="B23" s="367">
        <v>0</v>
      </c>
      <c r="C23" s="369">
        <v>0</v>
      </c>
      <c r="D23" s="404">
        <v>0</v>
      </c>
      <c r="E23" s="405">
        <v>0</v>
      </c>
      <c r="F23" s="409">
        <v>0</v>
      </c>
    </row>
    <row r="24" spans="1:30" x14ac:dyDescent="0.25">
      <c r="A24" s="95" t="s">
        <v>34</v>
      </c>
      <c r="B24" s="367">
        <v>0</v>
      </c>
      <c r="C24" s="369">
        <v>0</v>
      </c>
      <c r="D24" s="277"/>
      <c r="E24" s="376">
        <v>0</v>
      </c>
      <c r="F24" s="379">
        <v>0</v>
      </c>
    </row>
    <row r="25" spans="1:30" x14ac:dyDescent="0.25">
      <c r="A25" s="95" t="s">
        <v>35</v>
      </c>
      <c r="B25" s="367">
        <v>0</v>
      </c>
      <c r="C25" s="369">
        <v>0</v>
      </c>
      <c r="D25" s="277"/>
      <c r="E25" s="12"/>
      <c r="F25" s="379">
        <v>0</v>
      </c>
    </row>
    <row r="26" spans="1:30" x14ac:dyDescent="0.25">
      <c r="B26" s="367"/>
      <c r="C26" s="369"/>
      <c r="D26" s="277"/>
      <c r="E26" s="227"/>
      <c r="F26" s="379"/>
    </row>
    <row r="27" spans="1:30" x14ac:dyDescent="0.25">
      <c r="A27" s="65" t="s">
        <v>74</v>
      </c>
      <c r="B27" s="66">
        <f>SUM(B2:B25)</f>
        <v>0</v>
      </c>
      <c r="C27" s="66">
        <f t="shared" ref="C27:F27" si="0">SUM(C2:C25)</f>
        <v>0</v>
      </c>
      <c r="D27" s="66">
        <f t="shared" si="0"/>
        <v>0</v>
      </c>
      <c r="E27" s="66">
        <f t="shared" si="0"/>
        <v>1</v>
      </c>
      <c r="F27" s="66">
        <f t="shared" si="0"/>
        <v>12</v>
      </c>
    </row>
    <row r="28" spans="1:30" x14ac:dyDescent="0.25">
      <c r="A28" s="13"/>
      <c r="B28" s="357">
        <v>0</v>
      </c>
      <c r="F28" s="275">
        <v>0</v>
      </c>
    </row>
    <row r="29" spans="1:30" ht="15.75" x14ac:dyDescent="0.25">
      <c r="A29" s="441" t="s">
        <v>44</v>
      </c>
      <c r="B29" s="442"/>
    </row>
    <row r="30" spans="1:30" x14ac:dyDescent="0.25">
      <c r="A30" s="227" t="s">
        <v>36</v>
      </c>
      <c r="B30" s="421">
        <v>0</v>
      </c>
    </row>
    <row r="31" spans="1:30" ht="21" x14ac:dyDescent="0.25">
      <c r="A31" s="227" t="s">
        <v>37</v>
      </c>
      <c r="B31" s="421">
        <v>0</v>
      </c>
      <c r="W31" s="167"/>
      <c r="X31" s="167"/>
      <c r="Y31" s="167"/>
      <c r="Z31" s="168"/>
      <c r="AA31" s="167"/>
      <c r="AB31" s="167"/>
      <c r="AC31" s="167"/>
      <c r="AD31" s="167"/>
    </row>
    <row r="32" spans="1:30" x14ac:dyDescent="0.25">
      <c r="A32" s="227" t="s">
        <v>38</v>
      </c>
      <c r="B32" s="421">
        <v>0</v>
      </c>
      <c r="W32" s="167"/>
      <c r="X32" s="167"/>
      <c r="Y32" s="167"/>
      <c r="Z32" s="167"/>
      <c r="AA32" s="167"/>
      <c r="AB32" s="167"/>
      <c r="AC32" s="167"/>
      <c r="AD32" s="167"/>
    </row>
    <row r="33" spans="1:30" ht="21" x14ac:dyDescent="0.25">
      <c r="A33" s="227" t="s">
        <v>39</v>
      </c>
      <c r="B33" s="421">
        <v>0</v>
      </c>
      <c r="W33" s="167"/>
      <c r="X33" s="167"/>
      <c r="Y33" s="168"/>
      <c r="Z33" s="167"/>
      <c r="AA33" s="167"/>
      <c r="AB33" s="167"/>
      <c r="AC33" s="167"/>
      <c r="AD33" s="167"/>
    </row>
    <row r="34" spans="1:30" x14ac:dyDescent="0.25">
      <c r="A34" s="227" t="s">
        <v>40</v>
      </c>
      <c r="B34" s="421">
        <v>0</v>
      </c>
    </row>
    <row r="35" spans="1:30" x14ac:dyDescent="0.25">
      <c r="A35" s="227" t="s">
        <v>41</v>
      </c>
      <c r="B35" s="421">
        <v>0</v>
      </c>
    </row>
    <row r="36" spans="1:30" x14ac:dyDescent="0.25">
      <c r="A36" s="227" t="s">
        <v>42</v>
      </c>
      <c r="B36" s="421">
        <v>0</v>
      </c>
    </row>
    <row r="37" spans="1:30" x14ac:dyDescent="0.25">
      <c r="A37" s="227" t="s">
        <v>43</v>
      </c>
      <c r="B37" s="421">
        <v>0</v>
      </c>
    </row>
    <row r="38" spans="1:30" x14ac:dyDescent="0.25">
      <c r="A38" s="227" t="s">
        <v>20</v>
      </c>
      <c r="B38" s="421">
        <v>0</v>
      </c>
    </row>
    <row r="39" spans="1:30" x14ac:dyDescent="0.25">
      <c r="A39" s="227" t="s">
        <v>21</v>
      </c>
      <c r="B39" s="421">
        <v>1</v>
      </c>
    </row>
    <row r="40" spans="1:30" x14ac:dyDescent="0.25">
      <c r="A40" s="227" t="s">
        <v>22</v>
      </c>
      <c r="B40" s="421">
        <v>0</v>
      </c>
    </row>
    <row r="41" spans="1:30" x14ac:dyDescent="0.25">
      <c r="A41" s="227" t="s">
        <v>23</v>
      </c>
      <c r="B41" s="421">
        <v>4</v>
      </c>
    </row>
    <row r="42" spans="1:30" x14ac:dyDescent="0.25">
      <c r="A42" s="117" t="s">
        <v>24</v>
      </c>
      <c r="B42" s="421">
        <v>3</v>
      </c>
    </row>
    <row r="43" spans="1:30" x14ac:dyDescent="0.25">
      <c r="A43" s="95" t="s">
        <v>25</v>
      </c>
      <c r="B43" s="421">
        <v>1</v>
      </c>
    </row>
    <row r="44" spans="1:30" x14ac:dyDescent="0.25">
      <c r="A44" s="95" t="s">
        <v>26</v>
      </c>
      <c r="B44" s="421">
        <v>0</v>
      </c>
    </row>
    <row r="45" spans="1:30" x14ac:dyDescent="0.25">
      <c r="A45" s="95" t="s">
        <v>27</v>
      </c>
      <c r="B45" s="421">
        <v>0</v>
      </c>
    </row>
    <row r="46" spans="1:30" x14ac:dyDescent="0.25">
      <c r="A46" s="95" t="s">
        <v>28</v>
      </c>
      <c r="B46" s="421">
        <v>1</v>
      </c>
    </row>
    <row r="47" spans="1:30" x14ac:dyDescent="0.25">
      <c r="A47" s="95" t="s">
        <v>29</v>
      </c>
      <c r="B47" s="421">
        <v>1</v>
      </c>
    </row>
    <row r="48" spans="1:30" x14ac:dyDescent="0.25">
      <c r="A48" s="95" t="s">
        <v>30</v>
      </c>
      <c r="B48" s="421">
        <v>2</v>
      </c>
    </row>
    <row r="49" spans="1:2" x14ac:dyDescent="0.25">
      <c r="A49" s="95" t="s">
        <v>31</v>
      </c>
      <c r="B49" s="421">
        <v>0</v>
      </c>
    </row>
    <row r="50" spans="1:2" x14ac:dyDescent="0.25">
      <c r="A50" s="95" t="s">
        <v>32</v>
      </c>
      <c r="B50" s="421">
        <v>0</v>
      </c>
    </row>
    <row r="51" spans="1:2" x14ac:dyDescent="0.25">
      <c r="A51" s="95" t="s">
        <v>33</v>
      </c>
      <c r="B51" s="408">
        <v>0</v>
      </c>
    </row>
    <row r="52" spans="1:2" x14ac:dyDescent="0.25">
      <c r="A52" s="95" t="s">
        <v>34</v>
      </c>
      <c r="B52" s="408">
        <v>0</v>
      </c>
    </row>
    <row r="53" spans="1:2" x14ac:dyDescent="0.25">
      <c r="A53" s="95" t="s">
        <v>35</v>
      </c>
      <c r="B53" s="378">
        <v>0</v>
      </c>
    </row>
    <row r="54" spans="1:2" x14ac:dyDescent="0.25">
      <c r="B54" s="368"/>
    </row>
    <row r="55" spans="1:2" x14ac:dyDescent="0.25">
      <c r="A55" s="76" t="s">
        <v>74</v>
      </c>
      <c r="B55" s="276">
        <f>SUM(B30:B54)</f>
        <v>13</v>
      </c>
    </row>
    <row r="67" spans="3:3" x14ac:dyDescent="0.25">
      <c r="C67" s="226"/>
    </row>
    <row r="68" spans="3:3" x14ac:dyDescent="0.25">
      <c r="C68" s="226"/>
    </row>
    <row r="69" spans="3:3" x14ac:dyDescent="0.25">
      <c r="C69" s="226"/>
    </row>
    <row r="70" spans="3:3" x14ac:dyDescent="0.25">
      <c r="C70" s="226"/>
    </row>
    <row r="71" spans="3:3" x14ac:dyDescent="0.25">
      <c r="C71" s="226"/>
    </row>
    <row r="72" spans="3:3" x14ac:dyDescent="0.25">
      <c r="C72" s="226"/>
    </row>
    <row r="73" spans="3:3" x14ac:dyDescent="0.25">
      <c r="C73" s="226"/>
    </row>
    <row r="74" spans="3:3" x14ac:dyDescent="0.25">
      <c r="C74" s="226"/>
    </row>
    <row r="75" spans="3:3" x14ac:dyDescent="0.25">
      <c r="C75" s="226"/>
    </row>
    <row r="76" spans="3:3" x14ac:dyDescent="0.25">
      <c r="C76" s="226"/>
    </row>
    <row r="77" spans="3:3" x14ac:dyDescent="0.25">
      <c r="C77" s="226"/>
    </row>
    <row r="78" spans="3:3" x14ac:dyDescent="0.25">
      <c r="C78" s="226"/>
    </row>
    <row r="80" spans="3:3" x14ac:dyDescent="0.25">
      <c r="C80" s="77">
        <f>SUM(C67:C79)</f>
        <v>0</v>
      </c>
    </row>
  </sheetData>
  <mergeCells count="1">
    <mergeCell ref="A29:B29"/>
  </mergeCells>
  <pageMargins left="0.7" right="0.7" top="0.75" bottom="0.75" header="0.3" footer="0.3"/>
  <pageSetup paperSize="9" orientation="portrait" r:id="rId1"/>
  <drawing r:id="rId2"/>
  <legacy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I41"/>
  <sheetViews>
    <sheetView workbookViewId="0">
      <pane xSplit="1" topLeftCell="BE1" activePane="topRight" state="frozen"/>
      <selection activeCell="A13" sqref="A13"/>
      <selection pane="topRight" activeCell="FX55" sqref="FX55"/>
    </sheetView>
  </sheetViews>
  <sheetFormatPr defaultRowHeight="15" x14ac:dyDescent="0.25"/>
  <cols>
    <col min="1" max="1" width="71.85546875" bestFit="1" customWidth="1"/>
    <col min="2" max="6" width="10.7109375" bestFit="1" customWidth="1"/>
    <col min="7" max="7" width="10.7109375" customWidth="1"/>
    <col min="8" max="191" width="10.7109375" bestFit="1" customWidth="1"/>
  </cols>
  <sheetData>
    <row r="1" spans="1:191" hidden="1" x14ac:dyDescent="0.25">
      <c r="D1" s="7"/>
      <c r="E1" s="7"/>
      <c r="F1" s="7"/>
      <c r="G1" s="7"/>
    </row>
    <row r="2" spans="1:191" hidden="1" x14ac:dyDescent="0.25">
      <c r="A2" s="9" t="s">
        <v>10</v>
      </c>
      <c r="B2" s="8">
        <v>43920</v>
      </c>
      <c r="C2" s="8">
        <v>43921</v>
      </c>
      <c r="D2" s="8">
        <v>43922</v>
      </c>
      <c r="E2" s="8">
        <v>43923</v>
      </c>
      <c r="F2" s="8">
        <v>43924</v>
      </c>
      <c r="G2" s="8">
        <v>43925</v>
      </c>
      <c r="H2" s="8">
        <v>43926</v>
      </c>
      <c r="I2" s="8">
        <v>43927</v>
      </c>
      <c r="J2" s="8">
        <v>43928</v>
      </c>
      <c r="K2" s="8">
        <v>43929</v>
      </c>
      <c r="L2" s="8">
        <v>43930</v>
      </c>
      <c r="M2" s="8">
        <v>43931</v>
      </c>
      <c r="N2" s="8">
        <v>43932</v>
      </c>
      <c r="O2" s="8">
        <v>43933</v>
      </c>
      <c r="P2" s="8">
        <v>43934</v>
      </c>
      <c r="Q2" s="8">
        <v>43935</v>
      </c>
      <c r="R2" s="8">
        <v>43936</v>
      </c>
      <c r="S2" s="8">
        <v>43937</v>
      </c>
      <c r="T2" s="8">
        <v>43938</v>
      </c>
      <c r="U2" s="8">
        <v>43939</v>
      </c>
      <c r="V2" s="8">
        <v>43940</v>
      </c>
      <c r="W2" s="8">
        <v>43941</v>
      </c>
      <c r="X2" s="8">
        <v>43942</v>
      </c>
      <c r="Y2" s="8">
        <v>43943</v>
      </c>
      <c r="Z2" s="8">
        <v>43944</v>
      </c>
      <c r="AA2" s="8">
        <v>43945</v>
      </c>
      <c r="AB2" s="8">
        <v>43946</v>
      </c>
      <c r="AC2" s="8">
        <v>43947</v>
      </c>
      <c r="AD2" s="8">
        <v>43948</v>
      </c>
      <c r="AE2" s="8">
        <v>43949</v>
      </c>
      <c r="AF2" s="8">
        <v>43950</v>
      </c>
      <c r="AG2" s="8">
        <v>43951</v>
      </c>
      <c r="AH2" s="8">
        <v>43952</v>
      </c>
      <c r="AI2" s="8">
        <v>43953</v>
      </c>
      <c r="AJ2" s="8">
        <v>43954</v>
      </c>
      <c r="AK2" s="8">
        <v>43955</v>
      </c>
      <c r="AL2" s="8">
        <v>43956</v>
      </c>
      <c r="AM2" s="8">
        <v>43957</v>
      </c>
      <c r="AN2" s="8">
        <v>43958</v>
      </c>
      <c r="AO2" s="8">
        <v>43959</v>
      </c>
      <c r="AP2" s="8">
        <v>43960</v>
      </c>
      <c r="AQ2" s="8">
        <v>43961</v>
      </c>
      <c r="AR2" s="8">
        <v>43962</v>
      </c>
      <c r="AS2" s="8">
        <v>43963</v>
      </c>
      <c r="AT2" s="8">
        <v>43964</v>
      </c>
      <c r="AU2" s="8">
        <v>43965</v>
      </c>
      <c r="AV2" s="8">
        <v>43966</v>
      </c>
      <c r="AW2" s="8">
        <v>43967</v>
      </c>
      <c r="AX2" s="8">
        <v>43968</v>
      </c>
      <c r="AY2" s="8">
        <v>43969</v>
      </c>
      <c r="AZ2" s="8">
        <v>43970</v>
      </c>
      <c r="BA2" s="8">
        <v>43971</v>
      </c>
      <c r="BB2" s="8">
        <v>43972</v>
      </c>
      <c r="BC2" s="8">
        <v>43973</v>
      </c>
      <c r="BD2" s="8">
        <v>43974</v>
      </c>
      <c r="BE2" s="8">
        <v>43975</v>
      </c>
      <c r="BF2" s="8">
        <v>43976</v>
      </c>
      <c r="BG2" s="8">
        <v>43977</v>
      </c>
      <c r="BH2" s="8">
        <v>43978</v>
      </c>
      <c r="BI2" s="8">
        <v>43979</v>
      </c>
      <c r="BJ2" s="8">
        <v>43980</v>
      </c>
      <c r="BK2" s="8">
        <v>43981</v>
      </c>
      <c r="BL2" s="8">
        <v>43982</v>
      </c>
      <c r="BM2" s="8">
        <v>43983</v>
      </c>
      <c r="BN2" s="8">
        <v>43984</v>
      </c>
      <c r="BO2" s="8">
        <v>43985</v>
      </c>
      <c r="BP2" s="8">
        <v>43986</v>
      </c>
      <c r="BQ2" s="8">
        <v>43987</v>
      </c>
      <c r="BR2" s="8">
        <v>43988</v>
      </c>
      <c r="BS2" s="8">
        <v>43989</v>
      </c>
      <c r="BT2" s="8">
        <v>43990</v>
      </c>
      <c r="BU2" s="8">
        <v>43991</v>
      </c>
      <c r="BV2" s="8">
        <v>43992</v>
      </c>
      <c r="BW2" s="8">
        <v>43993</v>
      </c>
      <c r="BX2" s="8">
        <v>43994</v>
      </c>
      <c r="BY2" s="8">
        <v>43995</v>
      </c>
      <c r="BZ2" s="8">
        <v>43996</v>
      </c>
      <c r="CA2" s="8">
        <v>43997</v>
      </c>
      <c r="CB2" s="8">
        <v>43998</v>
      </c>
      <c r="CC2" s="8">
        <v>43999</v>
      </c>
      <c r="CD2" s="8">
        <v>44000</v>
      </c>
      <c r="CE2" s="8">
        <v>44001</v>
      </c>
      <c r="CF2" s="8">
        <v>44002</v>
      </c>
      <c r="CG2" s="8">
        <v>44003</v>
      </c>
      <c r="CH2" s="8">
        <v>44004</v>
      </c>
      <c r="CI2" s="8">
        <v>44005</v>
      </c>
      <c r="CJ2" s="8">
        <v>44006</v>
      </c>
      <c r="CK2" s="8">
        <v>44007</v>
      </c>
      <c r="CL2" s="8">
        <v>44008</v>
      </c>
      <c r="CM2" s="8">
        <v>44009</v>
      </c>
      <c r="CN2" s="8">
        <v>44010</v>
      </c>
      <c r="CO2" s="8">
        <v>44011</v>
      </c>
      <c r="CP2" s="8">
        <v>44012</v>
      </c>
      <c r="CQ2" s="8">
        <v>44013</v>
      </c>
      <c r="CR2" s="8">
        <v>44014</v>
      </c>
      <c r="CS2" s="8">
        <v>44015</v>
      </c>
      <c r="CT2" s="8">
        <v>44016</v>
      </c>
      <c r="CU2" s="8">
        <v>44017</v>
      </c>
      <c r="CV2" s="8">
        <v>44018</v>
      </c>
      <c r="CW2" s="8">
        <v>44019</v>
      </c>
      <c r="CX2" s="8">
        <v>44020</v>
      </c>
      <c r="CY2" s="8">
        <v>44021</v>
      </c>
      <c r="CZ2" s="8">
        <v>44022</v>
      </c>
      <c r="DA2" s="8">
        <v>44023</v>
      </c>
      <c r="DB2" s="8">
        <v>44024</v>
      </c>
      <c r="DC2" s="8">
        <v>44025</v>
      </c>
      <c r="DD2" s="8">
        <v>44026</v>
      </c>
      <c r="DE2" s="8">
        <v>44027</v>
      </c>
      <c r="DF2" s="8">
        <v>44028</v>
      </c>
      <c r="DG2" s="8">
        <v>44029</v>
      </c>
      <c r="DH2" s="8">
        <v>44030</v>
      </c>
      <c r="DI2" s="8">
        <v>44031</v>
      </c>
      <c r="DJ2" s="8">
        <v>44032</v>
      </c>
      <c r="DK2" s="8">
        <v>44033</v>
      </c>
      <c r="DL2" s="8">
        <v>44034</v>
      </c>
      <c r="DM2" s="8">
        <v>44035</v>
      </c>
      <c r="DN2" s="8">
        <v>44036</v>
      </c>
      <c r="DO2" s="8">
        <v>44037</v>
      </c>
      <c r="DP2" s="8">
        <v>44038</v>
      </c>
      <c r="DQ2" s="8">
        <v>44039</v>
      </c>
      <c r="DR2" s="8">
        <v>44040</v>
      </c>
      <c r="DS2" s="8">
        <v>44041</v>
      </c>
      <c r="DT2" s="8">
        <v>44042</v>
      </c>
      <c r="DU2" s="8">
        <v>44043</v>
      </c>
      <c r="DV2" s="8">
        <v>44044</v>
      </c>
      <c r="DW2" s="8">
        <v>44045</v>
      </c>
      <c r="DX2" s="8">
        <v>44046</v>
      </c>
      <c r="DY2" s="8">
        <v>44047</v>
      </c>
      <c r="DZ2" s="8">
        <v>44048</v>
      </c>
      <c r="EA2" s="8">
        <v>44049</v>
      </c>
      <c r="EB2" s="8">
        <v>44050</v>
      </c>
      <c r="EC2" s="8">
        <v>44051</v>
      </c>
      <c r="ED2" s="8">
        <v>44052</v>
      </c>
      <c r="EE2" s="8">
        <v>44053</v>
      </c>
      <c r="EF2" s="8">
        <v>44054</v>
      </c>
      <c r="EG2" s="8">
        <v>44055</v>
      </c>
      <c r="EH2" s="8">
        <v>44056</v>
      </c>
      <c r="EI2" s="8">
        <v>44057</v>
      </c>
      <c r="EJ2" s="8">
        <v>44058</v>
      </c>
      <c r="EK2" s="8">
        <v>44059</v>
      </c>
      <c r="EL2" s="8">
        <v>44060</v>
      </c>
      <c r="EM2" s="8">
        <v>44061</v>
      </c>
      <c r="EN2" s="8">
        <v>44062</v>
      </c>
      <c r="EO2" s="8">
        <v>44063</v>
      </c>
      <c r="EP2" s="8">
        <v>44064</v>
      </c>
      <c r="EQ2" s="8">
        <v>44065</v>
      </c>
      <c r="ER2" s="8">
        <v>44066</v>
      </c>
      <c r="ES2" s="8">
        <v>44067</v>
      </c>
      <c r="ET2" s="8">
        <v>44068</v>
      </c>
      <c r="EU2" s="8">
        <v>44069</v>
      </c>
      <c r="EV2" s="8">
        <v>44070</v>
      </c>
      <c r="EW2" s="8">
        <v>44071</v>
      </c>
      <c r="EX2" s="8">
        <v>44072</v>
      </c>
      <c r="EY2" s="8">
        <v>44073</v>
      </c>
      <c r="EZ2" s="8">
        <v>44074</v>
      </c>
      <c r="FA2" s="8">
        <v>44075</v>
      </c>
      <c r="FB2" s="8">
        <v>44076</v>
      </c>
      <c r="FC2" s="8">
        <v>44077</v>
      </c>
      <c r="FD2" s="8">
        <v>44078</v>
      </c>
      <c r="FE2" s="8">
        <v>44079</v>
      </c>
      <c r="FF2" s="8">
        <v>44080</v>
      </c>
      <c r="FG2" s="8">
        <v>44081</v>
      </c>
      <c r="FH2" s="8">
        <v>44082</v>
      </c>
      <c r="FI2" s="8">
        <v>44083</v>
      </c>
      <c r="FJ2" s="8">
        <v>44084</v>
      </c>
      <c r="FK2" s="8">
        <v>44085</v>
      </c>
      <c r="FL2" s="8">
        <v>44086</v>
      </c>
      <c r="FM2" s="8">
        <v>44087</v>
      </c>
      <c r="FN2" s="8">
        <v>44088</v>
      </c>
      <c r="FO2" s="8">
        <v>44089</v>
      </c>
      <c r="FP2" s="8">
        <v>44090</v>
      </c>
      <c r="FQ2" s="8">
        <v>44091</v>
      </c>
      <c r="FR2" s="8">
        <v>44092</v>
      </c>
      <c r="FS2" s="8">
        <v>44093</v>
      </c>
      <c r="FT2" s="8">
        <v>44094</v>
      </c>
      <c r="FU2" s="8">
        <v>44095</v>
      </c>
      <c r="FV2" s="8">
        <v>44096</v>
      </c>
      <c r="FW2" s="8">
        <v>44097</v>
      </c>
      <c r="FX2" s="8">
        <v>44098</v>
      </c>
      <c r="FY2" s="8">
        <v>44099</v>
      </c>
      <c r="FZ2" s="8">
        <v>44100</v>
      </c>
      <c r="GA2" s="8">
        <v>44101</v>
      </c>
      <c r="GB2" s="8">
        <v>44102</v>
      </c>
      <c r="GC2" s="8">
        <v>44103</v>
      </c>
      <c r="GD2" s="8">
        <v>44104</v>
      </c>
      <c r="GE2" s="8">
        <v>44105</v>
      </c>
      <c r="GF2" s="8">
        <v>44106</v>
      </c>
      <c r="GG2" s="8">
        <v>44107</v>
      </c>
      <c r="GH2" s="8">
        <v>44108</v>
      </c>
      <c r="GI2" s="8">
        <v>44109</v>
      </c>
    </row>
    <row r="3" spans="1:191" s="67" customFormat="1" hidden="1" x14ac:dyDescent="0.25">
      <c r="A3" s="140" t="s">
        <v>173</v>
      </c>
      <c r="D3" s="67">
        <v>156</v>
      </c>
      <c r="E3" s="67">
        <v>122</v>
      </c>
      <c r="F3" s="67">
        <v>138</v>
      </c>
      <c r="G3" s="67">
        <v>78</v>
      </c>
      <c r="H3" s="67">
        <v>68</v>
      </c>
      <c r="I3" s="67">
        <v>142</v>
      </c>
      <c r="J3" s="67">
        <v>109</v>
      </c>
      <c r="K3" s="67">
        <v>105</v>
      </c>
      <c r="L3" s="67">
        <v>87</v>
      </c>
      <c r="M3" s="67">
        <v>93</v>
      </c>
      <c r="N3" s="67">
        <v>74</v>
      </c>
      <c r="O3" s="67">
        <v>75</v>
      </c>
      <c r="P3" s="67">
        <v>113</v>
      </c>
      <c r="Q3" s="67">
        <v>131</v>
      </c>
      <c r="R3" s="67">
        <v>123</v>
      </c>
      <c r="S3" s="67">
        <v>101</v>
      </c>
      <c r="T3" s="67">
        <v>145</v>
      </c>
      <c r="U3" s="67">
        <v>105</v>
      </c>
      <c r="V3" s="67">
        <v>82</v>
      </c>
      <c r="W3" s="67">
        <v>100</v>
      </c>
      <c r="X3" s="67">
        <v>111</v>
      </c>
      <c r="Y3" s="67">
        <v>108</v>
      </c>
      <c r="Z3" s="67">
        <v>127</v>
      </c>
      <c r="AA3" s="67">
        <v>129</v>
      </c>
      <c r="AB3" s="67">
        <v>125</v>
      </c>
      <c r="AC3" s="67">
        <v>101</v>
      </c>
      <c r="AD3" s="67">
        <v>175</v>
      </c>
      <c r="AE3" s="67">
        <v>157</v>
      </c>
      <c r="AF3" s="67">
        <v>169</v>
      </c>
      <c r="AG3" s="67">
        <v>126</v>
      </c>
      <c r="AH3" s="67">
        <f>SUM(May!B3)</f>
        <v>140</v>
      </c>
      <c r="AI3" s="67">
        <f>SUM(May!C3)</f>
        <v>88</v>
      </c>
      <c r="AJ3" s="67">
        <f>SUM(May!D3)</f>
        <v>81</v>
      </c>
      <c r="AK3" s="67">
        <f>SUM(May!E3)</f>
        <v>116</v>
      </c>
      <c r="AL3" s="67">
        <f>SUM(May!F3)</f>
        <v>124</v>
      </c>
      <c r="AM3" s="67">
        <f>SUM(May!G3)</f>
        <v>97</v>
      </c>
      <c r="AN3" s="67">
        <f>SUM(May!H3)</f>
        <v>115</v>
      </c>
      <c r="AO3" s="67">
        <f>SUM(May!I3)</f>
        <v>143</v>
      </c>
      <c r="AP3" s="67">
        <f>SUM(May!J3)</f>
        <v>68</v>
      </c>
      <c r="AQ3" s="67">
        <f>SUM(May!K3)</f>
        <v>78</v>
      </c>
      <c r="AR3" s="67">
        <f>SUM(May!L3)</f>
        <v>138</v>
      </c>
      <c r="AS3" s="67">
        <f>SUM(May!M3)</f>
        <v>124</v>
      </c>
      <c r="AT3" s="67">
        <f>SUM(May!N3)</f>
        <v>121</v>
      </c>
      <c r="AU3" s="67">
        <f>SUM(May!O3)</f>
        <v>87</v>
      </c>
      <c r="AV3" s="67">
        <f>SUM(May!P3)</f>
        <v>94</v>
      </c>
      <c r="AW3" s="67">
        <f>SUM(May!Q3)</f>
        <v>128</v>
      </c>
      <c r="AX3" s="67">
        <f>SUM(May!R3)</f>
        <v>98</v>
      </c>
      <c r="AY3" s="67">
        <f>SUM(May!S3)</f>
        <v>100</v>
      </c>
      <c r="AZ3" s="67">
        <f>SUM(May!T3)</f>
        <v>111</v>
      </c>
      <c r="BA3" s="67">
        <f>SUM(May!U3)</f>
        <v>93</v>
      </c>
      <c r="BB3" s="67">
        <f>SUM(May!V3)</f>
        <v>122</v>
      </c>
      <c r="BC3" s="67">
        <f>SUM(May!W3)</f>
        <v>116</v>
      </c>
      <c r="BD3" s="67">
        <f>SUM(May!X3)</f>
        <v>76</v>
      </c>
      <c r="BE3" s="67">
        <f>SUM(May!Y3)</f>
        <v>70</v>
      </c>
      <c r="BF3" s="67">
        <f>SUM(May!Z3)</f>
        <v>65</v>
      </c>
      <c r="BG3" s="67">
        <f>SUM(May!AA3)</f>
        <v>129</v>
      </c>
      <c r="BH3" s="67">
        <f>SUM(May!AB3)</f>
        <v>101</v>
      </c>
      <c r="BI3" s="67">
        <f>SUM(May!AC3)</f>
        <v>104</v>
      </c>
      <c r="BJ3" s="67">
        <f>SUM(May!AD3)</f>
        <v>175</v>
      </c>
      <c r="BK3" s="67">
        <f>SUM(May!AE3)</f>
        <v>81</v>
      </c>
      <c r="BL3" s="67">
        <f>SUM(May!AF3)</f>
        <v>77</v>
      </c>
      <c r="BM3" s="67">
        <f>SUM(June!B3)</f>
        <v>118</v>
      </c>
      <c r="BN3" s="67">
        <f>SUM(June!C3)</f>
        <v>103</v>
      </c>
      <c r="BO3" s="67">
        <f>SUM(June!D3)</f>
        <v>55</v>
      </c>
      <c r="BP3" s="67">
        <f>SUM(June!E3)</f>
        <v>73</v>
      </c>
      <c r="BQ3" s="67">
        <f>SUM(June!F3)</f>
        <v>62</v>
      </c>
      <c r="BR3" s="67">
        <f>SUM(June!G3)</f>
        <v>55</v>
      </c>
      <c r="BS3" s="67">
        <f>SUM(June!H3)</f>
        <v>62</v>
      </c>
      <c r="BT3" s="67">
        <f>SUM(June!I3)</f>
        <v>67</v>
      </c>
      <c r="BU3" s="67">
        <f>SUM(June!J3)</f>
        <v>66</v>
      </c>
      <c r="BV3" s="67">
        <f>SUM(June!K3)</f>
        <v>73</v>
      </c>
      <c r="BW3" s="67">
        <f>SUM(June!L3)</f>
        <v>44</v>
      </c>
      <c r="BX3" s="67">
        <f>SUM(June!M3)</f>
        <v>64</v>
      </c>
      <c r="BY3" s="67">
        <f>SUM(June!N3)</f>
        <v>75</v>
      </c>
      <c r="BZ3" s="67">
        <f>SUM(June!O3)</f>
        <v>61</v>
      </c>
      <c r="CA3" s="67">
        <f>SUM(June!P3)</f>
        <v>72</v>
      </c>
      <c r="CB3" s="67">
        <f>SUM(June!Q3)</f>
        <v>65</v>
      </c>
      <c r="CC3" s="67">
        <f>SUM(June!R3)</f>
        <v>70</v>
      </c>
      <c r="CD3" s="67">
        <f>SUM(June!S3)</f>
        <v>75</v>
      </c>
      <c r="CE3" s="67">
        <f>SUM(June!T3)</f>
        <v>45</v>
      </c>
      <c r="CF3" s="67">
        <f>SUM(June!U3)</f>
        <v>51</v>
      </c>
      <c r="CG3" s="67">
        <f>SUM(June!V3)</f>
        <v>41</v>
      </c>
      <c r="CH3" s="67">
        <f>SUM(June!W3)</f>
        <v>46</v>
      </c>
      <c r="CI3" s="67">
        <f>SUM(June!X3)</f>
        <v>61</v>
      </c>
      <c r="CJ3" s="67">
        <f>SUM(June!Y3)</f>
        <v>46</v>
      </c>
      <c r="CK3" s="67">
        <f>SUM(June!Z3)</f>
        <v>40</v>
      </c>
      <c r="CL3" s="67">
        <f>SUM(June!AA3)</f>
        <v>61</v>
      </c>
      <c r="CM3" s="67">
        <f>SUM(June!AB3)</f>
        <v>77</v>
      </c>
      <c r="CN3" s="67">
        <f>SUM(June!AC3)</f>
        <v>62</v>
      </c>
      <c r="CO3" s="67">
        <f>SUM(June!AD3)</f>
        <v>75</v>
      </c>
      <c r="CP3" s="67">
        <f>SUM(June!AE3)</f>
        <v>59</v>
      </c>
      <c r="CQ3" s="67">
        <f>SUM('July '!B3)</f>
        <v>52</v>
      </c>
      <c r="CR3" s="67">
        <f>SUM('July '!C3)</f>
        <v>41</v>
      </c>
      <c r="CS3" s="67">
        <f>SUM('July '!D3)</f>
        <v>33</v>
      </c>
      <c r="CT3" s="67">
        <f>SUM('July '!E3)</f>
        <v>44</v>
      </c>
      <c r="CU3" s="67">
        <f>SUM('July '!F3)</f>
        <v>36</v>
      </c>
      <c r="CV3" s="67">
        <f>SUM('July '!G3)</f>
        <v>52</v>
      </c>
      <c r="CW3" s="67">
        <f>SUM('July '!H3)</f>
        <v>30</v>
      </c>
      <c r="CX3" s="67">
        <f>SUM('July '!I3)</f>
        <v>34</v>
      </c>
      <c r="CY3" s="67">
        <f>SUM('July '!J3)</f>
        <v>44</v>
      </c>
      <c r="CZ3" s="67">
        <f>SUM('July '!K3)</f>
        <v>53</v>
      </c>
      <c r="DA3" s="67">
        <f>SUM('July '!L3)</f>
        <v>43</v>
      </c>
      <c r="DB3" s="67">
        <f>SUM('July '!M3)</f>
        <v>45</v>
      </c>
      <c r="DC3" s="67">
        <f>SUM('July '!N3)</f>
        <v>33</v>
      </c>
      <c r="DD3" s="67">
        <f>SUM('July '!O3)</f>
        <v>38</v>
      </c>
      <c r="DE3" s="67">
        <f>SUM('July '!P3)</f>
        <v>39</v>
      </c>
      <c r="DF3" s="67">
        <f>SUM('July '!Q3)</f>
        <v>35</v>
      </c>
      <c r="DG3" s="67">
        <f>SUM('July '!R3)</f>
        <v>30</v>
      </c>
      <c r="DH3" s="67">
        <f>SUM('July '!S3)</f>
        <v>71</v>
      </c>
      <c r="DI3" s="67">
        <f>SUM('July '!T3)</f>
        <v>53</v>
      </c>
      <c r="DJ3" s="67">
        <f>SUM('July '!U3)</f>
        <v>47</v>
      </c>
      <c r="DK3" s="67">
        <f>SUM('July '!V3)</f>
        <v>46</v>
      </c>
      <c r="DL3" s="67">
        <f>SUM('July '!W3)</f>
        <v>57</v>
      </c>
      <c r="DM3" s="67">
        <f>SUM('July '!X3)</f>
        <v>46</v>
      </c>
      <c r="DN3" s="67">
        <f>SUM('July '!Y3)</f>
        <v>43</v>
      </c>
      <c r="DO3" s="67">
        <f>SUM('July '!Z3)</f>
        <v>41</v>
      </c>
      <c r="DP3" s="67">
        <f>SUM('July '!AA3)</f>
        <v>42</v>
      </c>
      <c r="DQ3" s="67">
        <f>SUM('July '!AB3)</f>
        <v>55</v>
      </c>
      <c r="DR3" s="67">
        <f>SUM('July '!AC3)</f>
        <v>55</v>
      </c>
      <c r="DS3" s="67">
        <f>SUM('July '!AD3)</f>
        <v>26</v>
      </c>
      <c r="DT3" s="67">
        <f>SUM('July '!AE3)</f>
        <v>41</v>
      </c>
      <c r="DU3" s="67">
        <f>SUM('July '!AF3)</f>
        <v>53</v>
      </c>
      <c r="DV3" s="67">
        <f>SUM('August '!B3)</f>
        <v>52</v>
      </c>
      <c r="DW3" s="67">
        <f>SUM('August '!C3)</f>
        <v>53</v>
      </c>
      <c r="DX3" s="67">
        <f>SUM('August '!D3)</f>
        <v>46</v>
      </c>
      <c r="DY3" s="67">
        <f>SUM('August '!E3)</f>
        <v>46</v>
      </c>
      <c r="DZ3" s="67">
        <f>SUM('August '!F3)</f>
        <v>46</v>
      </c>
      <c r="EA3" s="67">
        <f>SUM('August '!G3)</f>
        <v>28</v>
      </c>
      <c r="EB3" s="67">
        <f>SUM('August '!H3)</f>
        <v>57</v>
      </c>
      <c r="EC3" s="67">
        <f>SUM('August '!I3)</f>
        <v>39</v>
      </c>
      <c r="ED3" s="67">
        <f>SUM('August '!J3)</f>
        <v>70</v>
      </c>
      <c r="EE3" s="67">
        <f>SUM('August '!K3)</f>
        <v>39</v>
      </c>
      <c r="EF3" s="67">
        <f>SUM('August '!L3)</f>
        <v>51</v>
      </c>
      <c r="EG3" s="67">
        <f>SUM('August '!M3)</f>
        <v>67</v>
      </c>
      <c r="EH3" s="67">
        <f>SUM('August '!N3)</f>
        <v>56</v>
      </c>
      <c r="EI3" s="67">
        <f>SUM('August '!O3)</f>
        <v>56</v>
      </c>
      <c r="EJ3" s="67">
        <f>SUM('August '!P3)</f>
        <v>70</v>
      </c>
      <c r="EK3" s="67">
        <f>SUM('August '!Q3)</f>
        <v>42</v>
      </c>
      <c r="EL3" s="67">
        <f>SUM('August '!R3)</f>
        <v>88</v>
      </c>
      <c r="EM3" s="67">
        <f>SUM('August '!S3)</f>
        <v>87</v>
      </c>
      <c r="EN3" s="67">
        <f>SUM('August '!T3)</f>
        <v>60</v>
      </c>
      <c r="EO3" s="67">
        <f>SUM('August '!U3)</f>
        <v>44</v>
      </c>
      <c r="EP3" s="67">
        <f>SUM('August '!V3)</f>
        <v>0</v>
      </c>
      <c r="EQ3" s="67">
        <f>SUM('August '!W3)</f>
        <v>0</v>
      </c>
      <c r="ER3" s="67">
        <f>SUM('August '!X3)</f>
        <v>34</v>
      </c>
      <c r="ES3" s="67">
        <f>SUM('August '!Y3)</f>
        <v>43</v>
      </c>
      <c r="ET3" s="67">
        <f>SUM('August '!Z3)</f>
        <v>61</v>
      </c>
      <c r="EU3" s="67">
        <f>SUM('August '!AA3)</f>
        <v>62</v>
      </c>
      <c r="EV3" s="67">
        <f>SUM('August '!AB3)</f>
        <v>45</v>
      </c>
      <c r="EW3" s="67">
        <f>SUM('August '!AC3)</f>
        <v>0</v>
      </c>
      <c r="EX3" s="67">
        <f>SUM('August '!AD3)</f>
        <v>0</v>
      </c>
      <c r="EY3" s="67">
        <f>SUM('August '!AE3)</f>
        <v>0</v>
      </c>
      <c r="EZ3" s="67">
        <f>SUM('August '!AF3)</f>
        <v>36</v>
      </c>
      <c r="FA3" s="67">
        <f>SUM(September!B3)</f>
        <v>63</v>
      </c>
      <c r="FB3" s="67">
        <f>SUM(September!C3)</f>
        <v>0</v>
      </c>
      <c r="FC3" s="67">
        <f>SUM(September!D3)</f>
        <v>0</v>
      </c>
      <c r="FD3" s="67">
        <f>SUM(September!E3)</f>
        <v>0</v>
      </c>
      <c r="FE3" s="67">
        <f>SUM(September!F3)</f>
        <v>0</v>
      </c>
      <c r="FF3" s="67">
        <f>SUM(September!G3)</f>
        <v>0</v>
      </c>
      <c r="FG3" s="67">
        <f>SUM(September!H3)</f>
        <v>0</v>
      </c>
      <c r="FH3" s="67">
        <f>SUM(September!I3)</f>
        <v>0</v>
      </c>
      <c r="FI3" s="67">
        <f>SUM(September!J3)</f>
        <v>0</v>
      </c>
      <c r="FJ3" s="67">
        <f>SUM(September!K3)</f>
        <v>0</v>
      </c>
      <c r="FK3" s="67">
        <f>SUM(September!L3)</f>
        <v>0</v>
      </c>
      <c r="FL3" s="67">
        <f>SUM(September!M3)</f>
        <v>0</v>
      </c>
      <c r="FM3" s="67">
        <f>SUM(September!N3)</f>
        <v>0</v>
      </c>
      <c r="FN3" s="67">
        <f>SUM(September!O3)</f>
        <v>0</v>
      </c>
      <c r="FO3" s="67">
        <f>SUM(September!P3)</f>
        <v>0</v>
      </c>
      <c r="FP3" s="67">
        <f>SUM(September!Q3)</f>
        <v>0</v>
      </c>
      <c r="FQ3" s="67">
        <f>SUM(September!R3)</f>
        <v>0</v>
      </c>
      <c r="FR3" s="67">
        <f>SUM(September!S3)</f>
        <v>0</v>
      </c>
      <c r="FS3" s="67">
        <f>SUM(September!T3)</f>
        <v>0</v>
      </c>
      <c r="FT3" s="67">
        <f>SUM(September!U3)</f>
        <v>0</v>
      </c>
      <c r="FU3" s="67">
        <f>SUM(September!V3)</f>
        <v>0</v>
      </c>
      <c r="FV3" s="67">
        <f>SUM(September!W3)</f>
        <v>0</v>
      </c>
      <c r="FW3" s="67">
        <f>SUM(September!X3)</f>
        <v>0</v>
      </c>
      <c r="FX3" s="67">
        <f>SUM(September!Y3)</f>
        <v>0</v>
      </c>
      <c r="FY3" s="67">
        <f>SUM(September!Z3)</f>
        <v>0</v>
      </c>
      <c r="FZ3" s="67">
        <f>SUM(September!AA3)</f>
        <v>0</v>
      </c>
      <c r="GA3" s="67">
        <f>SUM(September!AB3)</f>
        <v>0</v>
      </c>
      <c r="GB3" s="67">
        <f>SUM(September!AC3)</f>
        <v>0</v>
      </c>
      <c r="GC3" s="67">
        <f>SUM(September!AD3)</f>
        <v>0</v>
      </c>
      <c r="GD3" s="67">
        <f>SUM(September!AE3)</f>
        <v>0</v>
      </c>
    </row>
    <row r="4" spans="1:191" hidden="1" x14ac:dyDescent="0.25">
      <c r="A4" t="s">
        <v>11</v>
      </c>
      <c r="B4">
        <v>60</v>
      </c>
      <c r="C4">
        <v>79</v>
      </c>
      <c r="D4">
        <v>86</v>
      </c>
      <c r="E4">
        <v>96</v>
      </c>
      <c r="F4">
        <v>94</v>
      </c>
      <c r="G4">
        <v>59</v>
      </c>
      <c r="H4">
        <v>44</v>
      </c>
      <c r="I4">
        <v>93</v>
      </c>
      <c r="J4">
        <v>64</v>
      </c>
      <c r="K4">
        <v>58</v>
      </c>
      <c r="L4">
        <v>53</v>
      </c>
      <c r="M4">
        <v>79</v>
      </c>
      <c r="N4">
        <v>60</v>
      </c>
      <c r="O4">
        <v>62</v>
      </c>
      <c r="P4">
        <v>87</v>
      </c>
      <c r="Q4">
        <v>92</v>
      </c>
      <c r="R4">
        <v>75</v>
      </c>
      <c r="S4">
        <v>61</v>
      </c>
      <c r="T4" s="2">
        <v>78</v>
      </c>
      <c r="U4">
        <v>53</v>
      </c>
      <c r="V4">
        <v>66</v>
      </c>
      <c r="W4">
        <v>64</v>
      </c>
      <c r="X4">
        <v>69</v>
      </c>
      <c r="Y4">
        <v>73</v>
      </c>
      <c r="Z4">
        <v>79</v>
      </c>
      <c r="AA4">
        <v>154</v>
      </c>
      <c r="AB4">
        <v>68</v>
      </c>
      <c r="AC4">
        <v>61</v>
      </c>
      <c r="AD4">
        <v>122</v>
      </c>
      <c r="AE4">
        <v>98</v>
      </c>
      <c r="AF4">
        <f>SUM(April!AD3)</f>
        <v>113</v>
      </c>
      <c r="AG4">
        <f>SUM(April!AE3)</f>
        <v>80</v>
      </c>
      <c r="AH4">
        <f>SUM(May!B4)</f>
        <v>93</v>
      </c>
      <c r="AI4">
        <f>SUM(May!C4)</f>
        <v>61</v>
      </c>
      <c r="AJ4">
        <f>SUM(May!D4)</f>
        <v>61</v>
      </c>
      <c r="AK4">
        <f>SUM(May!E4)</f>
        <v>82</v>
      </c>
      <c r="AL4">
        <f>SUM(May!F4)</f>
        <v>92</v>
      </c>
      <c r="AM4">
        <f>SUM(May!G4)</f>
        <v>72</v>
      </c>
      <c r="AN4">
        <f>SUM(May!H4)</f>
        <v>88</v>
      </c>
      <c r="AO4">
        <f>SUM(May!I4)</f>
        <v>74</v>
      </c>
      <c r="AP4">
        <f>SUM(May!J4)</f>
        <v>52</v>
      </c>
      <c r="AQ4">
        <f>SUM(May!K4)</f>
        <v>60</v>
      </c>
      <c r="AR4">
        <f>SUM(May!L4)</f>
        <v>99</v>
      </c>
      <c r="AS4">
        <f>SUM(May!M4)</f>
        <v>88</v>
      </c>
      <c r="AT4">
        <f>SUM(May!N4)</f>
        <v>74</v>
      </c>
      <c r="AU4">
        <f>SUM(May!O4)</f>
        <v>58</v>
      </c>
      <c r="AV4">
        <f>SUM(May!P4)</f>
        <v>74</v>
      </c>
      <c r="AW4">
        <f>SUM(May!Q4)</f>
        <v>77</v>
      </c>
      <c r="AX4">
        <f>SUM(May!R4)</f>
        <v>64</v>
      </c>
      <c r="AY4">
        <f>SUM(May!S4)</f>
        <v>63</v>
      </c>
      <c r="AZ4">
        <f>SUM(May!T4)</f>
        <v>70</v>
      </c>
      <c r="BA4">
        <f>SUM(May!U4)</f>
        <v>68</v>
      </c>
      <c r="BB4">
        <f>SUM(May!V4)</f>
        <v>92</v>
      </c>
      <c r="BC4">
        <f>SUM(May!W4)</f>
        <v>80</v>
      </c>
      <c r="BD4">
        <f>SUM(May!X4)</f>
        <v>57</v>
      </c>
      <c r="BE4">
        <f>SUM(May!Y4)</f>
        <v>56</v>
      </c>
      <c r="BF4">
        <f>SUM(May!Z4)</f>
        <v>48</v>
      </c>
      <c r="BG4">
        <f>SUM(May!AA4)</f>
        <v>86</v>
      </c>
      <c r="BH4">
        <f>SUM(May!AB4)</f>
        <v>62</v>
      </c>
      <c r="BI4">
        <f>SUM(May!AC4)</f>
        <v>80</v>
      </c>
      <c r="BJ4">
        <f>SUM(May!AD4)</f>
        <v>87</v>
      </c>
      <c r="BK4">
        <f>SUM(May!AE4)</f>
        <v>58</v>
      </c>
      <c r="BL4">
        <f>SUM(May!AF4)</f>
        <v>56</v>
      </c>
      <c r="BM4">
        <f>SUM(June!B4)</f>
        <v>85</v>
      </c>
      <c r="BN4">
        <f>SUM(June!C4)</f>
        <v>81</v>
      </c>
      <c r="BO4">
        <f>SUM(June!D4)</f>
        <v>41</v>
      </c>
      <c r="BP4">
        <f>SUM(June!E4)</f>
        <v>50</v>
      </c>
      <c r="BQ4">
        <f>SUM(June!F4)</f>
        <v>45</v>
      </c>
      <c r="BR4">
        <f>SUM(June!G4)</f>
        <v>39</v>
      </c>
      <c r="BS4">
        <f>SUM(June!H4)</f>
        <v>51</v>
      </c>
      <c r="BT4">
        <f>SUM(June!I4)</f>
        <v>48</v>
      </c>
      <c r="BU4">
        <f>SUM(June!J4)</f>
        <v>52</v>
      </c>
      <c r="BV4">
        <f>SUM(June!K4)</f>
        <v>45</v>
      </c>
      <c r="BW4">
        <f>SUM(June!L4)</f>
        <v>35</v>
      </c>
      <c r="BX4">
        <f>SUM(June!M4)</f>
        <v>51</v>
      </c>
      <c r="BY4">
        <f>SUM(June!N4)</f>
        <v>50</v>
      </c>
      <c r="BZ4">
        <f>SUM(June!O4)</f>
        <v>44</v>
      </c>
      <c r="CA4">
        <f>SUM(June!P4)</f>
        <v>52</v>
      </c>
      <c r="CB4">
        <f>SUM(June!Q4)</f>
        <v>55</v>
      </c>
      <c r="CC4">
        <f>SUM(June!R4)</f>
        <v>47</v>
      </c>
      <c r="CD4">
        <f>SUM(June!S4)</f>
        <v>52</v>
      </c>
      <c r="CE4">
        <f>SUM(June!T4)</f>
        <v>35</v>
      </c>
      <c r="CF4">
        <f>SUM(June!U4)</f>
        <v>36</v>
      </c>
      <c r="CG4">
        <f>SUM(June!V4)</f>
        <v>36</v>
      </c>
      <c r="CH4">
        <f>SUM(June!W4)</f>
        <v>35</v>
      </c>
      <c r="CI4">
        <f>SUM(June!X4)</f>
        <v>38</v>
      </c>
      <c r="CJ4">
        <f>SUM(June!Y4)</f>
        <v>32</v>
      </c>
      <c r="CK4">
        <f>SUM(June!Z4)</f>
        <v>31</v>
      </c>
      <c r="CL4">
        <f>SUM(June!AA4)</f>
        <v>43</v>
      </c>
      <c r="CM4">
        <f>SUM(June!AB4)</f>
        <v>46</v>
      </c>
      <c r="CN4">
        <f>SUM(June!AC4)</f>
        <v>37</v>
      </c>
      <c r="CO4">
        <f>SUM(June!AD4)</f>
        <v>47</v>
      </c>
      <c r="CP4">
        <f>SUM(June!AE4)</f>
        <v>43</v>
      </c>
      <c r="CQ4">
        <f>SUM('July '!B4)</f>
        <v>41</v>
      </c>
      <c r="CR4">
        <f>SUM('July '!C4)</f>
        <v>30</v>
      </c>
      <c r="CS4">
        <f>SUM('July '!D4)</f>
        <v>27</v>
      </c>
      <c r="CT4">
        <f>SUM('July '!E4)</f>
        <v>28</v>
      </c>
      <c r="CU4">
        <f>SUM('July '!F4)</f>
        <v>26</v>
      </c>
      <c r="CV4">
        <f>SUM('July '!G4)</f>
        <v>46</v>
      </c>
      <c r="CW4">
        <f>SUM('July '!H4)</f>
        <v>24</v>
      </c>
      <c r="CX4">
        <f>SUM('July '!I4)</f>
        <v>21</v>
      </c>
      <c r="CY4">
        <f>SUM('July '!J4)</f>
        <v>30</v>
      </c>
      <c r="CZ4">
        <f>SUM('July '!K4)</f>
        <v>32</v>
      </c>
      <c r="DA4">
        <f>SUM('July '!L4)</f>
        <v>36</v>
      </c>
      <c r="DB4">
        <f>SUM('July '!M4)</f>
        <v>36</v>
      </c>
      <c r="DC4">
        <f>SUM('July '!N4)</f>
        <v>32</v>
      </c>
      <c r="DD4">
        <f>SUM('July '!O4)</f>
        <v>31</v>
      </c>
      <c r="DE4">
        <f>SUM('July '!P4)</f>
        <v>22</v>
      </c>
      <c r="DF4">
        <f>SUM('July '!Q4)</f>
        <v>31</v>
      </c>
      <c r="DG4">
        <f>SUM('July '!R4)</f>
        <v>29</v>
      </c>
      <c r="DH4">
        <f>SUM('July '!S4)</f>
        <v>40</v>
      </c>
      <c r="DI4">
        <f>SUM('July '!T4)</f>
        <v>42</v>
      </c>
      <c r="DJ4">
        <f>SUM('July '!U4)</f>
        <v>39</v>
      </c>
      <c r="DK4">
        <f>SUM('July '!V4)</f>
        <v>29</v>
      </c>
      <c r="DL4">
        <f>SUM('July '!W4)</f>
        <v>43</v>
      </c>
      <c r="DM4">
        <f>SUM('July '!X4)</f>
        <v>41</v>
      </c>
      <c r="DN4">
        <f>SUM('July '!Y4)</f>
        <v>29</v>
      </c>
      <c r="DO4">
        <f>SUM('July '!Z4)</f>
        <v>27</v>
      </c>
      <c r="DP4">
        <f>SUM('July '!AA4)</f>
        <v>33</v>
      </c>
      <c r="DQ4">
        <f>SUM('July '!AB4)</f>
        <v>31</v>
      </c>
      <c r="DR4">
        <f>SUM('July '!AC4)</f>
        <v>37</v>
      </c>
      <c r="DS4">
        <f>SUM('July '!AD4)</f>
        <v>20</v>
      </c>
      <c r="DT4">
        <f>SUM('July '!AE4)</f>
        <v>31</v>
      </c>
      <c r="DU4">
        <f>SUM('July '!AF4)</f>
        <v>24</v>
      </c>
      <c r="DV4">
        <f>SUM('August '!B4)</f>
        <v>35</v>
      </c>
      <c r="DW4">
        <f>SUM('August '!C4)</f>
        <v>40</v>
      </c>
      <c r="DX4">
        <f>SUM('August '!D4)</f>
        <v>33</v>
      </c>
      <c r="DY4">
        <f>SUM('August '!E4)</f>
        <v>24</v>
      </c>
      <c r="DZ4">
        <f>SUM('August '!F4)</f>
        <v>33</v>
      </c>
      <c r="EA4">
        <f>SUM('August '!G4)</f>
        <v>26</v>
      </c>
      <c r="EB4">
        <f>SUM('August '!H4)</f>
        <v>44</v>
      </c>
      <c r="EC4">
        <f>SUM('August '!I4)</f>
        <v>35</v>
      </c>
      <c r="ED4">
        <f>SUM('August '!J4)</f>
        <v>48</v>
      </c>
      <c r="EE4">
        <f>SUM('August '!K4)</f>
        <v>33</v>
      </c>
      <c r="EF4">
        <f>SUM('August '!L4)</f>
        <v>31</v>
      </c>
      <c r="EG4">
        <f>SUM('August '!M4)</f>
        <v>51</v>
      </c>
      <c r="EH4">
        <f>SUM('August '!N4)</f>
        <v>31</v>
      </c>
      <c r="EI4">
        <f>SUM('August '!O4)</f>
        <v>40</v>
      </c>
      <c r="EJ4">
        <f>SUM('August '!P4)</f>
        <v>45</v>
      </c>
      <c r="EK4">
        <f>SUM('August '!Q4)</f>
        <v>29</v>
      </c>
      <c r="EL4">
        <f>SUM('August '!R4)</f>
        <v>44</v>
      </c>
      <c r="EM4">
        <f>SUM('August '!S4)</f>
        <v>48</v>
      </c>
      <c r="EN4">
        <f>SUM('August '!T4)</f>
        <v>40</v>
      </c>
      <c r="EO4">
        <f>SUM('August '!U4)</f>
        <v>34</v>
      </c>
      <c r="EP4">
        <f>SUM('August '!V4)</f>
        <v>0</v>
      </c>
      <c r="EQ4">
        <f>SUM('August '!W4)</f>
        <v>0</v>
      </c>
      <c r="ER4">
        <f>SUM('August '!X4)</f>
        <v>23</v>
      </c>
      <c r="ES4">
        <f>SUM('August '!Y4)</f>
        <v>34</v>
      </c>
      <c r="ET4">
        <f>SUM('August '!Z4)</f>
        <v>28</v>
      </c>
      <c r="EU4">
        <f>SUM('August '!AA4)</f>
        <v>42</v>
      </c>
      <c r="EV4">
        <f>SUM('August '!AB4)</f>
        <v>30</v>
      </c>
      <c r="EW4">
        <f>SUM('August '!AC4)</f>
        <v>0</v>
      </c>
      <c r="EX4">
        <f>SUM('August '!AD4)</f>
        <v>0</v>
      </c>
      <c r="EY4">
        <f>SUM('August '!AE4)</f>
        <v>0</v>
      </c>
      <c r="EZ4">
        <f>SUM('August '!AF4)</f>
        <v>29</v>
      </c>
      <c r="FA4">
        <f>SUM(September!B4)</f>
        <v>33</v>
      </c>
      <c r="FB4">
        <f>SUM(September!C4)</f>
        <v>0</v>
      </c>
      <c r="FC4">
        <f>SUM(September!D4)</f>
        <v>0</v>
      </c>
      <c r="FD4">
        <f>SUM(September!E4)</f>
        <v>0</v>
      </c>
      <c r="FE4">
        <f>SUM(September!F4)</f>
        <v>0</v>
      </c>
      <c r="FF4">
        <f>SUM(September!G4)</f>
        <v>0</v>
      </c>
      <c r="FG4">
        <f>SUM(September!H4)</f>
        <v>0</v>
      </c>
      <c r="FH4">
        <f>SUM(September!I4)</f>
        <v>0</v>
      </c>
      <c r="FI4">
        <f>SUM(September!J4)</f>
        <v>0</v>
      </c>
      <c r="FJ4">
        <f>SUM(September!K4)</f>
        <v>0</v>
      </c>
      <c r="FK4">
        <f>SUM(September!L4)</f>
        <v>0</v>
      </c>
      <c r="FL4">
        <f>SUM(September!M4)</f>
        <v>0</v>
      </c>
      <c r="FM4">
        <f>SUM(September!N4)</f>
        <v>0</v>
      </c>
      <c r="FN4">
        <f>SUM(September!O4)</f>
        <v>0</v>
      </c>
      <c r="FO4">
        <f>SUM(September!P4)</f>
        <v>0</v>
      </c>
      <c r="FP4">
        <f>SUM(September!Q4)</f>
        <v>0</v>
      </c>
      <c r="FQ4">
        <f>SUM(September!R4)</f>
        <v>0</v>
      </c>
      <c r="FR4">
        <f>SUM(September!S4)</f>
        <v>0</v>
      </c>
      <c r="FS4">
        <f>SUM(September!T4)</f>
        <v>0</v>
      </c>
      <c r="FT4">
        <f>SUM(September!U4)</f>
        <v>0</v>
      </c>
      <c r="FU4">
        <f>SUM(September!V4)</f>
        <v>0</v>
      </c>
      <c r="FV4">
        <f>SUM(September!W4)</f>
        <v>0</v>
      </c>
      <c r="FW4">
        <f>SUM(September!X4)</f>
        <v>0</v>
      </c>
      <c r="FX4">
        <f>SUM(September!Y4)</f>
        <v>0</v>
      </c>
      <c r="FY4">
        <f>SUM(September!Z4)</f>
        <v>0</v>
      </c>
      <c r="FZ4">
        <f>SUM(September!AA4)</f>
        <v>0</v>
      </c>
      <c r="GA4">
        <f>SUM(September!AB4)</f>
        <v>0</v>
      </c>
      <c r="GB4">
        <f>SUM(September!AC4)</f>
        <v>0</v>
      </c>
      <c r="GC4">
        <f>SUM(September!AD4)</f>
        <v>0</v>
      </c>
      <c r="GD4">
        <f>SUM(September!AE4)</f>
        <v>0</v>
      </c>
    </row>
    <row r="5" spans="1:191" hidden="1" x14ac:dyDescent="0.25">
      <c r="A5" t="s">
        <v>13</v>
      </c>
      <c r="B5">
        <v>23</v>
      </c>
      <c r="C5">
        <v>20</v>
      </c>
      <c r="D5">
        <v>36</v>
      </c>
      <c r="E5">
        <v>17</v>
      </c>
      <c r="F5">
        <v>30</v>
      </c>
      <c r="G5">
        <v>8</v>
      </c>
      <c r="H5">
        <v>9</v>
      </c>
      <c r="I5">
        <v>26</v>
      </c>
      <c r="J5">
        <v>30</v>
      </c>
      <c r="K5">
        <v>41</v>
      </c>
      <c r="L5">
        <v>27</v>
      </c>
      <c r="M5">
        <v>12</v>
      </c>
      <c r="N5">
        <v>11</v>
      </c>
      <c r="O5">
        <v>10</v>
      </c>
      <c r="P5">
        <v>15</v>
      </c>
      <c r="Q5">
        <v>35</v>
      </c>
      <c r="R5">
        <v>31</v>
      </c>
      <c r="S5">
        <v>21</v>
      </c>
      <c r="T5" s="2">
        <v>26</v>
      </c>
      <c r="U5">
        <v>9</v>
      </c>
      <c r="V5">
        <v>7</v>
      </c>
      <c r="W5">
        <v>24</v>
      </c>
      <c r="X5">
        <v>29</v>
      </c>
      <c r="Y5">
        <v>22</v>
      </c>
      <c r="Z5">
        <v>23</v>
      </c>
      <c r="AA5">
        <v>33</v>
      </c>
      <c r="AB5">
        <v>15</v>
      </c>
      <c r="AC5">
        <v>9</v>
      </c>
      <c r="AD5">
        <v>23</v>
      </c>
      <c r="AE5">
        <v>27</v>
      </c>
      <c r="AF5">
        <f>SUM(April!AD11)</f>
        <v>31</v>
      </c>
      <c r="AG5">
        <f>SUM(April!AE11)</f>
        <v>25</v>
      </c>
      <c r="AH5">
        <f>SUM(May!B12)</f>
        <v>21</v>
      </c>
      <c r="AI5">
        <f>SUM(May!C12)</f>
        <v>9</v>
      </c>
      <c r="AJ5">
        <f>SUM(May!D12)</f>
        <v>10</v>
      </c>
      <c r="AK5">
        <f>SUM(May!E12)</f>
        <v>28</v>
      </c>
      <c r="AL5">
        <f>SUM(May!F12)</f>
        <v>24</v>
      </c>
      <c r="AM5">
        <f>SUM(May!G12)</f>
        <v>19</v>
      </c>
      <c r="AN5">
        <f>SUM(May!H12)</f>
        <v>16</v>
      </c>
      <c r="AO5">
        <f>SUM(May!I12)</f>
        <v>22</v>
      </c>
      <c r="AP5">
        <f>SUM(May!J12)</f>
        <v>8</v>
      </c>
      <c r="AQ5">
        <f>SUM(May!K12)</f>
        <v>14</v>
      </c>
      <c r="AR5">
        <f>SUM(May!L12)</f>
        <v>25</v>
      </c>
      <c r="AS5">
        <f>SUM(May!M12)</f>
        <v>28</v>
      </c>
      <c r="AT5">
        <f>SUM(May!N12)</f>
        <v>30</v>
      </c>
      <c r="AU5">
        <f>SUM(May!O12)</f>
        <v>13</v>
      </c>
      <c r="AV5">
        <f>SUM(May!P12)</f>
        <v>8</v>
      </c>
      <c r="AW5">
        <f>SUM(May!Q12)</f>
        <v>10</v>
      </c>
      <c r="AX5">
        <f>SUM(May!R12)</f>
        <v>20</v>
      </c>
      <c r="AY5">
        <f>SUM(May!S12)</f>
        <v>22</v>
      </c>
      <c r="AZ5">
        <f>SUM(May!T12)</f>
        <v>25</v>
      </c>
      <c r="BA5">
        <f>SUM(May!U12)</f>
        <v>17</v>
      </c>
      <c r="BB5">
        <f>SUM(May!V12)</f>
        <v>20</v>
      </c>
      <c r="BC5">
        <f>SUM(May!W12)</f>
        <v>17</v>
      </c>
      <c r="BD5">
        <f>SUM(May!X12)</f>
        <v>15</v>
      </c>
      <c r="BE5">
        <f>SUM(May!Y12)</f>
        <v>3</v>
      </c>
      <c r="BF5">
        <f>SUM(May!Z12)</f>
        <v>17</v>
      </c>
      <c r="BG5">
        <f>SUM(May!AA12)</f>
        <v>26</v>
      </c>
      <c r="BH5">
        <f>SUM(May!AB12)</f>
        <v>22</v>
      </c>
      <c r="BI5">
        <f>SUM(May!AC12)</f>
        <v>20</v>
      </c>
      <c r="BJ5">
        <f>SUM(May!AD12)</f>
        <v>87</v>
      </c>
      <c r="BK5">
        <f>SUM(May!AE12)</f>
        <v>10</v>
      </c>
      <c r="BL5">
        <f>SUM(May!AF12)</f>
        <v>8</v>
      </c>
      <c r="BM5">
        <f>SUM(June!B12)</f>
        <v>13</v>
      </c>
      <c r="BN5">
        <f>SUM(June!C12)</f>
        <v>14</v>
      </c>
      <c r="BO5">
        <f>SUM(June!D12)</f>
        <v>8</v>
      </c>
      <c r="BP5">
        <f>SUM(June!E12)</f>
        <v>15</v>
      </c>
      <c r="BQ5">
        <f>SUM(June!F12)</f>
        <v>6</v>
      </c>
      <c r="BR5">
        <f>SUM(June!G12)</f>
        <v>4</v>
      </c>
      <c r="BS5">
        <f>SUM(June!H12)</f>
        <v>3</v>
      </c>
      <c r="BT5">
        <f>SUM(June!I12)</f>
        <v>7</v>
      </c>
      <c r="BU5">
        <f>SUM(June!J12)</f>
        <v>7</v>
      </c>
      <c r="BV5">
        <f>SUM(June!K12)</f>
        <v>16</v>
      </c>
      <c r="BW5">
        <f>SUM(June!L12)</f>
        <v>4</v>
      </c>
      <c r="BX5">
        <f>SUM(June!M12)</f>
        <v>7</v>
      </c>
      <c r="BY5">
        <f>SUM(June!N12)</f>
        <v>11</v>
      </c>
      <c r="BZ5">
        <f>SUM(June!O12)</f>
        <v>3</v>
      </c>
      <c r="CA5">
        <f>SUM(June!P12)</f>
        <v>9</v>
      </c>
      <c r="CB5">
        <f>SUM(June!Q12)</f>
        <v>8</v>
      </c>
      <c r="CC5">
        <f>SUM(June!R12)</f>
        <v>11</v>
      </c>
      <c r="CD5">
        <f>SUM(June!S12)</f>
        <v>9</v>
      </c>
      <c r="CE5">
        <f>SUM(June!T12)</f>
        <v>10</v>
      </c>
      <c r="CF5">
        <f>SUM(June!U12)</f>
        <v>4</v>
      </c>
      <c r="CG5">
        <f>SUM(June!V12)</f>
        <v>3</v>
      </c>
      <c r="CH5">
        <f>SUM(June!W12)</f>
        <v>5</v>
      </c>
      <c r="CI5">
        <f>SUM(June!X12)</f>
        <v>7</v>
      </c>
      <c r="CJ5">
        <f>SUM(June!Y12)</f>
        <v>6</v>
      </c>
      <c r="CK5">
        <f>SUM(June!Z12)</f>
        <v>7</v>
      </c>
      <c r="CL5">
        <f>SUM(June!AA12)</f>
        <v>3</v>
      </c>
      <c r="CM5">
        <f>SUM(June!AB12)</f>
        <v>7</v>
      </c>
      <c r="CN5">
        <f>SUM(June!AC12)</f>
        <v>6</v>
      </c>
      <c r="CO5">
        <f>SUM(June!AD12)</f>
        <v>9</v>
      </c>
      <c r="CP5">
        <f>SUM(June!AE12)</f>
        <v>14</v>
      </c>
      <c r="CQ5">
        <f>SUM('July '!B12)</f>
        <v>4</v>
      </c>
      <c r="CR5">
        <f>SUM('July '!C12)</f>
        <v>8</v>
      </c>
      <c r="CS5">
        <f>SUM('July '!D12)</f>
        <v>3</v>
      </c>
      <c r="CT5">
        <f>SUM('July '!E12)</f>
        <v>5</v>
      </c>
      <c r="CU5">
        <f>SUM('July '!F12)</f>
        <v>3</v>
      </c>
      <c r="CV5">
        <f>SUM('July '!G12)</f>
        <v>3</v>
      </c>
      <c r="CW5">
        <f>SUM('July '!H12)</f>
        <v>2</v>
      </c>
      <c r="CX5">
        <f>SUM('July '!I12)</f>
        <v>2</v>
      </c>
      <c r="CY5">
        <f>SUM('July '!J12)</f>
        <v>3</v>
      </c>
      <c r="CZ5">
        <f>SUM('July '!K12)</f>
        <v>3</v>
      </c>
      <c r="DA5">
        <f>SUM('July '!L12)</f>
        <v>1</v>
      </c>
      <c r="DB5">
        <f>SUM('July '!M12)</f>
        <v>3</v>
      </c>
      <c r="DC5">
        <f>SUM('July '!N12)</f>
        <v>1</v>
      </c>
      <c r="DD5">
        <f>SUM('July '!O12)</f>
        <v>4</v>
      </c>
      <c r="DE5">
        <f>SUM('July '!P12)</f>
        <v>8</v>
      </c>
      <c r="DF5">
        <f>SUM('July '!Q12)</f>
        <v>2</v>
      </c>
      <c r="DG5">
        <f>SUM('July '!R12)</f>
        <v>1</v>
      </c>
      <c r="DH5">
        <f>SUM('July '!S12)</f>
        <v>1</v>
      </c>
      <c r="DI5">
        <f>SUM('July '!T12)</f>
        <v>3</v>
      </c>
      <c r="DJ5">
        <f>SUM('July '!U12)</f>
        <v>7</v>
      </c>
      <c r="DK5">
        <f>SUM('July '!V12)</f>
        <v>3</v>
      </c>
      <c r="DL5">
        <f>SUM('July '!W12)</f>
        <v>1</v>
      </c>
      <c r="DM5">
        <f>SUM('July '!X12)</f>
        <v>2</v>
      </c>
      <c r="DN5">
        <f>SUM('July '!Y12)</f>
        <v>4</v>
      </c>
      <c r="DO5">
        <f>SUM('July '!Z12)</f>
        <v>2</v>
      </c>
      <c r="DP5">
        <f>SUM('July '!AA12)</f>
        <v>0</v>
      </c>
      <c r="DQ5">
        <f>SUM('July '!AB12)</f>
        <v>3</v>
      </c>
      <c r="DR5">
        <f>SUM('July '!AC12)</f>
        <v>3</v>
      </c>
      <c r="DS5">
        <f>SUM('July '!AD12)</f>
        <v>3</v>
      </c>
      <c r="DT5">
        <f>SUM('July '!AE12)</f>
        <v>4</v>
      </c>
      <c r="DU5">
        <f>SUM('July '!AF12)</f>
        <v>2</v>
      </c>
      <c r="DV5">
        <f>SUM('August '!B12)</f>
        <v>8</v>
      </c>
      <c r="DW5">
        <f>SUM('August '!C12)</f>
        <v>2</v>
      </c>
      <c r="DX5">
        <f>SUM('August '!D12)</f>
        <v>5</v>
      </c>
      <c r="DY5">
        <f>SUM('August '!E12)</f>
        <v>1</v>
      </c>
      <c r="DZ5">
        <f>SUM('August '!F12)</f>
        <v>1</v>
      </c>
      <c r="EA5">
        <f>SUM('August '!G12)</f>
        <v>2</v>
      </c>
      <c r="EB5">
        <f>SUM('August '!H12)</f>
        <v>3</v>
      </c>
      <c r="EC5">
        <f>SUM('August '!I12)</f>
        <v>0</v>
      </c>
      <c r="ED5">
        <f>SUM('August '!J12)</f>
        <v>4</v>
      </c>
      <c r="EE5">
        <f>SUM('August '!K12)</f>
        <v>1</v>
      </c>
      <c r="EF5">
        <f>SUM('August '!L12)</f>
        <v>4</v>
      </c>
      <c r="EG5">
        <f>SUM('August '!M12)</f>
        <v>3</v>
      </c>
      <c r="EH5">
        <f>SUM('August '!N12)</f>
        <v>2</v>
      </c>
      <c r="EI5">
        <f>SUM('August '!O12)</f>
        <v>9</v>
      </c>
      <c r="EJ5">
        <f>SUM('August '!P12)</f>
        <v>1</v>
      </c>
      <c r="EK5">
        <f>SUM('August '!Q12)</f>
        <v>6</v>
      </c>
      <c r="EL5">
        <f>SUM('August '!R12)</f>
        <v>13</v>
      </c>
      <c r="EM5">
        <f>SUM('August '!S12)</f>
        <v>4</v>
      </c>
      <c r="EN5">
        <f>SUM('August '!T12)</f>
        <v>1</v>
      </c>
      <c r="EO5">
        <f>SUM('August '!U12)</f>
        <v>2</v>
      </c>
      <c r="EP5">
        <f>SUM('August '!V12)</f>
        <v>0</v>
      </c>
      <c r="EQ5">
        <f>SUM('August '!W12)</f>
        <v>0</v>
      </c>
      <c r="ER5">
        <f>SUM('August '!X12)</f>
        <v>2</v>
      </c>
      <c r="ES5">
        <f>SUM('August '!Y12)</f>
        <v>2</v>
      </c>
      <c r="ET5">
        <f>SUM('August '!Z12)</f>
        <v>10</v>
      </c>
      <c r="EU5">
        <f>SUM('August '!AA12)</f>
        <v>15</v>
      </c>
      <c r="EV5">
        <f>SUM('August '!AB12)</f>
        <v>4</v>
      </c>
      <c r="EW5">
        <f>SUM('August '!AC12)</f>
        <v>0</v>
      </c>
      <c r="EX5">
        <f>SUM('August '!AD12)</f>
        <v>0</v>
      </c>
      <c r="EY5">
        <f>SUM('August '!AE12)</f>
        <v>0</v>
      </c>
      <c r="EZ5">
        <f>SUM('August '!AF12)</f>
        <v>3</v>
      </c>
      <c r="FA5">
        <f>SUM(September!B12)</f>
        <v>10</v>
      </c>
      <c r="FB5">
        <f>SUM(September!C12)</f>
        <v>0</v>
      </c>
      <c r="FC5">
        <f>SUM(September!D12)</f>
        <v>0</v>
      </c>
      <c r="FD5">
        <f>SUM(September!E12)</f>
        <v>0</v>
      </c>
      <c r="FE5">
        <f>SUM(September!F12)</f>
        <v>0</v>
      </c>
      <c r="FF5">
        <f>SUM(September!G12)</f>
        <v>0</v>
      </c>
      <c r="FG5">
        <f>SUM(September!H12)</f>
        <v>0</v>
      </c>
      <c r="FH5">
        <f>SUM(September!I12)</f>
        <v>0</v>
      </c>
      <c r="FI5">
        <f>SUM(September!J12)</f>
        <v>0</v>
      </c>
      <c r="FJ5">
        <f>SUM(September!K12)</f>
        <v>0</v>
      </c>
      <c r="FK5">
        <f>SUM(September!L12)</f>
        <v>0</v>
      </c>
      <c r="FL5">
        <f>SUM(September!M12)</f>
        <v>0</v>
      </c>
      <c r="FM5">
        <f>SUM(September!N12)</f>
        <v>0</v>
      </c>
      <c r="FN5">
        <f>SUM(September!O12)</f>
        <v>0</v>
      </c>
      <c r="FO5">
        <f>SUM(September!P12)</f>
        <v>0</v>
      </c>
      <c r="FP5">
        <f>SUM(September!Q12)</f>
        <v>0</v>
      </c>
      <c r="FQ5">
        <f>SUM(September!R12)</f>
        <v>0</v>
      </c>
      <c r="FR5">
        <f>SUM(September!S12)</f>
        <v>0</v>
      </c>
      <c r="FS5">
        <f>SUM(September!T12)</f>
        <v>0</v>
      </c>
      <c r="FT5">
        <f>SUM(September!U12)</f>
        <v>0</v>
      </c>
      <c r="FU5">
        <f>SUM(September!V12)</f>
        <v>0</v>
      </c>
      <c r="FV5">
        <f>SUM(September!W12)</f>
        <v>0</v>
      </c>
      <c r="FW5">
        <f>SUM(September!X12)</f>
        <v>0</v>
      </c>
      <c r="FX5">
        <f>SUM(September!Y12)</f>
        <v>0</v>
      </c>
      <c r="FY5">
        <f>SUM(September!Z12)</f>
        <v>0</v>
      </c>
      <c r="FZ5">
        <f>SUM(September!AA12)</f>
        <v>0</v>
      </c>
      <c r="GA5">
        <f>SUM(September!AB12)</f>
        <v>0</v>
      </c>
      <c r="GB5">
        <f>SUM(September!AC12)</f>
        <v>0</v>
      </c>
      <c r="GC5">
        <f>SUM(September!AD12)</f>
        <v>0</v>
      </c>
      <c r="GD5">
        <f>SUM(September!AE12)</f>
        <v>0</v>
      </c>
    </row>
    <row r="6" spans="1:191" hidden="1" x14ac:dyDescent="0.25">
      <c r="A6" t="s">
        <v>14</v>
      </c>
      <c r="B6">
        <v>24</v>
      </c>
      <c r="C6">
        <v>8</v>
      </c>
      <c r="D6">
        <v>34</v>
      </c>
      <c r="E6">
        <v>9</v>
      </c>
      <c r="F6">
        <v>14</v>
      </c>
      <c r="G6">
        <v>11</v>
      </c>
      <c r="H6">
        <v>15</v>
      </c>
      <c r="I6">
        <v>23</v>
      </c>
      <c r="J6">
        <v>15</v>
      </c>
      <c r="K6">
        <v>6</v>
      </c>
      <c r="L6">
        <v>7</v>
      </c>
      <c r="M6">
        <v>2</v>
      </c>
      <c r="N6">
        <v>3</v>
      </c>
      <c r="O6">
        <v>3</v>
      </c>
      <c r="P6">
        <v>11</v>
      </c>
      <c r="Q6">
        <v>4</v>
      </c>
      <c r="R6">
        <v>17</v>
      </c>
      <c r="S6">
        <v>19</v>
      </c>
      <c r="T6">
        <v>29</v>
      </c>
      <c r="U6">
        <v>33</v>
      </c>
      <c r="V6">
        <v>4</v>
      </c>
      <c r="W6">
        <v>11</v>
      </c>
      <c r="X6">
        <v>12</v>
      </c>
      <c r="Y6">
        <v>13</v>
      </c>
      <c r="Z6">
        <v>25</v>
      </c>
      <c r="AA6">
        <v>16</v>
      </c>
      <c r="AB6">
        <v>42</v>
      </c>
      <c r="AC6">
        <v>32</v>
      </c>
      <c r="AD6">
        <v>31</v>
      </c>
      <c r="AE6">
        <v>29</v>
      </c>
      <c r="AF6">
        <f>SUM(April!AD12+April!AD13)</f>
        <v>25</v>
      </c>
      <c r="AG6">
        <f>SUM(April!AE12+April!AE13)</f>
        <v>21</v>
      </c>
      <c r="AH6">
        <f>SUM(May!B13+May!B14)</f>
        <v>25</v>
      </c>
      <c r="AI6">
        <f>SUM(May!C13+May!C14)</f>
        <v>18</v>
      </c>
      <c r="AJ6">
        <f>SUM(May!D13+May!D14)</f>
        <v>10</v>
      </c>
      <c r="AK6">
        <f>SUM(May!E13+May!E14)</f>
        <v>6</v>
      </c>
      <c r="AL6">
        <f>SUM(May!F13+May!F14)</f>
        <v>8</v>
      </c>
      <c r="AM6">
        <f>SUM(May!G13+May!G14)</f>
        <v>6</v>
      </c>
      <c r="AN6">
        <f>SUM(May!H13+May!H14)</f>
        <v>11</v>
      </c>
      <c r="AO6">
        <f>SUM(May!I13+May!I14)</f>
        <v>46</v>
      </c>
      <c r="AP6">
        <f>SUM(May!J13+May!J14)</f>
        <v>8</v>
      </c>
      <c r="AQ6">
        <f>SUM(May!K13+May!K14)</f>
        <v>4</v>
      </c>
      <c r="AR6">
        <f>SUM(May!L13+May!L14)</f>
        <v>13</v>
      </c>
      <c r="AS6">
        <f>SUM(May!M13+May!M14)</f>
        <v>7</v>
      </c>
      <c r="AT6">
        <f>SUM(May!N13+May!N14)</f>
        <v>17</v>
      </c>
      <c r="AU6">
        <f>SUM(May!O13+May!O14)</f>
        <v>16</v>
      </c>
      <c r="AV6">
        <f>SUM(May!P13+May!P14)</f>
        <v>12</v>
      </c>
      <c r="AW6">
        <f>SUM(May!Q13+May!Q14)</f>
        <v>41</v>
      </c>
      <c r="AX6">
        <f>SUM(May!R13+May!R14)</f>
        <v>14</v>
      </c>
      <c r="AY6">
        <f>SUM(May!S13+May!S14)</f>
        <v>15</v>
      </c>
      <c r="AZ6">
        <f>SUM(May!T13+May!T14)</f>
        <v>16</v>
      </c>
      <c r="BA6">
        <f>SUM(May!U13+May!U14)</f>
        <v>8</v>
      </c>
      <c r="BB6">
        <f>SUM(May!V13+May!V14)</f>
        <v>10</v>
      </c>
      <c r="BC6">
        <f>SUM(May!W13+May!W14)</f>
        <v>19</v>
      </c>
      <c r="BD6">
        <f>SUM(May!X13+May!X14)</f>
        <v>4</v>
      </c>
      <c r="BE6">
        <f>SUM(May!Y13+May!Y14)</f>
        <v>11</v>
      </c>
      <c r="BF6">
        <f>SUM(May!Z13+May!Z14)</f>
        <v>0</v>
      </c>
      <c r="BG6">
        <f>SUM(May!AA13+May!AA14)</f>
        <v>17</v>
      </c>
      <c r="BH6">
        <f>SUM(May!AB13+May!AB14)</f>
        <v>17</v>
      </c>
      <c r="BI6">
        <f>SUM(May!AC13+May!AC14)</f>
        <v>4</v>
      </c>
      <c r="BJ6">
        <f>SUM(May!AD13+May!AD14)</f>
        <v>1</v>
      </c>
      <c r="BK6">
        <f>SUM(May!AE13+May!AE14)</f>
        <v>13</v>
      </c>
      <c r="BL6">
        <f>SUM(May!AF13+May!AF14)</f>
        <v>13</v>
      </c>
      <c r="BM6">
        <f>SUM(June!B13+June!B14)</f>
        <v>20</v>
      </c>
      <c r="BN6">
        <f>SUM(June!C13+June!C14)</f>
        <v>7</v>
      </c>
      <c r="BO6">
        <f>SUM(June!D13+June!D14)</f>
        <v>6</v>
      </c>
      <c r="BP6">
        <f>SUM(June!E13+June!E14)</f>
        <v>8</v>
      </c>
      <c r="BQ6">
        <f>SUM(June!F13+June!F14)</f>
        <v>11</v>
      </c>
      <c r="BR6">
        <f>SUM(June!G13+June!G14)</f>
        <v>12</v>
      </c>
      <c r="BS6">
        <f>SUM(June!H13+June!H14)</f>
        <v>8</v>
      </c>
      <c r="BT6">
        <f>SUM(June!I13+June!I14)</f>
        <v>12</v>
      </c>
      <c r="BU6">
        <f>SUM(June!J13+June!J14)</f>
        <v>7</v>
      </c>
      <c r="BV6">
        <f>SUM(June!K13+June!K14)</f>
        <v>12</v>
      </c>
      <c r="BW6">
        <f>SUM(June!L13+June!L14)</f>
        <v>5</v>
      </c>
      <c r="BX6">
        <f>SUM(June!M13+June!M14)</f>
        <v>6</v>
      </c>
      <c r="BY6">
        <f>SUM(June!N13+June!N14)</f>
        <v>14</v>
      </c>
      <c r="BZ6">
        <f>SUM(June!O13+June!O14)</f>
        <v>14</v>
      </c>
      <c r="CA6">
        <f>SUM(June!P13+June!P14)</f>
        <v>11</v>
      </c>
      <c r="CB6">
        <f>SUM(June!Q13+June!Q14)</f>
        <v>2</v>
      </c>
      <c r="CC6">
        <f>SUM(June!R13+June!R14)</f>
        <v>12</v>
      </c>
      <c r="CD6">
        <f>SUM(June!S13+June!S14)</f>
        <v>14</v>
      </c>
      <c r="CE6">
        <f>SUM(June!T13+June!T14)</f>
        <v>0</v>
      </c>
      <c r="CF6">
        <f>SUM(June!U13+June!U14)</f>
        <v>11</v>
      </c>
      <c r="CG6">
        <f>SUM(June!V13+June!V14)</f>
        <v>2</v>
      </c>
      <c r="CH6">
        <f>SUM(June!W13+June!W14)</f>
        <v>6</v>
      </c>
      <c r="CI6">
        <f>SUM(June!X13+June!X14)</f>
        <v>16</v>
      </c>
      <c r="CJ6">
        <f>SUM(June!Y13+June!Y14)</f>
        <v>8</v>
      </c>
      <c r="CK6">
        <f>SUM(June!Z13+June!Z14)</f>
        <v>2</v>
      </c>
      <c r="CL6">
        <f>SUM(June!AA13+June!AA14)</f>
        <v>15</v>
      </c>
      <c r="CM6">
        <f>SUM(June!AB13+June!AB14)</f>
        <v>24</v>
      </c>
      <c r="CN6">
        <f>SUM(June!AC13+June!AC14)</f>
        <v>19</v>
      </c>
      <c r="CO6">
        <f>SUM(June!AD13+June!AD14)</f>
        <v>19</v>
      </c>
      <c r="CP6">
        <f>SUM(June!AE13+June!AE14)</f>
        <v>2</v>
      </c>
      <c r="CQ6">
        <f>SUM('July '!B13+'July '!B14)</f>
        <v>7</v>
      </c>
      <c r="CR6">
        <f>SUM('July '!C13+'July '!C14)</f>
        <v>3</v>
      </c>
      <c r="CS6">
        <f>SUM('July '!D13+'July '!D14)</f>
        <v>3</v>
      </c>
      <c r="CT6">
        <f>SUM('July '!E13+'July '!E14)</f>
        <v>11</v>
      </c>
      <c r="CU6">
        <f>SUM('July '!F13+'July '!F14)</f>
        <v>7</v>
      </c>
      <c r="CV6">
        <f>SUM('July '!G13+'July '!G14)</f>
        <v>3</v>
      </c>
      <c r="CW6">
        <f>SUM('July '!H13+'July '!H14)</f>
        <v>4</v>
      </c>
      <c r="CX6">
        <f>SUM('July '!I13+'July '!I14)</f>
        <v>11</v>
      </c>
      <c r="CY6">
        <f>SUM('July '!J13+'July '!J14)</f>
        <v>11</v>
      </c>
      <c r="CZ6">
        <f>SUM('July '!K13+'July '!K14)</f>
        <v>18</v>
      </c>
      <c r="DA6">
        <f>SUM('July '!L13+'July '!L14)</f>
        <v>6</v>
      </c>
      <c r="DB6">
        <f>SUM('July '!M13+'July '!M14)</f>
        <v>6</v>
      </c>
      <c r="DC6">
        <f>SUM('July '!N13+'July '!N14)</f>
        <v>0</v>
      </c>
      <c r="DD6">
        <f>SUM('July '!O13+'July '!O14)</f>
        <v>3</v>
      </c>
      <c r="DE6">
        <f>SUM('July '!P13+'July '!P14)</f>
        <v>9</v>
      </c>
      <c r="DF6">
        <f>SUM('July '!Q13+'July '!Q14)</f>
        <v>2</v>
      </c>
      <c r="DG6">
        <f>SUM('July '!R13+'July '!R14)</f>
        <v>0</v>
      </c>
      <c r="DH6">
        <f>SUM('July '!S13+'July '!S14)</f>
        <v>30</v>
      </c>
      <c r="DI6">
        <f>SUM('July '!T13+'July '!T14)</f>
        <v>8</v>
      </c>
      <c r="DJ6">
        <f>SUM('July '!U13+'July '!U14)</f>
        <v>1</v>
      </c>
      <c r="DK6">
        <f>SUM('July '!V13+'July '!V14)</f>
        <v>14</v>
      </c>
      <c r="DL6">
        <f>SUM('July '!W13+'July '!W14)</f>
        <v>13</v>
      </c>
      <c r="DM6">
        <f>SUM('July '!X13+'July '!X14)</f>
        <v>3</v>
      </c>
      <c r="DN6">
        <f>SUM('July '!Y13+'July '!Y14)</f>
        <v>10</v>
      </c>
      <c r="DO6">
        <f>SUM('July '!Z13+'July '!Z14)</f>
        <v>12</v>
      </c>
      <c r="DP6">
        <f>SUM('July '!AA13+'July '!AA14)</f>
        <v>9</v>
      </c>
      <c r="DQ6">
        <f>SUM('July '!AB13+'July '!AB14)</f>
        <v>21</v>
      </c>
      <c r="DR6">
        <f>SUM('July '!AC13+'July '!AC14)</f>
        <v>15</v>
      </c>
      <c r="DS6">
        <f>SUM('July '!AD13+'July '!AD14)</f>
        <v>3</v>
      </c>
      <c r="DT6">
        <f>SUM('July '!AE13+'July '!AE14)</f>
        <v>6</v>
      </c>
      <c r="DU6">
        <f>SUM('July '!AF13+'July '!AF14)</f>
        <v>27</v>
      </c>
      <c r="DV6">
        <f>SUM('August '!B13+'August '!B14)</f>
        <v>9</v>
      </c>
      <c r="DW6">
        <f>SUM('August '!C13+'August '!C14)</f>
        <v>11</v>
      </c>
      <c r="DX6">
        <f>SUM('August '!D13+'August '!D14)</f>
        <v>8</v>
      </c>
      <c r="DY6">
        <f>SUM('August '!E13+'August '!E14)</f>
        <v>21</v>
      </c>
      <c r="DZ6">
        <f>SUM('August '!F13+'August '!F14)</f>
        <v>12</v>
      </c>
      <c r="EA6">
        <f>SUM('August '!G13+'August '!G14)</f>
        <v>0</v>
      </c>
      <c r="EB6">
        <f>SUM('August '!H13+'August '!H14)</f>
        <v>10</v>
      </c>
      <c r="EC6">
        <f>SUM('August '!I13+'August '!I14)</f>
        <v>4</v>
      </c>
      <c r="ED6">
        <f>SUM('August '!J13+'August '!J14)</f>
        <v>18</v>
      </c>
      <c r="EE6">
        <f>SUM('August '!K13+'August '!K14)</f>
        <v>5</v>
      </c>
      <c r="EF6">
        <f>SUM('August '!L13+'August '!L14)</f>
        <v>16</v>
      </c>
      <c r="EG6">
        <f>SUM('August '!M13+'August '!M14)</f>
        <v>13</v>
      </c>
      <c r="EH6">
        <f>SUM('August '!N13+'August '!N14)</f>
        <v>23</v>
      </c>
      <c r="EI6">
        <f>SUM('August '!O13+'August '!O14)</f>
        <v>6</v>
      </c>
      <c r="EJ6">
        <f>SUM('August '!P13+'August '!P14)</f>
        <v>24</v>
      </c>
      <c r="EK6">
        <f>SUM('August '!Q13+'August '!Q14)</f>
        <v>7</v>
      </c>
      <c r="EL6">
        <f>SUM('August '!R13+'August '!R14)</f>
        <v>31</v>
      </c>
      <c r="EM6">
        <f>SUM('August '!S13+'August '!S14)</f>
        <v>35</v>
      </c>
      <c r="EN6">
        <f>SUM('August '!T13+'August '!T14)</f>
        <v>19</v>
      </c>
      <c r="EO6">
        <f>SUM('August '!U13+'August '!U14)</f>
        <v>8</v>
      </c>
      <c r="EP6">
        <f>SUM('August '!V13+'August '!V14)</f>
        <v>0</v>
      </c>
      <c r="EQ6">
        <f>SUM('August '!W13+'August '!W14)</f>
        <v>0</v>
      </c>
      <c r="ER6">
        <f>SUM('August '!X13+'August '!X14)</f>
        <v>9</v>
      </c>
      <c r="ES6">
        <f>SUM('August '!Y13+'August '!Y14)</f>
        <v>7</v>
      </c>
      <c r="ET6">
        <f>SUM('August '!Z13+'August '!Z14)</f>
        <v>23</v>
      </c>
      <c r="EU6">
        <f>SUM('August '!AA13+'August '!AA14)</f>
        <v>5</v>
      </c>
      <c r="EV6">
        <f>SUM('August '!AB13+'August '!AB14)</f>
        <v>11</v>
      </c>
      <c r="EW6">
        <f>SUM('August '!AC13+'August '!AC14)</f>
        <v>0</v>
      </c>
      <c r="EX6">
        <f>SUM('August '!AD13+'August '!AD14)</f>
        <v>0</v>
      </c>
      <c r="EY6">
        <f>SUM('August '!AE13+'August '!AE14)</f>
        <v>0</v>
      </c>
      <c r="EZ6">
        <f>SUM('August '!AF13+'August '!AF14)</f>
        <v>4</v>
      </c>
      <c r="FA6">
        <f>SUM(September!B13+September!B14)</f>
        <v>20</v>
      </c>
      <c r="FB6">
        <f>SUM(September!C13+September!C14)</f>
        <v>0</v>
      </c>
      <c r="FC6">
        <f>SUM(September!D13+September!D14)</f>
        <v>0</v>
      </c>
      <c r="FD6">
        <f>SUM(September!E13+September!E14)</f>
        <v>0</v>
      </c>
      <c r="FE6">
        <f>SUM(September!F13+September!F14)</f>
        <v>0</v>
      </c>
      <c r="FF6">
        <f>SUM(September!G13+September!G14)</f>
        <v>0</v>
      </c>
      <c r="FG6">
        <f>SUM(September!H13+September!H14)</f>
        <v>0</v>
      </c>
      <c r="FH6">
        <f>SUM(September!I13+September!I14)</f>
        <v>0</v>
      </c>
      <c r="FI6">
        <f>SUM(September!J13+September!J14)</f>
        <v>0</v>
      </c>
      <c r="FJ6">
        <f>SUM(September!K13+September!K14)</f>
        <v>0</v>
      </c>
      <c r="FK6">
        <f>SUM(September!L13+September!L14)</f>
        <v>0</v>
      </c>
      <c r="FL6">
        <f>SUM(September!M13+September!M14)</f>
        <v>0</v>
      </c>
      <c r="FM6">
        <f>SUM(September!N13+September!N14)</f>
        <v>0</v>
      </c>
      <c r="FN6">
        <f>SUM(September!O13+September!O14)</f>
        <v>0</v>
      </c>
      <c r="FO6">
        <f>SUM(September!P13+September!P14)</f>
        <v>0</v>
      </c>
      <c r="FP6">
        <f>SUM(September!Q13+September!Q14)</f>
        <v>0</v>
      </c>
      <c r="FQ6">
        <f>SUM(September!R13+September!R14)</f>
        <v>0</v>
      </c>
      <c r="FR6">
        <f>SUM(September!S13+September!S14)</f>
        <v>0</v>
      </c>
      <c r="FS6">
        <f>SUM(September!T13+September!T14)</f>
        <v>0</v>
      </c>
      <c r="FT6">
        <f>SUM(September!U13+September!U14)</f>
        <v>0</v>
      </c>
      <c r="FU6">
        <f>SUM(September!V13+September!V14)</f>
        <v>0</v>
      </c>
      <c r="FV6">
        <f>SUM(September!W13+September!W14)</f>
        <v>0</v>
      </c>
      <c r="FW6">
        <f>SUM(September!X13+September!X14)</f>
        <v>0</v>
      </c>
      <c r="FX6">
        <f>SUM(September!Y13+September!Y14)</f>
        <v>0</v>
      </c>
      <c r="FY6">
        <f>SUM(September!Z13+September!Z14)</f>
        <v>0</v>
      </c>
      <c r="FZ6">
        <f>SUM(September!AA13+September!AA14)</f>
        <v>0</v>
      </c>
      <c r="GA6">
        <f>SUM(September!AB13+September!AB14)</f>
        <v>0</v>
      </c>
      <c r="GB6">
        <f>SUM(September!AC13+September!AC14)</f>
        <v>0</v>
      </c>
      <c r="GC6">
        <f>SUM(September!AD13+September!AD14)</f>
        <v>0</v>
      </c>
      <c r="GD6">
        <f>SUM(September!AE13+September!AE14)</f>
        <v>0</v>
      </c>
    </row>
    <row r="7" spans="1:191" hidden="1" x14ac:dyDescent="0.25"/>
    <row r="8" spans="1:191" hidden="1" x14ac:dyDescent="0.25"/>
    <row r="9" spans="1:191" hidden="1" x14ac:dyDescent="0.25">
      <c r="D9" s="7"/>
    </row>
    <row r="10" spans="1:191" hidden="1" x14ac:dyDescent="0.25">
      <c r="A10" s="9" t="s">
        <v>12</v>
      </c>
      <c r="B10" s="8">
        <v>43920</v>
      </c>
      <c r="C10" s="8">
        <v>43921</v>
      </c>
      <c r="D10" s="8">
        <v>43922</v>
      </c>
      <c r="E10" s="8">
        <v>43923</v>
      </c>
      <c r="F10" s="8">
        <v>43924</v>
      </c>
      <c r="G10" s="8">
        <v>43925</v>
      </c>
      <c r="H10" s="8">
        <v>43926</v>
      </c>
      <c r="I10" s="8">
        <v>43927</v>
      </c>
      <c r="J10" s="8">
        <v>43928</v>
      </c>
      <c r="K10" s="8">
        <v>43929</v>
      </c>
      <c r="L10" s="8">
        <v>43930</v>
      </c>
      <c r="M10" s="8">
        <v>43931</v>
      </c>
      <c r="N10" s="8">
        <v>43932</v>
      </c>
      <c r="O10" s="8">
        <v>43933</v>
      </c>
      <c r="P10" s="8">
        <v>43934</v>
      </c>
      <c r="Q10" s="8">
        <v>43935</v>
      </c>
      <c r="R10" s="8">
        <v>43936</v>
      </c>
      <c r="S10" s="8">
        <v>43937</v>
      </c>
      <c r="T10" s="8">
        <v>43938</v>
      </c>
      <c r="U10" s="8">
        <v>43939</v>
      </c>
      <c r="V10" s="8">
        <v>43940</v>
      </c>
      <c r="W10" s="8">
        <v>43941</v>
      </c>
      <c r="X10" s="8">
        <v>43942</v>
      </c>
      <c r="Y10" s="8">
        <v>43943</v>
      </c>
      <c r="Z10" s="8">
        <v>43944</v>
      </c>
      <c r="AA10" s="8">
        <v>43945</v>
      </c>
      <c r="AB10" s="8">
        <v>43946</v>
      </c>
      <c r="AC10" s="8">
        <v>43947</v>
      </c>
      <c r="AD10" s="8">
        <v>43948</v>
      </c>
      <c r="AE10" s="8">
        <v>43949</v>
      </c>
      <c r="AF10" s="8">
        <v>43950</v>
      </c>
      <c r="AG10" s="8">
        <v>43951</v>
      </c>
      <c r="AH10" s="8">
        <v>43952</v>
      </c>
      <c r="AI10" s="8">
        <v>43953</v>
      </c>
      <c r="AJ10" s="8">
        <v>43954</v>
      </c>
      <c r="AK10" s="8">
        <v>43955</v>
      </c>
      <c r="AL10" s="8">
        <v>43956</v>
      </c>
      <c r="AM10" s="8">
        <v>43957</v>
      </c>
      <c r="AN10" s="8">
        <v>43958</v>
      </c>
      <c r="AO10" s="8">
        <v>43959</v>
      </c>
      <c r="AP10" s="8">
        <v>43960</v>
      </c>
      <c r="AQ10" s="8">
        <v>43961</v>
      </c>
      <c r="AR10" s="8">
        <v>43962</v>
      </c>
      <c r="AS10" s="8">
        <v>43963</v>
      </c>
      <c r="AT10" s="8">
        <v>43964</v>
      </c>
      <c r="AU10" s="8">
        <v>43965</v>
      </c>
      <c r="AV10" s="8">
        <v>43966</v>
      </c>
      <c r="AW10" s="8">
        <v>43967</v>
      </c>
      <c r="AX10" s="8">
        <v>43968</v>
      </c>
      <c r="AY10" s="8">
        <v>43969</v>
      </c>
      <c r="AZ10" s="8">
        <v>43970</v>
      </c>
      <c r="BA10" s="8">
        <v>43971</v>
      </c>
      <c r="BB10" s="8">
        <v>43972</v>
      </c>
      <c r="BC10" s="8">
        <v>43973</v>
      </c>
      <c r="BD10" s="8">
        <v>43974</v>
      </c>
      <c r="BE10" s="8">
        <v>43975</v>
      </c>
      <c r="BF10" s="8">
        <v>43976</v>
      </c>
      <c r="BG10" s="8">
        <v>43977</v>
      </c>
      <c r="BH10" s="8">
        <v>43978</v>
      </c>
      <c r="BI10" s="8">
        <v>43979</v>
      </c>
      <c r="BJ10" s="8">
        <v>43980</v>
      </c>
      <c r="BK10" s="8">
        <v>43981</v>
      </c>
      <c r="BL10" s="8">
        <v>43982</v>
      </c>
      <c r="BM10" s="8">
        <v>43983</v>
      </c>
      <c r="BN10" s="8">
        <v>43984</v>
      </c>
      <c r="BO10" s="8">
        <v>43985</v>
      </c>
      <c r="BP10" s="8">
        <v>43986</v>
      </c>
      <c r="BQ10" s="8">
        <v>43987</v>
      </c>
      <c r="BR10" s="8">
        <v>43988</v>
      </c>
      <c r="BS10" s="8">
        <v>43989</v>
      </c>
      <c r="BT10" s="8">
        <v>43990</v>
      </c>
      <c r="BU10" s="8">
        <v>43991</v>
      </c>
      <c r="BV10" s="8">
        <v>43992</v>
      </c>
      <c r="BW10" s="8">
        <v>43993</v>
      </c>
      <c r="BX10" s="8">
        <v>43994</v>
      </c>
      <c r="BY10" s="8">
        <v>43995</v>
      </c>
      <c r="BZ10" s="8">
        <v>43996</v>
      </c>
      <c r="CA10" s="8">
        <v>43997</v>
      </c>
      <c r="CB10" s="8">
        <v>43998</v>
      </c>
      <c r="CC10" s="8">
        <v>43999</v>
      </c>
      <c r="CD10" s="8">
        <v>44000</v>
      </c>
      <c r="CE10" s="8">
        <v>44001</v>
      </c>
      <c r="CF10" s="8">
        <v>44002</v>
      </c>
      <c r="CG10" s="8">
        <v>44003</v>
      </c>
      <c r="CH10" s="8">
        <v>44004</v>
      </c>
      <c r="CI10" s="8">
        <v>44005</v>
      </c>
      <c r="CJ10" s="8">
        <v>44006</v>
      </c>
      <c r="CK10" s="8">
        <v>44007</v>
      </c>
      <c r="CL10" s="8">
        <v>44008</v>
      </c>
      <c r="CM10" s="8">
        <v>44009</v>
      </c>
      <c r="CN10" s="8">
        <v>44010</v>
      </c>
      <c r="CO10" s="8">
        <v>44011</v>
      </c>
      <c r="CP10" s="8">
        <v>44012</v>
      </c>
      <c r="CQ10" s="8">
        <v>44013</v>
      </c>
      <c r="CR10" s="8">
        <v>44014</v>
      </c>
      <c r="CS10" s="8">
        <v>44015</v>
      </c>
      <c r="CT10" s="8">
        <v>44016</v>
      </c>
      <c r="CU10" s="8">
        <v>44017</v>
      </c>
      <c r="CV10" s="8">
        <v>44018</v>
      </c>
      <c r="CW10" s="8">
        <v>44019</v>
      </c>
      <c r="CX10" s="8">
        <v>44020</v>
      </c>
      <c r="CY10" s="8">
        <v>44021</v>
      </c>
      <c r="CZ10" s="8">
        <v>44022</v>
      </c>
      <c r="DA10" s="8">
        <v>44023</v>
      </c>
      <c r="DB10" s="8">
        <v>44024</v>
      </c>
      <c r="DC10" s="8">
        <v>44025</v>
      </c>
      <c r="DD10" s="8">
        <v>44026</v>
      </c>
      <c r="DE10" s="8">
        <v>44027</v>
      </c>
      <c r="DF10" s="8">
        <v>44028</v>
      </c>
      <c r="DG10" s="8">
        <v>44029</v>
      </c>
      <c r="DH10" s="8">
        <v>44030</v>
      </c>
      <c r="DI10" s="8">
        <v>44031</v>
      </c>
      <c r="DJ10" s="8">
        <v>44032</v>
      </c>
      <c r="DK10" s="8">
        <v>44033</v>
      </c>
      <c r="DL10" s="8">
        <v>44034</v>
      </c>
      <c r="DM10" s="8">
        <v>44035</v>
      </c>
      <c r="DN10" s="8">
        <v>44036</v>
      </c>
      <c r="DO10" s="8">
        <v>44037</v>
      </c>
      <c r="DP10" s="8">
        <v>44038</v>
      </c>
      <c r="DQ10" s="8">
        <v>44039</v>
      </c>
      <c r="DR10" s="8">
        <v>44040</v>
      </c>
      <c r="DS10" s="8">
        <v>44041</v>
      </c>
      <c r="DT10" s="8">
        <v>44042</v>
      </c>
      <c r="DU10" s="8">
        <v>44043</v>
      </c>
      <c r="DV10" s="8">
        <v>44044</v>
      </c>
      <c r="DW10" s="8">
        <v>44045</v>
      </c>
      <c r="DX10" s="8">
        <v>44046</v>
      </c>
      <c r="DY10" s="8">
        <v>44047</v>
      </c>
      <c r="DZ10" s="8">
        <v>44048</v>
      </c>
      <c r="EA10" s="8">
        <v>44049</v>
      </c>
      <c r="EB10" s="8">
        <v>44050</v>
      </c>
      <c r="EC10" s="8">
        <v>44051</v>
      </c>
      <c r="ED10" s="8">
        <v>44052</v>
      </c>
      <c r="EE10" s="8">
        <v>44053</v>
      </c>
      <c r="EF10" s="8">
        <v>44054</v>
      </c>
      <c r="EG10" s="8">
        <v>44055</v>
      </c>
      <c r="EH10" s="8">
        <v>44056</v>
      </c>
      <c r="EI10" s="8">
        <v>44057</v>
      </c>
      <c r="EJ10" s="8">
        <v>44058</v>
      </c>
      <c r="EK10" s="8">
        <v>44059</v>
      </c>
      <c r="EL10" s="8">
        <v>44060</v>
      </c>
      <c r="EM10" s="8">
        <v>44061</v>
      </c>
      <c r="EN10" s="8">
        <v>44062</v>
      </c>
      <c r="EO10" s="8">
        <v>44063</v>
      </c>
      <c r="EP10" s="8">
        <v>44064</v>
      </c>
      <c r="EQ10" s="8">
        <v>44065</v>
      </c>
      <c r="ER10" s="8">
        <v>44066</v>
      </c>
      <c r="ES10" s="8">
        <v>44067</v>
      </c>
      <c r="ET10" s="8">
        <v>44068</v>
      </c>
      <c r="EU10" s="8">
        <v>44069</v>
      </c>
      <c r="EV10" s="8">
        <v>44070</v>
      </c>
      <c r="EW10" s="8">
        <v>44071</v>
      </c>
      <c r="EX10" s="8">
        <v>44072</v>
      </c>
      <c r="EY10" s="8">
        <v>44073</v>
      </c>
      <c r="EZ10" s="8">
        <v>44074</v>
      </c>
      <c r="FA10" s="8">
        <v>44075</v>
      </c>
      <c r="FB10" s="8">
        <v>44076</v>
      </c>
      <c r="FC10" s="8">
        <v>44077</v>
      </c>
      <c r="FD10" s="8">
        <v>44078</v>
      </c>
      <c r="FE10" s="8">
        <v>44079</v>
      </c>
      <c r="FF10" s="8">
        <v>44080</v>
      </c>
      <c r="FG10" s="8">
        <v>44081</v>
      </c>
      <c r="FH10" s="8">
        <v>44082</v>
      </c>
      <c r="FI10" s="8">
        <v>44083</v>
      </c>
      <c r="FJ10" s="8">
        <v>44084</v>
      </c>
      <c r="FK10" s="8">
        <v>44085</v>
      </c>
      <c r="FL10" s="8">
        <v>44086</v>
      </c>
      <c r="FM10" s="8">
        <v>44087</v>
      </c>
      <c r="FN10" s="8">
        <v>44088</v>
      </c>
      <c r="FO10" s="8">
        <v>44089</v>
      </c>
      <c r="FP10" s="8">
        <v>44090</v>
      </c>
      <c r="FQ10" s="8">
        <v>44091</v>
      </c>
      <c r="FR10" s="8">
        <v>44092</v>
      </c>
      <c r="FS10" s="8">
        <v>44093</v>
      </c>
      <c r="FT10" s="8">
        <v>44094</v>
      </c>
      <c r="FU10" s="8">
        <v>44095</v>
      </c>
      <c r="FV10" s="8">
        <v>44096</v>
      </c>
      <c r="FW10" s="8">
        <v>44097</v>
      </c>
      <c r="FX10" s="8">
        <v>44098</v>
      </c>
      <c r="FY10" s="8">
        <v>44099</v>
      </c>
      <c r="FZ10" s="8">
        <v>44100</v>
      </c>
      <c r="GA10" s="8">
        <v>44101</v>
      </c>
      <c r="GB10" s="8">
        <v>44102</v>
      </c>
      <c r="GC10" s="8">
        <v>44103</v>
      </c>
      <c r="GD10" s="8">
        <v>44104</v>
      </c>
      <c r="GE10" s="8">
        <v>44105</v>
      </c>
      <c r="GF10" s="8">
        <v>44106</v>
      </c>
    </row>
    <row r="11" spans="1:191" s="67" customFormat="1" hidden="1" x14ac:dyDescent="0.25">
      <c r="A11" s="140" t="s">
        <v>75</v>
      </c>
      <c r="D11" s="67">
        <v>144</v>
      </c>
      <c r="E11" s="67">
        <v>62</v>
      </c>
      <c r="F11" s="67">
        <v>78</v>
      </c>
      <c r="G11" s="67">
        <v>112</v>
      </c>
      <c r="H11" s="67">
        <v>87</v>
      </c>
      <c r="I11" s="67">
        <v>69</v>
      </c>
      <c r="J11" s="67">
        <v>78</v>
      </c>
      <c r="K11" s="67">
        <v>44</v>
      </c>
      <c r="L11" s="67">
        <v>50</v>
      </c>
      <c r="M11" s="67">
        <v>56</v>
      </c>
      <c r="N11" s="67">
        <v>59</v>
      </c>
      <c r="O11" s="67">
        <v>70</v>
      </c>
      <c r="P11" s="67">
        <v>64</v>
      </c>
      <c r="Q11" s="67">
        <v>66</v>
      </c>
      <c r="R11" s="67">
        <v>61</v>
      </c>
      <c r="S11" s="67">
        <v>74</v>
      </c>
      <c r="T11" s="67">
        <v>75</v>
      </c>
      <c r="U11" s="67">
        <v>85</v>
      </c>
      <c r="V11" s="67">
        <v>62</v>
      </c>
      <c r="W11" s="67">
        <v>59</v>
      </c>
      <c r="X11" s="67">
        <v>55</v>
      </c>
      <c r="Y11" s="67">
        <v>84</v>
      </c>
      <c r="Z11" s="67">
        <v>62</v>
      </c>
      <c r="AA11" s="67">
        <v>74</v>
      </c>
      <c r="AB11" s="67">
        <v>75</v>
      </c>
      <c r="AC11" s="67">
        <v>86</v>
      </c>
      <c r="AD11" s="67">
        <v>91</v>
      </c>
      <c r="AE11" s="67">
        <v>148</v>
      </c>
      <c r="AF11" s="67">
        <v>64</v>
      </c>
      <c r="AG11" s="67">
        <v>120</v>
      </c>
      <c r="AH11" s="67">
        <f>SUM(May!B21)</f>
        <v>83</v>
      </c>
      <c r="AI11" s="67">
        <f>SUM(May!C21)</f>
        <v>80</v>
      </c>
      <c r="AJ11" s="67">
        <f>SUM(May!D21)</f>
        <v>90</v>
      </c>
      <c r="AK11" s="67">
        <f>SUM(May!E21)</f>
        <v>85</v>
      </c>
      <c r="AL11" s="67">
        <f>SUM(May!F21)</f>
        <v>74</v>
      </c>
      <c r="AM11" s="67">
        <f>SUM(May!G21)</f>
        <v>78</v>
      </c>
      <c r="AN11" s="67">
        <f>SUM(May!H21)</f>
        <v>74</v>
      </c>
      <c r="AO11" s="67">
        <f>SUM(May!I21)</f>
        <v>89</v>
      </c>
      <c r="AP11" s="67">
        <f>SUM(May!J21)</f>
        <v>84</v>
      </c>
      <c r="AQ11" s="67">
        <f>SUM(May!K21)</f>
        <v>71</v>
      </c>
      <c r="AR11" s="67">
        <f>SUM(May!L21)</f>
        <v>59</v>
      </c>
      <c r="AS11" s="67">
        <f>SUM(May!M21)</f>
        <v>43</v>
      </c>
      <c r="AT11" s="67">
        <f>SUM(May!N21)</f>
        <v>101</v>
      </c>
      <c r="AU11" s="67">
        <f>SUM(May!O21)</f>
        <v>40</v>
      </c>
      <c r="AV11" s="67">
        <f>SUM(May!P21)</f>
        <v>79</v>
      </c>
      <c r="AW11" s="67">
        <f>SUM(May!Q21)</f>
        <v>68</v>
      </c>
      <c r="AX11" s="67">
        <f>SUM(May!R21)</f>
        <v>41</v>
      </c>
      <c r="AY11" s="67">
        <f>SUM(May!S21)</f>
        <v>70</v>
      </c>
      <c r="AZ11" s="67">
        <f>SUM(May!T21)</f>
        <v>61</v>
      </c>
      <c r="BA11" s="67">
        <f>SUM(May!U21)</f>
        <v>50</v>
      </c>
      <c r="BB11" s="67">
        <f>SUM(May!V21)</f>
        <v>40</v>
      </c>
      <c r="BC11" s="67">
        <f>SUM(May!W21)</f>
        <v>53</v>
      </c>
      <c r="BD11" s="67">
        <f>SUM(May!X21)</f>
        <v>94</v>
      </c>
      <c r="BE11" s="67">
        <f>SUM(May!Y21)</f>
        <v>62</v>
      </c>
      <c r="BF11" s="67">
        <f>SUM(May!Z21)</f>
        <v>49</v>
      </c>
      <c r="BG11" s="67">
        <f>SUM(May!AA21)</f>
        <v>81</v>
      </c>
      <c r="BH11" s="67">
        <f>SUM(May!AB21)</f>
        <v>72</v>
      </c>
      <c r="BI11" s="67">
        <f>SUM(May!AC21)</f>
        <v>78</v>
      </c>
      <c r="BJ11" s="67">
        <f>SUM(May!AD21)</f>
        <v>80</v>
      </c>
      <c r="BK11" s="67">
        <f>SUM(May!AE21)</f>
        <v>54</v>
      </c>
      <c r="BL11" s="67">
        <f>SUM(May!AF21)</f>
        <v>65</v>
      </c>
      <c r="BM11" s="67">
        <f>SUM(June!B21)</f>
        <v>77</v>
      </c>
      <c r="BN11" s="67">
        <f>SUM(June!C21)</f>
        <v>51</v>
      </c>
      <c r="BO11" s="67">
        <f>SUM(June!D21)</f>
        <v>108</v>
      </c>
      <c r="BP11" s="67">
        <f>SUM(June!E21)</f>
        <v>134</v>
      </c>
      <c r="BQ11" s="67">
        <f>SUM(June!F21)</f>
        <v>113</v>
      </c>
      <c r="BR11" s="67">
        <f>SUM(June!G21)</f>
        <v>100</v>
      </c>
      <c r="BS11" s="67">
        <f>SUM(June!H21)</f>
        <v>146</v>
      </c>
      <c r="BT11" s="67">
        <f>SUM(June!I21)</f>
        <v>122</v>
      </c>
      <c r="BU11" s="67">
        <f>SUM(June!J21)</f>
        <v>227</v>
      </c>
      <c r="BV11" s="67">
        <f>SUM(June!K21)</f>
        <v>128</v>
      </c>
      <c r="BW11" s="67">
        <f>SUM(June!L21)</f>
        <v>112</v>
      </c>
      <c r="BX11" s="67">
        <f>SUM(June!M21)</f>
        <v>141</v>
      </c>
      <c r="BY11" s="67">
        <f>SUM(June!N21)</f>
        <v>83</v>
      </c>
      <c r="BZ11" s="67">
        <f>SUM(June!O21)</f>
        <v>93</v>
      </c>
      <c r="CA11" s="67">
        <f>SUM(June!P21)</f>
        <v>106</v>
      </c>
      <c r="CB11" s="67">
        <f>SUM(June!Q21)</f>
        <v>116</v>
      </c>
      <c r="CC11" s="67">
        <f>SUM(June!R21)</f>
        <v>134</v>
      </c>
      <c r="CD11" s="67">
        <f>SUM(June!S21)</f>
        <v>118</v>
      </c>
      <c r="CE11" s="67">
        <f>SUM(June!T21)</f>
        <v>116</v>
      </c>
      <c r="CF11" s="67">
        <f>SUM(June!U21)</f>
        <v>72</v>
      </c>
      <c r="CG11" s="67">
        <f>SUM(June!V21)</f>
        <v>93</v>
      </c>
      <c r="CH11" s="67">
        <f>SUM(June!W21)</f>
        <v>109</v>
      </c>
      <c r="CI11" s="67">
        <f>SUM(June!X21)</f>
        <v>102</v>
      </c>
      <c r="CJ11" s="67">
        <f>SUM(June!Y21)</f>
        <v>104</v>
      </c>
      <c r="CK11" s="67">
        <f>SUM(June!Z21)</f>
        <v>79</v>
      </c>
      <c r="CL11" s="67">
        <f>SUM(June!AA21)</f>
        <v>127</v>
      </c>
      <c r="CM11" s="67">
        <f>SUM(June!AB21)</f>
        <v>83</v>
      </c>
      <c r="CN11" s="67">
        <f>SUM(June!AC21)</f>
        <v>102</v>
      </c>
      <c r="CO11" s="67">
        <f>SUM(June!AD21)</f>
        <v>152</v>
      </c>
      <c r="CP11" s="67">
        <f>SUM(June!AE21)</f>
        <v>138</v>
      </c>
      <c r="CQ11" s="67">
        <f>SUM('July '!B21)</f>
        <v>70</v>
      </c>
      <c r="CR11" s="67">
        <f>SUM('July '!C21)</f>
        <v>74</v>
      </c>
      <c r="CS11" s="67">
        <f>SUM('July '!D21)</f>
        <v>115</v>
      </c>
      <c r="CT11" s="67">
        <f>SUM('July '!E21)</f>
        <v>79</v>
      </c>
      <c r="CU11" s="67">
        <f>SUM('July '!F21)</f>
        <v>66</v>
      </c>
      <c r="CV11" s="67">
        <f>SUM('July '!G21)</f>
        <v>80</v>
      </c>
      <c r="CW11" s="67">
        <f>SUM('July '!H21)</f>
        <v>61</v>
      </c>
      <c r="CX11" s="67">
        <f>SUM('July '!I21)</f>
        <v>93</v>
      </c>
      <c r="CY11" s="67">
        <f>SUM('July '!J21)</f>
        <v>62</v>
      </c>
      <c r="CZ11" s="67">
        <f>SUM('July '!K21)</f>
        <v>106</v>
      </c>
      <c r="DA11" s="67">
        <f>SUM('July '!L21)</f>
        <v>72</v>
      </c>
      <c r="DB11" s="67">
        <f>SUM('July '!M21)</f>
        <v>88</v>
      </c>
      <c r="DC11" s="67">
        <f>SUM('July '!N21)</f>
        <v>58</v>
      </c>
      <c r="DD11" s="67">
        <f>SUM('July '!O21)</f>
        <v>66</v>
      </c>
      <c r="DE11" s="67">
        <f>SUM('July '!P21)</f>
        <v>91</v>
      </c>
      <c r="DF11" s="67">
        <f>SUM('July '!Q21)</f>
        <v>90</v>
      </c>
      <c r="DG11" s="67">
        <f>SUM('July '!R21)</f>
        <v>74</v>
      </c>
      <c r="DH11" s="67">
        <f>SUM('July '!S21)</f>
        <v>56</v>
      </c>
      <c r="DI11" s="67">
        <f>SUM('July '!T21)</f>
        <v>76</v>
      </c>
      <c r="DJ11" s="67">
        <f>SUM('July '!U21)</f>
        <v>79</v>
      </c>
      <c r="DK11" s="67">
        <f>SUM('July '!V21)</f>
        <v>114</v>
      </c>
      <c r="DL11" s="67">
        <f>SUM('July '!W21)</f>
        <v>102</v>
      </c>
      <c r="DM11" s="67">
        <f>SUM('July '!X21)</f>
        <v>66</v>
      </c>
      <c r="DN11" s="67">
        <f>SUM('July '!Y21)</f>
        <v>88</v>
      </c>
      <c r="DO11" s="67">
        <f>SUM('July '!Z21)</f>
        <v>84</v>
      </c>
      <c r="DP11" s="67">
        <f>SUM('July '!AA21)</f>
        <v>48</v>
      </c>
      <c r="DQ11" s="67">
        <f>SUM('July '!AB21)</f>
        <v>81</v>
      </c>
      <c r="DR11" s="67">
        <f>SUM('July '!AC21)</f>
        <v>61</v>
      </c>
      <c r="DS11" s="67">
        <f>SUM('July '!AD21)</f>
        <v>90</v>
      </c>
      <c r="DT11" s="67">
        <f>SUM('July '!AE21)</f>
        <v>98</v>
      </c>
      <c r="DU11" s="67">
        <f>SUM('July '!AF21)</f>
        <v>99</v>
      </c>
      <c r="DV11" s="67">
        <f>SUM('August '!B21)</f>
        <v>70</v>
      </c>
      <c r="DW11" s="67">
        <f>SUM('August '!C21)</f>
        <v>74</v>
      </c>
      <c r="DX11" s="67">
        <f>SUM('August '!D21)</f>
        <v>69</v>
      </c>
      <c r="DY11" s="67">
        <f>SUM('August '!E21)</f>
        <v>68</v>
      </c>
      <c r="DZ11" s="67">
        <f>SUM('August '!F21)</f>
        <v>74</v>
      </c>
      <c r="EA11" s="67">
        <f>SUM('August '!G21)</f>
        <v>53</v>
      </c>
      <c r="EB11" s="67">
        <f>SUM('August '!H21)</f>
        <v>76</v>
      </c>
      <c r="EC11" s="67">
        <f>SUM('August '!I21)</f>
        <v>50</v>
      </c>
      <c r="ED11" s="67">
        <f>SUM('August '!J21)</f>
        <v>68</v>
      </c>
      <c r="EE11" s="67">
        <f>SUM('August '!K21)</f>
        <v>131</v>
      </c>
      <c r="EF11" s="67">
        <f>SUM('August '!L21)</f>
        <v>118</v>
      </c>
      <c r="EG11" s="67">
        <f>SUM('August '!M21)</f>
        <v>101</v>
      </c>
      <c r="EH11" s="67">
        <f>SUM('August '!N21)</f>
        <v>120</v>
      </c>
      <c r="EI11" s="67">
        <f>SUM('August '!O21)</f>
        <v>120</v>
      </c>
      <c r="EJ11" s="67">
        <f>SUM('August '!P21)</f>
        <v>75</v>
      </c>
      <c r="EK11" s="67">
        <f>SUM('August '!Q21)</f>
        <v>82</v>
      </c>
      <c r="EL11" s="67">
        <f>SUM('August '!R21)</f>
        <v>116</v>
      </c>
      <c r="EM11" s="67">
        <f>SUM('August '!S21)</f>
        <v>99</v>
      </c>
      <c r="EN11" s="67">
        <f>SUM('August '!T21)</f>
        <v>129</v>
      </c>
      <c r="EO11" s="67">
        <f>SUM('August '!U21)</f>
        <v>89</v>
      </c>
      <c r="EP11" s="67">
        <f>SUM('August '!V21)</f>
        <v>0</v>
      </c>
      <c r="EQ11" s="67">
        <f>SUM('August '!W21)</f>
        <v>0</v>
      </c>
      <c r="ER11" s="67">
        <f>SUM('August '!X21)</f>
        <v>113</v>
      </c>
      <c r="ES11" s="67">
        <f>SUM('August '!Y21)</f>
        <v>75</v>
      </c>
      <c r="ET11" s="67">
        <f>SUM('August '!Z21)</f>
        <v>77</v>
      </c>
      <c r="EU11" s="67">
        <f>SUM('August '!AA21)</f>
        <v>68</v>
      </c>
      <c r="EV11" s="67">
        <f>SUM('August '!AB21)</f>
        <v>73</v>
      </c>
      <c r="EW11" s="67">
        <f>SUM('August '!AC21)</f>
        <v>0</v>
      </c>
      <c r="EX11" s="67">
        <f>SUM('August '!AD21)</f>
        <v>0</v>
      </c>
      <c r="EY11" s="67">
        <f>SUM('August '!AE21)</f>
        <v>0</v>
      </c>
      <c r="EZ11" s="67">
        <f>SUM('August '!AF21)</f>
        <v>76</v>
      </c>
      <c r="FA11" s="67">
        <f>SUM(September!B21)</f>
        <v>103</v>
      </c>
      <c r="FB11" s="67">
        <f>SUM(September!C21)</f>
        <v>0</v>
      </c>
      <c r="FC11" s="67">
        <f>SUM(September!D21)</f>
        <v>0</v>
      </c>
      <c r="FD11" s="67">
        <f>SUM(September!E21)</f>
        <v>0</v>
      </c>
      <c r="FE11" s="67">
        <f>SUM(September!F21)</f>
        <v>0</v>
      </c>
      <c r="FF11" s="67">
        <f>SUM(September!G21)</f>
        <v>0</v>
      </c>
      <c r="FG11" s="67">
        <f>SUM(September!H21)</f>
        <v>0</v>
      </c>
      <c r="FH11" s="67">
        <f>SUM(September!I21)</f>
        <v>0</v>
      </c>
      <c r="FI11" s="67">
        <f>SUM(September!J21)</f>
        <v>0</v>
      </c>
      <c r="FJ11" s="67">
        <f>SUM(September!K21)</f>
        <v>0</v>
      </c>
      <c r="FK11" s="67">
        <f>SUM(September!L21)</f>
        <v>0</v>
      </c>
      <c r="FL11" s="67">
        <f>SUM(September!M21)</f>
        <v>0</v>
      </c>
      <c r="FM11" s="67">
        <f>SUM(September!N21)</f>
        <v>0</v>
      </c>
      <c r="FN11" s="67">
        <f>SUM(September!O21)</f>
        <v>0</v>
      </c>
      <c r="FO11" s="67">
        <f>SUM(September!P21)</f>
        <v>0</v>
      </c>
      <c r="FP11" s="67">
        <f>SUM(September!Q21)</f>
        <v>0</v>
      </c>
      <c r="FQ11" s="67">
        <f>SUM(September!R21)</f>
        <v>0</v>
      </c>
      <c r="FR11" s="67">
        <f>SUM(September!S21)</f>
        <v>0</v>
      </c>
      <c r="FS11" s="67">
        <f>SUM(September!T21)</f>
        <v>0</v>
      </c>
      <c r="FT11" s="67">
        <f>SUM(September!U21)</f>
        <v>0</v>
      </c>
      <c r="FU11" s="67">
        <f>SUM(September!V21)</f>
        <v>0</v>
      </c>
      <c r="FV11" s="67">
        <f>SUM(September!W21)</f>
        <v>0</v>
      </c>
      <c r="FW11" s="67">
        <f>SUM(September!X21)</f>
        <v>0</v>
      </c>
      <c r="FX11" s="67">
        <f>SUM(September!Y21)</f>
        <v>0</v>
      </c>
      <c r="FY11" s="67">
        <f>SUM(September!Z21)</f>
        <v>0</v>
      </c>
      <c r="FZ11" s="67">
        <f>SUM(September!AA21)</f>
        <v>0</v>
      </c>
      <c r="GA11" s="67">
        <f>SUM(September!AB21)</f>
        <v>0</v>
      </c>
      <c r="GB11" s="67">
        <f>SUM(September!AC21)</f>
        <v>0</v>
      </c>
      <c r="GC11" s="67">
        <f>SUM(September!AD21)</f>
        <v>0</v>
      </c>
      <c r="GD11" s="67">
        <f>SUM(September!AE21)</f>
        <v>0</v>
      </c>
    </row>
    <row r="12" spans="1:191" hidden="1" x14ac:dyDescent="0.25">
      <c r="A12" t="s">
        <v>11</v>
      </c>
      <c r="B12">
        <v>60</v>
      </c>
      <c r="C12">
        <v>71</v>
      </c>
      <c r="D12">
        <v>92</v>
      </c>
      <c r="E12">
        <v>45</v>
      </c>
      <c r="F12">
        <v>57</v>
      </c>
      <c r="G12">
        <v>61</v>
      </c>
      <c r="H12">
        <v>74</v>
      </c>
      <c r="I12">
        <v>55</v>
      </c>
      <c r="J12">
        <v>65</v>
      </c>
      <c r="K12">
        <v>43</v>
      </c>
      <c r="L12">
        <v>41</v>
      </c>
      <c r="M12">
        <v>51</v>
      </c>
      <c r="N12">
        <v>47</v>
      </c>
      <c r="O12">
        <v>57</v>
      </c>
      <c r="P12">
        <v>50</v>
      </c>
      <c r="Q12">
        <v>46</v>
      </c>
      <c r="R12">
        <v>55</v>
      </c>
      <c r="S12">
        <v>57</v>
      </c>
      <c r="T12">
        <v>68</v>
      </c>
      <c r="U12">
        <v>64</v>
      </c>
      <c r="V12">
        <v>62</v>
      </c>
      <c r="W12">
        <v>59</v>
      </c>
      <c r="X12">
        <v>55</v>
      </c>
      <c r="Y12">
        <v>64</v>
      </c>
      <c r="Z12">
        <v>62</v>
      </c>
      <c r="AA12">
        <v>63</v>
      </c>
      <c r="AB12">
        <v>59</v>
      </c>
      <c r="AC12">
        <v>86</v>
      </c>
      <c r="AD12">
        <v>91</v>
      </c>
      <c r="AE12">
        <v>45</v>
      </c>
      <c r="AF12">
        <f>SUM(April!AD21)</f>
        <v>39</v>
      </c>
      <c r="AG12">
        <f>SUM(April!AE21)</f>
        <v>41</v>
      </c>
      <c r="AH12">
        <f>SUM(May!B22)</f>
        <v>40</v>
      </c>
      <c r="AI12">
        <f>SUM(May!C22)</f>
        <v>44</v>
      </c>
      <c r="AJ12">
        <f>SUM(May!D22)</f>
        <v>27</v>
      </c>
      <c r="AK12">
        <f>SUM(May!E22)</f>
        <v>46</v>
      </c>
      <c r="AL12">
        <f>SUM(May!F22)</f>
        <v>52</v>
      </c>
      <c r="AM12">
        <f>SUM(May!G22)</f>
        <v>44</v>
      </c>
      <c r="AN12">
        <f>SUM(May!H22)</f>
        <v>53</v>
      </c>
      <c r="AO12">
        <f>SUM(May!I22)</f>
        <v>32</v>
      </c>
      <c r="AP12">
        <f>SUM(May!J22)</f>
        <v>44</v>
      </c>
      <c r="AQ12">
        <f>SUM(May!K22)</f>
        <v>55</v>
      </c>
      <c r="AR12">
        <f>SUM(May!L22)</f>
        <v>42</v>
      </c>
      <c r="AS12">
        <f>SUM(May!M22)</f>
        <v>36</v>
      </c>
      <c r="AT12">
        <f>SUM(May!N22)</f>
        <v>54</v>
      </c>
      <c r="AU12">
        <f>SUM(May!O22)</f>
        <v>34</v>
      </c>
      <c r="AV12">
        <f>SUM(May!P22)</f>
        <v>35</v>
      </c>
      <c r="AW12">
        <f>SUM(May!Q22)</f>
        <v>49</v>
      </c>
      <c r="AX12">
        <f>SUM(May!R22)</f>
        <v>34</v>
      </c>
      <c r="AY12">
        <f>SUM(May!S22)</f>
        <v>51</v>
      </c>
      <c r="AZ12">
        <f>SUM(May!T22)</f>
        <v>39</v>
      </c>
      <c r="BA12">
        <f>SUM(May!U22)</f>
        <v>31</v>
      </c>
      <c r="BB12">
        <f>SUM(May!V22)</f>
        <v>30</v>
      </c>
      <c r="BC12">
        <f>SUM(May!W22)</f>
        <v>35</v>
      </c>
      <c r="BD12">
        <f>SUM(May!X22)</f>
        <v>49</v>
      </c>
      <c r="BE12">
        <f>SUM(May!Y22)</f>
        <v>46</v>
      </c>
      <c r="BF12">
        <f>SUM(May!Z22)</f>
        <v>39</v>
      </c>
      <c r="BG12">
        <f>SUM(May!AA22)</f>
        <v>57</v>
      </c>
      <c r="BH12">
        <f>SUM(May!AB22)</f>
        <v>37</v>
      </c>
      <c r="BI12">
        <f>SUM(May!AC22)</f>
        <v>38</v>
      </c>
      <c r="BJ12">
        <f>SUM(May!AD22)</f>
        <v>53</v>
      </c>
      <c r="BK12">
        <f>SUM(May!AE22)</f>
        <v>40</v>
      </c>
      <c r="BL12">
        <f>SUM(May!AF22)</f>
        <v>44</v>
      </c>
      <c r="BM12">
        <f>SUM(June!B22)</f>
        <v>55</v>
      </c>
      <c r="BN12">
        <f>SUM(June!C22)</f>
        <v>41</v>
      </c>
      <c r="BO12">
        <f>SUM(June!D22)</f>
        <v>66</v>
      </c>
      <c r="BP12">
        <f>SUM(June!E22)</f>
        <v>57</v>
      </c>
      <c r="BQ12">
        <f>SUM(June!F22)</f>
        <v>63</v>
      </c>
      <c r="BR12">
        <f>SUM(June!G22)</f>
        <v>66</v>
      </c>
      <c r="BS12">
        <f>SUM(June!H22)</f>
        <v>77</v>
      </c>
      <c r="BT12">
        <f>SUM(June!I22)</f>
        <v>73</v>
      </c>
      <c r="BU12">
        <f>SUM(June!J22)</f>
        <v>70</v>
      </c>
      <c r="BV12">
        <f>SUM(June!K22)</f>
        <v>84</v>
      </c>
      <c r="BW12">
        <f>SUM(June!L22)</f>
        <v>66</v>
      </c>
      <c r="BX12">
        <f>SUM(June!M22)</f>
        <v>72</v>
      </c>
      <c r="BY12">
        <f>SUM(June!N22)</f>
        <v>58</v>
      </c>
      <c r="BZ12">
        <f>SUM(June!O22)</f>
        <v>76</v>
      </c>
      <c r="CA12">
        <f>SUM(June!P22)</f>
        <v>83</v>
      </c>
      <c r="CB12">
        <f>SUM(June!Q22)</f>
        <v>76</v>
      </c>
      <c r="CC12">
        <f>SUM(June!R22)</f>
        <v>80</v>
      </c>
      <c r="CD12">
        <f>SUM(June!S22)</f>
        <v>78</v>
      </c>
      <c r="CE12">
        <f>SUM(June!T22)</f>
        <v>78</v>
      </c>
      <c r="CF12">
        <f>SUM(June!U22)</f>
        <v>43</v>
      </c>
      <c r="CG12">
        <f>SUM(June!V22)</f>
        <v>71</v>
      </c>
      <c r="CH12">
        <f>SUM(June!W22)</f>
        <v>68</v>
      </c>
      <c r="CI12">
        <f>SUM(June!X22)</f>
        <v>74</v>
      </c>
      <c r="CJ12">
        <f>SUM(June!Y22)</f>
        <v>68</v>
      </c>
      <c r="CK12">
        <f>SUM(June!Z22)</f>
        <v>54</v>
      </c>
      <c r="CL12">
        <f>SUM(June!AA22)</f>
        <v>53</v>
      </c>
      <c r="CM12">
        <f>SUM(June!AB22)</f>
        <v>57</v>
      </c>
      <c r="CN12">
        <f>SUM(June!AC22)</f>
        <v>69</v>
      </c>
      <c r="CO12">
        <f>SUM(June!AD22)</f>
        <v>51</v>
      </c>
      <c r="CP12">
        <f>SUM(June!AE22)</f>
        <v>73</v>
      </c>
      <c r="CQ12">
        <f>SUM('July '!B22)</f>
        <v>59</v>
      </c>
      <c r="CR12">
        <f>SUM('July '!C22)</f>
        <v>50</v>
      </c>
      <c r="CS12">
        <f>SUM('July '!D22)</f>
        <v>64</v>
      </c>
      <c r="CT12">
        <f>SUM('July '!E22)</f>
        <v>50</v>
      </c>
      <c r="CU12">
        <f>SUM('July '!F22)</f>
        <v>59</v>
      </c>
      <c r="CV12">
        <f>SUM('July '!G22)</f>
        <v>44</v>
      </c>
      <c r="CW12">
        <f>SUM('July '!H22)</f>
        <v>34</v>
      </c>
      <c r="CX12">
        <f>SUM('July '!I22)</f>
        <v>42</v>
      </c>
      <c r="CY12">
        <f>SUM('July '!J22)</f>
        <v>53</v>
      </c>
      <c r="CZ12">
        <f>SUM('July '!K22)</f>
        <v>68</v>
      </c>
      <c r="DA12">
        <f>SUM('July '!L22)</f>
        <v>47</v>
      </c>
      <c r="DB12">
        <f>SUM('July '!M22)</f>
        <v>64</v>
      </c>
      <c r="DC12">
        <f>SUM('July '!N22)</f>
        <v>43</v>
      </c>
      <c r="DD12">
        <f>SUM('July '!O22)</f>
        <v>45</v>
      </c>
      <c r="DE12">
        <f>SUM('July '!P22)</f>
        <v>46</v>
      </c>
      <c r="DF12">
        <f>SUM('July '!Q22)</f>
        <v>46</v>
      </c>
      <c r="DG12">
        <f>SUM('July '!R22)</f>
        <v>47</v>
      </c>
      <c r="DH12">
        <f>SUM('July '!S22)</f>
        <v>35</v>
      </c>
      <c r="DI12">
        <f>SUM('July '!T22)</f>
        <v>64</v>
      </c>
      <c r="DJ12">
        <f>SUM('July '!U22)</f>
        <v>52</v>
      </c>
      <c r="DK12">
        <f>SUM('July '!V22)</f>
        <v>50</v>
      </c>
      <c r="DL12">
        <f>SUM('July '!W22)</f>
        <v>42</v>
      </c>
      <c r="DM12">
        <f>SUM('July '!X22)</f>
        <v>42</v>
      </c>
      <c r="DN12">
        <f>SUM('July '!Y22)</f>
        <v>49</v>
      </c>
      <c r="DO12">
        <f>SUM('July '!Z22)</f>
        <v>44</v>
      </c>
      <c r="DP12">
        <f>SUM('July '!AA22)</f>
        <v>41</v>
      </c>
      <c r="DQ12">
        <f>SUM('July '!AB22)</f>
        <v>50</v>
      </c>
      <c r="DR12">
        <f>SUM('July '!AC22)</f>
        <v>45</v>
      </c>
      <c r="DS12">
        <f>SUM('July '!AD22)</f>
        <v>51</v>
      </c>
      <c r="DT12">
        <f>SUM('July '!AE22)</f>
        <v>69</v>
      </c>
      <c r="DU12">
        <f>SUM('July '!AF22)</f>
        <v>58</v>
      </c>
      <c r="DV12">
        <f>SUM('August '!B22)</f>
        <v>48</v>
      </c>
      <c r="DW12">
        <f>SUM('August '!C22)</f>
        <v>48</v>
      </c>
      <c r="DX12">
        <f>SUM('August '!D22)</f>
        <v>56</v>
      </c>
      <c r="DY12">
        <f>SUM('August '!E22)</f>
        <v>49</v>
      </c>
      <c r="DZ12">
        <f>SUM('August '!F22)</f>
        <v>35</v>
      </c>
      <c r="EA12">
        <f>SUM('August '!G22)</f>
        <v>41</v>
      </c>
      <c r="EB12">
        <f>SUM('August '!H22)</f>
        <v>45</v>
      </c>
      <c r="EC12">
        <f>SUM('August '!I22)</f>
        <v>42</v>
      </c>
      <c r="ED12">
        <f>SUM('August '!J22)</f>
        <v>47</v>
      </c>
      <c r="EE12">
        <f>SUM('August '!K22)</f>
        <v>60</v>
      </c>
      <c r="EF12">
        <f>SUM('August '!L22)</f>
        <v>63</v>
      </c>
      <c r="EG12">
        <f>SUM('August '!M22)</f>
        <v>58</v>
      </c>
      <c r="EH12">
        <f>SUM('August '!N22)</f>
        <v>52</v>
      </c>
      <c r="EI12">
        <f>SUM('August '!O22)</f>
        <v>64</v>
      </c>
      <c r="EJ12">
        <f>SUM('August '!P22)</f>
        <v>42</v>
      </c>
      <c r="EK12">
        <f>SUM('August '!Q22)</f>
        <v>61</v>
      </c>
      <c r="EL12">
        <f>SUM('August '!R22)</f>
        <v>66</v>
      </c>
      <c r="EM12">
        <f>SUM('August '!S22)</f>
        <v>62</v>
      </c>
      <c r="EN12">
        <f>SUM('August '!T22)</f>
        <v>54</v>
      </c>
      <c r="EO12">
        <f>SUM('August '!U22)</f>
        <v>61</v>
      </c>
      <c r="EP12">
        <f>SUM('August '!V22)</f>
        <v>0</v>
      </c>
      <c r="EQ12">
        <f>SUM('August '!W22)</f>
        <v>0</v>
      </c>
      <c r="ER12">
        <f>SUM('August '!X22)</f>
        <v>48</v>
      </c>
      <c r="ES12">
        <f>SUM('August '!Y22)</f>
        <v>44</v>
      </c>
      <c r="ET12">
        <f>SUM('August '!Z22)</f>
        <v>44</v>
      </c>
      <c r="EU12">
        <f>SUM('August '!AA22)</f>
        <v>44</v>
      </c>
      <c r="EV12">
        <f>SUM('August '!AB22)</f>
        <v>43</v>
      </c>
      <c r="EW12">
        <f>SUM('August '!AC22)</f>
        <v>0</v>
      </c>
      <c r="EX12">
        <f>SUM('August '!AD22)</f>
        <v>0</v>
      </c>
      <c r="EY12">
        <f>SUM('August '!AE22)</f>
        <v>0</v>
      </c>
      <c r="EZ12">
        <f>SUM('August '!AF22)</f>
        <v>56</v>
      </c>
      <c r="FA12">
        <f>SUM(September!B22)</f>
        <v>40</v>
      </c>
      <c r="FB12">
        <f>SUM(September!C22)</f>
        <v>0</v>
      </c>
      <c r="FC12">
        <f>SUM(September!D22)</f>
        <v>0</v>
      </c>
      <c r="FD12">
        <f>SUM(September!E22)</f>
        <v>0</v>
      </c>
      <c r="FE12">
        <f>SUM(September!F22)</f>
        <v>0</v>
      </c>
      <c r="FF12">
        <f>SUM(September!G22)</f>
        <v>0</v>
      </c>
      <c r="FG12">
        <f>SUM(September!H22)</f>
        <v>0</v>
      </c>
      <c r="FH12">
        <f>SUM(September!I22)</f>
        <v>0</v>
      </c>
      <c r="FI12">
        <f>SUM(September!J22)</f>
        <v>0</v>
      </c>
      <c r="FJ12">
        <f>SUM(September!K22)</f>
        <v>0</v>
      </c>
      <c r="FK12">
        <f>SUM(September!L22)</f>
        <v>0</v>
      </c>
      <c r="FL12">
        <f>SUM(September!M22)</f>
        <v>0</v>
      </c>
      <c r="FM12">
        <f>SUM(September!N22)</f>
        <v>0</v>
      </c>
      <c r="FN12">
        <f>SUM(September!O22)</f>
        <v>0</v>
      </c>
      <c r="FO12">
        <f>SUM(September!P22)</f>
        <v>0</v>
      </c>
      <c r="FP12">
        <f>SUM(September!Q22)</f>
        <v>0</v>
      </c>
      <c r="FQ12">
        <f>SUM(September!R22)</f>
        <v>0</v>
      </c>
      <c r="FR12">
        <f>SUM(September!S22)</f>
        <v>0</v>
      </c>
      <c r="FS12">
        <f>SUM(September!T22)</f>
        <v>0</v>
      </c>
      <c r="FT12">
        <f>SUM(September!U22)</f>
        <v>0</v>
      </c>
      <c r="FU12">
        <f>SUM(September!V22)</f>
        <v>0</v>
      </c>
      <c r="FV12">
        <f>SUM(September!W22)</f>
        <v>0</v>
      </c>
      <c r="FW12">
        <f>SUM(September!X22)</f>
        <v>0</v>
      </c>
      <c r="FX12">
        <f>SUM(September!Y22)</f>
        <v>0</v>
      </c>
      <c r="FY12">
        <f>SUM(September!Z22)</f>
        <v>0</v>
      </c>
      <c r="FZ12">
        <f>SUM(September!AA22)</f>
        <v>0</v>
      </c>
      <c r="GA12">
        <f>SUM(September!AB22)</f>
        <v>0</v>
      </c>
      <c r="GB12">
        <f>SUM(September!AC22)</f>
        <v>0</v>
      </c>
      <c r="GC12">
        <f>SUM(September!AD22)</f>
        <v>0</v>
      </c>
      <c r="GD12">
        <f>SUM(September!AE22)</f>
        <v>0</v>
      </c>
    </row>
    <row r="13" spans="1:191" hidden="1" x14ac:dyDescent="0.25">
      <c r="A13" t="s">
        <v>13</v>
      </c>
      <c r="B13">
        <v>4</v>
      </c>
      <c r="C13">
        <v>6</v>
      </c>
      <c r="D13">
        <v>8</v>
      </c>
      <c r="E13">
        <v>7</v>
      </c>
      <c r="F13">
        <v>1</v>
      </c>
      <c r="G13">
        <v>8</v>
      </c>
      <c r="H13">
        <v>7</v>
      </c>
      <c r="I13">
        <v>5</v>
      </c>
      <c r="J13">
        <v>6</v>
      </c>
      <c r="K13">
        <v>1</v>
      </c>
      <c r="L13">
        <v>6</v>
      </c>
      <c r="M13">
        <v>4</v>
      </c>
      <c r="N13">
        <v>9</v>
      </c>
      <c r="O13">
        <v>8</v>
      </c>
      <c r="P13">
        <v>8</v>
      </c>
      <c r="Q13">
        <v>6</v>
      </c>
      <c r="R13">
        <v>4</v>
      </c>
      <c r="S13">
        <v>6</v>
      </c>
      <c r="T13">
        <v>5</v>
      </c>
      <c r="U13">
        <v>4</v>
      </c>
      <c r="V13">
        <v>5</v>
      </c>
      <c r="W13">
        <v>6</v>
      </c>
      <c r="X13">
        <v>3</v>
      </c>
      <c r="Y13">
        <v>4</v>
      </c>
      <c r="Z13">
        <v>5</v>
      </c>
      <c r="AA13">
        <v>1</v>
      </c>
      <c r="AB13">
        <v>7</v>
      </c>
      <c r="AC13">
        <v>3</v>
      </c>
      <c r="AD13">
        <v>4</v>
      </c>
      <c r="AE13">
        <v>20</v>
      </c>
      <c r="AF13">
        <f>SUM(April!AD30)</f>
        <v>7</v>
      </c>
      <c r="AG13">
        <f>SUM(April!AE30)</f>
        <v>12</v>
      </c>
      <c r="AH13">
        <f>SUM(May!B30)</f>
        <v>8</v>
      </c>
      <c r="AI13">
        <f>SUM(May!C30)</f>
        <v>13</v>
      </c>
      <c r="AJ13">
        <f>SUM(May!D30)</f>
        <v>7</v>
      </c>
      <c r="AK13">
        <f>SUM(May!E30)</f>
        <v>4</v>
      </c>
      <c r="AL13">
        <f>SUM(May!F30)</f>
        <v>8</v>
      </c>
      <c r="AM13">
        <f>SUM(May!G30)</f>
        <v>6</v>
      </c>
      <c r="AN13">
        <f>SUM(May!H30)</f>
        <v>6</v>
      </c>
      <c r="AO13">
        <f>SUM(May!I30)</f>
        <v>10</v>
      </c>
      <c r="AP13">
        <f>SUM(May!J30)</f>
        <v>15</v>
      </c>
      <c r="AQ13">
        <f>SUM(May!K30)</f>
        <v>6</v>
      </c>
      <c r="AR13">
        <f>SUM(May!L30)</f>
        <v>5</v>
      </c>
      <c r="AS13">
        <f>SUM(May!M30)</f>
        <v>2</v>
      </c>
      <c r="AT13">
        <f>SUM(May!N30)</f>
        <v>2</v>
      </c>
      <c r="AU13">
        <f>SUM(May!O30)</f>
        <v>3</v>
      </c>
      <c r="AV13">
        <f>SUM(May!P30)</f>
        <v>5</v>
      </c>
      <c r="AW13">
        <f>SUM(May!Q30)</f>
        <v>10</v>
      </c>
      <c r="AX13">
        <f>SUM(May!R30)</f>
        <v>4</v>
      </c>
      <c r="AY13">
        <f>SUM(May!S30)</f>
        <v>13</v>
      </c>
      <c r="AZ13">
        <f>SUM(May!T30)</f>
        <v>3</v>
      </c>
      <c r="BA13">
        <f>SUM(May!U30)</f>
        <v>3</v>
      </c>
      <c r="BB13">
        <f>SUM(May!V30)</f>
        <v>5</v>
      </c>
      <c r="BC13">
        <f>SUM(May!W30)</f>
        <v>10</v>
      </c>
      <c r="BD13">
        <f>SUM(May!X30)</f>
        <v>13</v>
      </c>
      <c r="BE13">
        <f>SUM(May!Y30)</f>
        <v>10</v>
      </c>
      <c r="BF13">
        <f>SUM(May!Z30)</f>
        <v>5</v>
      </c>
      <c r="BG13">
        <f>SUM(May!AA30)</f>
        <v>9</v>
      </c>
      <c r="BH13">
        <f>SUM(May!AB30)</f>
        <v>10</v>
      </c>
      <c r="BI13">
        <f>SUM(May!AC30)</f>
        <v>31</v>
      </c>
      <c r="BJ13">
        <f>SUM(May!AD30)</f>
        <v>18</v>
      </c>
      <c r="BK13">
        <f>SUM(May!AE30)</f>
        <v>7</v>
      </c>
      <c r="BL13">
        <f>SUM(May!AF30)</f>
        <v>10</v>
      </c>
      <c r="BM13">
        <f>SUM(June!B30)</f>
        <v>11</v>
      </c>
      <c r="BN13">
        <f>SUM(June!C30)</f>
        <v>5</v>
      </c>
      <c r="BO13">
        <f>SUM(June!D30)</f>
        <v>12</v>
      </c>
      <c r="BP13">
        <f>SUM(June!E30)</f>
        <v>15</v>
      </c>
      <c r="BQ13">
        <f>SUM(June!F30)</f>
        <v>15</v>
      </c>
      <c r="BR13">
        <f>SUM(June!G30)</f>
        <v>10</v>
      </c>
      <c r="BS13">
        <f>SUM(June!H30)</f>
        <v>40</v>
      </c>
      <c r="BT13">
        <f>SUM(June!I30)</f>
        <v>30</v>
      </c>
      <c r="BU13">
        <f>SUM(June!J30)</f>
        <v>118</v>
      </c>
      <c r="BV13">
        <f>SUM(June!K30)</f>
        <v>38</v>
      </c>
      <c r="BW13">
        <f>SUM(June!L30)</f>
        <v>17</v>
      </c>
      <c r="BX13">
        <f>SUM(June!M30)</f>
        <v>25</v>
      </c>
      <c r="BY13">
        <f>SUM(June!N30)</f>
        <v>7</v>
      </c>
      <c r="BZ13">
        <f>SUM(June!O30)</f>
        <v>3</v>
      </c>
      <c r="CA13">
        <f>SUM(June!P30)</f>
        <v>9</v>
      </c>
      <c r="CB13">
        <f>SUM(June!Q30)</f>
        <v>18</v>
      </c>
      <c r="CC13">
        <f>SUM(June!R30)</f>
        <v>20</v>
      </c>
      <c r="CD13">
        <f>SUM(June!S30)</f>
        <v>13</v>
      </c>
      <c r="CE13">
        <f>SUM(June!T30)</f>
        <v>21</v>
      </c>
      <c r="CF13">
        <f>SUM(June!U30)</f>
        <v>4</v>
      </c>
      <c r="CG13">
        <f>SUM(June!V30)</f>
        <v>7</v>
      </c>
      <c r="CH13">
        <f>SUM(June!W30)</f>
        <v>13</v>
      </c>
      <c r="CI13">
        <f>SUM(June!X30)</f>
        <v>18</v>
      </c>
      <c r="CJ13">
        <f>SUM(June!Y30)</f>
        <v>14</v>
      </c>
      <c r="CK13">
        <f>SUM(June!Z30)</f>
        <v>14</v>
      </c>
      <c r="CL13">
        <f>SUM(June!AA30)</f>
        <v>22</v>
      </c>
      <c r="CM13">
        <f>SUM(June!AB30)</f>
        <v>9</v>
      </c>
      <c r="CN13">
        <f>SUM(June!AC30)</f>
        <v>14</v>
      </c>
      <c r="CO13">
        <f>SUM(June!AD30)</f>
        <v>27</v>
      </c>
      <c r="CP13">
        <f>SUM(June!AE30)</f>
        <v>22</v>
      </c>
      <c r="CQ13">
        <f>SUM('July '!B30)</f>
        <v>0</v>
      </c>
      <c r="CR13">
        <f>SUM('July '!C30)</f>
        <v>5</v>
      </c>
      <c r="CS13">
        <f>SUM('July '!D30)</f>
        <v>16</v>
      </c>
      <c r="CT13">
        <f>SUM('July '!E30)</f>
        <v>6</v>
      </c>
      <c r="CU13">
        <f>SUM('July '!F30)</f>
        <v>1</v>
      </c>
      <c r="CV13">
        <f>SUM('July '!G30)</f>
        <v>4</v>
      </c>
      <c r="CW13">
        <f>SUM('July '!H30)</f>
        <v>5</v>
      </c>
      <c r="CX13">
        <f>SUM('July '!I30)</f>
        <v>3</v>
      </c>
      <c r="CY13">
        <f>SUM('July '!J30)</f>
        <v>4</v>
      </c>
      <c r="CZ13">
        <f>SUM('July '!K30)</f>
        <v>6</v>
      </c>
      <c r="DA13">
        <f>SUM('July '!L30)</f>
        <v>3</v>
      </c>
      <c r="DB13">
        <f>SUM('July '!M30)</f>
        <v>3</v>
      </c>
      <c r="DC13">
        <f>SUM('July '!N30)</f>
        <v>8</v>
      </c>
      <c r="DD13">
        <f>SUM('July '!O30)</f>
        <v>2</v>
      </c>
      <c r="DE13">
        <f>SUM('July '!P30)</f>
        <v>3</v>
      </c>
      <c r="DF13">
        <f>SUM('July '!Q30)</f>
        <v>4</v>
      </c>
      <c r="DG13">
        <f>SUM('July '!R30)</f>
        <v>8</v>
      </c>
      <c r="DH13">
        <f>SUM('July '!S30)</f>
        <v>6</v>
      </c>
      <c r="DI13">
        <f>SUM('July '!T30)</f>
        <v>1</v>
      </c>
      <c r="DJ13">
        <f>SUM('July '!U30)</f>
        <v>5</v>
      </c>
      <c r="DK13">
        <f>SUM('July '!V30)</f>
        <v>10</v>
      </c>
      <c r="DL13">
        <f>SUM('July '!W30)</f>
        <v>8</v>
      </c>
      <c r="DM13">
        <f>SUM('July '!X30)</f>
        <v>3</v>
      </c>
      <c r="DN13">
        <f>SUM('July '!Y30)</f>
        <v>9</v>
      </c>
      <c r="DO13">
        <f>SUM('July '!Z30)</f>
        <v>7</v>
      </c>
      <c r="DP13">
        <f>SUM('July '!AA30)</f>
        <v>2</v>
      </c>
      <c r="DQ13">
        <f>SUM('July '!AB30)</f>
        <v>6</v>
      </c>
      <c r="DR13">
        <f>SUM('July '!AC30)</f>
        <v>8</v>
      </c>
      <c r="DS13">
        <f>SUM('July '!AD30)</f>
        <v>7</v>
      </c>
      <c r="DT13">
        <f>SUM('July '!AE30)</f>
        <v>4</v>
      </c>
      <c r="DU13">
        <f>SUM('July '!AF30)</f>
        <v>6</v>
      </c>
      <c r="DV13">
        <f>SUM('August '!B12)</f>
        <v>8</v>
      </c>
      <c r="DW13">
        <f>SUM('August '!C12)</f>
        <v>2</v>
      </c>
      <c r="DX13">
        <f>SUM('August '!D12)</f>
        <v>5</v>
      </c>
      <c r="DY13">
        <f>SUM('August '!E12)</f>
        <v>1</v>
      </c>
      <c r="DZ13">
        <f>SUM('August '!F12)</f>
        <v>1</v>
      </c>
      <c r="EA13">
        <f>SUM('August '!G12)</f>
        <v>2</v>
      </c>
      <c r="EB13">
        <f>SUM('August '!H12)</f>
        <v>3</v>
      </c>
      <c r="EC13">
        <f>SUM('August '!I12)</f>
        <v>0</v>
      </c>
      <c r="ED13">
        <f>SUM('August '!J12)</f>
        <v>4</v>
      </c>
      <c r="EE13">
        <f>SUM('August '!K12)</f>
        <v>1</v>
      </c>
      <c r="EF13">
        <f>SUM('August '!L12)</f>
        <v>4</v>
      </c>
      <c r="EG13">
        <f>SUM('August '!M12)</f>
        <v>3</v>
      </c>
      <c r="EH13">
        <f>SUM('August '!N12)</f>
        <v>2</v>
      </c>
      <c r="EI13">
        <f>SUM('August '!O12)</f>
        <v>9</v>
      </c>
      <c r="EJ13">
        <f>SUM('August '!P12)</f>
        <v>1</v>
      </c>
      <c r="EK13">
        <f>SUM('August '!Q12)</f>
        <v>6</v>
      </c>
      <c r="EL13">
        <f>SUM('August '!R12)</f>
        <v>13</v>
      </c>
      <c r="EM13">
        <f>SUM('August '!S12)</f>
        <v>4</v>
      </c>
      <c r="EN13">
        <f>SUM('August '!T12)</f>
        <v>1</v>
      </c>
      <c r="EO13">
        <f>SUM('August '!U12)</f>
        <v>2</v>
      </c>
      <c r="EP13">
        <f>SUM('August '!V12)</f>
        <v>0</v>
      </c>
      <c r="EQ13">
        <f>SUM('August '!W12)</f>
        <v>0</v>
      </c>
      <c r="ER13">
        <f>SUM('August '!X12)</f>
        <v>2</v>
      </c>
      <c r="ES13">
        <f>SUM('August '!Y12)</f>
        <v>2</v>
      </c>
      <c r="ET13">
        <f>SUM('August '!Z12)</f>
        <v>10</v>
      </c>
      <c r="EU13">
        <f>SUM('August '!AA12)</f>
        <v>15</v>
      </c>
      <c r="EV13">
        <f>SUM('August '!AB12)</f>
        <v>4</v>
      </c>
      <c r="EW13">
        <f>SUM('August '!AC12)</f>
        <v>0</v>
      </c>
      <c r="EX13">
        <f>SUM('August '!AD12)</f>
        <v>0</v>
      </c>
      <c r="EY13">
        <f>SUM('August '!AE12)</f>
        <v>0</v>
      </c>
      <c r="EZ13">
        <f>SUM('August '!AF12)</f>
        <v>3</v>
      </c>
      <c r="FA13">
        <f>SUM(September!B30)</f>
        <v>21</v>
      </c>
      <c r="FB13">
        <f>SUM(September!C30)</f>
        <v>0</v>
      </c>
      <c r="FC13">
        <f>SUM(September!D30)</f>
        <v>0</v>
      </c>
      <c r="FD13">
        <f>SUM(September!E30)</f>
        <v>0</v>
      </c>
      <c r="FE13">
        <f>SUM(September!F30)</f>
        <v>0</v>
      </c>
      <c r="FF13">
        <f>SUM(September!G30)</f>
        <v>0</v>
      </c>
      <c r="FG13">
        <f>SUM(September!H30)</f>
        <v>0</v>
      </c>
      <c r="FH13">
        <f>SUM(September!I30)</f>
        <v>0</v>
      </c>
      <c r="FI13">
        <f>SUM(September!J30)</f>
        <v>0</v>
      </c>
      <c r="FJ13">
        <f>SUM(September!K30)</f>
        <v>0</v>
      </c>
      <c r="FK13">
        <f>SUM(September!L30)</f>
        <v>0</v>
      </c>
      <c r="FL13">
        <f>SUM(September!M30)</f>
        <v>0</v>
      </c>
      <c r="FM13">
        <f>SUM(September!N30)</f>
        <v>0</v>
      </c>
      <c r="FN13">
        <f>SUM(September!O30)</f>
        <v>0</v>
      </c>
      <c r="FO13">
        <f>SUM(September!P30)</f>
        <v>0</v>
      </c>
      <c r="FP13">
        <f>SUM(September!Q30)</f>
        <v>0</v>
      </c>
      <c r="FQ13">
        <f>SUM(September!R30)</f>
        <v>0</v>
      </c>
      <c r="FR13">
        <f>SUM(September!S30)</f>
        <v>0</v>
      </c>
      <c r="FS13">
        <f>SUM(September!T30)</f>
        <v>0</v>
      </c>
      <c r="FT13">
        <f>SUM(September!U30)</f>
        <v>0</v>
      </c>
      <c r="FU13">
        <f>SUM(September!V30)</f>
        <v>0</v>
      </c>
      <c r="FV13">
        <f>SUM(September!W30)</f>
        <v>0</v>
      </c>
      <c r="FW13">
        <f>SUM(September!X30)</f>
        <v>0</v>
      </c>
      <c r="FX13">
        <f>SUM(September!Y30)</f>
        <v>0</v>
      </c>
      <c r="FY13">
        <f>SUM(September!Z30)</f>
        <v>0</v>
      </c>
      <c r="FZ13">
        <f>SUM(September!AA30)</f>
        <v>0</v>
      </c>
      <c r="GA13">
        <f>SUM(September!AB30)</f>
        <v>0</v>
      </c>
      <c r="GB13">
        <f>SUM(September!AC30)</f>
        <v>0</v>
      </c>
      <c r="GC13">
        <f>SUM(September!AD30)</f>
        <v>0</v>
      </c>
      <c r="GD13">
        <f>SUM(September!AE30)</f>
        <v>0</v>
      </c>
    </row>
    <row r="14" spans="1:191" hidden="1" x14ac:dyDescent="0.25">
      <c r="A14" t="s">
        <v>14</v>
      </c>
      <c r="B14">
        <v>9</v>
      </c>
      <c r="C14">
        <v>21</v>
      </c>
      <c r="D14">
        <v>44</v>
      </c>
      <c r="E14">
        <v>10</v>
      </c>
      <c r="F14">
        <v>20</v>
      </c>
      <c r="G14">
        <v>43</v>
      </c>
      <c r="H14">
        <v>6</v>
      </c>
      <c r="I14">
        <v>9</v>
      </c>
      <c r="J14">
        <v>7</v>
      </c>
      <c r="K14">
        <v>0</v>
      </c>
      <c r="L14">
        <v>3</v>
      </c>
      <c r="M14">
        <v>1</v>
      </c>
      <c r="N14">
        <v>3</v>
      </c>
      <c r="O14">
        <v>5</v>
      </c>
      <c r="P14">
        <v>6</v>
      </c>
      <c r="Q14">
        <v>14</v>
      </c>
      <c r="R14">
        <v>2</v>
      </c>
      <c r="S14">
        <v>11</v>
      </c>
      <c r="T14">
        <v>1</v>
      </c>
      <c r="U14">
        <v>11</v>
      </c>
      <c r="V14">
        <v>5</v>
      </c>
      <c r="W14">
        <v>1</v>
      </c>
      <c r="X14">
        <v>5</v>
      </c>
      <c r="Y14">
        <v>16</v>
      </c>
      <c r="Z14">
        <v>9</v>
      </c>
      <c r="AA14">
        <v>10</v>
      </c>
      <c r="AB14">
        <v>8</v>
      </c>
      <c r="AC14">
        <v>28</v>
      </c>
      <c r="AD14">
        <v>32</v>
      </c>
      <c r="AE14">
        <v>83</v>
      </c>
      <c r="AF14">
        <f>SUM(April!AD31+April!AD32)</f>
        <v>18</v>
      </c>
      <c r="AG14">
        <f>SUM(April!AE31+April!AE32)</f>
        <v>67</v>
      </c>
      <c r="AH14">
        <f>SUM(May!B31+May!B32)</f>
        <v>35</v>
      </c>
      <c r="AI14">
        <f>SUM(May!C31+May!C32)</f>
        <v>23</v>
      </c>
      <c r="AJ14">
        <f>SUM(May!D31+May!D32)</f>
        <v>56</v>
      </c>
      <c r="AK14">
        <f>SUM(May!E31+May!E32)</f>
        <v>35</v>
      </c>
      <c r="AL14">
        <f>SUM(May!F31+May!F32)</f>
        <v>14</v>
      </c>
      <c r="AM14">
        <f>SUM(May!G31+May!G32)</f>
        <v>28</v>
      </c>
      <c r="AN14">
        <f>SUM(May!H31+May!H32)</f>
        <v>15</v>
      </c>
      <c r="AO14">
        <f>SUM(May!I31+May!I32)</f>
        <v>47</v>
      </c>
      <c r="AP14">
        <f>SUM(May!J31+May!J32)</f>
        <v>25</v>
      </c>
      <c r="AQ14">
        <f>SUM(May!K31+May!K32)</f>
        <v>10</v>
      </c>
      <c r="AR14">
        <f>SUM(May!L31+May!L32)</f>
        <v>12</v>
      </c>
      <c r="AS14">
        <f>SUM(May!M31+May!M32)</f>
        <v>5</v>
      </c>
      <c r="AT14">
        <f>SUM(May!N31+May!N32)</f>
        <v>45</v>
      </c>
      <c r="AU14">
        <f>SUM(May!O31+May!O32)</f>
        <v>3</v>
      </c>
      <c r="AV14">
        <f>SUM(May!P31+May!P32)</f>
        <v>39</v>
      </c>
      <c r="AW14">
        <f>SUM(May!Q31+May!Q32)</f>
        <v>9</v>
      </c>
      <c r="AX14">
        <f>SUM(May!R31+May!R32)</f>
        <v>3</v>
      </c>
      <c r="AY14">
        <f>SUM(May!S31+May!S32)</f>
        <v>6</v>
      </c>
      <c r="AZ14">
        <f>SUM(May!T31+May!T32)</f>
        <v>18</v>
      </c>
      <c r="BA14">
        <f>SUM(May!U31+May!U32)</f>
        <v>16</v>
      </c>
      <c r="BB14">
        <f>SUM(May!V31+May!V32)</f>
        <v>5</v>
      </c>
      <c r="BC14">
        <f>SUM(May!W31+May!W32)</f>
        <v>8</v>
      </c>
      <c r="BD14">
        <f>SUM(May!X31+May!X32)</f>
        <v>32</v>
      </c>
      <c r="BE14">
        <f>SUM(May!Y31+May!Y32)</f>
        <v>6</v>
      </c>
      <c r="BF14">
        <f>SUM(May!Z31+May!Z32)</f>
        <v>5</v>
      </c>
      <c r="BG14">
        <f>SUM(May!AA31+May!AA32)</f>
        <v>15</v>
      </c>
      <c r="BH14">
        <f>SUM(May!AB31+May!AB32)</f>
        <v>25</v>
      </c>
      <c r="BI14">
        <f>SUM(May!AC31+May!AC32)</f>
        <v>9</v>
      </c>
      <c r="BJ14">
        <f>SUM(May!AD31+May!AD32)</f>
        <v>9</v>
      </c>
      <c r="BK14">
        <f>SUM(May!AE31+May!AE32)</f>
        <v>7</v>
      </c>
      <c r="BL14">
        <f>SUM(May!AF31+May!AF32)</f>
        <v>11</v>
      </c>
      <c r="BM14">
        <f>SUM(June!B31+June!B32)</f>
        <v>11</v>
      </c>
      <c r="BN14">
        <f>SUM(June!C31+June!C32)</f>
        <v>5</v>
      </c>
      <c r="BO14">
        <f>SUM(June!D31+June!D32)</f>
        <v>30</v>
      </c>
      <c r="BP14">
        <f>SUM(June!E31+June!E32)</f>
        <v>62</v>
      </c>
      <c r="BQ14">
        <f>SUM(June!F31+June!F32)</f>
        <v>33</v>
      </c>
      <c r="BR14">
        <f>SUM(June!G31+June!G32)</f>
        <v>24</v>
      </c>
      <c r="BS14">
        <f>SUM(June!H31+June!H32)</f>
        <v>29</v>
      </c>
      <c r="BT14">
        <f>SUM(June!I31+June!I32)</f>
        <v>19</v>
      </c>
      <c r="BU14">
        <f>SUM(June!J31+June!J32)</f>
        <v>39</v>
      </c>
      <c r="BV14">
        <f>SUM(June!K31+June!K32)</f>
        <v>6</v>
      </c>
      <c r="BW14">
        <f>SUM(June!L31+June!L32)</f>
        <v>29</v>
      </c>
      <c r="BX14">
        <f>SUM(June!M31+June!M32)</f>
        <v>44</v>
      </c>
      <c r="BY14">
        <f>SUM(June!N31+June!N32)</f>
        <v>18</v>
      </c>
      <c r="BZ14">
        <f>SUM(June!O31+June!O32)</f>
        <v>14</v>
      </c>
      <c r="CA14">
        <f>SUM(June!P31+June!P32)</f>
        <v>14</v>
      </c>
      <c r="CB14">
        <f>SUM(June!Q31+June!Q32)</f>
        <v>22</v>
      </c>
      <c r="CC14">
        <f>SUM(June!R31+June!R32)</f>
        <v>34</v>
      </c>
      <c r="CD14">
        <f>SUM(June!S31+June!S32)</f>
        <v>27</v>
      </c>
      <c r="CE14">
        <f>SUM(June!T31+June!T32)</f>
        <v>17</v>
      </c>
      <c r="CF14">
        <f>SUM(June!U31+June!U32)</f>
        <v>25</v>
      </c>
      <c r="CG14">
        <f>SUM(June!V31+June!V32)</f>
        <v>15</v>
      </c>
      <c r="CH14">
        <f>SUM(June!W31+June!W32)</f>
        <v>28</v>
      </c>
      <c r="CI14">
        <f>SUM(June!X31+June!X32)</f>
        <v>10</v>
      </c>
      <c r="CJ14">
        <f>SUM(June!Y31+June!Y32)</f>
        <v>22</v>
      </c>
      <c r="CK14">
        <f>SUM(June!Z31+June!Z32)</f>
        <v>11</v>
      </c>
      <c r="CL14">
        <f>SUM(June!AA31+June!AA32)</f>
        <v>52</v>
      </c>
      <c r="CM14">
        <f>SUM(June!AB31+June!AB32)</f>
        <v>17</v>
      </c>
      <c r="CN14">
        <f>SUM(June!AC31+June!AC32)</f>
        <v>19</v>
      </c>
      <c r="CO14">
        <f>SUM(June!AD31+June!AD32)</f>
        <v>74</v>
      </c>
      <c r="CP14">
        <f>SUM(June!AE31+June!AE32)</f>
        <v>42</v>
      </c>
      <c r="CQ14">
        <f>SUM('July '!B31+'July '!B32)</f>
        <v>11</v>
      </c>
      <c r="CR14">
        <f>SUM('July '!C31+'July '!C32)</f>
        <v>19</v>
      </c>
      <c r="CS14">
        <f>SUM('July '!D31+'July '!D32)</f>
        <v>35</v>
      </c>
      <c r="CT14">
        <f>SUM('July '!E31+'July '!E32)</f>
        <v>23</v>
      </c>
      <c r="CU14">
        <f>SUM('July '!F31+'July '!F32)</f>
        <v>6</v>
      </c>
      <c r="CV14">
        <f>SUM('July '!G31+'July '!G32)</f>
        <v>32</v>
      </c>
      <c r="CW14">
        <f>SUM('July '!H31+'July '!H32)</f>
        <v>22</v>
      </c>
      <c r="CX14">
        <f>SUM('July '!I31+'July '!I32)</f>
        <v>48</v>
      </c>
      <c r="CY14">
        <f>SUM('July '!J31+'July '!J32)</f>
        <v>5</v>
      </c>
      <c r="CZ14">
        <f>SUM('July '!K31+'July '!K32)</f>
        <v>32</v>
      </c>
      <c r="DA14">
        <f>SUM('July '!L31+'July '!L32)</f>
        <v>22</v>
      </c>
      <c r="DB14">
        <f>SUM('July '!M31+'July '!M32)</f>
        <v>21</v>
      </c>
      <c r="DC14">
        <f>SUM('July '!N31+'July '!N32)</f>
        <v>7</v>
      </c>
      <c r="DD14">
        <f>SUM('July '!O31+'July '!O32)</f>
        <v>19</v>
      </c>
      <c r="DE14">
        <f>SUM('July '!P31+'July '!P32)</f>
        <v>42</v>
      </c>
      <c r="DF14">
        <f>SUM('July '!Q31+'July '!Q32)</f>
        <v>40</v>
      </c>
      <c r="DG14">
        <f>SUM('July '!R31+'July '!R32)</f>
        <v>19</v>
      </c>
      <c r="DH14">
        <f>SUM('July '!S31+'July '!S32)</f>
        <v>15</v>
      </c>
      <c r="DI14">
        <f>SUM('July '!T31+'July '!T32)</f>
        <v>11</v>
      </c>
      <c r="DJ14">
        <f>SUM('July '!U31+'July '!U32)</f>
        <v>22</v>
      </c>
      <c r="DK14">
        <f>SUM('July '!V31+'July '!V32)</f>
        <v>54</v>
      </c>
      <c r="DL14">
        <f>SUM('July '!W31+'July '!W32)</f>
        <v>52</v>
      </c>
      <c r="DM14">
        <f>SUM('July '!X31+'July '!X32)</f>
        <v>20</v>
      </c>
      <c r="DN14">
        <f>SUM('July '!Y31+'July '!Y32)</f>
        <v>30</v>
      </c>
      <c r="DO14">
        <f>SUM('July '!Z31+'July '!Z32)</f>
        <v>33</v>
      </c>
      <c r="DP14">
        <f>SUM('July '!AA31+'July '!AA32)</f>
        <v>5</v>
      </c>
      <c r="DQ14">
        <f>SUM('July '!AB31+'July '!AB32)</f>
        <v>25</v>
      </c>
      <c r="DR14">
        <f>SUM('July '!AC31+'July '!AC32)</f>
        <v>8</v>
      </c>
      <c r="DS14">
        <f>SUM('July '!AD31+'July '!AD32)</f>
        <v>32</v>
      </c>
      <c r="DT14">
        <f>SUM('July '!AE31+'July '!AE32)</f>
        <v>24</v>
      </c>
      <c r="DU14">
        <f>SUM('July '!AF31+'July '!AF32)</f>
        <v>34</v>
      </c>
      <c r="DV14">
        <f>SUM('August '!B31+'August '!B32)</f>
        <v>16</v>
      </c>
      <c r="DW14">
        <f>SUM('August '!C31+'August '!C32)</f>
        <v>17</v>
      </c>
      <c r="DX14">
        <f>SUM('August '!D31+'August '!D32)</f>
        <v>13</v>
      </c>
      <c r="DY14">
        <f>SUM('August '!E31+'August '!E32)</f>
        <v>14</v>
      </c>
      <c r="DZ14">
        <f>SUM('August '!F31+'August '!F32)</f>
        <v>38</v>
      </c>
      <c r="EA14">
        <f>SUM('August '!G31+'August '!G32)</f>
        <v>8</v>
      </c>
      <c r="EB14">
        <f>SUM('August '!H31+'August '!H32)</f>
        <v>25</v>
      </c>
      <c r="EC14">
        <f>SUM('August '!I31+'August '!I32)</f>
        <v>3</v>
      </c>
      <c r="ED14">
        <f>SUM('August '!J31+'August '!J32)</f>
        <v>13</v>
      </c>
      <c r="EE14">
        <f>SUM('August '!K31+'August '!K32)</f>
        <v>58</v>
      </c>
      <c r="EF14">
        <f>SUM('August '!L31+'August '!L32)</f>
        <v>45</v>
      </c>
      <c r="EG14">
        <f>SUM('August '!M31+'August '!M32)</f>
        <v>57</v>
      </c>
      <c r="EH14">
        <f>SUM('August '!N31+'August '!N32)</f>
        <v>65</v>
      </c>
      <c r="EI14">
        <f>SUM('August '!O31+'August '!O32)</f>
        <v>43</v>
      </c>
      <c r="EJ14">
        <f>SUM('August '!P31+'August '!P32)</f>
        <v>25</v>
      </c>
      <c r="EK14">
        <f>SUM('August '!Q31+'August '!Q32)</f>
        <v>18</v>
      </c>
      <c r="EL14">
        <f>SUM('August '!R31+'August '!R32)</f>
        <v>42</v>
      </c>
      <c r="EM14">
        <f>SUM('August '!S31+'August '!S32)</f>
        <v>32</v>
      </c>
      <c r="EN14">
        <f>SUM('August '!T31+'August '!T32)</f>
        <v>68</v>
      </c>
      <c r="EO14">
        <f>SUM('August '!U31+'August '!U32)</f>
        <v>17</v>
      </c>
      <c r="EP14">
        <f>SUM('August '!V31+'August '!V32)</f>
        <v>0</v>
      </c>
      <c r="EQ14">
        <f>SUM('August '!W31+'August '!W32)</f>
        <v>0</v>
      </c>
      <c r="ER14">
        <f>SUM('August '!X31+'August '!X32)</f>
        <v>53</v>
      </c>
      <c r="ES14">
        <f>SUM('August '!Y31+'August '!Y32)</f>
        <v>25</v>
      </c>
      <c r="ET14">
        <f>SUM('August '!Z31+'August '!Z32)</f>
        <v>18</v>
      </c>
      <c r="EU14">
        <f>SUM('August '!AA31+'August '!AA32)</f>
        <v>16</v>
      </c>
      <c r="EV14">
        <f>SUM('August '!AB31+'August '!AB32)</f>
        <v>22</v>
      </c>
      <c r="EW14">
        <f>SUM('August '!AC31+'August '!AC32)</f>
        <v>0</v>
      </c>
      <c r="EX14">
        <f>SUM('August '!AD31+'August '!AD32)</f>
        <v>0</v>
      </c>
      <c r="EY14">
        <f>SUM('August '!AE31+'August '!AE32)</f>
        <v>0</v>
      </c>
      <c r="EZ14">
        <f>SUM('August '!AF31+'August '!AF32)</f>
        <v>11</v>
      </c>
      <c r="FA14">
        <f>SUM(September!B31+September!B32)</f>
        <v>42</v>
      </c>
      <c r="FB14">
        <f>SUM(September!C31+September!C32)</f>
        <v>0</v>
      </c>
      <c r="FC14">
        <f>SUM(September!D31+September!D32)</f>
        <v>0</v>
      </c>
      <c r="FD14">
        <f>SUM(September!E31+September!E32)</f>
        <v>0</v>
      </c>
      <c r="FE14">
        <f>SUM(September!F31+September!F32)</f>
        <v>0</v>
      </c>
      <c r="FF14">
        <f>SUM(September!G31+September!G32)</f>
        <v>0</v>
      </c>
      <c r="FG14">
        <f>SUM(September!H31+September!H32)</f>
        <v>0</v>
      </c>
      <c r="FH14">
        <f>SUM(September!I31+September!I32)</f>
        <v>0</v>
      </c>
      <c r="FI14">
        <f>SUM(September!J31+September!J32)</f>
        <v>0</v>
      </c>
      <c r="FJ14">
        <f>SUM(September!K31+September!K32)</f>
        <v>0</v>
      </c>
      <c r="FK14">
        <f>SUM(September!L31+September!L32)</f>
        <v>0</v>
      </c>
      <c r="FL14">
        <f>SUM(September!M31+September!M32)</f>
        <v>0</v>
      </c>
      <c r="FM14">
        <f>SUM(September!N31+September!N32)</f>
        <v>0</v>
      </c>
      <c r="FN14">
        <f>SUM(September!O31+September!O32)</f>
        <v>0</v>
      </c>
      <c r="FO14">
        <f>SUM(September!P31+September!P32)</f>
        <v>0</v>
      </c>
      <c r="FP14">
        <f>SUM(September!Q31+September!Q32)</f>
        <v>0</v>
      </c>
      <c r="FQ14">
        <f>SUM(September!R31+September!R32)</f>
        <v>0</v>
      </c>
      <c r="FR14">
        <f>SUM(September!S31+September!S32)</f>
        <v>0</v>
      </c>
      <c r="FS14">
        <f>SUM(September!T31+September!T32)</f>
        <v>0</v>
      </c>
      <c r="FT14">
        <f>SUM(September!U31+September!U32)</f>
        <v>0</v>
      </c>
      <c r="FU14">
        <f>SUM(September!V31+September!V32)</f>
        <v>0</v>
      </c>
      <c r="FV14">
        <f>SUM(September!W31+September!W32)</f>
        <v>0</v>
      </c>
      <c r="FW14">
        <f>SUM(September!X31+September!X32)</f>
        <v>0</v>
      </c>
      <c r="FX14">
        <f>SUM(September!Y31+September!Y32)</f>
        <v>0</v>
      </c>
      <c r="FY14">
        <f>SUM(September!Z31+September!Z32)</f>
        <v>0</v>
      </c>
      <c r="FZ14">
        <f>SUM(September!AA31+September!AA32)</f>
        <v>0</v>
      </c>
      <c r="GA14">
        <f>SUM(September!AB31+September!AB32)</f>
        <v>0</v>
      </c>
      <c r="GB14">
        <f>SUM(September!AC31+September!AC32)</f>
        <v>0</v>
      </c>
      <c r="GC14">
        <f>SUM(September!AD31+September!AD32)</f>
        <v>0</v>
      </c>
      <c r="GD14">
        <f>SUM(September!AE31+September!AE32)</f>
        <v>0</v>
      </c>
    </row>
    <row r="15" spans="1:191" hidden="1" x14ac:dyDescent="0.25"/>
    <row r="16" spans="1:191" hidden="1" x14ac:dyDescent="0.25"/>
    <row r="17" spans="1:189" x14ac:dyDescent="0.25">
      <c r="A17" s="9" t="s">
        <v>183</v>
      </c>
      <c r="B17" s="8">
        <v>43920</v>
      </c>
      <c r="C17" s="8">
        <v>43921</v>
      </c>
      <c r="D17" s="8">
        <v>43922</v>
      </c>
      <c r="E17" s="8">
        <v>43923</v>
      </c>
      <c r="F17" s="8">
        <v>43924</v>
      </c>
      <c r="G17" s="8">
        <v>43925</v>
      </c>
      <c r="H17" s="8">
        <v>43926</v>
      </c>
      <c r="I17" s="8">
        <v>43927</v>
      </c>
      <c r="J17" s="8">
        <v>43928</v>
      </c>
      <c r="K17" s="8">
        <v>43929</v>
      </c>
      <c r="L17" s="8">
        <v>43930</v>
      </c>
      <c r="M17" s="8">
        <v>43931</v>
      </c>
      <c r="N17" s="8">
        <v>43932</v>
      </c>
      <c r="O17" s="8">
        <v>43933</v>
      </c>
      <c r="P17" s="8">
        <v>43934</v>
      </c>
      <c r="Q17" s="8">
        <v>43935</v>
      </c>
      <c r="R17" s="8">
        <v>43936</v>
      </c>
      <c r="S17" s="8">
        <v>43937</v>
      </c>
      <c r="T17" s="8">
        <v>43938</v>
      </c>
      <c r="U17" s="8">
        <v>43939</v>
      </c>
      <c r="V17" s="8">
        <v>43940</v>
      </c>
      <c r="W17" s="8">
        <v>43941</v>
      </c>
      <c r="X17" s="8">
        <v>43942</v>
      </c>
      <c r="Y17" s="8">
        <v>43943</v>
      </c>
      <c r="Z17" s="8">
        <v>43944</v>
      </c>
      <c r="AA17" s="8">
        <v>43945</v>
      </c>
      <c r="AB17" s="8">
        <v>43946</v>
      </c>
      <c r="AC17" s="8">
        <v>43947</v>
      </c>
      <c r="AD17" s="8">
        <v>43948</v>
      </c>
      <c r="AE17" s="8">
        <v>43949</v>
      </c>
      <c r="AF17" s="8">
        <v>43950</v>
      </c>
      <c r="AG17" s="8">
        <v>43951</v>
      </c>
      <c r="AH17" s="8">
        <v>43952</v>
      </c>
      <c r="AI17" s="8">
        <v>43953</v>
      </c>
      <c r="AJ17" s="8">
        <v>43954</v>
      </c>
      <c r="AK17" s="8">
        <v>43955</v>
      </c>
      <c r="AL17" s="8">
        <v>43956</v>
      </c>
      <c r="AM17" s="8">
        <v>43957</v>
      </c>
      <c r="AN17" s="8">
        <v>43958</v>
      </c>
      <c r="AO17" s="8">
        <v>43959</v>
      </c>
      <c r="AP17" s="8">
        <v>43960</v>
      </c>
      <c r="AQ17" s="8">
        <v>43961</v>
      </c>
      <c r="AR17" s="8">
        <v>43962</v>
      </c>
      <c r="AS17" s="8">
        <v>43963</v>
      </c>
      <c r="AT17" s="8">
        <v>43964</v>
      </c>
      <c r="AU17" s="8">
        <v>43965</v>
      </c>
      <c r="AV17" s="8">
        <v>43966</v>
      </c>
      <c r="AW17" s="8">
        <v>43967</v>
      </c>
      <c r="AX17" s="8">
        <v>43968</v>
      </c>
      <c r="AY17" s="8">
        <v>43969</v>
      </c>
      <c r="AZ17" s="8">
        <v>43970</v>
      </c>
      <c r="BA17" s="8">
        <v>43971</v>
      </c>
      <c r="BB17" s="8">
        <v>43972</v>
      </c>
      <c r="BC17" s="8">
        <v>43973</v>
      </c>
      <c r="BD17" s="8">
        <v>43974</v>
      </c>
      <c r="BE17" s="8">
        <v>43975</v>
      </c>
      <c r="BF17" s="8">
        <v>43976</v>
      </c>
      <c r="BG17" s="8">
        <v>43977</v>
      </c>
      <c r="BH17" s="8">
        <v>43978</v>
      </c>
      <c r="BI17" s="8">
        <v>43979</v>
      </c>
      <c r="BJ17" s="8">
        <v>43980</v>
      </c>
      <c r="BK17" s="8">
        <v>43981</v>
      </c>
      <c r="BL17" s="8">
        <v>43982</v>
      </c>
      <c r="BM17" s="8">
        <v>43983</v>
      </c>
      <c r="BN17" s="8">
        <v>43984</v>
      </c>
      <c r="BO17" s="8">
        <v>43985</v>
      </c>
      <c r="BP17" s="8">
        <v>43986</v>
      </c>
      <c r="BQ17" s="8">
        <v>43987</v>
      </c>
      <c r="BR17" s="8">
        <v>43988</v>
      </c>
      <c r="BS17" s="8">
        <v>43989</v>
      </c>
      <c r="BT17" s="8">
        <v>43990</v>
      </c>
      <c r="BU17" s="8">
        <v>43991</v>
      </c>
      <c r="BV17" s="8">
        <v>43992</v>
      </c>
      <c r="BW17" s="8">
        <v>43993</v>
      </c>
      <c r="BX17" s="8">
        <v>43994</v>
      </c>
      <c r="BY17" s="8">
        <v>43995</v>
      </c>
      <c r="BZ17" s="8">
        <v>43996</v>
      </c>
      <c r="CA17" s="8">
        <v>43997</v>
      </c>
      <c r="CB17" s="8">
        <v>43998</v>
      </c>
      <c r="CC17" s="8">
        <v>43999</v>
      </c>
      <c r="CD17" s="8">
        <v>44000</v>
      </c>
      <c r="CE17" s="8">
        <v>44001</v>
      </c>
      <c r="CF17" s="8">
        <v>44002</v>
      </c>
      <c r="CG17" s="8">
        <v>44003</v>
      </c>
      <c r="CH17" s="8">
        <v>44004</v>
      </c>
      <c r="CI17" s="8">
        <v>44005</v>
      </c>
      <c r="CJ17" s="8">
        <v>44006</v>
      </c>
      <c r="CK17" s="8">
        <v>44007</v>
      </c>
      <c r="CL17" s="8">
        <v>44008</v>
      </c>
      <c r="CM17" s="8">
        <v>44009</v>
      </c>
      <c r="CN17" s="8">
        <v>44010</v>
      </c>
      <c r="CO17" s="8">
        <v>44011</v>
      </c>
      <c r="CP17" s="8">
        <v>44012</v>
      </c>
      <c r="CQ17" s="8">
        <v>44013</v>
      </c>
      <c r="CR17" s="8">
        <v>44014</v>
      </c>
      <c r="CS17" s="8">
        <v>44015</v>
      </c>
      <c r="CT17" s="8">
        <v>44016</v>
      </c>
      <c r="CU17" s="8">
        <v>44017</v>
      </c>
      <c r="CV17" s="8">
        <v>44018</v>
      </c>
      <c r="CW17" s="8">
        <v>44019</v>
      </c>
      <c r="CX17" s="8">
        <v>44020</v>
      </c>
      <c r="CY17" s="8">
        <v>44021</v>
      </c>
      <c r="CZ17" s="8">
        <v>44022</v>
      </c>
      <c r="DA17" s="8">
        <v>44023</v>
      </c>
      <c r="DB17" s="8">
        <v>44024</v>
      </c>
      <c r="DC17" s="8">
        <v>44025</v>
      </c>
      <c r="DD17" s="8">
        <v>44026</v>
      </c>
      <c r="DE17" s="8">
        <v>44027</v>
      </c>
      <c r="DF17" s="8">
        <v>44028</v>
      </c>
      <c r="DG17" s="8">
        <v>44029</v>
      </c>
      <c r="DH17" s="8">
        <v>44030</v>
      </c>
      <c r="DI17" s="8">
        <v>44031</v>
      </c>
      <c r="DJ17" s="8">
        <v>44032</v>
      </c>
      <c r="DK17" s="8">
        <v>44033</v>
      </c>
      <c r="DL17" s="8">
        <v>44034</v>
      </c>
      <c r="DM17" s="8">
        <v>44035</v>
      </c>
      <c r="DN17" s="8">
        <v>44036</v>
      </c>
      <c r="DO17" s="8">
        <v>44037</v>
      </c>
      <c r="DP17" s="8">
        <v>44038</v>
      </c>
      <c r="DQ17" s="8">
        <v>44039</v>
      </c>
      <c r="DR17" s="8">
        <v>44040</v>
      </c>
      <c r="DS17" s="8">
        <v>44041</v>
      </c>
      <c r="DT17" s="8">
        <v>44042</v>
      </c>
      <c r="DU17" s="8">
        <v>44043</v>
      </c>
      <c r="DV17" s="8">
        <v>44044</v>
      </c>
      <c r="DW17" s="8">
        <v>44045</v>
      </c>
      <c r="DX17" s="8">
        <v>44046</v>
      </c>
      <c r="DY17" s="8">
        <v>44047</v>
      </c>
      <c r="DZ17" s="8">
        <v>44048</v>
      </c>
      <c r="EA17" s="8">
        <v>44049</v>
      </c>
      <c r="EB17" s="8">
        <v>44050</v>
      </c>
      <c r="EC17" s="8">
        <v>44051</v>
      </c>
      <c r="ED17" s="8">
        <v>44052</v>
      </c>
      <c r="EE17" s="8">
        <v>44053</v>
      </c>
      <c r="EF17" s="8">
        <v>44054</v>
      </c>
      <c r="EG17" s="8">
        <v>44055</v>
      </c>
      <c r="EH17" s="8">
        <v>44056</v>
      </c>
      <c r="EI17" s="8">
        <v>44057</v>
      </c>
      <c r="EJ17" s="8">
        <v>44058</v>
      </c>
      <c r="EK17" s="8">
        <v>44059</v>
      </c>
      <c r="EL17" s="8">
        <v>44060</v>
      </c>
      <c r="EM17" s="8">
        <v>44061</v>
      </c>
      <c r="EN17" s="8">
        <v>44062</v>
      </c>
      <c r="EO17" s="8">
        <v>44063</v>
      </c>
      <c r="EP17" s="8">
        <v>44064</v>
      </c>
      <c r="EQ17" s="8">
        <v>44065</v>
      </c>
      <c r="ER17" s="8">
        <v>44066</v>
      </c>
      <c r="ES17" s="8">
        <v>44067</v>
      </c>
      <c r="ET17" s="8">
        <v>44068</v>
      </c>
      <c r="EU17" s="8">
        <v>44069</v>
      </c>
      <c r="EV17" s="8">
        <v>44070</v>
      </c>
      <c r="EW17" s="8">
        <v>44071</v>
      </c>
      <c r="EX17" s="8">
        <v>44072</v>
      </c>
      <c r="EY17" s="8">
        <v>44073</v>
      </c>
      <c r="EZ17" s="8">
        <v>44074</v>
      </c>
      <c r="FA17" s="8">
        <v>44075</v>
      </c>
      <c r="FB17" s="8">
        <v>44076</v>
      </c>
      <c r="FC17" s="8">
        <v>44077</v>
      </c>
      <c r="FD17" s="8">
        <v>44078</v>
      </c>
      <c r="FE17" s="8">
        <v>44079</v>
      </c>
      <c r="FF17" s="8">
        <v>44080</v>
      </c>
      <c r="FG17" s="8">
        <v>44081</v>
      </c>
      <c r="FH17" s="8">
        <v>44082</v>
      </c>
      <c r="FI17" s="8">
        <v>44083</v>
      </c>
      <c r="FJ17" s="8">
        <v>44084</v>
      </c>
      <c r="FK17" s="8">
        <v>44085</v>
      </c>
      <c r="FL17" s="8">
        <v>44086</v>
      </c>
      <c r="FM17" s="8">
        <v>44087</v>
      </c>
      <c r="FN17" s="8">
        <v>44088</v>
      </c>
      <c r="FO17" s="8">
        <v>44089</v>
      </c>
      <c r="FP17" s="8">
        <v>44090</v>
      </c>
      <c r="FQ17" s="8">
        <v>44091</v>
      </c>
      <c r="FR17" s="8">
        <v>44092</v>
      </c>
      <c r="FS17" s="8">
        <v>44093</v>
      </c>
      <c r="FT17" s="8">
        <v>44094</v>
      </c>
      <c r="FU17" s="8">
        <v>44095</v>
      </c>
      <c r="FV17" s="8">
        <v>44096</v>
      </c>
      <c r="FW17" s="8">
        <v>44097</v>
      </c>
      <c r="FX17" s="8">
        <v>44098</v>
      </c>
      <c r="FY17" s="8">
        <v>44099</v>
      </c>
      <c r="FZ17" s="8">
        <v>44100</v>
      </c>
      <c r="GA17" s="8">
        <v>44101</v>
      </c>
      <c r="GB17" s="8">
        <v>44102</v>
      </c>
      <c r="GC17" s="8">
        <v>44103</v>
      </c>
      <c r="GD17" s="8">
        <v>44104</v>
      </c>
      <c r="GE17" s="8">
        <v>44105</v>
      </c>
      <c r="GF17" s="8">
        <v>44106</v>
      </c>
      <c r="GG17" s="8">
        <v>44107</v>
      </c>
    </row>
    <row r="18" spans="1:189" x14ac:dyDescent="0.25">
      <c r="A18" s="140" t="s">
        <v>173</v>
      </c>
      <c r="D18">
        <f>SUM(April!B44)</f>
        <v>300</v>
      </c>
      <c r="E18">
        <f>SUM(April!C44)</f>
        <v>184</v>
      </c>
      <c r="F18">
        <f>SUM(April!D44)</f>
        <v>216</v>
      </c>
      <c r="G18">
        <f>SUM(April!E44)</f>
        <v>190</v>
      </c>
      <c r="H18">
        <f>SUM(April!F44)</f>
        <v>155</v>
      </c>
      <c r="I18">
        <f>SUM(April!G44)</f>
        <v>211</v>
      </c>
      <c r="J18">
        <f>SUM(April!H44)</f>
        <v>187</v>
      </c>
      <c r="K18">
        <f>SUM(April!I44)</f>
        <v>149</v>
      </c>
      <c r="L18">
        <f>SUM(April!J44)</f>
        <v>137</v>
      </c>
      <c r="M18">
        <f>SUM(April!K44)</f>
        <v>149</v>
      </c>
      <c r="N18">
        <f>SUM(April!L44)</f>
        <v>133</v>
      </c>
      <c r="O18">
        <f>SUM(April!M44)</f>
        <v>145</v>
      </c>
      <c r="P18">
        <f>SUM(April!N44)</f>
        <v>177</v>
      </c>
      <c r="Q18">
        <f>SUM(April!O44)</f>
        <v>197</v>
      </c>
      <c r="R18">
        <f>SUM(April!P44)</f>
        <v>184</v>
      </c>
      <c r="S18">
        <f>SUM(April!Q44)</f>
        <v>175</v>
      </c>
      <c r="T18">
        <f>SUM(April!R44)</f>
        <v>220</v>
      </c>
      <c r="U18">
        <f>SUM(April!S44)</f>
        <v>190</v>
      </c>
      <c r="V18">
        <f>SUM(April!T44)</f>
        <v>144</v>
      </c>
      <c r="W18">
        <f>SUM(April!U44)</f>
        <v>159</v>
      </c>
      <c r="X18">
        <f>SUM(April!V44)</f>
        <v>166</v>
      </c>
      <c r="Y18">
        <f>SUM(April!W44)</f>
        <v>192</v>
      </c>
      <c r="Z18">
        <f>SUM(April!X44)</f>
        <v>189</v>
      </c>
      <c r="AA18">
        <f>SUM(April!Y44)</f>
        <v>203</v>
      </c>
      <c r="AB18">
        <f>SUM(April!Z44)</f>
        <v>200</v>
      </c>
      <c r="AC18">
        <f>SUM(April!AA44)</f>
        <v>187</v>
      </c>
      <c r="AD18">
        <f>SUM(April!AB44)</f>
        <v>266</v>
      </c>
      <c r="AE18">
        <f>SUM(April!AC44)</f>
        <v>302</v>
      </c>
      <c r="AF18">
        <f>SUM(April!AD44)</f>
        <v>233</v>
      </c>
      <c r="AG18">
        <f>SUM(April!AE44)</f>
        <v>246</v>
      </c>
      <c r="AH18">
        <f>SUM(May!B44)</f>
        <v>223</v>
      </c>
      <c r="AI18">
        <f>SUM(May!C44)</f>
        <v>168</v>
      </c>
      <c r="AJ18">
        <f>SUM(May!D44)</f>
        <v>171</v>
      </c>
      <c r="AK18">
        <f>SUM(May!E44)</f>
        <v>201</v>
      </c>
      <c r="AL18">
        <f>SUM(May!F44)</f>
        <v>198</v>
      </c>
      <c r="AM18">
        <f>SUM(May!G44)</f>
        <v>175</v>
      </c>
      <c r="AN18">
        <f>SUM(May!H44)</f>
        <v>189</v>
      </c>
      <c r="AO18">
        <f>SUM(May!I44)</f>
        <v>232</v>
      </c>
      <c r="AP18">
        <f>SUM(May!J44)</f>
        <v>152</v>
      </c>
      <c r="AQ18">
        <f>SUM(May!K44)</f>
        <v>149</v>
      </c>
      <c r="AR18">
        <f>SUM(May!L44)</f>
        <v>197</v>
      </c>
      <c r="AS18">
        <f>SUM(May!M44)</f>
        <v>167</v>
      </c>
      <c r="AT18">
        <f>SUM(May!N44)</f>
        <v>222</v>
      </c>
      <c r="AU18">
        <f>SUM(May!O44)</f>
        <v>127</v>
      </c>
      <c r="AV18">
        <f>SUM(May!P44)</f>
        <v>173</v>
      </c>
      <c r="AW18">
        <f>SUM(May!Q44)</f>
        <v>196</v>
      </c>
      <c r="AX18">
        <f>SUM(May!R44)</f>
        <v>139</v>
      </c>
      <c r="AY18">
        <f>SUM(May!S44)</f>
        <v>170</v>
      </c>
      <c r="AZ18">
        <f>SUM(May!T44)</f>
        <v>172</v>
      </c>
      <c r="BA18">
        <f>SUM(May!U44)</f>
        <v>143</v>
      </c>
      <c r="BB18">
        <f>SUM(May!V44)</f>
        <v>162</v>
      </c>
      <c r="BC18">
        <f>SUM(May!W44)</f>
        <v>169</v>
      </c>
      <c r="BD18">
        <f>SUM(May!X44)</f>
        <v>170</v>
      </c>
      <c r="BE18">
        <f>SUM(May!Y44)</f>
        <v>132</v>
      </c>
      <c r="BF18">
        <f>SUM(May!Z44)</f>
        <v>114</v>
      </c>
      <c r="BG18">
        <f>SUM(May!AA44)</f>
        <v>210</v>
      </c>
      <c r="BH18">
        <f>SUM(May!AB44)</f>
        <v>173</v>
      </c>
      <c r="BI18">
        <f>SUM(May!AC44)</f>
        <v>182</v>
      </c>
      <c r="BJ18">
        <f>SUM(May!AD44)</f>
        <v>255</v>
      </c>
      <c r="BK18">
        <f>SUM(May!AE44)</f>
        <v>135</v>
      </c>
      <c r="BL18">
        <f>SUM(May!AF44)</f>
        <v>142</v>
      </c>
      <c r="BM18">
        <f>SUM(June!B44)</f>
        <v>195</v>
      </c>
      <c r="BN18">
        <f>SUM(June!C44)</f>
        <v>154</v>
      </c>
      <c r="BO18">
        <f>SUM(June!D44)</f>
        <v>163</v>
      </c>
      <c r="BP18">
        <f>SUM(June!E44)</f>
        <v>207</v>
      </c>
      <c r="BQ18">
        <f>SUM(June!F44)</f>
        <v>175</v>
      </c>
      <c r="BR18">
        <f>SUM(June!G44)</f>
        <v>155</v>
      </c>
      <c r="BS18">
        <f>SUM(June!H44)</f>
        <v>208</v>
      </c>
      <c r="BT18">
        <f>SUM(June!I44)</f>
        <v>189</v>
      </c>
      <c r="BU18">
        <f>SUM(June!J44)</f>
        <v>293</v>
      </c>
      <c r="BV18">
        <f>SUM(June!K44)</f>
        <v>201</v>
      </c>
      <c r="BW18">
        <f>SUM(June!L44)</f>
        <v>156</v>
      </c>
      <c r="BX18">
        <f>SUM(June!M44)</f>
        <v>205</v>
      </c>
      <c r="BY18">
        <f>SUM(June!N44)</f>
        <v>158</v>
      </c>
      <c r="BZ18">
        <f>SUM(June!O44)</f>
        <v>154</v>
      </c>
      <c r="CA18">
        <f>SUM(June!P44)</f>
        <v>178</v>
      </c>
      <c r="CB18">
        <f>SUM(June!Q44)</f>
        <v>181</v>
      </c>
      <c r="CC18">
        <f>SUM(June!R44)</f>
        <v>204</v>
      </c>
      <c r="CD18">
        <f>SUM(June!S44)</f>
        <v>193</v>
      </c>
      <c r="CE18">
        <f>SUM(June!T44)</f>
        <v>161</v>
      </c>
      <c r="CF18">
        <f>SUM(June!U44)</f>
        <v>123</v>
      </c>
      <c r="CG18">
        <f>SUM(June!V44)</f>
        <v>134</v>
      </c>
      <c r="CH18">
        <f>SUM(June!W44)</f>
        <v>155</v>
      </c>
      <c r="CI18">
        <f>SUM(June!X44)</f>
        <v>163</v>
      </c>
      <c r="CJ18">
        <f>SUM(June!Y44)</f>
        <v>150</v>
      </c>
      <c r="CK18">
        <f>SUM(June!Z44)</f>
        <v>119</v>
      </c>
      <c r="CL18">
        <f>SUM(June!AA44)</f>
        <v>188</v>
      </c>
      <c r="CM18">
        <f>SUM(June!AB44)</f>
        <v>160</v>
      </c>
      <c r="CN18">
        <f>SUM(June!AC44)</f>
        <v>164</v>
      </c>
      <c r="CO18">
        <f>SUM(June!AD44)</f>
        <v>227</v>
      </c>
      <c r="CP18">
        <f>SUM(June!AE44)</f>
        <v>197</v>
      </c>
      <c r="CQ18">
        <f>SUM('July '!B44)</f>
        <v>122</v>
      </c>
      <c r="CR18">
        <f>SUM('July '!C44)</f>
        <v>115</v>
      </c>
      <c r="CS18">
        <f>SUM('July '!D44)</f>
        <v>148</v>
      </c>
      <c r="CT18">
        <f>SUM('July '!E44)</f>
        <v>123</v>
      </c>
      <c r="CU18">
        <f>SUM('July '!F44)</f>
        <v>102</v>
      </c>
      <c r="CV18">
        <f>SUM('July '!G44)</f>
        <v>132</v>
      </c>
      <c r="CW18">
        <f>SUM('July '!H44)</f>
        <v>91</v>
      </c>
      <c r="CX18">
        <f>SUM('July '!I44)</f>
        <v>127</v>
      </c>
      <c r="CY18">
        <f>SUM('July '!J44)</f>
        <v>106</v>
      </c>
      <c r="CZ18">
        <f>SUM('July '!K44)</f>
        <v>159</v>
      </c>
      <c r="DA18">
        <f>SUM('July '!L44)</f>
        <v>115</v>
      </c>
      <c r="DB18">
        <f>SUM('July '!M44)</f>
        <v>133</v>
      </c>
      <c r="DC18">
        <f>SUM('July '!N44)</f>
        <v>91</v>
      </c>
      <c r="DD18">
        <f>SUM('July '!O44)</f>
        <v>104</v>
      </c>
      <c r="DE18">
        <f>SUM('July '!P44)</f>
        <v>130</v>
      </c>
      <c r="DF18">
        <f>SUM('July '!Q44)</f>
        <v>125</v>
      </c>
      <c r="DG18">
        <f>SUM('July '!R44)</f>
        <v>104</v>
      </c>
      <c r="DH18">
        <f>SUM('July '!S44)</f>
        <v>127</v>
      </c>
      <c r="DI18">
        <f>SUM('July '!T44)</f>
        <v>129</v>
      </c>
      <c r="DJ18">
        <f>SUM('July '!U44)</f>
        <v>126</v>
      </c>
      <c r="DK18">
        <f>SUM('July '!V44)</f>
        <v>160</v>
      </c>
      <c r="DL18">
        <f>SUM('July '!W44)</f>
        <v>159</v>
      </c>
      <c r="DM18">
        <f>SUM('July '!X44)</f>
        <v>112</v>
      </c>
      <c r="DN18">
        <f>SUM('July '!Y44)</f>
        <v>131</v>
      </c>
      <c r="DO18">
        <f>SUM('July '!Z44)</f>
        <v>125</v>
      </c>
      <c r="DP18">
        <f>SUM('July '!AA44)</f>
        <v>90</v>
      </c>
      <c r="DQ18">
        <f>SUM('July '!AB44)</f>
        <v>136</v>
      </c>
      <c r="DR18">
        <f>SUM('July '!AC44)</f>
        <v>116</v>
      </c>
      <c r="DS18">
        <f>SUM('July '!AD44)</f>
        <v>116</v>
      </c>
      <c r="DT18">
        <f>SUM('July '!AE44)</f>
        <v>139</v>
      </c>
      <c r="DU18">
        <f>SUM('July '!AF44)</f>
        <v>152</v>
      </c>
      <c r="DV18">
        <f>SUM('August '!B44)</f>
        <v>122</v>
      </c>
      <c r="DW18">
        <f>SUM('August '!C44)</f>
        <v>127</v>
      </c>
      <c r="DX18">
        <f>SUM('August '!D44)</f>
        <v>115</v>
      </c>
      <c r="DY18">
        <f>SUM('August '!E44)</f>
        <v>114</v>
      </c>
      <c r="DZ18">
        <f>SUM('August '!F44)</f>
        <v>120</v>
      </c>
      <c r="EA18">
        <f>SUM('August '!G44)</f>
        <v>81</v>
      </c>
      <c r="EB18">
        <f>SUM('August '!H44)</f>
        <v>133</v>
      </c>
      <c r="EC18">
        <f>SUM('August '!I44)</f>
        <v>89</v>
      </c>
      <c r="ED18">
        <f>SUM('August '!J44)</f>
        <v>138</v>
      </c>
      <c r="EE18">
        <f>SUM('August '!K44)</f>
        <v>170</v>
      </c>
      <c r="EF18">
        <f>SUM('August '!L44)</f>
        <v>169</v>
      </c>
      <c r="EG18">
        <f>SUM('August '!M44)</f>
        <v>168</v>
      </c>
      <c r="EH18">
        <f>SUM('August '!N44)</f>
        <v>176</v>
      </c>
      <c r="EI18">
        <f>SUM('August '!O44)</f>
        <v>176</v>
      </c>
      <c r="EJ18">
        <f>SUM('August '!P44)</f>
        <v>145</v>
      </c>
      <c r="EK18">
        <f>SUM('August '!Q44)</f>
        <v>124</v>
      </c>
      <c r="EL18">
        <f>SUM('August '!R44)</f>
        <v>204</v>
      </c>
      <c r="EM18">
        <f>SUM('August '!S44)</f>
        <v>186</v>
      </c>
      <c r="EN18">
        <f>SUM('August '!T44)</f>
        <v>189</v>
      </c>
      <c r="EO18">
        <f>SUM('August '!U44)</f>
        <v>133</v>
      </c>
      <c r="EP18">
        <f>SUM('August '!V44)</f>
        <v>171</v>
      </c>
      <c r="EQ18">
        <f>SUM('August '!W44)</f>
        <v>130</v>
      </c>
      <c r="ER18">
        <f>SUM('August '!X44)</f>
        <v>143</v>
      </c>
      <c r="ES18">
        <f>SUM('August '!Y44)</f>
        <v>118</v>
      </c>
      <c r="ET18">
        <f>SUM('August '!Z44)</f>
        <v>138</v>
      </c>
      <c r="EU18">
        <f>SUM('August '!AA44)</f>
        <v>130</v>
      </c>
      <c r="EV18">
        <f>SUM('August '!AB44)</f>
        <v>118</v>
      </c>
      <c r="EW18">
        <f>SUM('August '!AC44)</f>
        <v>122</v>
      </c>
      <c r="EX18">
        <f>SUM('August '!AD44)</f>
        <v>123</v>
      </c>
      <c r="EY18">
        <f>SUM('August '!AE44)</f>
        <v>81</v>
      </c>
      <c r="EZ18">
        <f>SUM('August '!AF44)</f>
        <v>112</v>
      </c>
      <c r="FA18">
        <f>SUM(September!B47)</f>
        <v>166</v>
      </c>
      <c r="FB18">
        <f>SUM(September!C47)</f>
        <v>145</v>
      </c>
      <c r="FC18">
        <f>SUM(September!D47)</f>
        <v>138</v>
      </c>
      <c r="FD18">
        <f>SUM(September!E47)</f>
        <v>113</v>
      </c>
      <c r="FE18">
        <f>SUM(September!F47)</f>
        <v>111</v>
      </c>
      <c r="FF18">
        <f>SUM(September!G47)</f>
        <v>117</v>
      </c>
      <c r="FG18">
        <f>SUM(September!H47)</f>
        <v>102</v>
      </c>
      <c r="FH18">
        <f>SUM(September!I47)</f>
        <v>128</v>
      </c>
      <c r="FI18">
        <f>SUM(September!J47)</f>
        <v>110</v>
      </c>
      <c r="FJ18">
        <f>SUM(September!K47)</f>
        <v>107</v>
      </c>
      <c r="FK18">
        <f>SUM(September!L47)</f>
        <v>127</v>
      </c>
      <c r="FL18">
        <f>SUM(September!M47)</f>
        <v>102</v>
      </c>
      <c r="FM18">
        <f>SUM(September!N47)</f>
        <v>133</v>
      </c>
      <c r="FN18">
        <f>SUM(September!O47)</f>
        <v>188</v>
      </c>
      <c r="FO18">
        <f>SUM(September!P47)</f>
        <v>117</v>
      </c>
      <c r="FP18">
        <f>SUM(September!Q47)</f>
        <v>147</v>
      </c>
      <c r="FQ18">
        <f>SUM(September!R47)</f>
        <v>141</v>
      </c>
      <c r="FR18">
        <f>SUM(September!S47)</f>
        <v>117</v>
      </c>
      <c r="FS18">
        <f>SUM(September!T47)</f>
        <v>112</v>
      </c>
      <c r="FT18">
        <f>SUM(September!U47)</f>
        <v>107</v>
      </c>
      <c r="FU18">
        <f>SUM(September!V47)</f>
        <v>108</v>
      </c>
      <c r="FV18">
        <f>SUM(September!W47)</f>
        <v>107</v>
      </c>
      <c r="FW18">
        <f>SUM(September!X47)</f>
        <v>94</v>
      </c>
      <c r="FX18">
        <f>SUM(September!Y47)</f>
        <v>93</v>
      </c>
      <c r="FY18">
        <f>SUM(September!Z47)</f>
        <v>85</v>
      </c>
      <c r="FZ18">
        <f>SUM(September!AA47)</f>
        <v>89</v>
      </c>
      <c r="GA18">
        <f>SUM(September!AB47)</f>
        <v>98</v>
      </c>
      <c r="GB18">
        <f>SUM(September!AC47)</f>
        <v>141</v>
      </c>
      <c r="GC18">
        <f>SUM(September!AD47)</f>
        <v>147</v>
      </c>
      <c r="GD18">
        <f>SUM(September!AE47)</f>
        <v>130</v>
      </c>
      <c r="GE18">
        <v>115</v>
      </c>
    </row>
    <row r="19" spans="1:189" x14ac:dyDescent="0.25">
      <c r="A19" t="s">
        <v>11</v>
      </c>
      <c r="B19">
        <v>120</v>
      </c>
      <c r="C19">
        <v>150</v>
      </c>
      <c r="D19">
        <f>SUM(April!B45)</f>
        <v>178</v>
      </c>
      <c r="E19">
        <f>SUM(April!C45)</f>
        <v>141</v>
      </c>
      <c r="F19">
        <f>SUM(April!D45)</f>
        <v>151</v>
      </c>
      <c r="G19">
        <f>SUM(April!E45)</f>
        <v>120</v>
      </c>
      <c r="H19">
        <f>SUM(April!F45)</f>
        <v>118</v>
      </c>
      <c r="I19">
        <f>SUM(April!G45)</f>
        <v>148</v>
      </c>
      <c r="J19">
        <f>SUM(April!H45)</f>
        <v>129</v>
      </c>
      <c r="K19">
        <f>SUM(April!I45)</f>
        <v>101</v>
      </c>
      <c r="L19">
        <f>SUM(April!J45)</f>
        <v>94</v>
      </c>
      <c r="M19">
        <f>SUM(April!K45)</f>
        <v>130</v>
      </c>
      <c r="N19">
        <f>SUM(April!L45)</f>
        <v>107</v>
      </c>
      <c r="O19">
        <f>SUM(April!M45)</f>
        <v>119</v>
      </c>
      <c r="P19">
        <f>SUM(April!N45)</f>
        <v>137</v>
      </c>
      <c r="Q19">
        <f>SUM(April!O45)</f>
        <v>138</v>
      </c>
      <c r="R19">
        <f>SUM(April!P45)</f>
        <v>130</v>
      </c>
      <c r="S19">
        <f>SUM(April!Q45)</f>
        <v>118</v>
      </c>
      <c r="T19">
        <f>SUM(April!R45)</f>
        <v>146</v>
      </c>
      <c r="U19">
        <f>SUM(April!S45)</f>
        <v>117</v>
      </c>
      <c r="V19">
        <f>SUM(April!T45)</f>
        <v>118</v>
      </c>
      <c r="W19">
        <f>SUM(April!U45)</f>
        <v>115</v>
      </c>
      <c r="X19">
        <f>SUM(April!V45)</f>
        <v>116</v>
      </c>
      <c r="Y19">
        <f>SUM(April!W45)</f>
        <v>137</v>
      </c>
      <c r="Z19">
        <f>SUM(April!X45)</f>
        <v>127</v>
      </c>
      <c r="AA19">
        <f>SUM(April!Y45)</f>
        <v>154</v>
      </c>
      <c r="AB19">
        <f>SUM(April!Z45)</f>
        <v>127</v>
      </c>
      <c r="AC19">
        <f>SUM(April!AA45)</f>
        <v>116</v>
      </c>
      <c r="AD19">
        <f>SUM(April!AB45)</f>
        <v>177</v>
      </c>
      <c r="AE19">
        <f>SUM(April!AC45)</f>
        <v>143</v>
      </c>
      <c r="AF19">
        <f>SUM(April!AD45)</f>
        <v>152</v>
      </c>
      <c r="AG19">
        <f>SUM(April!AE45)</f>
        <v>121</v>
      </c>
      <c r="AH19">
        <f>SUM(May!B45)</f>
        <v>133</v>
      </c>
      <c r="AI19">
        <f>SUM(May!C45)</f>
        <v>105</v>
      </c>
      <c r="AJ19">
        <f>SUM(May!D45)</f>
        <v>88</v>
      </c>
      <c r="AK19">
        <f>SUM(May!E45)</f>
        <v>128</v>
      </c>
      <c r="AL19">
        <f>SUM(May!F45)</f>
        <v>144</v>
      </c>
      <c r="AM19">
        <f>SUM(May!G45)</f>
        <v>116</v>
      </c>
      <c r="AN19">
        <f>SUM(May!H45)</f>
        <v>141</v>
      </c>
      <c r="AO19">
        <f>SUM(May!I45)</f>
        <v>106</v>
      </c>
      <c r="AP19">
        <f>SUM(May!J45)</f>
        <v>96</v>
      </c>
      <c r="AQ19">
        <f>SUM(May!K45)</f>
        <v>115</v>
      </c>
      <c r="AR19">
        <f>SUM(May!L45)</f>
        <v>141</v>
      </c>
      <c r="AS19">
        <f>SUM(May!M45)</f>
        <v>124</v>
      </c>
      <c r="AT19">
        <f>SUM(May!N45)</f>
        <v>128</v>
      </c>
      <c r="AU19">
        <f>SUM(May!O45)</f>
        <v>92</v>
      </c>
      <c r="AV19">
        <f>SUM(May!P45)</f>
        <v>109</v>
      </c>
      <c r="AW19">
        <f>SUM(May!Q45)</f>
        <v>126</v>
      </c>
      <c r="AX19">
        <f>SUM(May!R45)</f>
        <v>98</v>
      </c>
      <c r="AY19">
        <f>SUM(May!S45)</f>
        <v>114</v>
      </c>
      <c r="AZ19">
        <f>SUM(May!T45)</f>
        <v>109</v>
      </c>
      <c r="BA19">
        <f>SUM(May!U45)</f>
        <v>99</v>
      </c>
      <c r="BB19">
        <f>SUM(May!V45)</f>
        <v>122</v>
      </c>
      <c r="BC19">
        <f>SUM(May!W45)</f>
        <v>115</v>
      </c>
      <c r="BD19">
        <f>SUM(May!X45)</f>
        <v>106</v>
      </c>
      <c r="BE19">
        <f>SUM(May!Y45)</f>
        <v>102</v>
      </c>
      <c r="BF19">
        <f>SUM(May!Z45)</f>
        <v>87</v>
      </c>
      <c r="BG19">
        <f>SUM(May!AA45)</f>
        <v>143</v>
      </c>
      <c r="BH19">
        <f>SUM(May!AB45)</f>
        <v>99</v>
      </c>
      <c r="BI19">
        <f>SUM(May!AC45)</f>
        <v>118</v>
      </c>
      <c r="BJ19">
        <f>SUM(May!AD45)</f>
        <v>140</v>
      </c>
      <c r="BK19">
        <f>SUM(May!AE45)</f>
        <v>98</v>
      </c>
      <c r="BL19">
        <f>SUM(May!AF45)</f>
        <v>100</v>
      </c>
      <c r="BM19">
        <f>SUM(June!B45)</f>
        <v>140</v>
      </c>
      <c r="BN19">
        <f>SUM(June!C45)</f>
        <v>122</v>
      </c>
      <c r="BO19">
        <f>SUM(June!D45)</f>
        <v>107</v>
      </c>
      <c r="BP19">
        <f>SUM(June!E45)</f>
        <v>107</v>
      </c>
      <c r="BQ19">
        <f>SUM(June!F45)</f>
        <v>108</v>
      </c>
      <c r="BR19">
        <f>SUM(June!G45)</f>
        <v>105</v>
      </c>
      <c r="BS19">
        <f>SUM(June!H45)</f>
        <v>128</v>
      </c>
      <c r="BT19">
        <f>SUM(June!I45)</f>
        <v>121</v>
      </c>
      <c r="BU19">
        <f>SUM(June!J45)</f>
        <v>122</v>
      </c>
      <c r="BV19">
        <f>SUM(June!K45)</f>
        <v>129</v>
      </c>
      <c r="BW19">
        <f>SUM(June!L45)</f>
        <v>101</v>
      </c>
      <c r="BX19">
        <f>SUM(June!M45)</f>
        <v>123</v>
      </c>
      <c r="BY19">
        <f>SUM(June!N45)</f>
        <v>108</v>
      </c>
      <c r="BZ19">
        <f>SUM(June!O45)</f>
        <v>120</v>
      </c>
      <c r="CA19">
        <f>SUM(June!P45)</f>
        <v>135</v>
      </c>
      <c r="CB19">
        <f>SUM(June!Q45)</f>
        <v>131</v>
      </c>
      <c r="CC19">
        <f>SUM(June!R45)</f>
        <v>127</v>
      </c>
      <c r="CD19">
        <f>SUM(June!S45)</f>
        <v>130</v>
      </c>
      <c r="CE19">
        <f>SUM(June!T45)</f>
        <v>113</v>
      </c>
      <c r="CF19">
        <f>SUM(June!U45)</f>
        <v>79</v>
      </c>
      <c r="CG19">
        <f>SUM(June!V45)</f>
        <v>107</v>
      </c>
      <c r="CH19">
        <f>SUM(June!W45)</f>
        <v>103</v>
      </c>
      <c r="CI19">
        <f>SUM(June!X45)</f>
        <v>112</v>
      </c>
      <c r="CJ19">
        <f>SUM(June!Y45)</f>
        <v>100</v>
      </c>
      <c r="CK19">
        <f>SUM(June!Z45)</f>
        <v>85</v>
      </c>
      <c r="CL19">
        <f>SUM(June!AA45)</f>
        <v>96</v>
      </c>
      <c r="CM19">
        <f>SUM(June!AB45)</f>
        <v>103</v>
      </c>
      <c r="CN19">
        <f>SUM(June!AC45)</f>
        <v>106</v>
      </c>
      <c r="CO19">
        <f>SUM(June!AD45)</f>
        <v>98</v>
      </c>
      <c r="CP19">
        <f>SUM(June!AE45)</f>
        <v>116</v>
      </c>
      <c r="CQ19">
        <f>SUM('July '!B45)</f>
        <v>100</v>
      </c>
      <c r="CR19">
        <f>SUM('July '!C45)</f>
        <v>80</v>
      </c>
      <c r="CS19">
        <f>SUM('July '!D45)</f>
        <v>91</v>
      </c>
      <c r="CT19">
        <f>SUM('July '!E45)</f>
        <v>78</v>
      </c>
      <c r="CU19">
        <f>SUM('July '!F45)</f>
        <v>85</v>
      </c>
      <c r="CV19">
        <f>SUM('July '!G45)</f>
        <v>90</v>
      </c>
      <c r="CW19">
        <f>SUM('July '!H45)</f>
        <v>58</v>
      </c>
      <c r="CX19">
        <f>SUM('July '!I45)</f>
        <v>63</v>
      </c>
      <c r="CY19">
        <f>SUM('July '!J45)</f>
        <v>83</v>
      </c>
      <c r="CZ19">
        <f>SUM('July '!K45)</f>
        <v>100</v>
      </c>
      <c r="DA19">
        <f>SUM('July '!L45)</f>
        <v>83</v>
      </c>
      <c r="DB19">
        <f>SUM('July '!M45)</f>
        <v>100</v>
      </c>
      <c r="DC19">
        <f>SUM('July '!N45)</f>
        <v>75</v>
      </c>
      <c r="DD19">
        <f>SUM('July '!O45)</f>
        <v>76</v>
      </c>
      <c r="DE19">
        <f>SUM('July '!P45)</f>
        <v>68</v>
      </c>
      <c r="DF19">
        <f>SUM('July '!Q45)</f>
        <v>77</v>
      </c>
      <c r="DG19">
        <f>SUM('July '!R45)</f>
        <v>76</v>
      </c>
      <c r="DH19">
        <f>SUM('July '!S45)</f>
        <v>75</v>
      </c>
      <c r="DI19">
        <f>SUM('July '!T45)</f>
        <v>106</v>
      </c>
      <c r="DJ19">
        <f>SUM('July '!U45)</f>
        <v>91</v>
      </c>
      <c r="DK19">
        <f>SUM('July '!V45)</f>
        <v>79</v>
      </c>
      <c r="DL19">
        <f>SUM('July '!W45)</f>
        <v>85</v>
      </c>
      <c r="DM19">
        <f>SUM('July '!X45)</f>
        <v>83</v>
      </c>
      <c r="DN19">
        <f>SUM('July '!Y45)</f>
        <v>78</v>
      </c>
      <c r="DO19">
        <f>SUM('July '!Z45)</f>
        <v>71</v>
      </c>
      <c r="DP19">
        <f>SUM('July '!AA45)</f>
        <v>74</v>
      </c>
      <c r="DQ19">
        <f>SUM('July '!AB45)</f>
        <v>81</v>
      </c>
      <c r="DR19">
        <f>SUM('July '!AC45)</f>
        <v>82</v>
      </c>
      <c r="DS19">
        <f>SUM('July '!AD45)</f>
        <v>71</v>
      </c>
      <c r="DT19">
        <f>SUM('July '!AE45)</f>
        <v>100</v>
      </c>
      <c r="DU19">
        <f>SUM('July '!AF45)</f>
        <v>82</v>
      </c>
      <c r="DV19">
        <f>SUM('August '!B45)</f>
        <v>83</v>
      </c>
      <c r="DW19">
        <f>SUM('August '!C45)</f>
        <v>88</v>
      </c>
      <c r="DX19">
        <f>SUM('August '!D45)</f>
        <v>89</v>
      </c>
      <c r="DY19">
        <f>SUM('August '!E45)</f>
        <v>73</v>
      </c>
      <c r="DZ19">
        <f>SUM('August '!F45)</f>
        <v>68</v>
      </c>
      <c r="EA19">
        <f>SUM('August '!G45)</f>
        <v>67</v>
      </c>
      <c r="EB19">
        <f>SUM('August '!H45)</f>
        <v>89</v>
      </c>
      <c r="EC19">
        <f>SUM('August '!I45)</f>
        <v>77</v>
      </c>
      <c r="ED19">
        <f>SUM('August '!J45)</f>
        <v>95</v>
      </c>
      <c r="EE19">
        <f>SUM('August '!K45)</f>
        <v>93</v>
      </c>
      <c r="EF19">
        <f>SUM('August '!L45)</f>
        <v>94</v>
      </c>
      <c r="EG19">
        <f>SUM('August '!M45)</f>
        <v>109</v>
      </c>
      <c r="EH19">
        <f>SUM('August '!N45)</f>
        <v>83</v>
      </c>
      <c r="EI19">
        <f>SUM('August '!O45)</f>
        <v>104</v>
      </c>
      <c r="EJ19">
        <f>SUM('August '!P45)</f>
        <v>87</v>
      </c>
      <c r="EK19">
        <f>SUM('August '!Q45)</f>
        <v>90</v>
      </c>
      <c r="EL19">
        <f>SUM('August '!R45)</f>
        <v>110</v>
      </c>
      <c r="EM19">
        <f>SUM('August '!S45)</f>
        <v>110</v>
      </c>
      <c r="EN19">
        <f>SUM('August '!T45)</f>
        <v>94</v>
      </c>
      <c r="EO19">
        <f>SUM('August '!U45)</f>
        <v>95</v>
      </c>
      <c r="EP19">
        <f>SUM('August '!V45)</f>
        <v>70</v>
      </c>
      <c r="EQ19">
        <f>SUM('August '!W45)</f>
        <v>79</v>
      </c>
      <c r="ER19">
        <f>SUM('August '!X45)</f>
        <v>71</v>
      </c>
      <c r="ES19">
        <f>SUM('August '!Y45)</f>
        <v>78</v>
      </c>
      <c r="ET19">
        <f>SUM('August '!Z45)</f>
        <v>72</v>
      </c>
      <c r="EU19">
        <f>SUM('August '!AA45)</f>
        <v>86</v>
      </c>
      <c r="EV19">
        <f>SUM('August '!AB45)</f>
        <v>73</v>
      </c>
      <c r="EW19">
        <f>SUM('August '!AC45)</f>
        <v>81</v>
      </c>
      <c r="EX19">
        <f>SUM('August '!AD45)</f>
        <v>68</v>
      </c>
      <c r="EY19">
        <f>SUM('August '!AE45)</f>
        <v>55</v>
      </c>
      <c r="EZ19">
        <f>SUM('August '!AF45)</f>
        <v>85</v>
      </c>
      <c r="FA19">
        <f>SUM(September!B48)</f>
        <v>73</v>
      </c>
      <c r="FB19">
        <f>SUM(September!C48)</f>
        <v>86</v>
      </c>
      <c r="FC19">
        <f>SUM(September!D48)</f>
        <v>85</v>
      </c>
      <c r="FD19">
        <f>SUM(September!E48)</f>
        <v>72</v>
      </c>
      <c r="FE19">
        <f>SUM(September!F48)</f>
        <v>88</v>
      </c>
      <c r="FF19">
        <f>SUM(September!G48)</f>
        <v>91</v>
      </c>
      <c r="FG19">
        <f>SUM(September!H48)</f>
        <v>82</v>
      </c>
      <c r="FH19">
        <f>SUM(September!I48)</f>
        <v>82</v>
      </c>
      <c r="FI19">
        <f>SUM(September!J48)</f>
        <v>65</v>
      </c>
      <c r="FJ19">
        <f>SUM(September!K48)</f>
        <v>65</v>
      </c>
      <c r="FK19">
        <f>SUM(September!L48)</f>
        <v>67</v>
      </c>
      <c r="FL19">
        <f>SUM(September!M48)</f>
        <v>83</v>
      </c>
      <c r="FM19">
        <f>SUM(September!N48)</f>
        <v>87</v>
      </c>
      <c r="FN19">
        <f>SUM(September!O48)</f>
        <v>117</v>
      </c>
      <c r="FO19">
        <f>SUM(September!P48)</f>
        <v>77</v>
      </c>
      <c r="FP19">
        <f>SUM(September!Q48)</f>
        <v>104</v>
      </c>
      <c r="FQ19">
        <f>SUM(September!R48)</f>
        <v>74</v>
      </c>
      <c r="FR19">
        <f>SUM(September!S48)</f>
        <v>67</v>
      </c>
      <c r="FS19">
        <f>SUM(September!T48)</f>
        <v>75</v>
      </c>
      <c r="FT19">
        <f>SUM(September!U48)</f>
        <v>83</v>
      </c>
      <c r="FU19">
        <f>SUM(September!V48)</f>
        <v>61</v>
      </c>
      <c r="FV19">
        <f>SUM(September!W48)</f>
        <v>57</v>
      </c>
      <c r="FW19">
        <f>SUM(September!X48)</f>
        <v>65</v>
      </c>
      <c r="FX19">
        <f>SUM(September!Y48)</f>
        <v>65</v>
      </c>
      <c r="FY19">
        <f>SUM(September!Z48)</f>
        <v>47</v>
      </c>
      <c r="FZ19">
        <f>SUM(September!AA48)</f>
        <v>65</v>
      </c>
      <c r="GA19">
        <f>SUM(September!AB48)</f>
        <v>81</v>
      </c>
      <c r="GB19">
        <f>SUM(September!AC48)</f>
        <v>72</v>
      </c>
      <c r="GC19">
        <f>SUM(September!AD48)</f>
        <v>84</v>
      </c>
      <c r="GD19">
        <f>SUM(September!AE48)</f>
        <v>75</v>
      </c>
    </row>
    <row r="20" spans="1:189" x14ac:dyDescent="0.25">
      <c r="A20" t="s">
        <v>13</v>
      </c>
      <c r="B20">
        <v>27</v>
      </c>
      <c r="C20">
        <v>26</v>
      </c>
      <c r="D20">
        <f>SUM(April!B47)</f>
        <v>44</v>
      </c>
      <c r="E20">
        <f>SUM(April!C47)</f>
        <v>24</v>
      </c>
      <c r="F20">
        <f>SUM(April!D47)</f>
        <v>31</v>
      </c>
      <c r="G20">
        <f>SUM(April!E47)</f>
        <v>16</v>
      </c>
      <c r="H20">
        <f>SUM(April!F47)</f>
        <v>16</v>
      </c>
      <c r="I20">
        <f>SUM(April!G47)</f>
        <v>31</v>
      </c>
      <c r="J20">
        <f>SUM(April!H47)</f>
        <v>36</v>
      </c>
      <c r="K20">
        <f>SUM(April!I47)</f>
        <v>42</v>
      </c>
      <c r="L20">
        <f>SUM(April!J47)</f>
        <v>33</v>
      </c>
      <c r="M20">
        <f>SUM(April!K47)</f>
        <v>16</v>
      </c>
      <c r="N20">
        <f>SUM(April!L47)</f>
        <v>20</v>
      </c>
      <c r="O20">
        <f>SUM(April!M47)</f>
        <v>18</v>
      </c>
      <c r="P20">
        <f>SUM(April!N47)</f>
        <v>23</v>
      </c>
      <c r="Q20">
        <f>SUM(April!O47)</f>
        <v>41</v>
      </c>
      <c r="R20">
        <f>SUM(April!P47)</f>
        <v>35</v>
      </c>
      <c r="S20">
        <f>SUM(April!Q47)</f>
        <v>27</v>
      </c>
      <c r="T20">
        <f>SUM(April!R47)</f>
        <v>31</v>
      </c>
      <c r="U20">
        <f>SUM(April!S47)</f>
        <v>13</v>
      </c>
      <c r="V20">
        <f>SUM(April!T47)</f>
        <v>12</v>
      </c>
      <c r="W20">
        <f>SUM(April!U47)</f>
        <v>30</v>
      </c>
      <c r="X20">
        <f>SUM(April!V47)</f>
        <v>32</v>
      </c>
      <c r="Y20">
        <f>SUM(April!W47)</f>
        <v>26</v>
      </c>
      <c r="Z20">
        <f>SUM(April!X47)</f>
        <v>28</v>
      </c>
      <c r="AA20">
        <f>SUM(April!Y47)</f>
        <v>33</v>
      </c>
      <c r="AB20">
        <f>SUM(April!Z47)</f>
        <v>22</v>
      </c>
      <c r="AC20">
        <f>SUM(April!AA47)</f>
        <v>12</v>
      </c>
      <c r="AD20">
        <f>SUM(April!AB47)</f>
        <v>27</v>
      </c>
      <c r="AE20">
        <f>SUM(April!AC47)</f>
        <v>47</v>
      </c>
      <c r="AF20">
        <f>SUM(April!AD47)</f>
        <v>38</v>
      </c>
      <c r="AG20">
        <f>SUM(April!AE47)</f>
        <v>37</v>
      </c>
      <c r="AH20">
        <f>SUM(May!B47)</f>
        <v>29</v>
      </c>
      <c r="AI20">
        <f>SUM(May!C47)</f>
        <v>22</v>
      </c>
      <c r="AJ20">
        <f>SUM(May!D47)</f>
        <v>17</v>
      </c>
      <c r="AK20">
        <f>SUM(May!E47)</f>
        <v>32</v>
      </c>
      <c r="AL20">
        <f>SUM(May!F47)</f>
        <v>32</v>
      </c>
      <c r="AM20">
        <f>SUM(May!G47)</f>
        <v>25</v>
      </c>
      <c r="AN20">
        <f>SUM(May!H47)</f>
        <v>22</v>
      </c>
      <c r="AO20">
        <f>SUM(May!I47)</f>
        <v>32</v>
      </c>
      <c r="AP20">
        <f>SUM(May!J47)</f>
        <v>23</v>
      </c>
      <c r="AQ20">
        <f>SUM(May!K47)</f>
        <v>20</v>
      </c>
      <c r="AR20">
        <f>SUM(May!L47)</f>
        <v>30</v>
      </c>
      <c r="AS20">
        <f>SUM(May!M47)</f>
        <v>30</v>
      </c>
      <c r="AT20">
        <f>SUM(May!N47)</f>
        <v>32</v>
      </c>
      <c r="AU20">
        <f>SUM(May!O47)</f>
        <v>16</v>
      </c>
      <c r="AV20">
        <f>SUM(May!P47)</f>
        <v>13</v>
      </c>
      <c r="AW20">
        <f>SUM(May!Q47)</f>
        <v>20</v>
      </c>
      <c r="AX20">
        <f>SUM(May!R47)</f>
        <v>24</v>
      </c>
      <c r="AY20">
        <f>SUM(May!S47)</f>
        <v>35</v>
      </c>
      <c r="AZ20">
        <f>SUM(May!T47)</f>
        <v>29</v>
      </c>
      <c r="BA20">
        <f>SUM(May!U47)</f>
        <v>20</v>
      </c>
      <c r="BB20">
        <f>SUM(May!V47)</f>
        <v>25</v>
      </c>
      <c r="BC20">
        <f>SUM(May!W47)</f>
        <v>27</v>
      </c>
      <c r="BD20">
        <f>SUM(May!X47)</f>
        <v>28</v>
      </c>
      <c r="BE20">
        <f>SUM(May!Y47)</f>
        <v>13</v>
      </c>
      <c r="BF20">
        <f>SUM(May!Z47)</f>
        <v>22</v>
      </c>
      <c r="BG20">
        <f>SUM(May!AA47)</f>
        <v>35</v>
      </c>
      <c r="BH20">
        <f>SUM(May!AB47)</f>
        <v>32</v>
      </c>
      <c r="BI20">
        <f>SUM(May!AC47)</f>
        <v>51</v>
      </c>
      <c r="BJ20">
        <f>SUM(May!AD47)</f>
        <v>105</v>
      </c>
      <c r="BK20">
        <f>SUM(May!AE47)</f>
        <v>17</v>
      </c>
      <c r="BL20">
        <f>SUM(May!AF47)</f>
        <v>18</v>
      </c>
      <c r="BM20">
        <f>SUM(June!B47)</f>
        <v>24</v>
      </c>
      <c r="BN20">
        <f>SUM(June!C47)</f>
        <v>19</v>
      </c>
      <c r="BO20">
        <f>SUM(June!D47)</f>
        <v>20</v>
      </c>
      <c r="BP20">
        <f>SUM(June!E47)</f>
        <v>30</v>
      </c>
      <c r="BQ20">
        <f>SUM(June!F47)</f>
        <v>21</v>
      </c>
      <c r="BR20">
        <f>SUM(June!G47)</f>
        <v>14</v>
      </c>
      <c r="BS20">
        <f>SUM(June!H47)</f>
        <v>43</v>
      </c>
      <c r="BT20">
        <f>SUM(June!I47)</f>
        <v>37</v>
      </c>
      <c r="BU20">
        <f>SUM(June!J47)</f>
        <v>125</v>
      </c>
      <c r="BV20">
        <f>SUM(June!K47)</f>
        <v>54</v>
      </c>
      <c r="BW20">
        <f>SUM(June!L47)</f>
        <v>21</v>
      </c>
      <c r="BX20">
        <f>SUM(June!M47)</f>
        <v>32</v>
      </c>
      <c r="BY20">
        <f>SUM(June!N47)</f>
        <v>18</v>
      </c>
      <c r="BZ20">
        <f>SUM(June!O47)</f>
        <v>6</v>
      </c>
      <c r="CA20">
        <f>SUM(June!P47)</f>
        <v>18</v>
      </c>
      <c r="CB20">
        <f>SUM(June!Q47)</f>
        <v>26</v>
      </c>
      <c r="CC20">
        <f>SUM(June!R47)</f>
        <v>31</v>
      </c>
      <c r="CD20">
        <f>SUM(June!S47)</f>
        <v>22</v>
      </c>
      <c r="CE20">
        <f>SUM(June!T47)</f>
        <v>31</v>
      </c>
      <c r="CF20">
        <f>SUM(June!U47)</f>
        <v>8</v>
      </c>
      <c r="CG20">
        <f>SUM(June!V47)</f>
        <v>10</v>
      </c>
      <c r="CH20">
        <f>SUM(June!W47)</f>
        <v>18</v>
      </c>
      <c r="CI20">
        <f>SUM(June!X47)</f>
        <v>25</v>
      </c>
      <c r="CJ20">
        <f>SUM(June!Y47)</f>
        <v>20</v>
      </c>
      <c r="CK20">
        <f>SUM(June!Z47)</f>
        <v>21</v>
      </c>
      <c r="CL20">
        <f>SUM(June!AA47)</f>
        <v>25</v>
      </c>
      <c r="CM20">
        <f>SUM(June!AB47)</f>
        <v>16</v>
      </c>
      <c r="CN20">
        <f>SUM(June!AC47)</f>
        <v>20</v>
      </c>
      <c r="CO20">
        <f>SUM(June!AD47)</f>
        <v>36</v>
      </c>
      <c r="CP20">
        <f>SUM(June!AE47)</f>
        <v>36</v>
      </c>
      <c r="CQ20">
        <f>SUM('July '!B47)</f>
        <v>4</v>
      </c>
      <c r="CR20">
        <f>SUM('July '!C47)</f>
        <v>13</v>
      </c>
      <c r="CS20">
        <f>SUM('July '!D47)</f>
        <v>19</v>
      </c>
      <c r="CT20">
        <f>SUM('July '!E47)</f>
        <v>11</v>
      </c>
      <c r="CU20">
        <f>SUM('July '!F47)</f>
        <v>4</v>
      </c>
      <c r="CV20">
        <f>SUM('July '!G47)</f>
        <v>7</v>
      </c>
      <c r="CW20">
        <f>SUM('July '!H47)</f>
        <v>7</v>
      </c>
      <c r="CX20">
        <f>SUM('July '!I47)</f>
        <v>5</v>
      </c>
      <c r="CY20">
        <f>SUM('July '!J47)</f>
        <v>7</v>
      </c>
      <c r="CZ20">
        <f>SUM('July '!K47)</f>
        <v>9</v>
      </c>
      <c r="DA20">
        <f>SUM('July '!L47)</f>
        <v>4</v>
      </c>
      <c r="DB20">
        <f>SUM('July '!M47)</f>
        <v>6</v>
      </c>
      <c r="DC20">
        <f>SUM('July '!N47)</f>
        <v>9</v>
      </c>
      <c r="DD20">
        <f>SUM('July '!O47)</f>
        <v>6</v>
      </c>
      <c r="DE20">
        <f>SUM('July '!P47)</f>
        <v>11</v>
      </c>
      <c r="DF20">
        <f>SUM('July '!Q47)</f>
        <v>6</v>
      </c>
      <c r="DG20">
        <f>SUM('July '!R47)</f>
        <v>9</v>
      </c>
      <c r="DH20">
        <f>SUM('July '!S47)</f>
        <v>7</v>
      </c>
      <c r="DI20">
        <f>SUM('July '!T47)</f>
        <v>4</v>
      </c>
      <c r="DJ20">
        <f>SUM('July '!U47)</f>
        <v>12</v>
      </c>
      <c r="DK20">
        <f>SUM('July '!V47)</f>
        <v>13</v>
      </c>
      <c r="DL20">
        <f>SUM('July '!W47)</f>
        <v>9</v>
      </c>
      <c r="DM20">
        <f>SUM('July '!X47)</f>
        <v>5</v>
      </c>
      <c r="DN20">
        <f>SUM('July '!Y47)</f>
        <v>13</v>
      </c>
      <c r="DO20">
        <f>SUM('July '!Z47)</f>
        <v>9</v>
      </c>
      <c r="DP20">
        <f>SUM('July '!AA47)</f>
        <v>2</v>
      </c>
      <c r="DQ20">
        <f>SUM('July '!AB47)</f>
        <v>9</v>
      </c>
      <c r="DR20">
        <f>SUM('July '!AC47)</f>
        <v>11</v>
      </c>
      <c r="DS20">
        <f>SUM('July '!AD47)</f>
        <v>10</v>
      </c>
      <c r="DT20">
        <f>SUM('July '!AE47)</f>
        <v>8</v>
      </c>
      <c r="DU20">
        <f>SUM('July '!AF47)</f>
        <v>8</v>
      </c>
      <c r="DV20">
        <f>SUM('August '!B47)</f>
        <v>14</v>
      </c>
      <c r="DW20">
        <f>SUM('August '!C47)</f>
        <v>11</v>
      </c>
      <c r="DX20">
        <f>SUM('August '!D47)</f>
        <v>5</v>
      </c>
      <c r="DY20">
        <f>SUM('August '!E47)</f>
        <v>6</v>
      </c>
      <c r="DZ20">
        <f>SUM('August '!F47)</f>
        <v>2</v>
      </c>
      <c r="EA20">
        <f>SUM('August '!G47)</f>
        <v>6</v>
      </c>
      <c r="EB20">
        <f>SUM('August '!H47)</f>
        <v>9</v>
      </c>
      <c r="EC20">
        <f>SUM('August '!I47)</f>
        <v>5</v>
      </c>
      <c r="ED20">
        <f>SUM('August '!J47)</f>
        <v>12</v>
      </c>
      <c r="EE20">
        <f>SUM('August '!K47)</f>
        <v>14</v>
      </c>
      <c r="EF20">
        <f>SUM('August '!L47)</f>
        <v>14</v>
      </c>
      <c r="EG20">
        <f>SUM('August '!M47)</f>
        <v>4</v>
      </c>
      <c r="EH20">
        <f>SUM('August '!N47)</f>
        <v>5</v>
      </c>
      <c r="EI20">
        <f>SUM('August '!O47)</f>
        <v>22</v>
      </c>
      <c r="EJ20">
        <f>SUM('August '!P47)</f>
        <v>9</v>
      </c>
      <c r="EK20">
        <f>SUM('August '!Q47)</f>
        <v>9</v>
      </c>
      <c r="EL20">
        <f>SUM('August '!R47)</f>
        <v>21</v>
      </c>
      <c r="EM20">
        <f>SUM('August '!S47)</f>
        <v>9</v>
      </c>
      <c r="EN20">
        <f>SUM('August '!T47)</f>
        <v>8</v>
      </c>
      <c r="EO20">
        <f>SUM('August '!U47)</f>
        <v>13</v>
      </c>
      <c r="EP20">
        <f>SUM('August '!V47)</f>
        <v>8</v>
      </c>
      <c r="EQ20">
        <f>SUM('August '!W47)</f>
        <v>2</v>
      </c>
      <c r="ER20">
        <f>SUM('August '!X47)</f>
        <v>10</v>
      </c>
      <c r="ES20">
        <f>SUM('August '!Y47)</f>
        <v>5</v>
      </c>
      <c r="ET20">
        <f>SUM('August '!Z47)</f>
        <v>24</v>
      </c>
      <c r="EU20">
        <f>SUM('August '!AA47)</f>
        <v>23</v>
      </c>
      <c r="EV20">
        <f>SUM('August '!AB47)</f>
        <v>12</v>
      </c>
      <c r="EW20">
        <f>SUM('August '!AC47)</f>
        <v>18</v>
      </c>
      <c r="EX20">
        <f>SUM('August '!AD47)</f>
        <v>14</v>
      </c>
      <c r="EY20">
        <f>SUM('August '!AE47)</f>
        <v>17</v>
      </c>
      <c r="EZ20">
        <f>SUM('August '!AF47)</f>
        <v>12</v>
      </c>
      <c r="FA20">
        <f>SUM(September!B51)</f>
        <v>31</v>
      </c>
      <c r="FB20">
        <f>SUM(September!C51)</f>
        <v>12</v>
      </c>
      <c r="FC20">
        <f>SUM(September!D51)</f>
        <v>15</v>
      </c>
      <c r="FD20">
        <f>SUM(September!E51)</f>
        <v>19</v>
      </c>
      <c r="FE20">
        <f>SUM(September!F51)</f>
        <v>7</v>
      </c>
      <c r="FF20">
        <f>SUM(September!G51)</f>
        <v>7</v>
      </c>
      <c r="FG20">
        <f>SUM(September!H51)</f>
        <v>11</v>
      </c>
      <c r="FH20">
        <f>SUM(September!I51)</f>
        <v>10</v>
      </c>
      <c r="FI20">
        <f>SUM(September!J51)</f>
        <v>11</v>
      </c>
      <c r="FJ20">
        <f>SUM(September!K51)</f>
        <v>9</v>
      </c>
      <c r="FK20">
        <f>SUM(September!L51)</f>
        <v>6</v>
      </c>
      <c r="FL20">
        <f>SUM(September!M51)</f>
        <v>9</v>
      </c>
      <c r="FM20">
        <f>SUM(September!N51)</f>
        <v>11</v>
      </c>
      <c r="FN20">
        <f>SUM(September!O51)</f>
        <v>19</v>
      </c>
      <c r="FO20">
        <f>SUM(September!P51)</f>
        <v>12</v>
      </c>
      <c r="FP20">
        <f>SUM(September!Q51)</f>
        <v>13</v>
      </c>
      <c r="FQ20">
        <f>SUM(September!R51)</f>
        <v>25</v>
      </c>
      <c r="FR20">
        <f>SUM(September!S51)</f>
        <v>9</v>
      </c>
      <c r="FS20">
        <f>SUM(September!T51)</f>
        <v>15</v>
      </c>
      <c r="FT20">
        <f>SUM(September!U51)</f>
        <v>10</v>
      </c>
      <c r="FU20">
        <f>SUM(September!V51)</f>
        <v>14</v>
      </c>
      <c r="FV20">
        <f>SUM(September!W51)</f>
        <v>12</v>
      </c>
      <c r="FW20">
        <f>SUM(September!X51)</f>
        <v>8</v>
      </c>
      <c r="FX20">
        <f>SUM(September!Y51)</f>
        <v>15</v>
      </c>
      <c r="FY20">
        <f>SUM(September!Z51)</f>
        <v>15</v>
      </c>
      <c r="FZ20">
        <f>SUM(September!AA51)</f>
        <v>6</v>
      </c>
      <c r="GA20">
        <f>SUM(September!AB51)</f>
        <v>11</v>
      </c>
      <c r="GB20">
        <f>SUM(September!AC51)</f>
        <v>12</v>
      </c>
      <c r="GC20">
        <f>SUM(September!AD51)</f>
        <v>18</v>
      </c>
      <c r="GD20">
        <f>SUM(September!AE51)</f>
        <v>15</v>
      </c>
    </row>
    <row r="21" spans="1:189" x14ac:dyDescent="0.25">
      <c r="A21" t="s">
        <v>14</v>
      </c>
      <c r="B21">
        <v>33</v>
      </c>
      <c r="C21">
        <v>29</v>
      </c>
      <c r="D21">
        <f>SUM(April!B48+April!B49)</f>
        <v>78</v>
      </c>
      <c r="E21">
        <f>SUM(April!C48+April!C49)</f>
        <v>19</v>
      </c>
      <c r="F21">
        <f>SUM(April!D48+April!D49)</f>
        <v>34</v>
      </c>
      <c r="G21">
        <f>SUM(April!E48+April!E49)</f>
        <v>54</v>
      </c>
      <c r="H21">
        <f>SUM(April!F48+April!F49)</f>
        <v>21</v>
      </c>
      <c r="I21">
        <f>SUM(April!G48+April!G49)</f>
        <v>32</v>
      </c>
      <c r="J21">
        <f>SUM(April!H48+April!H49)</f>
        <v>22</v>
      </c>
      <c r="K21">
        <f>SUM(April!I48+April!I49)</f>
        <v>6</v>
      </c>
      <c r="L21">
        <f>SUM(April!J48+April!J49)</f>
        <v>10</v>
      </c>
      <c r="M21">
        <f>SUM(April!K48+April!K49)</f>
        <v>3</v>
      </c>
      <c r="N21">
        <f>SUM(April!L48+April!L49)</f>
        <v>6</v>
      </c>
      <c r="O21">
        <f>SUM(April!M48+April!M49)</f>
        <v>8</v>
      </c>
      <c r="P21">
        <f>SUM(April!N48+April!N49)</f>
        <v>17</v>
      </c>
      <c r="Q21">
        <f>SUM(April!O48+April!O49)</f>
        <v>18</v>
      </c>
      <c r="R21">
        <f>SUM(April!P48+April!P49)</f>
        <v>19</v>
      </c>
      <c r="S21">
        <f>SUM(April!Q48+April!Q49)</f>
        <v>30</v>
      </c>
      <c r="T21">
        <f>SUM(April!R48+April!R49)</f>
        <v>43</v>
      </c>
      <c r="U21">
        <f>SUM(April!S48+April!S49)</f>
        <v>60</v>
      </c>
      <c r="V21">
        <f>SUM(April!T48+April!T49)</f>
        <v>14</v>
      </c>
      <c r="W21">
        <f>SUM(April!U48+April!U49)</f>
        <v>13</v>
      </c>
      <c r="X21">
        <f>SUM(April!V48+April!V49)</f>
        <v>17</v>
      </c>
      <c r="Y21">
        <f>SUM(April!W48+April!W49)</f>
        <v>29</v>
      </c>
      <c r="Z21">
        <f>SUM(April!X48+April!X49)</f>
        <v>34</v>
      </c>
      <c r="AA21">
        <f>SUM(April!Y48+April!Y49)</f>
        <v>16</v>
      </c>
      <c r="AB21">
        <f>SUM(April!Z48+April!Z49)</f>
        <v>50</v>
      </c>
      <c r="AC21">
        <f>SUM(April!AA48+April!AA49)</f>
        <v>60</v>
      </c>
      <c r="AD21">
        <f>SUM(April!AB48+April!AB49)</f>
        <v>63</v>
      </c>
      <c r="AE21">
        <f>SUM(April!AC48+April!AC49)</f>
        <v>112</v>
      </c>
      <c r="AF21">
        <f>SUM(April!AD48+April!AD49)</f>
        <v>43</v>
      </c>
      <c r="AG21">
        <f>SUM(April!AE48+April!AE49)</f>
        <v>88</v>
      </c>
      <c r="AH21">
        <f>SUM(May!B48+May!B49)</f>
        <v>60</v>
      </c>
      <c r="AI21">
        <f>SUM(May!C48+May!C49)</f>
        <v>41</v>
      </c>
      <c r="AJ21">
        <f>SUM(May!D48+May!D49)</f>
        <v>66</v>
      </c>
      <c r="AK21">
        <f>SUM(May!E48+May!E49)</f>
        <v>41</v>
      </c>
      <c r="AL21">
        <f>SUM(May!F48+May!F49)</f>
        <v>22</v>
      </c>
      <c r="AM21">
        <f>SUM(May!G48+May!G49)</f>
        <v>34</v>
      </c>
      <c r="AN21">
        <f>SUM(May!H48+May!H49)</f>
        <v>26</v>
      </c>
      <c r="AO21">
        <f>SUM(May!I48+May!I49)</f>
        <v>93</v>
      </c>
      <c r="AP21">
        <f>SUM(May!J48+May!J49)</f>
        <v>33</v>
      </c>
      <c r="AQ21">
        <f>SUM(May!K48+May!K49)</f>
        <v>14</v>
      </c>
      <c r="AR21">
        <f>SUM(May!L48+May!L49)</f>
        <v>25</v>
      </c>
      <c r="AS21">
        <f>SUM(May!M48+May!M49)</f>
        <v>12</v>
      </c>
      <c r="AT21">
        <f>SUM(May!N48+May!N49)</f>
        <v>62</v>
      </c>
      <c r="AU21">
        <f>SUM(May!O48+May!O49)</f>
        <v>19</v>
      </c>
      <c r="AV21">
        <f>SUM(May!P48+May!P49)</f>
        <v>51</v>
      </c>
      <c r="AW21">
        <f>SUM(May!Q48+May!Q49)</f>
        <v>50</v>
      </c>
      <c r="AX21">
        <f>SUM(May!R48+May!R49)</f>
        <v>17</v>
      </c>
      <c r="AY21">
        <f>SUM(May!S48+May!S49)</f>
        <v>21</v>
      </c>
      <c r="AZ21">
        <f>SUM(May!T48+May!T49)</f>
        <v>34</v>
      </c>
      <c r="BA21">
        <f>SUM(May!U48+May!U49)</f>
        <v>24</v>
      </c>
      <c r="BB21">
        <f>SUM(May!V48+May!V49)</f>
        <v>15</v>
      </c>
      <c r="BC21">
        <f>SUM(May!W48+May!W49)</f>
        <v>27</v>
      </c>
      <c r="BD21">
        <f>SUM(May!X48+May!X49)</f>
        <v>36</v>
      </c>
      <c r="BE21">
        <f>SUM(May!Y48+May!Y49)</f>
        <v>17</v>
      </c>
      <c r="BF21">
        <f>SUM(May!Z48+May!Z49)</f>
        <v>5</v>
      </c>
      <c r="BG21">
        <f>SUM(May!AA48+May!AA49)</f>
        <v>32</v>
      </c>
      <c r="BH21">
        <f>SUM(May!AB48+May!AB49)</f>
        <v>42</v>
      </c>
      <c r="BI21">
        <f>SUM(May!AC48+May!AC49)</f>
        <v>13</v>
      </c>
      <c r="BJ21">
        <f>SUM(May!AD48+May!AD49)</f>
        <v>10</v>
      </c>
      <c r="BK21">
        <f>SUM(May!AE48+May!AE49)</f>
        <v>20</v>
      </c>
      <c r="BL21">
        <f>SUM(May!AF48+May!AF49)</f>
        <v>24</v>
      </c>
      <c r="BM21">
        <f>SUM(June!B48+June!B49)</f>
        <v>31</v>
      </c>
      <c r="BN21">
        <f>SUM(June!C48+June!C49)</f>
        <v>12</v>
      </c>
      <c r="BO21">
        <f>SUM(June!D48+June!D49)</f>
        <v>36</v>
      </c>
      <c r="BP21">
        <f>SUM(June!E48+June!E49)</f>
        <v>70</v>
      </c>
      <c r="BQ21">
        <f>SUM(June!F48+June!F49)</f>
        <v>44</v>
      </c>
      <c r="BR21">
        <f>SUM(June!G48+June!G49)</f>
        <v>36</v>
      </c>
      <c r="BS21">
        <f>SUM(June!H48+June!H49)</f>
        <v>37</v>
      </c>
      <c r="BT21">
        <f>SUM(June!I48+June!I49)</f>
        <v>31</v>
      </c>
      <c r="BU21">
        <f>SUM(June!J48+June!J49)</f>
        <v>46</v>
      </c>
      <c r="BV21">
        <f>SUM(June!K48+June!K49)</f>
        <v>18</v>
      </c>
      <c r="BW21">
        <f>SUM(June!L48+June!L49)</f>
        <v>34</v>
      </c>
      <c r="BX21">
        <f>SUM(June!M48+June!M49)</f>
        <v>50</v>
      </c>
      <c r="BY21">
        <f>SUM(June!N48+June!N49)</f>
        <v>32</v>
      </c>
      <c r="BZ21">
        <f>SUM(June!O48+June!O49)</f>
        <v>28</v>
      </c>
      <c r="CA21">
        <f>SUM(June!P48+June!P49)</f>
        <v>25</v>
      </c>
      <c r="CB21">
        <f>SUM(June!Q48+June!Q49)</f>
        <v>24</v>
      </c>
      <c r="CC21">
        <f>SUM(June!R48+June!R49)</f>
        <v>46</v>
      </c>
      <c r="CD21">
        <f>SUM(June!S48+June!S49)</f>
        <v>41</v>
      </c>
      <c r="CE21">
        <f>SUM(June!T48+June!T49)</f>
        <v>17</v>
      </c>
      <c r="CF21">
        <f>SUM(June!U48+June!U49)</f>
        <v>36</v>
      </c>
      <c r="CG21">
        <f>SUM(June!V48+June!V49)</f>
        <v>17</v>
      </c>
      <c r="CH21">
        <f>SUM(June!W48+June!W49)</f>
        <v>34</v>
      </c>
      <c r="CI21">
        <f>SUM(June!X48+June!X49)</f>
        <v>26</v>
      </c>
      <c r="CJ21">
        <f>SUM(June!Y48+June!Y49)</f>
        <v>30</v>
      </c>
      <c r="CK21">
        <f>SUM(June!Z48+June!Z49)</f>
        <v>13</v>
      </c>
      <c r="CL21">
        <f>SUM(June!AA48+June!AA49)</f>
        <v>67</v>
      </c>
      <c r="CM21">
        <f>SUM(June!AB48+June!AB49)</f>
        <v>41</v>
      </c>
      <c r="CN21">
        <f>SUM(June!AC48+June!AC49)</f>
        <v>38</v>
      </c>
      <c r="CO21">
        <f>SUM(June!AD48+June!AD49)</f>
        <v>93</v>
      </c>
      <c r="CP21">
        <f>SUM(June!AE48+June!AE49)</f>
        <v>44</v>
      </c>
      <c r="CQ21">
        <f>SUM('July '!B48+'July '!B49)</f>
        <v>18</v>
      </c>
      <c r="CR21">
        <f>SUM('July '!C48+'July '!C49)</f>
        <v>22</v>
      </c>
      <c r="CS21">
        <f>SUM('July '!D48+'July '!D49)</f>
        <v>38</v>
      </c>
      <c r="CT21">
        <f>SUM('July '!E48+'July '!E49)</f>
        <v>34</v>
      </c>
      <c r="CU21">
        <f>SUM('July '!F48+'July '!F49)</f>
        <v>13</v>
      </c>
      <c r="CV21">
        <f>SUM('July '!G48+'July '!G49)</f>
        <v>35</v>
      </c>
      <c r="CW21">
        <f>SUM('July '!H48+'July '!H49)</f>
        <v>26</v>
      </c>
      <c r="CX21">
        <f>SUM('July '!I48+'July '!I49)</f>
        <v>59</v>
      </c>
      <c r="CY21">
        <f>SUM('July '!J48+'July '!J49)</f>
        <v>16</v>
      </c>
      <c r="CZ21">
        <f>SUM('July '!K48+'July '!K49)</f>
        <v>50</v>
      </c>
      <c r="DA21">
        <f>SUM('July '!L48+'July '!L49)</f>
        <v>28</v>
      </c>
      <c r="DB21">
        <f>SUM('July '!M48+'July '!M49)</f>
        <v>27</v>
      </c>
      <c r="DC21">
        <f>SUM('July '!N48+'July '!N49)</f>
        <v>7</v>
      </c>
      <c r="DD21">
        <f>SUM('July '!O48+'July '!O49)</f>
        <v>22</v>
      </c>
      <c r="DE21">
        <f>SUM('July '!P48+'July '!P49)</f>
        <v>51</v>
      </c>
      <c r="DF21">
        <f>SUM('July '!Q48+'July '!Q49)</f>
        <v>42</v>
      </c>
      <c r="DG21">
        <f>SUM('July '!R48+'July '!R49)</f>
        <v>19</v>
      </c>
      <c r="DH21">
        <f>SUM('July '!S48+'July '!S49)</f>
        <v>45</v>
      </c>
      <c r="DI21">
        <f>SUM('July '!T48+'July '!T49)</f>
        <v>19</v>
      </c>
      <c r="DJ21">
        <f>SUM('July '!U48+'July '!U49)</f>
        <v>23</v>
      </c>
      <c r="DK21">
        <f>SUM('July '!V48+'July '!V49)</f>
        <v>68</v>
      </c>
      <c r="DL21">
        <f>SUM('July '!W48+'July '!W49)</f>
        <v>65</v>
      </c>
      <c r="DM21">
        <f>SUM('July '!X48+'July '!X49)</f>
        <v>23</v>
      </c>
      <c r="DN21">
        <f>SUM('July '!Y48+'July '!Y49)</f>
        <v>40</v>
      </c>
      <c r="DO21">
        <f>SUM('July '!Z48+'July '!Z49)</f>
        <v>45</v>
      </c>
      <c r="DP21">
        <f>SUM('July '!AA48+'July '!AA49)</f>
        <v>14</v>
      </c>
      <c r="DQ21">
        <f>SUM('July '!AB48+'July '!AB49)</f>
        <v>46</v>
      </c>
      <c r="DR21">
        <f>SUM('July '!AC48+'July '!AC49)</f>
        <v>23</v>
      </c>
      <c r="DS21">
        <f>SUM('July '!AD48+'July '!AD49)</f>
        <v>35</v>
      </c>
      <c r="DT21">
        <f>SUM('July '!AE48+'July '!AE49)</f>
        <v>30</v>
      </c>
      <c r="DU21">
        <f>SUM('July '!AF48+'July '!AF49)</f>
        <v>61</v>
      </c>
      <c r="DV21">
        <f>SUM('August '!B48+'August '!B49)</f>
        <v>25</v>
      </c>
      <c r="DW21">
        <f>SUM('August '!C48+'August '!C49)</f>
        <v>28</v>
      </c>
      <c r="DX21">
        <f>SUM('August '!D48+'August '!D49)</f>
        <v>21</v>
      </c>
      <c r="DY21">
        <f>SUM('August '!E48+'August '!E49)</f>
        <v>35</v>
      </c>
      <c r="DZ21">
        <f>SUM('August '!F48+'August '!F49)</f>
        <v>50</v>
      </c>
      <c r="EA21">
        <f>SUM('August '!G48+'August '!G49)</f>
        <v>8</v>
      </c>
      <c r="EB21">
        <f>SUM('August '!H48+'August '!H49)</f>
        <v>35</v>
      </c>
      <c r="EC21">
        <f>SUM('August '!I48+'August '!I49)</f>
        <v>7</v>
      </c>
      <c r="ED21">
        <f>SUM('August '!J48+'August '!J49)</f>
        <v>31</v>
      </c>
      <c r="EE21">
        <f>SUM('August '!K48+'August '!K49)</f>
        <v>63</v>
      </c>
      <c r="EF21">
        <f>SUM('August '!L48+'August '!L49)</f>
        <v>61</v>
      </c>
      <c r="EG21">
        <f>SUM('August '!M48+'August '!M49)</f>
        <v>70</v>
      </c>
      <c r="EH21">
        <f>SUM('August '!N48+'August '!N49)</f>
        <v>88</v>
      </c>
      <c r="EI21">
        <f>SUM('August '!O48+'August '!O49)</f>
        <v>49</v>
      </c>
      <c r="EJ21">
        <f>SUM('August '!P48+'August '!P49)</f>
        <v>49</v>
      </c>
      <c r="EK21">
        <f>SUM('August '!Q48+'August '!Q49)</f>
        <v>25</v>
      </c>
      <c r="EL21">
        <f>SUM('August '!R48+'August '!R49)</f>
        <v>73</v>
      </c>
      <c r="EM21">
        <f>SUM('August '!S48+'August '!S49)</f>
        <v>67</v>
      </c>
      <c r="EN21">
        <f>SUM('August '!T48+'August '!T49)</f>
        <v>87</v>
      </c>
      <c r="EO21">
        <f>SUM('August '!U48+'August '!U49)</f>
        <v>25</v>
      </c>
      <c r="EP21">
        <f>SUM('August '!V48+'August '!V49)</f>
        <v>93</v>
      </c>
      <c r="EQ21">
        <f>SUM('August '!W48+'August '!W49)</f>
        <v>49</v>
      </c>
      <c r="ER21">
        <f>SUM('August '!X48+'August '!X49)</f>
        <v>62</v>
      </c>
      <c r="ES21">
        <f>SUM('August '!Y48+'August '!Y49)</f>
        <v>32</v>
      </c>
      <c r="ET21">
        <f>SUM('August '!Z48+'August '!Z49)</f>
        <v>42</v>
      </c>
      <c r="EU21">
        <f>SUM('August '!AA48+'August '!AA49)</f>
        <v>21</v>
      </c>
      <c r="EV21">
        <f>SUM('August '!AB48+'August '!AB49)</f>
        <v>33</v>
      </c>
      <c r="EW21">
        <f>SUM('August '!AC48+'August '!AC49)</f>
        <v>23</v>
      </c>
      <c r="EX21">
        <f>SUM('August '!AD48+'August '!AD49)</f>
        <v>38</v>
      </c>
      <c r="EY21">
        <f>SUM('August '!AE48+'August '!AE49)</f>
        <v>9</v>
      </c>
      <c r="EZ21">
        <f>SUM('August '!AF48+'August '!AF49)</f>
        <v>15</v>
      </c>
      <c r="FA21">
        <f>SUM(September!B52+September!B53)</f>
        <v>62</v>
      </c>
      <c r="FB21">
        <f>SUM(September!C52+September!C53)</f>
        <v>47</v>
      </c>
      <c r="FC21">
        <f>SUM(September!D52+September!D53)</f>
        <v>38</v>
      </c>
      <c r="FD21">
        <f>SUM(September!E52+September!E53)</f>
        <v>22</v>
      </c>
      <c r="FE21">
        <f>SUM(September!F52+September!F53)</f>
        <v>16</v>
      </c>
      <c r="FF21">
        <f>SUM(September!G52+September!G53)</f>
        <v>19</v>
      </c>
      <c r="FG21">
        <f>SUM(September!H52+September!H53)</f>
        <v>9</v>
      </c>
      <c r="FH21">
        <f>SUM(September!I52+September!I53)</f>
        <v>36</v>
      </c>
      <c r="FI21">
        <f>SUM(September!J52+September!J53)</f>
        <v>34</v>
      </c>
      <c r="FJ21">
        <f>SUM(September!K52+September!K53)</f>
        <v>33</v>
      </c>
      <c r="FK21">
        <f>SUM(September!L52+September!L53)</f>
        <v>30</v>
      </c>
      <c r="FL21">
        <f>SUM(September!M52+September!M53)</f>
        <v>8</v>
      </c>
      <c r="FM21">
        <f>SUM(September!N52+September!N53)</f>
        <v>35</v>
      </c>
      <c r="FN21">
        <f>SUM(September!O52+September!O53)</f>
        <v>52</v>
      </c>
      <c r="FO21">
        <f>SUM(September!P52+September!P53)</f>
        <v>28</v>
      </c>
      <c r="FP21">
        <f>SUM(September!Q52+September!Q53)</f>
        <v>30</v>
      </c>
      <c r="FQ21">
        <f>SUM(September!R52+September!R53)</f>
        <v>42</v>
      </c>
      <c r="FR21">
        <f>SUM(September!S52+September!S53)</f>
        <v>41</v>
      </c>
      <c r="FS21">
        <f>SUM(September!T52+September!T53)</f>
        <v>22</v>
      </c>
      <c r="FT21">
        <f>SUM(September!U52+September!U53)</f>
        <v>13</v>
      </c>
      <c r="FU21">
        <f>SUM(September!V52+September!V53)</f>
        <v>32</v>
      </c>
      <c r="FV21">
        <f>SUM(September!W52+September!W53)</f>
        <v>38</v>
      </c>
      <c r="FW21">
        <f>SUM(September!X52+September!X53)</f>
        <v>21</v>
      </c>
      <c r="FX21">
        <f>SUM(September!Y52+September!Y53)</f>
        <v>13</v>
      </c>
      <c r="FY21">
        <f>SUM(September!Z52+September!Z53)</f>
        <v>22</v>
      </c>
      <c r="FZ21">
        <f>SUM(September!AA52+September!AA53)</f>
        <v>18</v>
      </c>
      <c r="GA21">
        <f>SUM(September!AB52+September!AB53)</f>
        <v>6</v>
      </c>
      <c r="GB21">
        <f>SUM(September!AC52+September!AC53)</f>
        <v>57</v>
      </c>
      <c r="GC21">
        <f>SUM(September!AD52+September!AD53)</f>
        <v>44</v>
      </c>
      <c r="GD21">
        <f>SUM(September!AE52+September!AE53)</f>
        <v>40</v>
      </c>
    </row>
    <row r="24" spans="1:189" x14ac:dyDescent="0.25">
      <c r="A24" s="9" t="s">
        <v>128</v>
      </c>
      <c r="B24" s="94" t="s">
        <v>129</v>
      </c>
      <c r="C24" s="94" t="s">
        <v>130</v>
      </c>
      <c r="D24" s="94" t="s">
        <v>131</v>
      </c>
      <c r="E24" s="94" t="s">
        <v>132</v>
      </c>
      <c r="F24" s="94" t="s">
        <v>133</v>
      </c>
      <c r="G24" s="94" t="s">
        <v>134</v>
      </c>
      <c r="H24" s="94" t="s">
        <v>162</v>
      </c>
      <c r="I24" s="94" t="s">
        <v>163</v>
      </c>
      <c r="J24" s="94" t="s">
        <v>164</v>
      </c>
    </row>
    <row r="25" spans="1:189" x14ac:dyDescent="0.25">
      <c r="A25" s="56" t="s">
        <v>184</v>
      </c>
      <c r="B25" s="1">
        <f>SUM(April!AF44)</f>
        <v>5786</v>
      </c>
      <c r="C25" s="1">
        <f>SUM(May!$AG$44)</f>
        <v>5408</v>
      </c>
      <c r="D25" s="1">
        <f>SUM(June!AF44)</f>
        <v>5310</v>
      </c>
      <c r="E25" s="1">
        <f>SUM('July '!AG44)</f>
        <v>3845</v>
      </c>
      <c r="F25" s="1">
        <v>4265</v>
      </c>
      <c r="G25" s="1">
        <f>September!AF66</f>
        <v>4268</v>
      </c>
      <c r="H25" s="1"/>
      <c r="I25" s="1"/>
      <c r="J25" s="1"/>
      <c r="K25" s="173" t="s">
        <v>174</v>
      </c>
    </row>
    <row r="26" spans="1:189" x14ac:dyDescent="0.25">
      <c r="A26" s="56" t="s">
        <v>185</v>
      </c>
      <c r="B26" s="1">
        <f>SUM(April!AF45)</f>
        <v>3925</v>
      </c>
      <c r="C26" s="1">
        <f>SUM(May!$AG$45)</f>
        <v>3542</v>
      </c>
      <c r="D26" s="1">
        <f>SUM(June!$AF$45)</f>
        <v>3382</v>
      </c>
      <c r="E26" s="1">
        <f>SUM('July '!AG45)</f>
        <v>2541</v>
      </c>
      <c r="F26" s="1">
        <v>2616</v>
      </c>
      <c r="G26" s="1">
        <f>September!AF67</f>
        <v>2943</v>
      </c>
      <c r="H26" s="1"/>
      <c r="I26" s="1"/>
      <c r="J26" s="1"/>
      <c r="K26" s="173" t="s">
        <v>175</v>
      </c>
    </row>
    <row r="27" spans="1:189" x14ac:dyDescent="0.25">
      <c r="A27" s="207" t="s">
        <v>196</v>
      </c>
      <c r="B27" s="1"/>
      <c r="C27" s="1"/>
      <c r="D27" s="1"/>
      <c r="E27" s="1"/>
      <c r="F27" s="1"/>
      <c r="G27" s="1">
        <f>September!AF68</f>
        <v>1023</v>
      </c>
      <c r="H27" s="1"/>
      <c r="I27" s="1"/>
      <c r="J27" s="1"/>
      <c r="K27" s="173"/>
    </row>
    <row r="28" spans="1:189" x14ac:dyDescent="0.25">
      <c r="A28" s="56" t="s">
        <v>186</v>
      </c>
      <c r="B28" s="1">
        <f>SUM(April!AF46)</f>
        <v>1859</v>
      </c>
      <c r="C28" s="1">
        <f>SUM(May!$AG$46)</f>
        <v>1862</v>
      </c>
      <c r="D28" s="1">
        <f>SUM(June!$AF$46)</f>
        <v>1924</v>
      </c>
      <c r="E28" s="1">
        <f>SUM('July '!AG46)</f>
        <v>1301</v>
      </c>
      <c r="F28" s="1">
        <v>1641</v>
      </c>
      <c r="G28" s="1">
        <f>September!AF69</f>
        <v>1323</v>
      </c>
      <c r="H28" s="1"/>
      <c r="I28" s="1"/>
      <c r="J28" s="1"/>
      <c r="K28" s="173" t="s">
        <v>176</v>
      </c>
    </row>
    <row r="29" spans="1:189" x14ac:dyDescent="0.25">
      <c r="A29" s="56" t="s">
        <v>62</v>
      </c>
      <c r="B29" s="1">
        <f>SUM(April!AF47)</f>
        <v>841</v>
      </c>
      <c r="C29" s="1">
        <f>SUM(May!$AG$47)</f>
        <v>876</v>
      </c>
      <c r="D29" s="1">
        <f>SUM(June!$AF$47)</f>
        <v>827</v>
      </c>
      <c r="E29" s="1">
        <f>SUM('July '!AG47)</f>
        <v>257</v>
      </c>
      <c r="F29" s="1">
        <v>343</v>
      </c>
      <c r="G29" s="1">
        <f>September!AF70</f>
        <v>394</v>
      </c>
      <c r="H29" s="1"/>
      <c r="I29" s="1"/>
      <c r="J29" s="1"/>
      <c r="K29" s="173" t="s">
        <v>177</v>
      </c>
    </row>
    <row r="30" spans="1:189" x14ac:dyDescent="0.25">
      <c r="A30" s="56" t="s">
        <v>178</v>
      </c>
      <c r="B30" s="1">
        <f>SUM(April!AF48)</f>
        <v>288</v>
      </c>
      <c r="C30" s="1">
        <f>SUM(May!$AG$48)</f>
        <v>292</v>
      </c>
      <c r="D30" s="1">
        <f>SUM(June!$AF$48)</f>
        <v>291</v>
      </c>
      <c r="E30" s="1">
        <f>SUM('July '!AG48)</f>
        <v>177</v>
      </c>
      <c r="F30" s="1">
        <v>216</v>
      </c>
      <c r="G30" s="1">
        <f>September!AF71</f>
        <v>164</v>
      </c>
      <c r="H30" s="1"/>
      <c r="I30" s="1"/>
      <c r="J30" s="1"/>
      <c r="K30" s="173" t="s">
        <v>179</v>
      </c>
    </row>
    <row r="31" spans="1:189" x14ac:dyDescent="0.25">
      <c r="A31" s="56" t="s">
        <v>180</v>
      </c>
      <c r="B31" s="1">
        <f>SUM(April!AF49)</f>
        <v>731</v>
      </c>
      <c r="C31" s="1">
        <f>SUM(May!$AG$49)</f>
        <v>694</v>
      </c>
      <c r="D31" s="1">
        <f>SUM(June!$AF$49)</f>
        <v>806</v>
      </c>
      <c r="E31" s="1">
        <f>SUM('July '!AG49)</f>
        <v>867</v>
      </c>
      <c r="F31" s="1">
        <v>1098</v>
      </c>
      <c r="G31" s="1">
        <f>September!AF72</f>
        <v>754</v>
      </c>
      <c r="H31" s="1"/>
      <c r="I31" s="1"/>
      <c r="J31" s="1"/>
      <c r="K31" s="173" t="s">
        <v>181</v>
      </c>
    </row>
    <row r="32" spans="1:189" x14ac:dyDescent="0.25">
      <c r="A32" s="58" t="s">
        <v>50</v>
      </c>
      <c r="B32" s="1">
        <f>SUM(April!AF50)</f>
        <v>0</v>
      </c>
      <c r="C32" s="92">
        <f>SUM(May!$AG$50)</f>
        <v>1.2380268199233717E-3</v>
      </c>
      <c r="D32" s="92">
        <f>SUM(June!AF50)</f>
        <v>2.6157407407407405E-3</v>
      </c>
      <c r="E32" s="110">
        <f>SUM('July '!AG50)</f>
        <v>1.9392174432497011E-3</v>
      </c>
      <c r="F32" s="110">
        <v>3.2101254480286731E-3</v>
      </c>
      <c r="G32" s="64">
        <f>September!AF73</f>
        <v>3.9984567901234563E-3</v>
      </c>
      <c r="H32" s="1"/>
      <c r="I32" s="1"/>
      <c r="J32" s="1"/>
      <c r="K32" s="173"/>
    </row>
    <row r="33" spans="1:11" x14ac:dyDescent="0.25">
      <c r="A33" s="62" t="s">
        <v>66</v>
      </c>
      <c r="B33" s="92">
        <f>SUM(April!AF51)</f>
        <v>2.0597685185185188E-2</v>
      </c>
      <c r="C33" s="92">
        <f>SUM(May!$AG$51)</f>
        <v>2.1999514635603349E-2</v>
      </c>
      <c r="D33" s="92">
        <f>SUM(June!$AF$51)</f>
        <v>2.594598765432099E-2</v>
      </c>
      <c r="E33" s="110">
        <f>SUM('July '!AG51)</f>
        <v>3.2216901881720432E-2</v>
      </c>
      <c r="F33" s="110">
        <v>3.2887918160095585E-2</v>
      </c>
      <c r="G33" s="64">
        <f>September!AF74</f>
        <v>1.7986304012345682E-2</v>
      </c>
      <c r="H33" s="1"/>
      <c r="I33" s="1"/>
      <c r="J33" s="1"/>
      <c r="K33" s="173"/>
    </row>
    <row r="34" spans="1:11" x14ac:dyDescent="0.25">
      <c r="A34" s="62" t="s">
        <v>124</v>
      </c>
      <c r="B34" s="92">
        <v>0</v>
      </c>
      <c r="C34" s="92">
        <f>SUM(May!$AG$52)</f>
        <v>7.8240740740740753E-3</v>
      </c>
      <c r="D34" s="92">
        <f>SUM(June!$AF$52)</f>
        <v>7.2916666666666659E-3</v>
      </c>
      <c r="E34" s="110">
        <f>SUM('July '!AG52)</f>
        <v>2.0868055555555556E-2</v>
      </c>
      <c r="F34" s="110">
        <v>2.3703703703703703E-2</v>
      </c>
      <c r="G34" s="64">
        <f>September!AF74</f>
        <v>1.7986304012345682E-2</v>
      </c>
      <c r="H34" s="1"/>
      <c r="I34" s="1"/>
      <c r="J34" s="1"/>
      <c r="K34" s="173"/>
    </row>
    <row r="35" spans="1:11" x14ac:dyDescent="0.25">
      <c r="A35" s="172" t="s">
        <v>187</v>
      </c>
      <c r="B35" s="1">
        <f>SUM(April!AF52)</f>
        <v>515</v>
      </c>
      <c r="C35" s="1">
        <f>SUM(May!$AG$53)</f>
        <v>635</v>
      </c>
      <c r="D35" s="1">
        <f>SUM(June!$AF$53)</f>
        <v>657</v>
      </c>
      <c r="E35" s="1">
        <f>SUM('July '!AG53)</f>
        <v>1257</v>
      </c>
      <c r="F35" s="1">
        <v>1149</v>
      </c>
      <c r="G35" s="64">
        <f>September!AF75</f>
        <v>2.1666666666666667E-2</v>
      </c>
      <c r="H35" s="1"/>
      <c r="I35" s="1"/>
      <c r="J35" s="1"/>
      <c r="K35" s="173" t="s">
        <v>182</v>
      </c>
    </row>
    <row r="36" spans="1:11" x14ac:dyDescent="0.25">
      <c r="A36" s="91" t="s">
        <v>58</v>
      </c>
      <c r="B36" s="19">
        <f>SUM(April!AF53)</f>
        <v>0.67836156239198064</v>
      </c>
      <c r="C36" s="19">
        <f>SUM(May!$AG$54)</f>
        <v>0.65495562130177509</v>
      </c>
      <c r="D36" s="19">
        <f>SUM(June!$AF$54)</f>
        <v>0.63691148775894535</v>
      </c>
      <c r="E36" s="19">
        <f>SUM('July '!AG54)</f>
        <v>0.66085825747724314</v>
      </c>
      <c r="F36" s="19">
        <v>0.61336459554513478</v>
      </c>
      <c r="G36" s="19">
        <f>September!AF76</f>
        <v>0.68955014058106845</v>
      </c>
      <c r="H36" s="93"/>
      <c r="I36" s="93"/>
      <c r="J36" s="93"/>
    </row>
    <row r="37" spans="1:11" x14ac:dyDescent="0.25">
      <c r="A37" s="91" t="s">
        <v>60</v>
      </c>
      <c r="B37" s="19">
        <f>SUM(April!AF54)</f>
        <v>0.32129277566539927</v>
      </c>
      <c r="C37" s="19">
        <f>SUM(May!$AG$55)</f>
        <v>0.34430473372781067</v>
      </c>
      <c r="D37" s="19">
        <f>SUM(June!$AF$55)</f>
        <v>0.36233521657250473</v>
      </c>
      <c r="E37" s="19">
        <f>SUM('July '!AG55)</f>
        <v>0.33836150845253576</v>
      </c>
      <c r="F37" s="19">
        <v>0.38475967174677611</v>
      </c>
      <c r="G37" s="19">
        <f>September!AF77</f>
        <v>0.30998125585754449</v>
      </c>
      <c r="H37" s="93"/>
      <c r="I37" s="93"/>
      <c r="J37" s="93"/>
    </row>
    <row r="38" spans="1:11" x14ac:dyDescent="0.25">
      <c r="A38" s="91" t="s">
        <v>72</v>
      </c>
      <c r="B38" s="19">
        <f>SUM(April!AF55)</f>
        <v>0.4523937600860678</v>
      </c>
      <c r="C38" s="19">
        <f>SUM(May!$AG$56)</f>
        <v>0.47046186895810954</v>
      </c>
      <c r="D38" s="19">
        <f>SUM(June!$AF$56)</f>
        <v>0.42983367983367982</v>
      </c>
      <c r="E38" s="19">
        <f>SUM('July '!AG56)</f>
        <v>0.19754035357417371</v>
      </c>
      <c r="F38" s="19">
        <v>0.20901889092017062</v>
      </c>
      <c r="G38" s="19">
        <f>September!AF78</f>
        <v>0.29780801209372637</v>
      </c>
      <c r="H38" s="93"/>
      <c r="I38" s="93"/>
      <c r="J38" s="93"/>
    </row>
    <row r="39" spans="1:11" x14ac:dyDescent="0.25">
      <c r="A39" s="91" t="s">
        <v>171</v>
      </c>
      <c r="B39" s="19">
        <f>SUM(April!AF56)</f>
        <v>0.15492200107584722</v>
      </c>
      <c r="C39" s="19">
        <f>SUM(May!$AG$57)</f>
        <v>0.15682062298603652</v>
      </c>
      <c r="D39" s="19">
        <f>SUM(June!$AF$57)</f>
        <v>0.15124740124740124</v>
      </c>
      <c r="E39" s="19">
        <f>SUM('July '!AG57)</f>
        <v>0.13604919292851653</v>
      </c>
      <c r="F39" s="19">
        <v>0.13162705667276051</v>
      </c>
      <c r="G39" s="19">
        <f>September!AF79</f>
        <v>0.12396069538926682</v>
      </c>
      <c r="H39" s="93"/>
      <c r="I39" s="93"/>
      <c r="J39" s="93"/>
    </row>
    <row r="40" spans="1:11" x14ac:dyDescent="0.25">
      <c r="A40" s="91" t="s">
        <v>172</v>
      </c>
      <c r="B40" s="19">
        <f>SUM(April!AF57)</f>
        <v>0.39322216245293168</v>
      </c>
      <c r="C40" s="19">
        <f>SUM(May!$AG$58)</f>
        <v>0.37271750805585391</v>
      </c>
      <c r="D40" s="19">
        <f>SUM(June!$AF$58)</f>
        <v>0.41891891891891891</v>
      </c>
      <c r="E40" s="19">
        <f>SUM('July '!AG58)</f>
        <v>0.66641045349730976</v>
      </c>
      <c r="F40" s="19">
        <v>0.66910420475319932</v>
      </c>
      <c r="G40" s="19">
        <f>September!AF80</f>
        <v>0.56991685563114136</v>
      </c>
      <c r="H40" s="93"/>
      <c r="I40" s="93"/>
      <c r="J40" s="93"/>
    </row>
    <row r="41" spans="1:11" x14ac:dyDescent="0.25">
      <c r="A41" s="75" t="s">
        <v>123</v>
      </c>
      <c r="B41" s="19">
        <f>SUM(April!AF58)</f>
        <v>0.12633944002765296</v>
      </c>
      <c r="C41" s="19">
        <f>SUM(May!$AG$59)</f>
        <v>0.12832840236686391</v>
      </c>
      <c r="D41" s="19">
        <f>SUM(June!$AF$59)</f>
        <v>0.15178907721280602</v>
      </c>
      <c r="E41" s="19">
        <f>SUM('July '!AG59)</f>
        <v>0.22548764629388818</v>
      </c>
      <c r="F41" s="19">
        <v>0.25744431418522862</v>
      </c>
      <c r="G41" s="19">
        <f>September!AF81</f>
        <v>0.17666354264292408</v>
      </c>
      <c r="H41" s="93"/>
      <c r="I41" s="93"/>
      <c r="J41" s="93"/>
    </row>
  </sheetData>
  <dataConsolidate/>
  <customSheetViews>
    <customSheetView guid="{A6420D54-14D0-4DC1-980F-CF6A6409585B}" state="hidden" topLeftCell="A7">
      <pane xSplit="1" topLeftCell="B1" activePane="topRight" state="frozen"/>
      <selection pane="topRight" activeCell="A24" sqref="A24:C34"/>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A27"/>
  <sheetViews>
    <sheetView tabSelected="1" workbookViewId="0">
      <pane xSplit="1" topLeftCell="DN1" activePane="topRight" state="frozen"/>
      <selection pane="topRight" activeCell="DO25" sqref="DO25"/>
    </sheetView>
  </sheetViews>
  <sheetFormatPr defaultRowHeight="15" x14ac:dyDescent="0.25"/>
  <cols>
    <col min="1" max="1" width="26.28515625" style="384" customWidth="1"/>
    <col min="2" max="127" width="11.7109375" style="384" customWidth="1"/>
    <col min="128" max="131" width="9.140625" style="384"/>
  </cols>
  <sheetData>
    <row r="1" spans="1:127" s="388" customFormat="1" ht="16.5" customHeight="1" x14ac:dyDescent="0.2">
      <c r="A1" s="11" t="s">
        <v>263</v>
      </c>
      <c r="B1" s="386">
        <v>44197</v>
      </c>
      <c r="C1" s="386">
        <v>44198</v>
      </c>
      <c r="D1" s="386">
        <v>44199</v>
      </c>
      <c r="E1" s="386">
        <v>44200</v>
      </c>
      <c r="F1" s="386">
        <v>44201</v>
      </c>
      <c r="G1" s="386">
        <v>44202</v>
      </c>
      <c r="H1" s="386">
        <v>44203</v>
      </c>
      <c r="I1" s="386">
        <v>44204</v>
      </c>
      <c r="J1" s="386">
        <v>44205</v>
      </c>
      <c r="K1" s="386">
        <v>44206</v>
      </c>
      <c r="L1" s="386">
        <v>44207</v>
      </c>
      <c r="M1" s="386">
        <v>44208</v>
      </c>
      <c r="N1" s="386">
        <v>44209</v>
      </c>
      <c r="O1" s="386">
        <v>44210</v>
      </c>
      <c r="P1" s="386">
        <v>44211</v>
      </c>
      <c r="Q1" s="386">
        <v>44212</v>
      </c>
      <c r="R1" s="386">
        <v>44213</v>
      </c>
      <c r="S1" s="386">
        <v>44214</v>
      </c>
      <c r="T1" s="386">
        <v>44215</v>
      </c>
      <c r="U1" s="386">
        <v>44216</v>
      </c>
      <c r="V1" s="386">
        <v>44217</v>
      </c>
      <c r="W1" s="386">
        <v>44218</v>
      </c>
      <c r="X1" s="386">
        <v>44219</v>
      </c>
      <c r="Y1" s="386">
        <v>44220</v>
      </c>
      <c r="Z1" s="386">
        <v>44221</v>
      </c>
      <c r="AA1" s="386">
        <v>44222</v>
      </c>
      <c r="AB1" s="386">
        <v>44223</v>
      </c>
      <c r="AC1" s="386">
        <v>44224</v>
      </c>
      <c r="AD1" s="386">
        <v>44225</v>
      </c>
      <c r="AE1" s="386">
        <v>44226</v>
      </c>
      <c r="AF1" s="386">
        <v>44227</v>
      </c>
      <c r="AG1" s="451" t="s">
        <v>269</v>
      </c>
      <c r="AH1" s="386">
        <v>44228</v>
      </c>
      <c r="AI1" s="386">
        <v>44229</v>
      </c>
      <c r="AJ1" s="386">
        <v>44230</v>
      </c>
      <c r="AK1" s="386">
        <v>44231</v>
      </c>
      <c r="AL1" s="386">
        <v>44232</v>
      </c>
      <c r="AM1" s="386">
        <v>44233</v>
      </c>
      <c r="AN1" s="386">
        <v>44234</v>
      </c>
      <c r="AO1" s="386">
        <v>44235</v>
      </c>
      <c r="AP1" s="386">
        <v>44236</v>
      </c>
      <c r="AQ1" s="386">
        <v>44237</v>
      </c>
      <c r="AR1" s="386">
        <v>44238</v>
      </c>
      <c r="AS1" s="386">
        <v>44239</v>
      </c>
      <c r="AT1" s="386">
        <v>44240</v>
      </c>
      <c r="AU1" s="386">
        <v>44241</v>
      </c>
      <c r="AV1" s="386">
        <v>44242</v>
      </c>
      <c r="AW1" s="386">
        <v>44243</v>
      </c>
      <c r="AX1" s="386">
        <v>44244</v>
      </c>
      <c r="AY1" s="386">
        <v>44245</v>
      </c>
      <c r="AZ1" s="386">
        <v>44246</v>
      </c>
      <c r="BA1" s="386">
        <v>44247</v>
      </c>
      <c r="BB1" s="386">
        <v>44248</v>
      </c>
      <c r="BC1" s="386">
        <v>44249</v>
      </c>
      <c r="BD1" s="386">
        <v>44250</v>
      </c>
      <c r="BE1" s="386">
        <v>44251</v>
      </c>
      <c r="BF1" s="386">
        <v>44252</v>
      </c>
      <c r="BG1" s="386">
        <v>44253</v>
      </c>
      <c r="BH1" s="386">
        <v>44254</v>
      </c>
      <c r="BI1" s="386">
        <v>44255</v>
      </c>
      <c r="BJ1" s="451" t="s">
        <v>270</v>
      </c>
      <c r="BK1" s="386">
        <v>44256</v>
      </c>
      <c r="BL1" s="386">
        <v>44257</v>
      </c>
      <c r="BM1" s="386">
        <v>44258</v>
      </c>
      <c r="BN1" s="386">
        <v>44259</v>
      </c>
      <c r="BO1" s="386">
        <v>44260</v>
      </c>
      <c r="BP1" s="386">
        <v>44261</v>
      </c>
      <c r="BQ1" s="386">
        <v>44262</v>
      </c>
      <c r="BR1" s="386">
        <v>44263</v>
      </c>
      <c r="BS1" s="386">
        <v>44264</v>
      </c>
      <c r="BT1" s="386">
        <v>44265</v>
      </c>
      <c r="BU1" s="386">
        <v>44266</v>
      </c>
      <c r="BV1" s="386">
        <v>44267</v>
      </c>
      <c r="BW1" s="386">
        <v>44268</v>
      </c>
      <c r="BX1" s="386">
        <v>44269</v>
      </c>
      <c r="BY1" s="386">
        <v>44270</v>
      </c>
      <c r="BZ1" s="386">
        <v>44271</v>
      </c>
      <c r="CA1" s="386">
        <v>44272</v>
      </c>
      <c r="CB1" s="386">
        <v>44273</v>
      </c>
      <c r="CC1" s="386">
        <v>44274</v>
      </c>
      <c r="CD1" s="386">
        <v>44275</v>
      </c>
      <c r="CE1" s="386">
        <v>44276</v>
      </c>
      <c r="CF1" s="386">
        <v>44277</v>
      </c>
      <c r="CG1" s="386">
        <v>44278</v>
      </c>
      <c r="CH1" s="386">
        <v>44279</v>
      </c>
      <c r="CI1" s="386">
        <v>44280</v>
      </c>
      <c r="CJ1" s="386">
        <v>44281</v>
      </c>
      <c r="CK1" s="386">
        <v>44282</v>
      </c>
      <c r="CL1" s="386">
        <v>44283</v>
      </c>
      <c r="CM1" s="386">
        <v>44284</v>
      </c>
      <c r="CN1" s="386">
        <v>44285</v>
      </c>
      <c r="CO1" s="386">
        <v>44286</v>
      </c>
      <c r="CP1" s="451" t="s">
        <v>268</v>
      </c>
      <c r="CQ1" s="386">
        <v>44287</v>
      </c>
      <c r="CR1" s="386">
        <v>44288</v>
      </c>
      <c r="CS1" s="386">
        <v>44289</v>
      </c>
      <c r="CT1" s="386">
        <v>44290</v>
      </c>
      <c r="CU1" s="386">
        <v>44291</v>
      </c>
      <c r="CV1" s="386">
        <v>44292</v>
      </c>
      <c r="CW1" s="386">
        <v>44293</v>
      </c>
      <c r="CX1" s="386">
        <v>44294</v>
      </c>
      <c r="CY1" s="386">
        <v>44295</v>
      </c>
      <c r="CZ1" s="386">
        <v>44296</v>
      </c>
      <c r="DA1" s="386">
        <v>44297</v>
      </c>
      <c r="DB1" s="386">
        <v>44298</v>
      </c>
      <c r="DC1" s="386">
        <v>44299</v>
      </c>
      <c r="DD1" s="386">
        <v>44300</v>
      </c>
      <c r="DE1" s="386">
        <v>44301</v>
      </c>
      <c r="DF1" s="386">
        <v>44302</v>
      </c>
      <c r="DG1" s="386">
        <v>44303</v>
      </c>
      <c r="DH1" s="386">
        <v>44304</v>
      </c>
      <c r="DI1" s="386">
        <v>44305</v>
      </c>
      <c r="DJ1" s="386">
        <v>44306</v>
      </c>
      <c r="DK1" s="386">
        <v>44307</v>
      </c>
      <c r="DL1" s="386">
        <v>44308</v>
      </c>
      <c r="DM1" s="386">
        <v>44309</v>
      </c>
      <c r="DN1" s="386">
        <v>44310</v>
      </c>
      <c r="DO1" s="386">
        <v>44311</v>
      </c>
      <c r="DP1" s="386">
        <v>44312</v>
      </c>
      <c r="DQ1" s="386">
        <v>44313</v>
      </c>
      <c r="DR1" s="386">
        <v>44314</v>
      </c>
      <c r="DS1" s="386">
        <v>44315</v>
      </c>
      <c r="DT1" s="386">
        <v>44316</v>
      </c>
      <c r="DU1" s="387" t="s">
        <v>265</v>
      </c>
      <c r="DV1" s="387"/>
      <c r="DW1" s="387"/>
    </row>
    <row r="2" spans="1:127" x14ac:dyDescent="0.25">
      <c r="A2" s="385" t="s">
        <v>36</v>
      </c>
      <c r="B2" s="383">
        <v>2</v>
      </c>
      <c r="C2" s="383">
        <v>2</v>
      </c>
      <c r="D2" s="390">
        <v>3</v>
      </c>
      <c r="E2" s="390">
        <v>6</v>
      </c>
      <c r="F2" s="390">
        <v>10</v>
      </c>
      <c r="G2" s="390">
        <v>6</v>
      </c>
      <c r="H2" s="390">
        <v>5</v>
      </c>
      <c r="I2" s="390">
        <v>4</v>
      </c>
      <c r="J2" s="390">
        <v>6</v>
      </c>
      <c r="K2" s="390">
        <v>5</v>
      </c>
      <c r="L2" s="390">
        <v>5</v>
      </c>
      <c r="M2" s="390">
        <v>2</v>
      </c>
      <c r="N2" s="390">
        <v>3</v>
      </c>
      <c r="O2" s="390">
        <v>13</v>
      </c>
      <c r="P2" s="390">
        <v>9</v>
      </c>
      <c r="Q2" s="390">
        <v>3</v>
      </c>
      <c r="R2" s="390">
        <v>2</v>
      </c>
      <c r="S2" s="390">
        <v>9</v>
      </c>
      <c r="T2" s="390">
        <v>3</v>
      </c>
      <c r="U2" s="390">
        <v>8</v>
      </c>
      <c r="V2" s="390">
        <v>2</v>
      </c>
      <c r="W2" s="390">
        <v>3</v>
      </c>
      <c r="X2" s="390">
        <v>8</v>
      </c>
      <c r="Y2" s="390">
        <v>9</v>
      </c>
      <c r="Z2" s="390">
        <v>3</v>
      </c>
      <c r="AA2" s="390">
        <v>11</v>
      </c>
      <c r="AB2" s="390">
        <v>2</v>
      </c>
      <c r="AC2" s="390">
        <v>6</v>
      </c>
      <c r="AD2" s="390">
        <v>5</v>
      </c>
      <c r="AE2" s="390">
        <v>1</v>
      </c>
      <c r="AF2" s="390">
        <v>3</v>
      </c>
      <c r="AG2" s="452"/>
      <c r="AH2" s="390">
        <v>4</v>
      </c>
      <c r="AI2" s="390">
        <v>4</v>
      </c>
      <c r="AJ2" s="390">
        <v>5</v>
      </c>
      <c r="AK2" s="390">
        <v>2</v>
      </c>
      <c r="AL2" s="390">
        <v>6</v>
      </c>
      <c r="AM2" s="390">
        <v>1</v>
      </c>
      <c r="AN2" s="390">
        <v>5</v>
      </c>
      <c r="AO2" s="390">
        <v>5</v>
      </c>
      <c r="AP2" s="390">
        <v>5</v>
      </c>
      <c r="AQ2" s="390">
        <v>5</v>
      </c>
      <c r="AR2" s="390">
        <v>3</v>
      </c>
      <c r="AS2" s="390">
        <v>3</v>
      </c>
      <c r="AT2" s="383">
        <v>3</v>
      </c>
      <c r="AU2" s="390">
        <v>6</v>
      </c>
      <c r="AV2" s="390">
        <v>2</v>
      </c>
      <c r="AW2" s="390">
        <v>3</v>
      </c>
      <c r="AX2" s="390">
        <v>5</v>
      </c>
      <c r="AY2" s="390">
        <v>4</v>
      </c>
      <c r="AZ2" s="390">
        <v>6</v>
      </c>
      <c r="BA2" s="390">
        <v>4</v>
      </c>
      <c r="BB2" s="390">
        <v>1</v>
      </c>
      <c r="BC2" s="390">
        <v>1</v>
      </c>
      <c r="BD2" s="390">
        <v>4</v>
      </c>
      <c r="BE2" s="390">
        <v>4</v>
      </c>
      <c r="BF2" s="390">
        <v>4</v>
      </c>
      <c r="BG2" s="390">
        <v>12</v>
      </c>
      <c r="BH2" s="390">
        <v>6</v>
      </c>
      <c r="BI2" s="390">
        <v>10</v>
      </c>
      <c r="BJ2" s="452"/>
      <c r="BK2" s="390">
        <v>7</v>
      </c>
      <c r="BL2" s="390">
        <v>6</v>
      </c>
      <c r="BM2" s="390">
        <v>7</v>
      </c>
      <c r="BN2" s="390">
        <v>4</v>
      </c>
      <c r="BO2" s="390">
        <v>4</v>
      </c>
      <c r="BP2" s="390">
        <v>3</v>
      </c>
      <c r="BQ2" s="390">
        <v>3</v>
      </c>
      <c r="BR2" s="390">
        <v>3</v>
      </c>
      <c r="BS2" s="390">
        <v>6</v>
      </c>
      <c r="BT2" s="390">
        <v>4</v>
      </c>
      <c r="BU2" s="390">
        <v>11</v>
      </c>
      <c r="BV2" s="390">
        <v>2</v>
      </c>
      <c r="BW2" s="390">
        <v>5</v>
      </c>
      <c r="BX2" s="390">
        <v>5</v>
      </c>
      <c r="BY2" s="390">
        <v>3</v>
      </c>
      <c r="BZ2" s="390">
        <v>10</v>
      </c>
      <c r="CA2" s="390">
        <v>2</v>
      </c>
      <c r="CB2" s="390">
        <v>8</v>
      </c>
      <c r="CC2" s="390">
        <v>3</v>
      </c>
      <c r="CD2" s="390">
        <v>6</v>
      </c>
      <c r="CE2" s="390">
        <v>4</v>
      </c>
      <c r="CF2" s="390">
        <v>3</v>
      </c>
      <c r="CG2" s="390">
        <v>7</v>
      </c>
      <c r="CH2" s="390">
        <v>10</v>
      </c>
      <c r="CI2" s="390">
        <v>10</v>
      </c>
      <c r="CJ2" s="390">
        <v>1</v>
      </c>
      <c r="CK2" s="390">
        <v>3</v>
      </c>
      <c r="CL2" s="390">
        <v>4</v>
      </c>
      <c r="CM2" s="390">
        <v>6</v>
      </c>
      <c r="CN2" s="390">
        <v>12</v>
      </c>
      <c r="CO2" s="390">
        <v>4</v>
      </c>
      <c r="CP2" s="452"/>
      <c r="CQ2" s="390">
        <v>9</v>
      </c>
      <c r="CR2" s="390">
        <v>6</v>
      </c>
      <c r="CS2" s="390">
        <v>5</v>
      </c>
      <c r="CT2" s="390">
        <v>6</v>
      </c>
      <c r="CU2" s="390">
        <v>4</v>
      </c>
      <c r="CV2" s="390">
        <v>5</v>
      </c>
      <c r="CW2" s="390">
        <v>2</v>
      </c>
      <c r="CX2" s="390">
        <v>7</v>
      </c>
      <c r="CY2" s="390">
        <v>9</v>
      </c>
      <c r="CZ2" s="390">
        <v>7</v>
      </c>
      <c r="DA2" s="390">
        <v>7</v>
      </c>
      <c r="DB2" s="390">
        <v>4</v>
      </c>
      <c r="DC2" s="390">
        <v>4</v>
      </c>
      <c r="DD2" s="390">
        <v>3</v>
      </c>
      <c r="DE2" s="391">
        <v>3</v>
      </c>
      <c r="DF2" s="391">
        <v>5</v>
      </c>
      <c r="DG2" s="391">
        <v>5</v>
      </c>
      <c r="DH2" s="390">
        <v>1</v>
      </c>
      <c r="DI2" s="395">
        <v>6</v>
      </c>
      <c r="DJ2" s="397">
        <v>2</v>
      </c>
      <c r="DK2" s="399">
        <v>4</v>
      </c>
      <c r="DL2" s="390">
        <v>4</v>
      </c>
      <c r="DM2" s="400">
        <v>5</v>
      </c>
      <c r="DN2" s="411">
        <v>4</v>
      </c>
      <c r="DO2" s="403">
        <v>6</v>
      </c>
      <c r="DP2" s="406">
        <v>5</v>
      </c>
      <c r="DQ2" s="412">
        <v>5</v>
      </c>
      <c r="DR2" s="12">
        <v>4</v>
      </c>
      <c r="DS2" s="414">
        <v>5</v>
      </c>
      <c r="DT2" s="444">
        <v>11</v>
      </c>
      <c r="DU2" s="383">
        <f>SUM(B2:DT2)</f>
        <v>601</v>
      </c>
      <c r="DV2" s="383"/>
      <c r="DW2" s="383"/>
    </row>
    <row r="3" spans="1:127" x14ac:dyDescent="0.25">
      <c r="A3" s="385" t="s">
        <v>37</v>
      </c>
      <c r="B3" s="383">
        <v>5</v>
      </c>
      <c r="C3" s="383">
        <v>7</v>
      </c>
      <c r="D3" s="390">
        <v>2</v>
      </c>
      <c r="E3" s="390">
        <v>2</v>
      </c>
      <c r="F3" s="390">
        <v>6</v>
      </c>
      <c r="G3" s="390">
        <v>5</v>
      </c>
      <c r="H3" s="390">
        <v>3</v>
      </c>
      <c r="I3" s="390">
        <v>5</v>
      </c>
      <c r="J3" s="390">
        <v>3</v>
      </c>
      <c r="K3" s="390">
        <v>6</v>
      </c>
      <c r="L3" s="390">
        <v>6</v>
      </c>
      <c r="M3" s="390">
        <v>3</v>
      </c>
      <c r="N3" s="390">
        <v>1</v>
      </c>
      <c r="O3" s="390">
        <v>4</v>
      </c>
      <c r="P3" s="390">
        <v>17</v>
      </c>
      <c r="Q3" s="390">
        <v>2</v>
      </c>
      <c r="R3" s="390">
        <v>3</v>
      </c>
      <c r="S3" s="390">
        <v>6</v>
      </c>
      <c r="T3" s="390">
        <v>0</v>
      </c>
      <c r="U3" s="390">
        <v>4</v>
      </c>
      <c r="V3" s="390">
        <v>4</v>
      </c>
      <c r="W3" s="390">
        <v>2</v>
      </c>
      <c r="X3" s="390">
        <v>4</v>
      </c>
      <c r="Y3" s="390">
        <v>17</v>
      </c>
      <c r="Z3" s="390">
        <v>5</v>
      </c>
      <c r="AA3" s="390">
        <v>3</v>
      </c>
      <c r="AB3" s="390">
        <v>2</v>
      </c>
      <c r="AC3" s="390">
        <v>11</v>
      </c>
      <c r="AD3" s="390">
        <v>4</v>
      </c>
      <c r="AE3" s="390">
        <v>2</v>
      </c>
      <c r="AF3" s="390">
        <v>1</v>
      </c>
      <c r="AG3" s="452"/>
      <c r="AH3" s="390">
        <v>10</v>
      </c>
      <c r="AI3" s="390">
        <v>6</v>
      </c>
      <c r="AJ3" s="390">
        <v>5</v>
      </c>
      <c r="AK3" s="390">
        <v>5</v>
      </c>
      <c r="AL3" s="390">
        <v>4</v>
      </c>
      <c r="AM3" s="390">
        <v>2</v>
      </c>
      <c r="AN3" s="390">
        <v>5</v>
      </c>
      <c r="AO3" s="390">
        <v>5</v>
      </c>
      <c r="AP3" s="390">
        <v>3</v>
      </c>
      <c r="AQ3" s="390">
        <v>4</v>
      </c>
      <c r="AR3" s="390">
        <v>1</v>
      </c>
      <c r="AS3" s="390">
        <v>0</v>
      </c>
      <c r="AT3" s="383">
        <v>4</v>
      </c>
      <c r="AU3" s="390">
        <v>7</v>
      </c>
      <c r="AV3" s="390">
        <v>2</v>
      </c>
      <c r="AW3" s="390">
        <v>8</v>
      </c>
      <c r="AX3" s="390">
        <v>4</v>
      </c>
      <c r="AY3" s="390">
        <v>3</v>
      </c>
      <c r="AZ3" s="390">
        <v>0</v>
      </c>
      <c r="BA3" s="390">
        <v>5</v>
      </c>
      <c r="BB3" s="390">
        <v>4</v>
      </c>
      <c r="BC3" s="390">
        <v>4</v>
      </c>
      <c r="BD3" s="390">
        <v>8</v>
      </c>
      <c r="BE3" s="390">
        <v>4</v>
      </c>
      <c r="BF3" s="390">
        <v>3</v>
      </c>
      <c r="BG3" s="390">
        <v>12</v>
      </c>
      <c r="BH3" s="390">
        <v>4</v>
      </c>
      <c r="BI3" s="390">
        <v>2</v>
      </c>
      <c r="BJ3" s="452"/>
      <c r="BK3" s="390">
        <v>6</v>
      </c>
      <c r="BL3" s="390">
        <v>1</v>
      </c>
      <c r="BM3" s="390">
        <v>6</v>
      </c>
      <c r="BN3" s="390">
        <v>1</v>
      </c>
      <c r="BO3" s="390">
        <v>3</v>
      </c>
      <c r="BP3" s="390">
        <v>9</v>
      </c>
      <c r="BQ3" s="390">
        <v>1</v>
      </c>
      <c r="BR3" s="390">
        <v>7</v>
      </c>
      <c r="BS3" s="390">
        <v>3</v>
      </c>
      <c r="BT3" s="390">
        <v>2</v>
      </c>
      <c r="BU3" s="390">
        <v>5</v>
      </c>
      <c r="BV3" s="390">
        <v>4</v>
      </c>
      <c r="BW3" s="390">
        <v>6</v>
      </c>
      <c r="BX3" s="390">
        <v>4</v>
      </c>
      <c r="BY3" s="390">
        <v>3</v>
      </c>
      <c r="BZ3" s="390">
        <v>4</v>
      </c>
      <c r="CA3" s="390">
        <v>8</v>
      </c>
      <c r="CB3" s="390">
        <v>3</v>
      </c>
      <c r="CC3" s="390">
        <v>3</v>
      </c>
      <c r="CD3" s="390">
        <v>9</v>
      </c>
      <c r="CE3" s="390">
        <v>2</v>
      </c>
      <c r="CF3" s="390">
        <v>5</v>
      </c>
      <c r="CG3" s="390">
        <v>5</v>
      </c>
      <c r="CH3" s="390">
        <v>3</v>
      </c>
      <c r="CI3" s="390">
        <v>7</v>
      </c>
      <c r="CJ3" s="390">
        <v>8</v>
      </c>
      <c r="CK3" s="390">
        <v>6</v>
      </c>
      <c r="CL3" s="390">
        <v>0</v>
      </c>
      <c r="CM3" s="390">
        <v>5</v>
      </c>
      <c r="CN3" s="390">
        <v>6</v>
      </c>
      <c r="CO3" s="390">
        <v>4</v>
      </c>
      <c r="CP3" s="452"/>
      <c r="CQ3" s="390">
        <v>8</v>
      </c>
      <c r="CR3" s="390">
        <v>5</v>
      </c>
      <c r="CS3" s="390">
        <v>5</v>
      </c>
      <c r="CT3" s="390">
        <v>2</v>
      </c>
      <c r="CU3" s="390">
        <v>7</v>
      </c>
      <c r="CV3" s="390">
        <v>6</v>
      </c>
      <c r="CW3" s="390">
        <v>3</v>
      </c>
      <c r="CX3" s="390">
        <v>7</v>
      </c>
      <c r="CY3" s="390">
        <v>8</v>
      </c>
      <c r="CZ3" s="390">
        <v>6</v>
      </c>
      <c r="DA3" s="390">
        <v>4</v>
      </c>
      <c r="DB3" s="390">
        <v>2</v>
      </c>
      <c r="DC3" s="390">
        <v>7</v>
      </c>
      <c r="DD3" s="390">
        <v>5</v>
      </c>
      <c r="DE3" s="391">
        <v>2</v>
      </c>
      <c r="DF3" s="391">
        <v>4</v>
      </c>
      <c r="DG3" s="391">
        <v>9</v>
      </c>
      <c r="DH3" s="390">
        <v>2</v>
      </c>
      <c r="DI3" s="395">
        <v>4</v>
      </c>
      <c r="DJ3" s="397">
        <v>4</v>
      </c>
      <c r="DK3" s="399">
        <v>0</v>
      </c>
      <c r="DL3" s="390">
        <v>1</v>
      </c>
      <c r="DM3" s="400">
        <v>2</v>
      </c>
      <c r="DN3" s="411">
        <v>3</v>
      </c>
      <c r="DO3" s="403">
        <v>7</v>
      </c>
      <c r="DP3" s="406">
        <v>2</v>
      </c>
      <c r="DQ3" s="412">
        <v>4</v>
      </c>
      <c r="DR3" s="12">
        <v>3</v>
      </c>
      <c r="DS3" s="414">
        <v>3</v>
      </c>
      <c r="DT3" s="444">
        <v>2</v>
      </c>
      <c r="DU3" s="383">
        <f t="shared" ref="DU3:DU25" si="0">SUM(B3:DT3)</f>
        <v>535</v>
      </c>
      <c r="DV3" s="383"/>
      <c r="DW3" s="383"/>
    </row>
    <row r="4" spans="1:127" x14ac:dyDescent="0.25">
      <c r="A4" s="385" t="s">
        <v>38</v>
      </c>
      <c r="B4" s="383">
        <v>5</v>
      </c>
      <c r="C4" s="383">
        <v>3</v>
      </c>
      <c r="D4" s="390">
        <v>5</v>
      </c>
      <c r="E4" s="390">
        <v>3</v>
      </c>
      <c r="F4" s="390">
        <v>4</v>
      </c>
      <c r="G4" s="390">
        <v>3</v>
      </c>
      <c r="H4" s="390">
        <v>2</v>
      </c>
      <c r="I4" s="390">
        <v>5</v>
      </c>
      <c r="J4" s="390">
        <v>4</v>
      </c>
      <c r="K4" s="390">
        <v>2</v>
      </c>
      <c r="L4" s="390">
        <v>2</v>
      </c>
      <c r="M4" s="390">
        <v>3</v>
      </c>
      <c r="N4" s="390">
        <v>2</v>
      </c>
      <c r="O4" s="390">
        <v>7</v>
      </c>
      <c r="P4" s="390">
        <v>7</v>
      </c>
      <c r="Q4" s="390">
        <v>2</v>
      </c>
      <c r="R4" s="390">
        <v>0</v>
      </c>
      <c r="S4" s="390">
        <v>3</v>
      </c>
      <c r="T4" s="390">
        <v>2</v>
      </c>
      <c r="U4" s="390">
        <v>3</v>
      </c>
      <c r="V4" s="390">
        <v>3</v>
      </c>
      <c r="W4" s="390">
        <v>5</v>
      </c>
      <c r="X4" s="390">
        <v>8</v>
      </c>
      <c r="Y4" s="390">
        <v>7</v>
      </c>
      <c r="Z4" s="390">
        <v>6</v>
      </c>
      <c r="AA4" s="390">
        <v>4</v>
      </c>
      <c r="AB4" s="390">
        <v>4</v>
      </c>
      <c r="AC4" s="390">
        <v>5</v>
      </c>
      <c r="AD4" s="390">
        <v>6</v>
      </c>
      <c r="AE4" s="390">
        <v>3</v>
      </c>
      <c r="AF4" s="390">
        <v>2</v>
      </c>
      <c r="AG4" s="452"/>
      <c r="AH4" s="390">
        <v>7</v>
      </c>
      <c r="AI4" s="390">
        <v>2</v>
      </c>
      <c r="AJ4" s="390">
        <v>4</v>
      </c>
      <c r="AK4" s="390">
        <v>1</v>
      </c>
      <c r="AL4" s="390">
        <v>0</v>
      </c>
      <c r="AM4" s="390">
        <v>5</v>
      </c>
      <c r="AN4" s="390">
        <v>7</v>
      </c>
      <c r="AO4" s="390">
        <v>7</v>
      </c>
      <c r="AP4" s="390">
        <v>2</v>
      </c>
      <c r="AQ4" s="390">
        <v>3</v>
      </c>
      <c r="AR4" s="390">
        <v>6</v>
      </c>
      <c r="AS4" s="390">
        <v>2</v>
      </c>
      <c r="AT4" s="383">
        <v>2</v>
      </c>
      <c r="AU4" s="390">
        <v>5</v>
      </c>
      <c r="AV4" s="390">
        <v>0</v>
      </c>
      <c r="AW4" s="390">
        <v>3</v>
      </c>
      <c r="AX4" s="390">
        <v>2</v>
      </c>
      <c r="AY4" s="390">
        <v>2</v>
      </c>
      <c r="AZ4" s="390">
        <v>1</v>
      </c>
      <c r="BA4" s="390">
        <v>2</v>
      </c>
      <c r="BB4" s="390">
        <v>1</v>
      </c>
      <c r="BC4" s="390">
        <v>4</v>
      </c>
      <c r="BD4" s="390">
        <v>4</v>
      </c>
      <c r="BE4" s="390">
        <v>1</v>
      </c>
      <c r="BF4" s="390">
        <v>3</v>
      </c>
      <c r="BG4" s="390">
        <v>8</v>
      </c>
      <c r="BH4" s="390">
        <v>5</v>
      </c>
      <c r="BI4" s="390">
        <v>2</v>
      </c>
      <c r="BJ4" s="452"/>
      <c r="BK4" s="390">
        <v>3</v>
      </c>
      <c r="BL4" s="390">
        <v>4</v>
      </c>
      <c r="BM4" s="390">
        <v>1</v>
      </c>
      <c r="BN4" s="390">
        <v>0</v>
      </c>
      <c r="BO4" s="390">
        <v>4</v>
      </c>
      <c r="BP4" s="390">
        <v>5</v>
      </c>
      <c r="BQ4" s="390">
        <v>1</v>
      </c>
      <c r="BR4" s="390">
        <v>4</v>
      </c>
      <c r="BS4" s="390">
        <v>1</v>
      </c>
      <c r="BT4" s="390">
        <v>2</v>
      </c>
      <c r="BU4" s="390">
        <v>9</v>
      </c>
      <c r="BV4" s="390">
        <v>5</v>
      </c>
      <c r="BW4" s="390">
        <v>1</v>
      </c>
      <c r="BX4" s="390">
        <v>1</v>
      </c>
      <c r="BY4" s="390">
        <v>1</v>
      </c>
      <c r="BZ4" s="390">
        <v>3</v>
      </c>
      <c r="CA4" s="390">
        <v>2</v>
      </c>
      <c r="CB4" s="390">
        <v>4</v>
      </c>
      <c r="CC4" s="390">
        <v>3</v>
      </c>
      <c r="CD4" s="390">
        <v>3</v>
      </c>
      <c r="CE4" s="390">
        <v>10</v>
      </c>
      <c r="CF4" s="390">
        <v>5</v>
      </c>
      <c r="CG4" s="390">
        <v>3</v>
      </c>
      <c r="CH4" s="390">
        <v>2</v>
      </c>
      <c r="CI4" s="390">
        <v>5</v>
      </c>
      <c r="CJ4" s="390">
        <v>0</v>
      </c>
      <c r="CK4" s="390">
        <v>5</v>
      </c>
      <c r="CL4" s="390">
        <v>2</v>
      </c>
      <c r="CM4" s="390">
        <v>3</v>
      </c>
      <c r="CN4" s="390">
        <v>5</v>
      </c>
      <c r="CO4" s="390">
        <v>4</v>
      </c>
      <c r="CP4" s="452"/>
      <c r="CQ4" s="390">
        <v>8</v>
      </c>
      <c r="CR4" s="390">
        <v>3</v>
      </c>
      <c r="CS4" s="390">
        <v>4</v>
      </c>
      <c r="CT4" s="390">
        <v>6</v>
      </c>
      <c r="CU4" s="390">
        <v>3</v>
      </c>
      <c r="CV4" s="390">
        <v>2</v>
      </c>
      <c r="CW4" s="390">
        <v>3</v>
      </c>
      <c r="CX4" s="390">
        <v>2</v>
      </c>
      <c r="CY4" s="390">
        <v>4</v>
      </c>
      <c r="CZ4" s="390">
        <v>5</v>
      </c>
      <c r="DA4" s="390">
        <v>7</v>
      </c>
      <c r="DB4" s="390">
        <v>1</v>
      </c>
      <c r="DC4" s="390">
        <v>16</v>
      </c>
      <c r="DD4" s="390">
        <v>0</v>
      </c>
      <c r="DE4" s="391">
        <v>5</v>
      </c>
      <c r="DF4" s="391">
        <v>3</v>
      </c>
      <c r="DG4" s="391">
        <v>8</v>
      </c>
      <c r="DH4" s="390">
        <v>3</v>
      </c>
      <c r="DI4" s="395">
        <v>1</v>
      </c>
      <c r="DJ4" s="397">
        <v>4</v>
      </c>
      <c r="DK4" s="399">
        <v>5</v>
      </c>
      <c r="DL4" s="390">
        <v>2</v>
      </c>
      <c r="DM4" s="400">
        <v>0</v>
      </c>
      <c r="DN4" s="411">
        <v>3</v>
      </c>
      <c r="DO4" s="403">
        <v>4</v>
      </c>
      <c r="DP4" s="406">
        <v>4</v>
      </c>
      <c r="DQ4" s="412">
        <v>3</v>
      </c>
      <c r="DR4" s="12">
        <v>5</v>
      </c>
      <c r="DS4" s="414">
        <v>4</v>
      </c>
      <c r="DT4" s="444">
        <v>1</v>
      </c>
      <c r="DU4" s="383">
        <f t="shared" si="0"/>
        <v>431</v>
      </c>
      <c r="DV4" s="383"/>
      <c r="DW4" s="383"/>
    </row>
    <row r="5" spans="1:127" x14ac:dyDescent="0.25">
      <c r="A5" s="385" t="s">
        <v>39</v>
      </c>
      <c r="B5" s="383">
        <v>3</v>
      </c>
      <c r="C5" s="383">
        <v>5</v>
      </c>
      <c r="D5" s="390">
        <v>4</v>
      </c>
      <c r="E5" s="390">
        <v>8</v>
      </c>
      <c r="F5" s="390">
        <v>3</v>
      </c>
      <c r="G5" s="390">
        <v>0</v>
      </c>
      <c r="H5" s="390">
        <v>7</v>
      </c>
      <c r="I5" s="390">
        <v>5</v>
      </c>
      <c r="J5" s="390">
        <v>6</v>
      </c>
      <c r="K5" s="390">
        <v>2</v>
      </c>
      <c r="L5" s="390">
        <v>2</v>
      </c>
      <c r="M5" s="390">
        <v>2</v>
      </c>
      <c r="N5" s="390">
        <v>1</v>
      </c>
      <c r="O5" s="390">
        <v>2</v>
      </c>
      <c r="P5" s="390">
        <v>4</v>
      </c>
      <c r="Q5" s="390">
        <v>2</v>
      </c>
      <c r="R5" s="390">
        <v>4</v>
      </c>
      <c r="S5" s="390">
        <v>2</v>
      </c>
      <c r="T5" s="390">
        <v>2</v>
      </c>
      <c r="U5" s="390">
        <v>7</v>
      </c>
      <c r="V5" s="390">
        <v>2</v>
      </c>
      <c r="W5" s="390">
        <v>5</v>
      </c>
      <c r="X5" s="390">
        <v>4</v>
      </c>
      <c r="Y5" s="390">
        <v>4</v>
      </c>
      <c r="Z5" s="390">
        <v>3</v>
      </c>
      <c r="AA5" s="390">
        <v>1</v>
      </c>
      <c r="AB5" s="390">
        <v>5</v>
      </c>
      <c r="AC5" s="390">
        <v>9</v>
      </c>
      <c r="AD5" s="390">
        <v>1</v>
      </c>
      <c r="AE5" s="390">
        <v>3</v>
      </c>
      <c r="AF5" s="390">
        <v>4</v>
      </c>
      <c r="AG5" s="452"/>
      <c r="AH5" s="390">
        <v>3</v>
      </c>
      <c r="AI5" s="390">
        <v>1</v>
      </c>
      <c r="AJ5" s="390">
        <v>5</v>
      </c>
      <c r="AK5" s="390">
        <v>5</v>
      </c>
      <c r="AL5" s="390">
        <v>4</v>
      </c>
      <c r="AM5" s="390">
        <v>5</v>
      </c>
      <c r="AN5" s="390">
        <v>3</v>
      </c>
      <c r="AO5" s="390">
        <v>3</v>
      </c>
      <c r="AP5" s="390">
        <v>2</v>
      </c>
      <c r="AQ5" s="390">
        <v>1</v>
      </c>
      <c r="AR5" s="390">
        <v>3</v>
      </c>
      <c r="AS5" s="390">
        <v>2</v>
      </c>
      <c r="AT5" s="383"/>
      <c r="AU5" s="390">
        <v>4</v>
      </c>
      <c r="AV5" s="390">
        <v>4</v>
      </c>
      <c r="AW5" s="390">
        <v>2</v>
      </c>
      <c r="AX5" s="390">
        <v>3</v>
      </c>
      <c r="AY5" s="390">
        <v>3</v>
      </c>
      <c r="AZ5" s="390">
        <v>7</v>
      </c>
      <c r="BA5" s="390">
        <v>3</v>
      </c>
      <c r="BB5" s="390">
        <v>5</v>
      </c>
      <c r="BC5" s="390">
        <v>2</v>
      </c>
      <c r="BD5" s="390">
        <v>4</v>
      </c>
      <c r="BE5" s="390">
        <v>11</v>
      </c>
      <c r="BF5" s="390">
        <v>7</v>
      </c>
      <c r="BG5" s="390">
        <v>3</v>
      </c>
      <c r="BH5" s="390">
        <v>5</v>
      </c>
      <c r="BI5" s="390">
        <v>3</v>
      </c>
      <c r="BJ5" s="452"/>
      <c r="BK5" s="390">
        <v>2</v>
      </c>
      <c r="BL5" s="390">
        <v>7</v>
      </c>
      <c r="BM5" s="390">
        <v>1</v>
      </c>
      <c r="BN5" s="390">
        <v>2</v>
      </c>
      <c r="BO5" s="390">
        <v>6</v>
      </c>
      <c r="BP5" s="390">
        <v>5</v>
      </c>
      <c r="BQ5" s="390">
        <v>5</v>
      </c>
      <c r="BR5" s="390">
        <v>3</v>
      </c>
      <c r="BS5" s="390">
        <v>1</v>
      </c>
      <c r="BT5" s="390">
        <v>5</v>
      </c>
      <c r="BU5" s="390">
        <v>1</v>
      </c>
      <c r="BV5" s="390">
        <v>6</v>
      </c>
      <c r="BW5" s="390">
        <v>2</v>
      </c>
      <c r="BX5" s="390">
        <v>2</v>
      </c>
      <c r="BY5" s="390">
        <v>6</v>
      </c>
      <c r="BZ5" s="390">
        <v>2</v>
      </c>
      <c r="CA5" s="390">
        <v>2</v>
      </c>
      <c r="CB5" s="390">
        <v>2</v>
      </c>
      <c r="CC5" s="390">
        <v>6</v>
      </c>
      <c r="CD5" s="390">
        <v>2</v>
      </c>
      <c r="CE5" s="390">
        <v>3</v>
      </c>
      <c r="CF5" s="390">
        <v>3</v>
      </c>
      <c r="CG5" s="390">
        <v>3</v>
      </c>
      <c r="CH5" s="390">
        <v>2</v>
      </c>
      <c r="CI5" s="390">
        <v>2</v>
      </c>
      <c r="CJ5" s="390">
        <v>3</v>
      </c>
      <c r="CK5" s="390">
        <v>3</v>
      </c>
      <c r="CL5" s="390">
        <v>2</v>
      </c>
      <c r="CM5" s="390">
        <v>5</v>
      </c>
      <c r="CN5" s="390">
        <v>2</v>
      </c>
      <c r="CO5" s="390">
        <v>11</v>
      </c>
      <c r="CP5" s="452"/>
      <c r="CQ5" s="390">
        <v>2</v>
      </c>
      <c r="CR5" s="390">
        <v>0</v>
      </c>
      <c r="CS5" s="390">
        <v>2</v>
      </c>
      <c r="CT5" s="390">
        <v>7</v>
      </c>
      <c r="CU5" s="390">
        <v>3</v>
      </c>
      <c r="CV5" s="390">
        <v>1</v>
      </c>
      <c r="CW5" s="390">
        <v>3</v>
      </c>
      <c r="CX5" s="390">
        <v>4</v>
      </c>
      <c r="CY5" s="390">
        <v>1</v>
      </c>
      <c r="CZ5" s="390">
        <v>2</v>
      </c>
      <c r="DA5" s="390">
        <v>4</v>
      </c>
      <c r="DB5" s="390">
        <v>1</v>
      </c>
      <c r="DC5" s="390">
        <v>13</v>
      </c>
      <c r="DD5" s="390">
        <v>3</v>
      </c>
      <c r="DE5" s="391">
        <v>6</v>
      </c>
      <c r="DF5" s="391">
        <v>6</v>
      </c>
      <c r="DG5" s="391">
        <v>6</v>
      </c>
      <c r="DH5" s="390">
        <v>6</v>
      </c>
      <c r="DI5" s="395">
        <v>5</v>
      </c>
      <c r="DJ5" s="397">
        <v>4</v>
      </c>
      <c r="DK5" s="399">
        <v>6</v>
      </c>
      <c r="DL5" s="390">
        <v>0</v>
      </c>
      <c r="DM5" s="400">
        <v>2</v>
      </c>
      <c r="DN5" s="411">
        <v>3</v>
      </c>
      <c r="DO5" s="403">
        <v>5</v>
      </c>
      <c r="DP5" s="406">
        <v>2</v>
      </c>
      <c r="DQ5" s="412">
        <v>3</v>
      </c>
      <c r="DR5" s="12">
        <v>7</v>
      </c>
      <c r="DS5" s="414">
        <v>3</v>
      </c>
      <c r="DT5" s="444">
        <v>3</v>
      </c>
      <c r="DU5" s="383">
        <f t="shared" si="0"/>
        <v>435</v>
      </c>
      <c r="DV5" s="383"/>
      <c r="DW5" s="383"/>
    </row>
    <row r="6" spans="1:127" x14ac:dyDescent="0.25">
      <c r="A6" s="385" t="s">
        <v>40</v>
      </c>
      <c r="B6" s="383">
        <v>3</v>
      </c>
      <c r="C6" s="383">
        <v>2</v>
      </c>
      <c r="D6" s="390">
        <v>4</v>
      </c>
      <c r="E6" s="390">
        <v>2</v>
      </c>
      <c r="F6" s="390">
        <v>6</v>
      </c>
      <c r="G6" s="390">
        <v>2</v>
      </c>
      <c r="H6" s="390">
        <v>0</v>
      </c>
      <c r="I6" s="390">
        <v>3</v>
      </c>
      <c r="J6" s="390">
        <v>0</v>
      </c>
      <c r="K6" s="390">
        <v>2</v>
      </c>
      <c r="L6" s="390">
        <v>2</v>
      </c>
      <c r="M6" s="390">
        <v>2</v>
      </c>
      <c r="N6" s="390">
        <v>3</v>
      </c>
      <c r="O6" s="390">
        <v>5</v>
      </c>
      <c r="P6" s="390">
        <v>8</v>
      </c>
      <c r="Q6" s="390">
        <v>7</v>
      </c>
      <c r="R6" s="390">
        <v>4</v>
      </c>
      <c r="S6" s="390">
        <v>1</v>
      </c>
      <c r="T6" s="390">
        <v>1</v>
      </c>
      <c r="U6" s="390">
        <v>7</v>
      </c>
      <c r="V6" s="390">
        <v>1</v>
      </c>
      <c r="W6" s="390">
        <v>5</v>
      </c>
      <c r="X6" s="390">
        <v>8</v>
      </c>
      <c r="Y6" s="390">
        <v>8</v>
      </c>
      <c r="Z6" s="390">
        <v>10</v>
      </c>
      <c r="AA6" s="390">
        <v>4</v>
      </c>
      <c r="AB6" s="390">
        <v>1</v>
      </c>
      <c r="AC6" s="390">
        <v>4</v>
      </c>
      <c r="AD6" s="390">
        <v>4</v>
      </c>
      <c r="AE6" s="390">
        <v>3</v>
      </c>
      <c r="AF6" s="390">
        <v>1</v>
      </c>
      <c r="AG6" s="452"/>
      <c r="AH6" s="390">
        <v>5</v>
      </c>
      <c r="AI6" s="390">
        <v>7</v>
      </c>
      <c r="AJ6" s="390">
        <v>11</v>
      </c>
      <c r="AK6" s="390">
        <v>4</v>
      </c>
      <c r="AL6" s="390">
        <v>1</v>
      </c>
      <c r="AM6" s="390">
        <v>4</v>
      </c>
      <c r="AN6" s="390">
        <v>2</v>
      </c>
      <c r="AO6" s="390">
        <v>2</v>
      </c>
      <c r="AP6" s="390">
        <v>4</v>
      </c>
      <c r="AQ6" s="390">
        <v>1</v>
      </c>
      <c r="AR6" s="390">
        <v>5</v>
      </c>
      <c r="AS6" s="390">
        <v>0</v>
      </c>
      <c r="AT6" s="383">
        <v>1</v>
      </c>
      <c r="AU6" s="390">
        <v>4</v>
      </c>
      <c r="AV6" s="390">
        <v>3</v>
      </c>
      <c r="AW6" s="390">
        <v>2</v>
      </c>
      <c r="AX6" s="390">
        <v>2</v>
      </c>
      <c r="AY6" s="390">
        <v>3</v>
      </c>
      <c r="AZ6" s="390">
        <v>3</v>
      </c>
      <c r="BA6" s="390">
        <v>3</v>
      </c>
      <c r="BB6" s="390">
        <v>5</v>
      </c>
      <c r="BC6" s="390">
        <v>2</v>
      </c>
      <c r="BD6" s="390">
        <v>7</v>
      </c>
      <c r="BE6" s="390">
        <v>6</v>
      </c>
      <c r="BF6" s="390">
        <v>4</v>
      </c>
      <c r="BG6" s="390">
        <v>3</v>
      </c>
      <c r="BH6" s="390">
        <v>5</v>
      </c>
      <c r="BI6" s="390">
        <v>3</v>
      </c>
      <c r="BJ6" s="452"/>
      <c r="BK6" s="390">
        <v>1</v>
      </c>
      <c r="BL6" s="390">
        <v>5</v>
      </c>
      <c r="BM6" s="390">
        <v>4</v>
      </c>
      <c r="BN6" s="390">
        <v>1</v>
      </c>
      <c r="BO6" s="390">
        <v>3</v>
      </c>
      <c r="BP6" s="390">
        <v>2</v>
      </c>
      <c r="BQ6" s="390">
        <v>0</v>
      </c>
      <c r="BR6" s="390">
        <v>5</v>
      </c>
      <c r="BS6" s="390">
        <v>4</v>
      </c>
      <c r="BT6" s="390">
        <v>3</v>
      </c>
      <c r="BU6" s="390">
        <v>4</v>
      </c>
      <c r="BV6" s="390">
        <v>3</v>
      </c>
      <c r="BW6" s="390">
        <v>4</v>
      </c>
      <c r="BX6" s="390">
        <v>5</v>
      </c>
      <c r="BY6" s="390">
        <v>1</v>
      </c>
      <c r="BZ6" s="390">
        <v>3</v>
      </c>
      <c r="CA6" s="390">
        <v>2</v>
      </c>
      <c r="CB6" s="390">
        <v>5</v>
      </c>
      <c r="CC6" s="390">
        <v>2</v>
      </c>
      <c r="CD6" s="390">
        <v>5</v>
      </c>
      <c r="CE6" s="390">
        <v>1</v>
      </c>
      <c r="CF6" s="390">
        <v>4</v>
      </c>
      <c r="CG6" s="390">
        <v>3</v>
      </c>
      <c r="CH6" s="390">
        <v>2</v>
      </c>
      <c r="CI6" s="390">
        <v>6</v>
      </c>
      <c r="CJ6" s="390">
        <v>2</v>
      </c>
      <c r="CK6" s="390">
        <v>4</v>
      </c>
      <c r="CL6" s="390">
        <v>6</v>
      </c>
      <c r="CM6" s="390">
        <v>2</v>
      </c>
      <c r="CN6" s="390">
        <v>4</v>
      </c>
      <c r="CO6" s="390">
        <v>1</v>
      </c>
      <c r="CP6" s="452"/>
      <c r="CQ6" s="390">
        <v>2</v>
      </c>
      <c r="CR6" s="390">
        <v>2</v>
      </c>
      <c r="CS6" s="390">
        <v>2</v>
      </c>
      <c r="CT6" s="390">
        <v>3</v>
      </c>
      <c r="CU6" s="390">
        <v>4</v>
      </c>
      <c r="CV6" s="390">
        <v>2</v>
      </c>
      <c r="CW6" s="390">
        <v>5</v>
      </c>
      <c r="CX6" s="390">
        <v>1</v>
      </c>
      <c r="CY6" s="390">
        <v>4</v>
      </c>
      <c r="CZ6" s="390">
        <v>3</v>
      </c>
      <c r="DA6" s="390">
        <v>2</v>
      </c>
      <c r="DB6" s="390">
        <v>0</v>
      </c>
      <c r="DC6" s="390">
        <v>2</v>
      </c>
      <c r="DD6" s="390">
        <v>2</v>
      </c>
      <c r="DE6" s="391">
        <v>3</v>
      </c>
      <c r="DF6" s="391">
        <v>3</v>
      </c>
      <c r="DG6" s="391">
        <v>1</v>
      </c>
      <c r="DH6" s="390">
        <v>4</v>
      </c>
      <c r="DI6" s="395">
        <v>5</v>
      </c>
      <c r="DJ6" s="397">
        <v>2</v>
      </c>
      <c r="DK6" s="399">
        <v>1</v>
      </c>
      <c r="DL6" s="390">
        <v>5</v>
      </c>
      <c r="DM6" s="400">
        <v>2</v>
      </c>
      <c r="DN6" s="411">
        <v>3</v>
      </c>
      <c r="DO6" s="403">
        <v>2</v>
      </c>
      <c r="DP6" s="406">
        <v>1</v>
      </c>
      <c r="DQ6" s="412">
        <v>3</v>
      </c>
      <c r="DR6" s="12">
        <v>2</v>
      </c>
      <c r="DS6" s="414">
        <v>3</v>
      </c>
      <c r="DT6" s="444">
        <v>1</v>
      </c>
      <c r="DU6" s="383">
        <f t="shared" si="0"/>
        <v>387</v>
      </c>
      <c r="DV6" s="383"/>
      <c r="DW6" s="383"/>
    </row>
    <row r="7" spans="1:127" x14ac:dyDescent="0.25">
      <c r="A7" s="385" t="s">
        <v>41</v>
      </c>
      <c r="B7" s="383"/>
      <c r="C7" s="383">
        <v>3</v>
      </c>
      <c r="D7" s="390">
        <v>1</v>
      </c>
      <c r="E7" s="390">
        <v>1</v>
      </c>
      <c r="F7" s="390">
        <v>4</v>
      </c>
      <c r="G7" s="390">
        <v>2</v>
      </c>
      <c r="H7" s="390">
        <v>1</v>
      </c>
      <c r="I7" s="390">
        <v>1</v>
      </c>
      <c r="J7" s="390">
        <v>1</v>
      </c>
      <c r="K7" s="390">
        <v>8</v>
      </c>
      <c r="L7" s="390">
        <v>8</v>
      </c>
      <c r="M7" s="390">
        <v>1</v>
      </c>
      <c r="N7" s="390">
        <v>3</v>
      </c>
      <c r="O7" s="390">
        <v>0</v>
      </c>
      <c r="P7" s="390">
        <v>8</v>
      </c>
      <c r="Q7" s="390">
        <v>5</v>
      </c>
      <c r="R7" s="390">
        <v>3</v>
      </c>
      <c r="S7" s="390">
        <v>3</v>
      </c>
      <c r="T7" s="390">
        <v>4</v>
      </c>
      <c r="U7" s="390">
        <v>5</v>
      </c>
      <c r="V7" s="390">
        <v>0</v>
      </c>
      <c r="W7" s="390">
        <v>3</v>
      </c>
      <c r="X7" s="390">
        <v>1</v>
      </c>
      <c r="Y7" s="390">
        <v>8</v>
      </c>
      <c r="Z7" s="390">
        <v>9</v>
      </c>
      <c r="AA7" s="390">
        <v>3</v>
      </c>
      <c r="AB7" s="390">
        <v>3</v>
      </c>
      <c r="AC7" s="390">
        <v>0</v>
      </c>
      <c r="AD7" s="390">
        <v>5</v>
      </c>
      <c r="AE7" s="390">
        <v>3</v>
      </c>
      <c r="AF7" s="390">
        <v>6</v>
      </c>
      <c r="AG7" s="452"/>
      <c r="AH7" s="390">
        <v>4</v>
      </c>
      <c r="AI7" s="390">
        <v>5</v>
      </c>
      <c r="AJ7" s="390">
        <v>5</v>
      </c>
      <c r="AK7" s="390">
        <v>3</v>
      </c>
      <c r="AL7" s="390">
        <v>7</v>
      </c>
      <c r="AM7" s="390">
        <v>1</v>
      </c>
      <c r="AN7" s="390">
        <v>1</v>
      </c>
      <c r="AO7" s="390">
        <v>1</v>
      </c>
      <c r="AP7" s="390">
        <v>2</v>
      </c>
      <c r="AQ7" s="390">
        <v>1</v>
      </c>
      <c r="AR7" s="390">
        <v>5</v>
      </c>
      <c r="AS7" s="390">
        <v>1</v>
      </c>
      <c r="AT7" s="383"/>
      <c r="AU7" s="390">
        <v>6</v>
      </c>
      <c r="AV7" s="390">
        <v>1</v>
      </c>
      <c r="AW7" s="390">
        <v>3</v>
      </c>
      <c r="AX7" s="390">
        <v>4</v>
      </c>
      <c r="AY7" s="390">
        <v>1</v>
      </c>
      <c r="AZ7" s="390">
        <v>2</v>
      </c>
      <c r="BA7" s="390">
        <v>4</v>
      </c>
      <c r="BB7" s="390">
        <v>4</v>
      </c>
      <c r="BC7" s="390">
        <v>4</v>
      </c>
      <c r="BD7" s="390">
        <v>1</v>
      </c>
      <c r="BE7" s="390">
        <v>6</v>
      </c>
      <c r="BF7" s="390">
        <v>5</v>
      </c>
      <c r="BG7" s="390">
        <v>2</v>
      </c>
      <c r="BH7" s="390">
        <v>1</v>
      </c>
      <c r="BI7" s="390">
        <v>2</v>
      </c>
      <c r="BJ7" s="452"/>
      <c r="BK7" s="390">
        <v>4</v>
      </c>
      <c r="BL7" s="390">
        <v>0</v>
      </c>
      <c r="BM7" s="390">
        <v>4</v>
      </c>
      <c r="BN7" s="390">
        <v>3</v>
      </c>
      <c r="BO7" s="390">
        <v>0</v>
      </c>
      <c r="BP7" s="390">
        <v>2</v>
      </c>
      <c r="BQ7" s="390">
        <v>2</v>
      </c>
      <c r="BR7" s="390">
        <v>2</v>
      </c>
      <c r="BS7" s="390">
        <v>2</v>
      </c>
      <c r="BT7" s="390">
        <v>0</v>
      </c>
      <c r="BU7" s="390">
        <v>4</v>
      </c>
      <c r="BV7" s="390">
        <v>0</v>
      </c>
      <c r="BW7" s="390">
        <v>5</v>
      </c>
      <c r="BX7" s="390">
        <v>0</v>
      </c>
      <c r="BY7" s="390">
        <v>2</v>
      </c>
      <c r="BZ7" s="390">
        <v>2</v>
      </c>
      <c r="CA7" s="390">
        <v>2</v>
      </c>
      <c r="CB7" s="390">
        <v>5</v>
      </c>
      <c r="CC7" s="390">
        <v>4</v>
      </c>
      <c r="CD7" s="390">
        <v>2</v>
      </c>
      <c r="CE7" s="390">
        <v>0</v>
      </c>
      <c r="CF7" s="390">
        <v>4</v>
      </c>
      <c r="CG7" s="390">
        <v>5</v>
      </c>
      <c r="CH7" s="390">
        <v>2</v>
      </c>
      <c r="CI7" s="390">
        <v>5</v>
      </c>
      <c r="CJ7" s="390">
        <v>1</v>
      </c>
      <c r="CK7" s="390">
        <v>10</v>
      </c>
      <c r="CL7" s="390">
        <v>5</v>
      </c>
      <c r="CM7" s="390">
        <v>0</v>
      </c>
      <c r="CN7" s="390">
        <v>1</v>
      </c>
      <c r="CO7" s="390">
        <v>1</v>
      </c>
      <c r="CP7" s="452"/>
      <c r="CQ7" s="390">
        <v>1</v>
      </c>
      <c r="CR7" s="390">
        <v>3</v>
      </c>
      <c r="CS7" s="390">
        <v>3</v>
      </c>
      <c r="CT7" s="390">
        <v>3</v>
      </c>
      <c r="CU7" s="390">
        <v>1</v>
      </c>
      <c r="CV7" s="390">
        <v>3</v>
      </c>
      <c r="CW7" s="390">
        <v>4</v>
      </c>
      <c r="CX7" s="390">
        <v>1</v>
      </c>
      <c r="CY7" s="390">
        <v>5</v>
      </c>
      <c r="CZ7" s="390">
        <v>2</v>
      </c>
      <c r="DA7" s="390">
        <v>4</v>
      </c>
      <c r="DB7" s="390">
        <v>2</v>
      </c>
      <c r="DC7" s="390">
        <v>3</v>
      </c>
      <c r="DD7" s="390">
        <v>1</v>
      </c>
      <c r="DE7" s="391">
        <v>4</v>
      </c>
      <c r="DF7" s="391">
        <v>6</v>
      </c>
      <c r="DG7" s="391">
        <v>3</v>
      </c>
      <c r="DH7" s="390">
        <v>3</v>
      </c>
      <c r="DI7" s="395">
        <v>0</v>
      </c>
      <c r="DJ7" s="397">
        <v>4</v>
      </c>
      <c r="DK7" s="399">
        <v>6</v>
      </c>
      <c r="DL7" s="390">
        <v>1</v>
      </c>
      <c r="DM7" s="400">
        <v>4</v>
      </c>
      <c r="DN7" s="411">
        <v>0</v>
      </c>
      <c r="DO7" s="403">
        <v>2</v>
      </c>
      <c r="DP7" s="406">
        <v>2</v>
      </c>
      <c r="DQ7" s="412">
        <v>0</v>
      </c>
      <c r="DR7" s="12">
        <v>2</v>
      </c>
      <c r="DS7" s="414">
        <v>2</v>
      </c>
      <c r="DT7" s="444">
        <v>1</v>
      </c>
      <c r="DU7" s="383">
        <f t="shared" si="0"/>
        <v>340</v>
      </c>
      <c r="DV7" s="383"/>
      <c r="DW7" s="383"/>
    </row>
    <row r="8" spans="1:127" x14ac:dyDescent="0.25">
      <c r="A8" s="385" t="s">
        <v>42</v>
      </c>
      <c r="B8" s="383">
        <v>1</v>
      </c>
      <c r="C8" s="383"/>
      <c r="D8" s="390">
        <v>1</v>
      </c>
      <c r="E8" s="390">
        <v>5</v>
      </c>
      <c r="F8" s="390">
        <v>2</v>
      </c>
      <c r="G8" s="390">
        <v>7</v>
      </c>
      <c r="H8" s="390">
        <v>1</v>
      </c>
      <c r="I8" s="390">
        <v>4</v>
      </c>
      <c r="J8" s="390">
        <v>3</v>
      </c>
      <c r="K8" s="390">
        <v>5</v>
      </c>
      <c r="L8" s="390">
        <v>5</v>
      </c>
      <c r="M8" s="390">
        <v>2</v>
      </c>
      <c r="N8" s="390">
        <v>5</v>
      </c>
      <c r="O8" s="390">
        <v>2</v>
      </c>
      <c r="P8" s="390">
        <v>3</v>
      </c>
      <c r="Q8" s="390">
        <v>3</v>
      </c>
      <c r="R8" s="390">
        <v>5</v>
      </c>
      <c r="S8" s="390">
        <v>2</v>
      </c>
      <c r="T8" s="390">
        <v>0</v>
      </c>
      <c r="U8" s="390">
        <v>4</v>
      </c>
      <c r="V8" s="390">
        <v>0</v>
      </c>
      <c r="W8" s="390">
        <v>2</v>
      </c>
      <c r="X8" s="390">
        <v>2</v>
      </c>
      <c r="Y8" s="390">
        <v>3</v>
      </c>
      <c r="Z8" s="390">
        <v>1</v>
      </c>
      <c r="AA8" s="390">
        <v>2</v>
      </c>
      <c r="AB8" s="390">
        <v>2</v>
      </c>
      <c r="AC8" s="390">
        <v>3</v>
      </c>
      <c r="AD8" s="390">
        <v>1</v>
      </c>
      <c r="AE8" s="390">
        <v>5</v>
      </c>
      <c r="AF8" s="390">
        <v>2</v>
      </c>
      <c r="AG8" s="452"/>
      <c r="AH8" s="390">
        <v>4</v>
      </c>
      <c r="AI8" s="390">
        <v>5</v>
      </c>
      <c r="AJ8" s="390">
        <v>4</v>
      </c>
      <c r="AK8" s="390">
        <v>3</v>
      </c>
      <c r="AL8" s="390">
        <v>3</v>
      </c>
      <c r="AM8" s="390">
        <v>1</v>
      </c>
      <c r="AN8" s="390">
        <v>2</v>
      </c>
      <c r="AO8" s="390">
        <v>2</v>
      </c>
      <c r="AP8" s="390">
        <v>1</v>
      </c>
      <c r="AQ8" s="390">
        <v>3</v>
      </c>
      <c r="AR8" s="390">
        <v>0</v>
      </c>
      <c r="AS8" s="390">
        <v>4</v>
      </c>
      <c r="AT8" s="383">
        <v>4</v>
      </c>
      <c r="AU8" s="390">
        <v>3</v>
      </c>
      <c r="AV8" s="390">
        <v>1</v>
      </c>
      <c r="AW8" s="390">
        <v>1</v>
      </c>
      <c r="AX8" s="390">
        <v>1</v>
      </c>
      <c r="AY8" s="390">
        <v>1</v>
      </c>
      <c r="AZ8" s="390">
        <v>4</v>
      </c>
      <c r="BA8" s="390">
        <v>2</v>
      </c>
      <c r="BB8" s="390">
        <v>3</v>
      </c>
      <c r="BC8" s="390">
        <v>11</v>
      </c>
      <c r="BD8" s="390">
        <v>3</v>
      </c>
      <c r="BE8" s="390">
        <v>3</v>
      </c>
      <c r="BF8" s="390">
        <v>5</v>
      </c>
      <c r="BG8" s="390">
        <v>2</v>
      </c>
      <c r="BH8" s="390">
        <v>2</v>
      </c>
      <c r="BI8" s="390">
        <v>3</v>
      </c>
      <c r="BJ8" s="452"/>
      <c r="BK8" s="390">
        <v>6</v>
      </c>
      <c r="BL8" s="390">
        <v>3</v>
      </c>
      <c r="BM8" s="390">
        <v>2</v>
      </c>
      <c r="BN8" s="390">
        <v>3</v>
      </c>
      <c r="BO8" s="390">
        <v>4</v>
      </c>
      <c r="BP8" s="390">
        <v>1</v>
      </c>
      <c r="BQ8" s="390">
        <v>1</v>
      </c>
      <c r="BR8" s="390">
        <v>3</v>
      </c>
      <c r="BS8" s="390">
        <v>4</v>
      </c>
      <c r="BT8" s="390">
        <v>0</v>
      </c>
      <c r="BU8" s="390">
        <v>1</v>
      </c>
      <c r="BV8" s="390">
        <v>12</v>
      </c>
      <c r="BW8" s="390">
        <v>5</v>
      </c>
      <c r="BX8" s="390">
        <v>2</v>
      </c>
      <c r="BY8" s="390">
        <v>3</v>
      </c>
      <c r="BZ8" s="390">
        <v>1</v>
      </c>
      <c r="CA8" s="390">
        <v>1</v>
      </c>
      <c r="CB8" s="390">
        <v>3</v>
      </c>
      <c r="CC8" s="390">
        <v>0</v>
      </c>
      <c r="CD8" s="390">
        <v>2</v>
      </c>
      <c r="CE8" s="390">
        <v>0</v>
      </c>
      <c r="CF8" s="390">
        <v>1</v>
      </c>
      <c r="CG8" s="390">
        <v>2</v>
      </c>
      <c r="CH8" s="390">
        <v>2</v>
      </c>
      <c r="CI8" s="390">
        <v>3</v>
      </c>
      <c r="CJ8" s="390">
        <v>2</v>
      </c>
      <c r="CK8" s="390">
        <v>0</v>
      </c>
      <c r="CL8" s="390">
        <v>7</v>
      </c>
      <c r="CM8" s="390">
        <v>1</v>
      </c>
      <c r="CN8" s="390">
        <v>1</v>
      </c>
      <c r="CO8" s="390">
        <v>1</v>
      </c>
      <c r="CP8" s="452"/>
      <c r="CQ8" s="390">
        <v>2</v>
      </c>
      <c r="CR8" s="390">
        <v>2</v>
      </c>
      <c r="CS8" s="390">
        <v>2</v>
      </c>
      <c r="CT8" s="390">
        <v>1</v>
      </c>
      <c r="CU8" s="390">
        <v>3</v>
      </c>
      <c r="CV8" s="390">
        <v>2</v>
      </c>
      <c r="CW8" s="390">
        <v>1</v>
      </c>
      <c r="CX8" s="390">
        <v>3</v>
      </c>
      <c r="CY8" s="390">
        <v>5</v>
      </c>
      <c r="CZ8" s="390">
        <v>4</v>
      </c>
      <c r="DA8" s="390">
        <v>6</v>
      </c>
      <c r="DB8" s="390">
        <v>1</v>
      </c>
      <c r="DC8" s="390">
        <v>3</v>
      </c>
      <c r="DD8" s="390">
        <v>5</v>
      </c>
      <c r="DE8" s="391">
        <v>1</v>
      </c>
      <c r="DF8" s="391">
        <v>2</v>
      </c>
      <c r="DG8" s="391">
        <v>8</v>
      </c>
      <c r="DH8" s="390">
        <v>1</v>
      </c>
      <c r="DI8" s="395">
        <v>4</v>
      </c>
      <c r="DJ8" s="397">
        <v>3</v>
      </c>
      <c r="DK8" s="399">
        <v>0</v>
      </c>
      <c r="DL8" s="390">
        <v>1</v>
      </c>
      <c r="DM8" s="400">
        <v>2</v>
      </c>
      <c r="DN8" s="411">
        <v>3</v>
      </c>
      <c r="DO8" s="403">
        <v>1</v>
      </c>
      <c r="DP8" s="406">
        <v>3</v>
      </c>
      <c r="DQ8" s="412">
        <v>5</v>
      </c>
      <c r="DR8" s="12">
        <v>3</v>
      </c>
      <c r="DS8" s="414">
        <v>3</v>
      </c>
      <c r="DT8" s="444">
        <v>0</v>
      </c>
      <c r="DU8" s="383">
        <f t="shared" si="0"/>
        <v>321</v>
      </c>
      <c r="DV8" s="383"/>
      <c r="DW8" s="383"/>
    </row>
    <row r="9" spans="1:127" x14ac:dyDescent="0.25">
      <c r="A9" s="385" t="s">
        <v>43</v>
      </c>
      <c r="B9" s="383">
        <v>2</v>
      </c>
      <c r="C9" s="383">
        <v>1</v>
      </c>
      <c r="D9" s="390">
        <v>5</v>
      </c>
      <c r="E9" s="390">
        <v>4</v>
      </c>
      <c r="F9" s="390">
        <v>4</v>
      </c>
      <c r="G9" s="390">
        <v>5</v>
      </c>
      <c r="H9" s="390">
        <v>3</v>
      </c>
      <c r="I9" s="390">
        <v>4</v>
      </c>
      <c r="J9" s="390">
        <v>3</v>
      </c>
      <c r="K9" s="390">
        <v>6</v>
      </c>
      <c r="L9" s="390">
        <v>6</v>
      </c>
      <c r="M9" s="390">
        <v>1</v>
      </c>
      <c r="N9" s="390">
        <v>3</v>
      </c>
      <c r="O9" s="390">
        <v>2</v>
      </c>
      <c r="P9" s="390">
        <v>1</v>
      </c>
      <c r="Q9" s="390">
        <v>4</v>
      </c>
      <c r="R9" s="390">
        <v>4</v>
      </c>
      <c r="S9" s="390">
        <v>6</v>
      </c>
      <c r="T9" s="390">
        <v>5</v>
      </c>
      <c r="U9" s="390">
        <v>6</v>
      </c>
      <c r="V9" s="390">
        <v>5</v>
      </c>
      <c r="W9" s="390">
        <v>3</v>
      </c>
      <c r="X9" s="390">
        <v>5</v>
      </c>
      <c r="Y9" s="390">
        <v>1</v>
      </c>
      <c r="Z9" s="390">
        <v>2</v>
      </c>
      <c r="AA9" s="390">
        <v>2</v>
      </c>
      <c r="AB9" s="390">
        <v>2</v>
      </c>
      <c r="AC9" s="390">
        <v>4</v>
      </c>
      <c r="AD9" s="390">
        <v>2</v>
      </c>
      <c r="AE9" s="390">
        <v>11</v>
      </c>
      <c r="AF9" s="390">
        <v>4</v>
      </c>
      <c r="AG9" s="452"/>
      <c r="AH9" s="390">
        <v>2</v>
      </c>
      <c r="AI9" s="390">
        <v>3</v>
      </c>
      <c r="AJ9" s="390">
        <v>2</v>
      </c>
      <c r="AK9" s="390">
        <v>2</v>
      </c>
      <c r="AL9" s="390">
        <v>2</v>
      </c>
      <c r="AM9" s="390">
        <v>2</v>
      </c>
      <c r="AN9" s="390">
        <v>6</v>
      </c>
      <c r="AO9" s="390">
        <v>6</v>
      </c>
      <c r="AP9" s="390">
        <v>3</v>
      </c>
      <c r="AQ9" s="390">
        <v>3</v>
      </c>
      <c r="AR9" s="390">
        <v>2</v>
      </c>
      <c r="AS9" s="390">
        <v>4</v>
      </c>
      <c r="AT9" s="383">
        <v>4</v>
      </c>
      <c r="AU9" s="390">
        <v>2</v>
      </c>
      <c r="AV9" s="390">
        <v>1</v>
      </c>
      <c r="AW9" s="390">
        <v>3</v>
      </c>
      <c r="AX9" s="390">
        <v>1</v>
      </c>
      <c r="AY9" s="390">
        <v>6</v>
      </c>
      <c r="AZ9" s="390">
        <v>1</v>
      </c>
      <c r="BA9" s="390">
        <v>7</v>
      </c>
      <c r="BB9" s="390">
        <v>2</v>
      </c>
      <c r="BC9" s="390">
        <v>6</v>
      </c>
      <c r="BD9" s="390">
        <v>4</v>
      </c>
      <c r="BE9" s="390">
        <v>2</v>
      </c>
      <c r="BF9" s="390">
        <v>2</v>
      </c>
      <c r="BG9" s="390">
        <v>7</v>
      </c>
      <c r="BH9" s="390">
        <v>2</v>
      </c>
      <c r="BI9" s="390">
        <v>3</v>
      </c>
      <c r="BJ9" s="452"/>
      <c r="BK9" s="390">
        <v>1</v>
      </c>
      <c r="BL9" s="390">
        <v>3</v>
      </c>
      <c r="BM9" s="390">
        <v>0</v>
      </c>
      <c r="BN9" s="390">
        <v>0</v>
      </c>
      <c r="BO9" s="390">
        <v>4</v>
      </c>
      <c r="BP9" s="390">
        <v>2</v>
      </c>
      <c r="BQ9" s="390">
        <v>1</v>
      </c>
      <c r="BR9" s="390">
        <v>4</v>
      </c>
      <c r="BS9" s="390">
        <v>1</v>
      </c>
      <c r="BT9" s="390">
        <v>5</v>
      </c>
      <c r="BU9" s="390">
        <v>1</v>
      </c>
      <c r="BV9" s="390">
        <v>5</v>
      </c>
      <c r="BW9" s="390">
        <v>1</v>
      </c>
      <c r="BX9" s="390">
        <v>2</v>
      </c>
      <c r="BY9" s="390">
        <v>5</v>
      </c>
      <c r="BZ9" s="390">
        <v>1</v>
      </c>
      <c r="CA9" s="390">
        <v>4</v>
      </c>
      <c r="CB9" s="390">
        <v>7</v>
      </c>
      <c r="CC9" s="390">
        <v>2</v>
      </c>
      <c r="CD9" s="390">
        <v>4</v>
      </c>
      <c r="CE9" s="390">
        <v>0</v>
      </c>
      <c r="CF9" s="390">
        <v>0</v>
      </c>
      <c r="CG9" s="390">
        <v>3</v>
      </c>
      <c r="CH9" s="390">
        <v>4</v>
      </c>
      <c r="CI9" s="390">
        <v>3</v>
      </c>
      <c r="CJ9" s="390">
        <v>3</v>
      </c>
      <c r="CK9" s="390">
        <v>5</v>
      </c>
      <c r="CL9" s="390">
        <v>3</v>
      </c>
      <c r="CM9" s="390">
        <v>3</v>
      </c>
      <c r="CN9" s="390">
        <v>7</v>
      </c>
      <c r="CO9" s="390">
        <v>7</v>
      </c>
      <c r="CP9" s="452"/>
      <c r="CQ9" s="390">
        <v>8</v>
      </c>
      <c r="CR9" s="390">
        <v>4</v>
      </c>
      <c r="CS9" s="390">
        <v>6</v>
      </c>
      <c r="CT9" s="390">
        <v>7</v>
      </c>
      <c r="CU9" s="390">
        <v>2</v>
      </c>
      <c r="CV9" s="390">
        <v>2</v>
      </c>
      <c r="CW9" s="390">
        <v>2</v>
      </c>
      <c r="CX9" s="390">
        <v>4</v>
      </c>
      <c r="CY9" s="390">
        <v>6</v>
      </c>
      <c r="CZ9" s="390">
        <v>5</v>
      </c>
      <c r="DA9" s="390">
        <v>3</v>
      </c>
      <c r="DB9" s="390">
        <v>4</v>
      </c>
      <c r="DC9" s="390">
        <v>2</v>
      </c>
      <c r="DD9" s="390">
        <v>3</v>
      </c>
      <c r="DE9" s="391">
        <v>4</v>
      </c>
      <c r="DF9" s="391">
        <v>2</v>
      </c>
      <c r="DG9" s="391">
        <v>6</v>
      </c>
      <c r="DH9" s="390">
        <v>3</v>
      </c>
      <c r="DI9" s="395">
        <v>12</v>
      </c>
      <c r="DJ9" s="397">
        <v>3</v>
      </c>
      <c r="DK9" s="399">
        <v>2</v>
      </c>
      <c r="DL9" s="390">
        <v>8</v>
      </c>
      <c r="DM9" s="400">
        <v>1</v>
      </c>
      <c r="DN9" s="411">
        <v>1</v>
      </c>
      <c r="DO9" s="403">
        <v>2</v>
      </c>
      <c r="DP9" s="406">
        <v>5</v>
      </c>
      <c r="DQ9" s="412">
        <v>5</v>
      </c>
      <c r="DR9" s="12">
        <v>3</v>
      </c>
      <c r="DS9" s="414">
        <v>3</v>
      </c>
      <c r="DT9" s="444">
        <v>2</v>
      </c>
      <c r="DU9" s="383">
        <f t="shared" si="0"/>
        <v>417</v>
      </c>
      <c r="DV9" s="383"/>
      <c r="DW9" s="383"/>
    </row>
    <row r="10" spans="1:127" x14ac:dyDescent="0.25">
      <c r="A10" s="385" t="s">
        <v>20</v>
      </c>
      <c r="B10" s="383">
        <v>2</v>
      </c>
      <c r="C10" s="383"/>
      <c r="D10" s="390">
        <v>3</v>
      </c>
      <c r="E10" s="390">
        <v>0</v>
      </c>
      <c r="F10" s="390">
        <v>2</v>
      </c>
      <c r="G10" s="390">
        <v>5</v>
      </c>
      <c r="H10" s="390">
        <v>2</v>
      </c>
      <c r="I10" s="390">
        <v>2</v>
      </c>
      <c r="J10" s="390">
        <v>5</v>
      </c>
      <c r="K10" s="390">
        <v>12</v>
      </c>
      <c r="L10" s="390">
        <v>6</v>
      </c>
      <c r="M10" s="390">
        <v>0</v>
      </c>
      <c r="N10" s="390">
        <v>3</v>
      </c>
      <c r="O10" s="390">
        <v>2</v>
      </c>
      <c r="P10" s="390">
        <v>3</v>
      </c>
      <c r="Q10" s="390">
        <v>4</v>
      </c>
      <c r="R10" s="390">
        <v>1</v>
      </c>
      <c r="S10" s="390">
        <v>6</v>
      </c>
      <c r="T10" s="390">
        <v>7</v>
      </c>
      <c r="U10" s="390">
        <v>2</v>
      </c>
      <c r="V10" s="390">
        <v>2</v>
      </c>
      <c r="W10" s="390">
        <v>6</v>
      </c>
      <c r="X10" s="390">
        <v>2</v>
      </c>
      <c r="Y10" s="390">
        <v>3</v>
      </c>
      <c r="Z10" s="390">
        <v>4</v>
      </c>
      <c r="AA10" s="390">
        <v>4</v>
      </c>
      <c r="AB10" s="390">
        <v>1</v>
      </c>
      <c r="AC10" s="390">
        <v>2</v>
      </c>
      <c r="AD10" s="390">
        <v>1</v>
      </c>
      <c r="AE10" s="390">
        <v>6</v>
      </c>
      <c r="AF10" s="390">
        <v>2</v>
      </c>
      <c r="AG10" s="452"/>
      <c r="AH10" s="390">
        <v>1</v>
      </c>
      <c r="AI10" s="390">
        <v>4</v>
      </c>
      <c r="AJ10" s="390">
        <v>1</v>
      </c>
      <c r="AK10" s="390">
        <v>2</v>
      </c>
      <c r="AL10" s="390">
        <v>3</v>
      </c>
      <c r="AM10" s="390">
        <v>3</v>
      </c>
      <c r="AN10" s="390">
        <v>3</v>
      </c>
      <c r="AO10" s="390">
        <v>3</v>
      </c>
      <c r="AP10" s="390">
        <v>1</v>
      </c>
      <c r="AQ10" s="390">
        <v>0</v>
      </c>
      <c r="AR10" s="390">
        <v>2</v>
      </c>
      <c r="AS10" s="390">
        <v>5</v>
      </c>
      <c r="AT10" s="383"/>
      <c r="AU10" s="390">
        <v>3</v>
      </c>
      <c r="AV10" s="390">
        <v>1</v>
      </c>
      <c r="AW10" s="390">
        <v>4</v>
      </c>
      <c r="AX10" s="390">
        <v>0</v>
      </c>
      <c r="AY10" s="390">
        <v>3</v>
      </c>
      <c r="AZ10" s="390">
        <v>1</v>
      </c>
      <c r="BA10" s="390">
        <v>4</v>
      </c>
      <c r="BB10" s="390">
        <v>7</v>
      </c>
      <c r="BC10" s="390">
        <v>5</v>
      </c>
      <c r="BD10" s="390">
        <v>3</v>
      </c>
      <c r="BE10" s="390">
        <v>3</v>
      </c>
      <c r="BF10" s="390">
        <v>1</v>
      </c>
      <c r="BG10" s="390">
        <v>2</v>
      </c>
      <c r="BH10" s="390">
        <v>2</v>
      </c>
      <c r="BI10" s="390">
        <v>7</v>
      </c>
      <c r="BJ10" s="452"/>
      <c r="BK10" s="390">
        <v>1</v>
      </c>
      <c r="BL10" s="390">
        <v>6</v>
      </c>
      <c r="BM10" s="390">
        <v>1</v>
      </c>
      <c r="BN10" s="390">
        <v>0</v>
      </c>
      <c r="BO10" s="390">
        <v>2</v>
      </c>
      <c r="BP10" s="390">
        <v>0</v>
      </c>
      <c r="BQ10" s="390">
        <v>4</v>
      </c>
      <c r="BR10" s="390">
        <v>6</v>
      </c>
      <c r="BS10" s="390">
        <v>1</v>
      </c>
      <c r="BT10" s="390">
        <v>7</v>
      </c>
      <c r="BU10" s="390">
        <v>2</v>
      </c>
      <c r="BV10" s="390">
        <v>6</v>
      </c>
      <c r="BW10" s="390">
        <v>2</v>
      </c>
      <c r="BX10" s="390">
        <v>3</v>
      </c>
      <c r="BY10" s="390">
        <v>7</v>
      </c>
      <c r="BZ10" s="390">
        <v>3</v>
      </c>
      <c r="CA10" s="390">
        <v>3</v>
      </c>
      <c r="CB10" s="390">
        <v>4</v>
      </c>
      <c r="CC10" s="390">
        <v>3</v>
      </c>
      <c r="CD10" s="390">
        <v>3</v>
      </c>
      <c r="CE10" s="390">
        <v>2</v>
      </c>
      <c r="CF10" s="390">
        <v>3</v>
      </c>
      <c r="CG10" s="390">
        <v>2</v>
      </c>
      <c r="CH10" s="390">
        <v>4</v>
      </c>
      <c r="CI10" s="390">
        <v>7</v>
      </c>
      <c r="CJ10" s="390">
        <v>4</v>
      </c>
      <c r="CK10" s="390">
        <v>1</v>
      </c>
      <c r="CL10" s="390">
        <v>4</v>
      </c>
      <c r="CM10" s="390">
        <v>4</v>
      </c>
      <c r="CN10" s="390">
        <v>1</v>
      </c>
      <c r="CO10" s="390">
        <v>2</v>
      </c>
      <c r="CP10" s="452"/>
      <c r="CQ10" s="390">
        <v>2</v>
      </c>
      <c r="CR10" s="390">
        <v>2</v>
      </c>
      <c r="CS10" s="390">
        <v>3</v>
      </c>
      <c r="CT10" s="390">
        <v>3</v>
      </c>
      <c r="CU10" s="390">
        <v>4</v>
      </c>
      <c r="CV10" s="390">
        <v>4</v>
      </c>
      <c r="CW10" s="390">
        <v>2</v>
      </c>
      <c r="CX10" s="390">
        <v>2</v>
      </c>
      <c r="CY10" s="390">
        <v>5</v>
      </c>
      <c r="CZ10" s="390">
        <v>1</v>
      </c>
      <c r="DA10" s="390">
        <v>1</v>
      </c>
      <c r="DB10" s="390">
        <v>4</v>
      </c>
      <c r="DC10" s="390">
        <v>6</v>
      </c>
      <c r="DD10" s="390">
        <v>5</v>
      </c>
      <c r="DE10" s="391">
        <v>7</v>
      </c>
      <c r="DF10" s="391">
        <v>6</v>
      </c>
      <c r="DG10" s="391">
        <v>5</v>
      </c>
      <c r="DH10" s="390">
        <v>5</v>
      </c>
      <c r="DI10" s="395">
        <v>9</v>
      </c>
      <c r="DJ10" s="397">
        <v>5</v>
      </c>
      <c r="DK10" s="399">
        <v>5</v>
      </c>
      <c r="DL10" s="390">
        <v>1</v>
      </c>
      <c r="DM10" s="400">
        <v>2</v>
      </c>
      <c r="DN10" s="411">
        <v>2</v>
      </c>
      <c r="DO10" s="403">
        <v>5</v>
      </c>
      <c r="DP10" s="406">
        <v>6</v>
      </c>
      <c r="DQ10" s="412">
        <v>2</v>
      </c>
      <c r="DR10" s="12">
        <v>3</v>
      </c>
      <c r="DS10" s="414">
        <v>5</v>
      </c>
      <c r="DT10" s="444">
        <v>0</v>
      </c>
      <c r="DU10" s="383">
        <f t="shared" si="0"/>
        <v>384</v>
      </c>
      <c r="DV10" s="383"/>
      <c r="DW10" s="383"/>
    </row>
    <row r="11" spans="1:127" x14ac:dyDescent="0.25">
      <c r="A11" s="385" t="s">
        <v>21</v>
      </c>
      <c r="B11" s="383">
        <v>3</v>
      </c>
      <c r="C11" s="383">
        <v>6</v>
      </c>
      <c r="D11" s="390">
        <v>5</v>
      </c>
      <c r="E11" s="390">
        <v>3</v>
      </c>
      <c r="F11" s="390">
        <v>1</v>
      </c>
      <c r="G11" s="390">
        <v>1</v>
      </c>
      <c r="H11" s="390">
        <v>6</v>
      </c>
      <c r="I11" s="390">
        <v>4</v>
      </c>
      <c r="J11" s="390">
        <v>7</v>
      </c>
      <c r="K11" s="390">
        <v>5</v>
      </c>
      <c r="L11" s="390">
        <v>5</v>
      </c>
      <c r="M11" s="390">
        <v>6</v>
      </c>
      <c r="N11" s="390">
        <v>4</v>
      </c>
      <c r="O11" s="390">
        <v>6</v>
      </c>
      <c r="P11" s="390">
        <v>5</v>
      </c>
      <c r="Q11" s="390">
        <v>5</v>
      </c>
      <c r="R11" s="390">
        <v>4</v>
      </c>
      <c r="S11" s="390">
        <v>5</v>
      </c>
      <c r="T11" s="390">
        <v>2</v>
      </c>
      <c r="U11" s="390">
        <v>4</v>
      </c>
      <c r="V11" s="390">
        <v>6</v>
      </c>
      <c r="W11" s="390">
        <v>1</v>
      </c>
      <c r="X11" s="390">
        <v>4</v>
      </c>
      <c r="Y11" s="390">
        <v>5</v>
      </c>
      <c r="Z11" s="390">
        <v>4</v>
      </c>
      <c r="AA11" s="390">
        <v>2</v>
      </c>
      <c r="AB11" s="390">
        <v>3</v>
      </c>
      <c r="AC11" s="390">
        <v>4</v>
      </c>
      <c r="AD11" s="390">
        <v>1</v>
      </c>
      <c r="AE11" s="390">
        <v>5</v>
      </c>
      <c r="AF11" s="390">
        <v>1</v>
      </c>
      <c r="AG11" s="452"/>
      <c r="AH11" s="390">
        <v>1</v>
      </c>
      <c r="AI11" s="390">
        <v>2</v>
      </c>
      <c r="AJ11" s="390">
        <v>2</v>
      </c>
      <c r="AK11" s="390">
        <v>2</v>
      </c>
      <c r="AL11" s="390">
        <v>9</v>
      </c>
      <c r="AM11" s="390">
        <v>5</v>
      </c>
      <c r="AN11" s="390">
        <v>2</v>
      </c>
      <c r="AO11" s="390">
        <v>2</v>
      </c>
      <c r="AP11" s="390">
        <v>6</v>
      </c>
      <c r="AQ11" s="390">
        <v>0</v>
      </c>
      <c r="AR11" s="390">
        <v>0</v>
      </c>
      <c r="AS11" s="390">
        <v>4</v>
      </c>
      <c r="AT11" s="383"/>
      <c r="AU11" s="390">
        <v>5</v>
      </c>
      <c r="AV11" s="390">
        <v>5</v>
      </c>
      <c r="AW11" s="390">
        <v>2</v>
      </c>
      <c r="AX11" s="390">
        <v>0</v>
      </c>
      <c r="AY11" s="390">
        <v>4</v>
      </c>
      <c r="AZ11" s="390">
        <v>2</v>
      </c>
      <c r="BA11" s="390">
        <v>9</v>
      </c>
      <c r="BB11" s="390">
        <v>2</v>
      </c>
      <c r="BC11" s="390">
        <v>4</v>
      </c>
      <c r="BD11" s="390">
        <v>6</v>
      </c>
      <c r="BE11" s="390">
        <v>1</v>
      </c>
      <c r="BF11" s="390">
        <v>4</v>
      </c>
      <c r="BG11" s="390">
        <v>6</v>
      </c>
      <c r="BH11" s="390">
        <v>5</v>
      </c>
      <c r="BI11" s="390">
        <v>5</v>
      </c>
      <c r="BJ11" s="452"/>
      <c r="BK11" s="390">
        <v>6</v>
      </c>
      <c r="BL11" s="390">
        <v>1</v>
      </c>
      <c r="BM11" s="390">
        <v>2</v>
      </c>
      <c r="BN11" s="390">
        <v>0</v>
      </c>
      <c r="BO11" s="390">
        <v>3</v>
      </c>
      <c r="BP11" s="390">
        <v>4</v>
      </c>
      <c r="BQ11" s="390">
        <v>4</v>
      </c>
      <c r="BR11" s="390">
        <v>5</v>
      </c>
      <c r="BS11" s="390">
        <v>2</v>
      </c>
      <c r="BT11" s="390">
        <v>4</v>
      </c>
      <c r="BU11" s="390">
        <v>3</v>
      </c>
      <c r="BV11" s="390">
        <v>5</v>
      </c>
      <c r="BW11" s="390">
        <v>3</v>
      </c>
      <c r="BX11" s="390">
        <v>8</v>
      </c>
      <c r="BY11" s="390">
        <v>5</v>
      </c>
      <c r="BZ11" s="390">
        <v>5</v>
      </c>
      <c r="CA11" s="390">
        <v>3</v>
      </c>
      <c r="CB11" s="390">
        <v>10</v>
      </c>
      <c r="CC11" s="390">
        <v>10</v>
      </c>
      <c r="CD11" s="390">
        <v>3</v>
      </c>
      <c r="CE11" s="390">
        <v>7</v>
      </c>
      <c r="CF11" s="390">
        <v>6</v>
      </c>
      <c r="CG11" s="390">
        <v>3</v>
      </c>
      <c r="CH11" s="390">
        <v>4</v>
      </c>
      <c r="CI11" s="390">
        <v>5</v>
      </c>
      <c r="CJ11" s="390">
        <v>5</v>
      </c>
      <c r="CK11" s="390">
        <v>2</v>
      </c>
      <c r="CL11" s="390">
        <v>1</v>
      </c>
      <c r="CM11" s="390">
        <v>11</v>
      </c>
      <c r="CN11" s="390">
        <v>1</v>
      </c>
      <c r="CO11" s="390">
        <v>4</v>
      </c>
      <c r="CP11" s="452"/>
      <c r="CQ11" s="390">
        <v>4</v>
      </c>
      <c r="CR11" s="390">
        <v>4</v>
      </c>
      <c r="CS11" s="390">
        <v>3</v>
      </c>
      <c r="CT11" s="390">
        <v>5</v>
      </c>
      <c r="CU11" s="390">
        <v>4</v>
      </c>
      <c r="CV11" s="390">
        <v>6</v>
      </c>
      <c r="CW11" s="390">
        <v>6</v>
      </c>
      <c r="CX11" s="390">
        <v>5</v>
      </c>
      <c r="CY11" s="390">
        <v>4</v>
      </c>
      <c r="CZ11" s="390">
        <v>7</v>
      </c>
      <c r="DA11" s="390">
        <v>3</v>
      </c>
      <c r="DB11" s="390">
        <v>5</v>
      </c>
      <c r="DC11" s="390">
        <v>8</v>
      </c>
      <c r="DD11" s="390">
        <v>1</v>
      </c>
      <c r="DE11" s="391">
        <v>8</v>
      </c>
      <c r="DF11" s="391">
        <v>8</v>
      </c>
      <c r="DG11" s="391">
        <v>6</v>
      </c>
      <c r="DH11" s="390">
        <v>9</v>
      </c>
      <c r="DI11" s="395">
        <v>2</v>
      </c>
      <c r="DJ11" s="397">
        <v>4</v>
      </c>
      <c r="DK11" s="399">
        <v>10</v>
      </c>
      <c r="DL11" s="390">
        <v>5</v>
      </c>
      <c r="DM11" s="400">
        <v>3</v>
      </c>
      <c r="DN11" s="411">
        <v>4</v>
      </c>
      <c r="DO11" s="403">
        <v>9</v>
      </c>
      <c r="DP11" s="406">
        <v>5</v>
      </c>
      <c r="DQ11" s="412">
        <v>1</v>
      </c>
      <c r="DR11" s="12">
        <v>6</v>
      </c>
      <c r="DS11" s="414">
        <v>6</v>
      </c>
      <c r="DT11" s="444">
        <v>6</v>
      </c>
      <c r="DU11" s="383">
        <f t="shared" si="0"/>
        <v>510</v>
      </c>
      <c r="DV11" s="383"/>
      <c r="DW11" s="383"/>
    </row>
    <row r="12" spans="1:127" x14ac:dyDescent="0.25">
      <c r="A12" s="385" t="s">
        <v>22</v>
      </c>
      <c r="B12" s="383">
        <v>10</v>
      </c>
      <c r="C12" s="383">
        <v>7</v>
      </c>
      <c r="D12" s="390">
        <v>11</v>
      </c>
      <c r="E12" s="390">
        <v>1</v>
      </c>
      <c r="F12" s="390">
        <v>3</v>
      </c>
      <c r="G12" s="390">
        <v>5</v>
      </c>
      <c r="H12" s="390">
        <v>3</v>
      </c>
      <c r="I12" s="390">
        <v>2</v>
      </c>
      <c r="J12" s="390">
        <v>6</v>
      </c>
      <c r="K12" s="390">
        <v>3</v>
      </c>
      <c r="L12" s="390">
        <v>3</v>
      </c>
      <c r="M12" s="390">
        <v>6</v>
      </c>
      <c r="N12" s="390">
        <v>5</v>
      </c>
      <c r="O12" s="390">
        <v>3</v>
      </c>
      <c r="P12" s="390">
        <v>5</v>
      </c>
      <c r="Q12" s="390">
        <v>9</v>
      </c>
      <c r="R12" s="390">
        <v>2</v>
      </c>
      <c r="S12" s="390">
        <v>8</v>
      </c>
      <c r="T12" s="390">
        <v>3</v>
      </c>
      <c r="U12" s="390">
        <v>4</v>
      </c>
      <c r="V12" s="390">
        <v>3</v>
      </c>
      <c r="W12" s="390">
        <v>5</v>
      </c>
      <c r="X12" s="390">
        <v>4</v>
      </c>
      <c r="Y12" s="390">
        <v>5</v>
      </c>
      <c r="Z12" s="390">
        <v>5</v>
      </c>
      <c r="AA12" s="390">
        <v>3</v>
      </c>
      <c r="AB12" s="390">
        <v>4</v>
      </c>
      <c r="AC12" s="390">
        <v>8</v>
      </c>
      <c r="AD12" s="390">
        <v>5</v>
      </c>
      <c r="AE12" s="390">
        <v>5</v>
      </c>
      <c r="AF12" s="390">
        <v>3</v>
      </c>
      <c r="AG12" s="452"/>
      <c r="AH12" s="390">
        <v>5</v>
      </c>
      <c r="AI12" s="390">
        <v>2</v>
      </c>
      <c r="AJ12" s="390">
        <v>6</v>
      </c>
      <c r="AK12" s="390">
        <v>5</v>
      </c>
      <c r="AL12" s="390">
        <v>1</v>
      </c>
      <c r="AM12" s="390">
        <v>9</v>
      </c>
      <c r="AN12" s="390">
        <v>10</v>
      </c>
      <c r="AO12" s="390">
        <v>10</v>
      </c>
      <c r="AP12" s="390">
        <v>3</v>
      </c>
      <c r="AQ12" s="390">
        <v>2</v>
      </c>
      <c r="AR12" s="390">
        <v>4</v>
      </c>
      <c r="AS12" s="390">
        <v>3</v>
      </c>
      <c r="AT12" s="383">
        <v>3</v>
      </c>
      <c r="AU12" s="390">
        <v>0</v>
      </c>
      <c r="AV12" s="390">
        <v>3</v>
      </c>
      <c r="AW12" s="390">
        <v>3</v>
      </c>
      <c r="AX12" s="390">
        <v>4</v>
      </c>
      <c r="AY12" s="390">
        <v>0</v>
      </c>
      <c r="AZ12" s="390">
        <v>1</v>
      </c>
      <c r="BA12" s="390">
        <v>6</v>
      </c>
      <c r="BB12" s="390">
        <v>10</v>
      </c>
      <c r="BC12" s="390">
        <v>11</v>
      </c>
      <c r="BD12" s="390">
        <v>9</v>
      </c>
      <c r="BE12" s="390">
        <v>3</v>
      </c>
      <c r="BF12" s="390">
        <v>5</v>
      </c>
      <c r="BG12" s="390">
        <v>6</v>
      </c>
      <c r="BH12" s="390">
        <v>5</v>
      </c>
      <c r="BI12" s="390">
        <v>3</v>
      </c>
      <c r="BJ12" s="452"/>
      <c r="BK12" s="390">
        <v>7</v>
      </c>
      <c r="BL12" s="390">
        <v>3</v>
      </c>
      <c r="BM12" s="390">
        <v>5</v>
      </c>
      <c r="BN12" s="390">
        <v>7</v>
      </c>
      <c r="BO12" s="390">
        <v>2</v>
      </c>
      <c r="BP12" s="390">
        <v>9</v>
      </c>
      <c r="BQ12" s="390">
        <v>6</v>
      </c>
      <c r="BR12" s="390">
        <v>7</v>
      </c>
      <c r="BS12" s="390">
        <v>6</v>
      </c>
      <c r="BT12" s="390">
        <v>9</v>
      </c>
      <c r="BU12" s="390">
        <v>7</v>
      </c>
      <c r="BV12" s="390">
        <v>5</v>
      </c>
      <c r="BW12" s="390">
        <v>7</v>
      </c>
      <c r="BX12" s="390">
        <v>10</v>
      </c>
      <c r="BY12" s="390">
        <v>3</v>
      </c>
      <c r="BZ12" s="390">
        <v>4</v>
      </c>
      <c r="CA12" s="390">
        <v>5</v>
      </c>
      <c r="CB12" s="390">
        <v>6</v>
      </c>
      <c r="CC12" s="390">
        <v>2</v>
      </c>
      <c r="CD12" s="390">
        <v>5</v>
      </c>
      <c r="CE12" s="390">
        <v>6</v>
      </c>
      <c r="CF12" s="390">
        <v>7</v>
      </c>
      <c r="CG12" s="390">
        <v>6</v>
      </c>
      <c r="CH12" s="390">
        <v>3</v>
      </c>
      <c r="CI12" s="390">
        <v>9</v>
      </c>
      <c r="CJ12" s="390">
        <v>3</v>
      </c>
      <c r="CK12" s="390">
        <v>9</v>
      </c>
      <c r="CL12" s="390">
        <v>1</v>
      </c>
      <c r="CM12" s="390">
        <v>9</v>
      </c>
      <c r="CN12" s="390">
        <v>5</v>
      </c>
      <c r="CO12" s="390">
        <v>3</v>
      </c>
      <c r="CP12" s="452"/>
      <c r="CQ12" s="390">
        <v>9</v>
      </c>
      <c r="CR12" s="390">
        <v>4</v>
      </c>
      <c r="CS12" s="390">
        <v>3</v>
      </c>
      <c r="CT12" s="390">
        <v>10</v>
      </c>
      <c r="CU12" s="390">
        <v>4</v>
      </c>
      <c r="CV12" s="390">
        <v>6</v>
      </c>
      <c r="CW12" s="390">
        <v>4</v>
      </c>
      <c r="CX12" s="390">
        <v>7</v>
      </c>
      <c r="CY12" s="390">
        <v>6</v>
      </c>
      <c r="CZ12" s="390">
        <v>6</v>
      </c>
      <c r="DA12" s="390">
        <v>4</v>
      </c>
      <c r="DB12" s="390">
        <v>4</v>
      </c>
      <c r="DC12" s="390">
        <v>5</v>
      </c>
      <c r="DD12" s="390">
        <v>3</v>
      </c>
      <c r="DE12" s="391">
        <v>10</v>
      </c>
      <c r="DF12" s="391">
        <v>10</v>
      </c>
      <c r="DG12" s="391">
        <v>13</v>
      </c>
      <c r="DH12" s="390">
        <v>14</v>
      </c>
      <c r="DI12" s="395">
        <v>11</v>
      </c>
      <c r="DJ12" s="397">
        <v>5</v>
      </c>
      <c r="DK12" s="399">
        <v>5</v>
      </c>
      <c r="DL12" s="390">
        <v>2</v>
      </c>
      <c r="DM12" s="400">
        <v>3</v>
      </c>
      <c r="DN12" s="411">
        <v>5</v>
      </c>
      <c r="DO12" s="403">
        <v>4</v>
      </c>
      <c r="DP12" s="406">
        <v>4</v>
      </c>
      <c r="DQ12" s="412">
        <v>4</v>
      </c>
      <c r="DR12" s="12">
        <v>6</v>
      </c>
      <c r="DS12" s="414">
        <v>3</v>
      </c>
      <c r="DT12" s="444">
        <v>9</v>
      </c>
      <c r="DU12" s="383">
        <f t="shared" si="0"/>
        <v>640</v>
      </c>
      <c r="DV12" s="383"/>
      <c r="DW12" s="383"/>
    </row>
    <row r="13" spans="1:127" x14ac:dyDescent="0.25">
      <c r="A13" s="385" t="s">
        <v>23</v>
      </c>
      <c r="B13" s="383">
        <v>12</v>
      </c>
      <c r="C13" s="383">
        <v>5</v>
      </c>
      <c r="D13" s="390">
        <v>8</v>
      </c>
      <c r="E13" s="390">
        <v>6</v>
      </c>
      <c r="F13" s="390">
        <v>3</v>
      </c>
      <c r="G13" s="390">
        <v>7</v>
      </c>
      <c r="H13" s="390">
        <v>3</v>
      </c>
      <c r="I13" s="390">
        <v>10</v>
      </c>
      <c r="J13" s="390">
        <v>12</v>
      </c>
      <c r="K13" s="390">
        <v>3</v>
      </c>
      <c r="L13" s="390">
        <v>3</v>
      </c>
      <c r="M13" s="390">
        <v>4</v>
      </c>
      <c r="N13" s="390">
        <v>7</v>
      </c>
      <c r="O13" s="390">
        <v>6</v>
      </c>
      <c r="P13" s="390">
        <v>8</v>
      </c>
      <c r="Q13" s="390">
        <v>9</v>
      </c>
      <c r="R13" s="390">
        <v>7</v>
      </c>
      <c r="S13" s="390">
        <v>12</v>
      </c>
      <c r="T13" s="390">
        <v>7</v>
      </c>
      <c r="U13" s="390">
        <v>9</v>
      </c>
      <c r="V13" s="390">
        <v>10</v>
      </c>
      <c r="W13" s="390">
        <v>7</v>
      </c>
      <c r="X13" s="390">
        <v>7</v>
      </c>
      <c r="Y13" s="390">
        <v>8</v>
      </c>
      <c r="Z13" s="390">
        <v>11</v>
      </c>
      <c r="AA13" s="390">
        <v>5</v>
      </c>
      <c r="AB13" s="390">
        <v>5</v>
      </c>
      <c r="AC13" s="390">
        <v>4</v>
      </c>
      <c r="AD13" s="390">
        <v>7</v>
      </c>
      <c r="AE13" s="390">
        <v>2</v>
      </c>
      <c r="AF13" s="390">
        <v>7</v>
      </c>
      <c r="AG13" s="452"/>
      <c r="AH13" s="390">
        <v>5</v>
      </c>
      <c r="AI13" s="390">
        <v>6</v>
      </c>
      <c r="AJ13" s="390">
        <v>7</v>
      </c>
      <c r="AK13" s="390">
        <v>2</v>
      </c>
      <c r="AL13" s="390">
        <v>5</v>
      </c>
      <c r="AM13" s="390">
        <v>8</v>
      </c>
      <c r="AN13" s="390">
        <v>8</v>
      </c>
      <c r="AO13" s="390">
        <v>8</v>
      </c>
      <c r="AP13" s="390">
        <v>4</v>
      </c>
      <c r="AQ13" s="390">
        <v>3</v>
      </c>
      <c r="AR13" s="390">
        <v>6</v>
      </c>
      <c r="AS13" s="390">
        <v>2</v>
      </c>
      <c r="AT13" s="383">
        <v>5</v>
      </c>
      <c r="AU13" s="390">
        <v>3</v>
      </c>
      <c r="AV13" s="390">
        <v>6</v>
      </c>
      <c r="AW13" s="390">
        <v>1</v>
      </c>
      <c r="AX13" s="390">
        <v>4</v>
      </c>
      <c r="AY13" s="390">
        <v>1</v>
      </c>
      <c r="AZ13" s="390">
        <v>5</v>
      </c>
      <c r="BA13" s="390">
        <v>10</v>
      </c>
      <c r="BB13" s="390">
        <v>3</v>
      </c>
      <c r="BC13" s="390">
        <v>1</v>
      </c>
      <c r="BD13" s="390">
        <v>1</v>
      </c>
      <c r="BE13" s="390">
        <v>3</v>
      </c>
      <c r="BF13" s="390">
        <v>6</v>
      </c>
      <c r="BG13" s="390">
        <v>2</v>
      </c>
      <c r="BH13" s="390">
        <v>9</v>
      </c>
      <c r="BI13" s="390">
        <v>2</v>
      </c>
      <c r="BJ13" s="452"/>
      <c r="BK13" s="390">
        <v>3</v>
      </c>
      <c r="BL13" s="390">
        <v>6</v>
      </c>
      <c r="BM13" s="390">
        <v>9</v>
      </c>
      <c r="BN13" s="390">
        <v>2</v>
      </c>
      <c r="BO13" s="390">
        <v>8</v>
      </c>
      <c r="BP13" s="390">
        <v>5</v>
      </c>
      <c r="BQ13" s="390">
        <v>6</v>
      </c>
      <c r="BR13" s="390">
        <v>6</v>
      </c>
      <c r="BS13" s="390">
        <v>4</v>
      </c>
      <c r="BT13" s="390">
        <v>8</v>
      </c>
      <c r="BU13" s="390">
        <v>6</v>
      </c>
      <c r="BV13" s="390">
        <v>4</v>
      </c>
      <c r="BW13" s="390">
        <v>10</v>
      </c>
      <c r="BX13" s="390">
        <v>4</v>
      </c>
      <c r="BY13" s="390">
        <v>3</v>
      </c>
      <c r="BZ13" s="390">
        <v>1</v>
      </c>
      <c r="CA13" s="390">
        <v>6</v>
      </c>
      <c r="CB13" s="390">
        <v>4</v>
      </c>
      <c r="CC13" s="390">
        <v>10</v>
      </c>
      <c r="CD13" s="390">
        <v>9</v>
      </c>
      <c r="CE13" s="390">
        <v>3</v>
      </c>
      <c r="CF13" s="390">
        <v>19</v>
      </c>
      <c r="CG13" s="390">
        <v>13</v>
      </c>
      <c r="CH13" s="390">
        <v>4</v>
      </c>
      <c r="CI13" s="390">
        <v>8</v>
      </c>
      <c r="CJ13" s="390">
        <v>9</v>
      </c>
      <c r="CK13" s="390">
        <v>6</v>
      </c>
      <c r="CL13" s="390">
        <v>6</v>
      </c>
      <c r="CM13" s="390">
        <v>5</v>
      </c>
      <c r="CN13" s="390">
        <v>4</v>
      </c>
      <c r="CO13" s="390">
        <v>2</v>
      </c>
      <c r="CP13" s="452"/>
      <c r="CQ13" s="390">
        <v>4</v>
      </c>
      <c r="CR13" s="390">
        <v>10</v>
      </c>
      <c r="CS13" s="390">
        <v>8</v>
      </c>
      <c r="CT13" s="390">
        <v>5</v>
      </c>
      <c r="CU13" s="390">
        <v>12</v>
      </c>
      <c r="CV13" s="390">
        <v>4</v>
      </c>
      <c r="CW13" s="390">
        <v>5</v>
      </c>
      <c r="CX13" s="390">
        <v>9</v>
      </c>
      <c r="CY13" s="390">
        <v>4</v>
      </c>
      <c r="CZ13" s="390">
        <v>3</v>
      </c>
      <c r="DA13" s="390">
        <v>11</v>
      </c>
      <c r="DB13" s="390">
        <v>11</v>
      </c>
      <c r="DC13" s="390">
        <v>1</v>
      </c>
      <c r="DD13" s="390">
        <v>6</v>
      </c>
      <c r="DE13" s="391">
        <v>12</v>
      </c>
      <c r="DF13" s="391">
        <v>6</v>
      </c>
      <c r="DG13" s="391">
        <v>7</v>
      </c>
      <c r="DH13" s="390">
        <v>3</v>
      </c>
      <c r="DI13" s="395">
        <v>14</v>
      </c>
      <c r="DJ13" s="397">
        <v>7</v>
      </c>
      <c r="DK13" s="399">
        <v>3</v>
      </c>
      <c r="DL13" s="390">
        <v>2</v>
      </c>
      <c r="DM13" s="400">
        <v>4</v>
      </c>
      <c r="DN13" s="411">
        <v>6</v>
      </c>
      <c r="DO13" s="403">
        <v>6</v>
      </c>
      <c r="DP13" s="406">
        <v>7</v>
      </c>
      <c r="DQ13" s="412">
        <v>6</v>
      </c>
      <c r="DR13" s="12">
        <v>6</v>
      </c>
      <c r="DS13" s="414">
        <v>5</v>
      </c>
      <c r="DT13" s="444">
        <v>2</v>
      </c>
      <c r="DU13" s="383">
        <f t="shared" si="0"/>
        <v>722</v>
      </c>
      <c r="DV13" s="383"/>
      <c r="DW13" s="383"/>
    </row>
    <row r="14" spans="1:127" x14ac:dyDescent="0.25">
      <c r="A14" s="380" t="s">
        <v>24</v>
      </c>
      <c r="B14" s="383">
        <v>5</v>
      </c>
      <c r="C14" s="383">
        <v>7</v>
      </c>
      <c r="D14" s="390">
        <v>5</v>
      </c>
      <c r="E14" s="390">
        <v>5</v>
      </c>
      <c r="F14" s="390">
        <v>3</v>
      </c>
      <c r="G14" s="390">
        <v>9</v>
      </c>
      <c r="H14" s="390">
        <v>2</v>
      </c>
      <c r="I14" s="390">
        <v>13</v>
      </c>
      <c r="J14" s="390">
        <v>13</v>
      </c>
      <c r="K14" s="390">
        <v>4</v>
      </c>
      <c r="L14" s="390">
        <v>4</v>
      </c>
      <c r="M14" s="390">
        <v>3</v>
      </c>
      <c r="N14" s="390">
        <v>2</v>
      </c>
      <c r="O14" s="390">
        <v>4</v>
      </c>
      <c r="P14" s="390">
        <v>2</v>
      </c>
      <c r="Q14" s="390">
        <v>10</v>
      </c>
      <c r="R14" s="390">
        <v>5</v>
      </c>
      <c r="S14" s="390">
        <v>11</v>
      </c>
      <c r="T14" s="390">
        <v>5</v>
      </c>
      <c r="U14" s="390">
        <v>4</v>
      </c>
      <c r="V14" s="390">
        <v>4</v>
      </c>
      <c r="W14" s="390">
        <v>6</v>
      </c>
      <c r="X14" s="390">
        <v>4</v>
      </c>
      <c r="Y14" s="390">
        <v>2</v>
      </c>
      <c r="Z14" s="390">
        <v>3</v>
      </c>
      <c r="AA14" s="390">
        <v>3</v>
      </c>
      <c r="AB14" s="390">
        <v>3</v>
      </c>
      <c r="AC14" s="390">
        <v>4</v>
      </c>
      <c r="AD14" s="390">
        <v>2</v>
      </c>
      <c r="AE14" s="390">
        <v>12</v>
      </c>
      <c r="AF14" s="390">
        <v>3</v>
      </c>
      <c r="AG14" s="452"/>
      <c r="AH14" s="390">
        <v>3</v>
      </c>
      <c r="AI14" s="390">
        <v>7</v>
      </c>
      <c r="AJ14" s="390">
        <v>5</v>
      </c>
      <c r="AK14" s="390">
        <v>5</v>
      </c>
      <c r="AL14" s="390">
        <v>11</v>
      </c>
      <c r="AM14" s="390">
        <v>6</v>
      </c>
      <c r="AN14" s="390">
        <v>7</v>
      </c>
      <c r="AO14" s="390">
        <v>7</v>
      </c>
      <c r="AP14" s="390">
        <v>5</v>
      </c>
      <c r="AQ14" s="390">
        <v>7</v>
      </c>
      <c r="AR14" s="390">
        <v>4</v>
      </c>
      <c r="AS14" s="390">
        <v>6</v>
      </c>
      <c r="AT14" s="383">
        <v>12</v>
      </c>
      <c r="AU14" s="390">
        <v>5</v>
      </c>
      <c r="AV14" s="390">
        <v>6</v>
      </c>
      <c r="AW14" s="390">
        <v>3</v>
      </c>
      <c r="AX14" s="390">
        <v>2</v>
      </c>
      <c r="AY14" s="390">
        <v>3</v>
      </c>
      <c r="AZ14" s="390">
        <v>4</v>
      </c>
      <c r="BA14" s="390">
        <v>8</v>
      </c>
      <c r="BB14" s="390">
        <v>6</v>
      </c>
      <c r="BC14" s="390">
        <v>5</v>
      </c>
      <c r="BD14" s="390">
        <v>5</v>
      </c>
      <c r="BE14" s="390">
        <v>7</v>
      </c>
      <c r="BF14" s="390">
        <v>10</v>
      </c>
      <c r="BG14" s="390">
        <v>10</v>
      </c>
      <c r="BH14" s="390">
        <v>11</v>
      </c>
      <c r="BI14" s="390">
        <v>4</v>
      </c>
      <c r="BJ14" s="452"/>
      <c r="BK14" s="390">
        <v>6</v>
      </c>
      <c r="BL14" s="390">
        <v>9</v>
      </c>
      <c r="BM14" s="390">
        <v>2</v>
      </c>
      <c r="BN14" s="390">
        <v>4</v>
      </c>
      <c r="BO14" s="390">
        <v>2</v>
      </c>
      <c r="BP14" s="390">
        <v>6</v>
      </c>
      <c r="BQ14" s="390">
        <v>5</v>
      </c>
      <c r="BR14" s="390">
        <v>7</v>
      </c>
      <c r="BS14" s="390">
        <v>3</v>
      </c>
      <c r="BT14" s="390">
        <v>6</v>
      </c>
      <c r="BU14" s="390">
        <v>4</v>
      </c>
      <c r="BV14" s="390">
        <v>6</v>
      </c>
      <c r="BW14" s="390">
        <v>10</v>
      </c>
      <c r="BX14" s="390">
        <v>17</v>
      </c>
      <c r="BY14" s="390">
        <v>7</v>
      </c>
      <c r="BZ14" s="390">
        <v>6</v>
      </c>
      <c r="CA14" s="390">
        <v>7</v>
      </c>
      <c r="CB14" s="390">
        <v>5</v>
      </c>
      <c r="CC14" s="390">
        <v>3</v>
      </c>
      <c r="CD14" s="390">
        <v>6</v>
      </c>
      <c r="CE14" s="390">
        <v>5</v>
      </c>
      <c r="CF14" s="390">
        <v>8</v>
      </c>
      <c r="CG14" s="390">
        <v>11</v>
      </c>
      <c r="CH14" s="390">
        <v>5</v>
      </c>
      <c r="CI14" s="390">
        <v>5</v>
      </c>
      <c r="CJ14" s="390">
        <v>6</v>
      </c>
      <c r="CK14" s="390">
        <v>11</v>
      </c>
      <c r="CL14" s="390">
        <v>6</v>
      </c>
      <c r="CM14" s="390">
        <v>6</v>
      </c>
      <c r="CN14" s="390">
        <v>8</v>
      </c>
      <c r="CO14" s="390">
        <v>6</v>
      </c>
      <c r="CP14" s="452"/>
      <c r="CQ14" s="390">
        <v>11</v>
      </c>
      <c r="CR14" s="390">
        <v>18</v>
      </c>
      <c r="CS14" s="390">
        <v>9</v>
      </c>
      <c r="CT14" s="390">
        <v>1</v>
      </c>
      <c r="CU14" s="390">
        <v>7</v>
      </c>
      <c r="CV14" s="390">
        <v>11</v>
      </c>
      <c r="CW14" s="390">
        <v>6</v>
      </c>
      <c r="CX14" s="390">
        <v>13</v>
      </c>
      <c r="CY14" s="390">
        <v>13</v>
      </c>
      <c r="CZ14" s="390">
        <v>12</v>
      </c>
      <c r="DA14" s="390">
        <v>3</v>
      </c>
      <c r="DB14" s="390">
        <v>6</v>
      </c>
      <c r="DC14" s="390">
        <v>9</v>
      </c>
      <c r="DD14" s="390">
        <v>4</v>
      </c>
      <c r="DE14" s="391">
        <v>1</v>
      </c>
      <c r="DF14" s="391">
        <v>9</v>
      </c>
      <c r="DG14" s="391">
        <v>16</v>
      </c>
      <c r="DH14" s="390">
        <v>3</v>
      </c>
      <c r="DI14" s="395">
        <v>10</v>
      </c>
      <c r="DJ14" s="397">
        <v>5</v>
      </c>
      <c r="DK14" s="399">
        <v>6</v>
      </c>
      <c r="DL14" s="390">
        <v>2</v>
      </c>
      <c r="DM14" s="400">
        <v>9</v>
      </c>
      <c r="DN14" s="411">
        <v>3</v>
      </c>
      <c r="DO14" s="403">
        <v>14</v>
      </c>
      <c r="DP14" s="406">
        <v>8</v>
      </c>
      <c r="DQ14" s="412">
        <v>5</v>
      </c>
      <c r="DR14" s="12">
        <v>9</v>
      </c>
      <c r="DS14" s="414">
        <v>3</v>
      </c>
      <c r="DT14" s="444">
        <v>6</v>
      </c>
      <c r="DU14" s="383">
        <f t="shared" si="0"/>
        <v>766</v>
      </c>
      <c r="DV14" s="383"/>
      <c r="DW14" s="383"/>
    </row>
    <row r="15" spans="1:127" x14ac:dyDescent="0.25">
      <c r="A15" s="380" t="s">
        <v>25</v>
      </c>
      <c r="B15" s="383">
        <v>7</v>
      </c>
      <c r="C15" s="383">
        <v>6</v>
      </c>
      <c r="D15" s="390">
        <v>5</v>
      </c>
      <c r="E15" s="390">
        <v>14</v>
      </c>
      <c r="F15" s="390">
        <v>7</v>
      </c>
      <c r="G15" s="390">
        <v>4</v>
      </c>
      <c r="H15" s="390">
        <v>3</v>
      </c>
      <c r="I15" s="390">
        <v>6</v>
      </c>
      <c r="J15" s="390">
        <v>13</v>
      </c>
      <c r="K15" s="390">
        <v>5</v>
      </c>
      <c r="L15" s="390">
        <v>5</v>
      </c>
      <c r="M15" s="390">
        <v>15</v>
      </c>
      <c r="N15" s="390">
        <v>7</v>
      </c>
      <c r="O15" s="390">
        <v>4</v>
      </c>
      <c r="P15" s="390">
        <v>2</v>
      </c>
      <c r="Q15" s="390">
        <v>3</v>
      </c>
      <c r="R15" s="390">
        <v>9</v>
      </c>
      <c r="S15" s="390">
        <v>8</v>
      </c>
      <c r="T15" s="390">
        <v>5</v>
      </c>
      <c r="U15" s="390">
        <v>5</v>
      </c>
      <c r="V15" s="390">
        <v>2</v>
      </c>
      <c r="W15" s="390">
        <v>7</v>
      </c>
      <c r="X15" s="390">
        <v>7</v>
      </c>
      <c r="Y15" s="390">
        <v>2</v>
      </c>
      <c r="Z15" s="390">
        <v>6</v>
      </c>
      <c r="AA15" s="390">
        <v>7</v>
      </c>
      <c r="AB15" s="390">
        <v>8</v>
      </c>
      <c r="AC15" s="390">
        <v>5</v>
      </c>
      <c r="AD15" s="390">
        <v>4</v>
      </c>
      <c r="AE15" s="390">
        <v>4</v>
      </c>
      <c r="AF15" s="390">
        <v>6</v>
      </c>
      <c r="AG15" s="452"/>
      <c r="AH15" s="390">
        <v>6</v>
      </c>
      <c r="AI15" s="390">
        <v>9</v>
      </c>
      <c r="AJ15" s="390">
        <v>4</v>
      </c>
      <c r="AK15" s="390">
        <v>5</v>
      </c>
      <c r="AL15" s="390">
        <v>7</v>
      </c>
      <c r="AM15" s="390">
        <v>2</v>
      </c>
      <c r="AN15" s="390">
        <v>3</v>
      </c>
      <c r="AO15" s="390">
        <v>3</v>
      </c>
      <c r="AP15" s="390">
        <v>5</v>
      </c>
      <c r="AQ15" s="390">
        <v>9</v>
      </c>
      <c r="AR15" s="390">
        <v>4</v>
      </c>
      <c r="AS15" s="390">
        <v>5</v>
      </c>
      <c r="AT15" s="383">
        <v>6</v>
      </c>
      <c r="AU15" s="390">
        <v>1</v>
      </c>
      <c r="AV15" s="390">
        <v>9</v>
      </c>
      <c r="AW15" s="390">
        <v>8</v>
      </c>
      <c r="AX15" s="390">
        <v>3</v>
      </c>
      <c r="AY15" s="390">
        <v>5</v>
      </c>
      <c r="AZ15" s="390">
        <v>3</v>
      </c>
      <c r="BA15" s="390">
        <v>10</v>
      </c>
      <c r="BB15" s="390">
        <v>2</v>
      </c>
      <c r="BC15" s="390">
        <v>2</v>
      </c>
      <c r="BD15" s="390">
        <v>3</v>
      </c>
      <c r="BE15" s="390">
        <v>7</v>
      </c>
      <c r="BF15" s="390">
        <v>8</v>
      </c>
      <c r="BG15" s="390">
        <v>10</v>
      </c>
      <c r="BH15" s="390">
        <v>3</v>
      </c>
      <c r="BI15" s="390">
        <v>5</v>
      </c>
      <c r="BJ15" s="452"/>
      <c r="BK15" s="390">
        <v>8</v>
      </c>
      <c r="BL15" s="390">
        <v>8</v>
      </c>
      <c r="BM15" s="390">
        <v>2</v>
      </c>
      <c r="BN15" s="390">
        <v>4</v>
      </c>
      <c r="BO15" s="390">
        <v>5</v>
      </c>
      <c r="BP15" s="390">
        <v>6</v>
      </c>
      <c r="BQ15" s="390">
        <v>4</v>
      </c>
      <c r="BR15" s="390">
        <v>4</v>
      </c>
      <c r="BS15" s="390">
        <v>2</v>
      </c>
      <c r="BT15" s="390">
        <v>10</v>
      </c>
      <c r="BU15" s="390">
        <v>7</v>
      </c>
      <c r="BV15" s="390">
        <v>11</v>
      </c>
      <c r="BW15" s="390">
        <v>7</v>
      </c>
      <c r="BX15" s="390">
        <v>8</v>
      </c>
      <c r="BY15" s="390">
        <v>5</v>
      </c>
      <c r="BZ15" s="390">
        <v>9</v>
      </c>
      <c r="CA15" s="390">
        <v>9</v>
      </c>
      <c r="CB15" s="390">
        <v>12</v>
      </c>
      <c r="CC15" s="390">
        <v>8</v>
      </c>
      <c r="CD15" s="390">
        <v>4</v>
      </c>
      <c r="CE15" s="390">
        <v>4</v>
      </c>
      <c r="CF15" s="390">
        <v>10</v>
      </c>
      <c r="CG15" s="390">
        <v>7</v>
      </c>
      <c r="CH15" s="390">
        <v>4</v>
      </c>
      <c r="CI15" s="390">
        <v>11</v>
      </c>
      <c r="CJ15" s="390">
        <v>8</v>
      </c>
      <c r="CK15" s="390">
        <v>3</v>
      </c>
      <c r="CL15" s="390">
        <v>6</v>
      </c>
      <c r="CM15" s="390">
        <v>3</v>
      </c>
      <c r="CN15" s="390">
        <v>3</v>
      </c>
      <c r="CO15" s="390">
        <v>10</v>
      </c>
      <c r="CP15" s="452"/>
      <c r="CQ15" s="390">
        <v>2</v>
      </c>
      <c r="CR15" s="390">
        <v>11</v>
      </c>
      <c r="CS15" s="390">
        <v>8</v>
      </c>
      <c r="CT15" s="390">
        <v>3</v>
      </c>
      <c r="CU15" s="390">
        <v>8</v>
      </c>
      <c r="CV15" s="390">
        <v>5</v>
      </c>
      <c r="CW15" s="390">
        <v>3</v>
      </c>
      <c r="CX15" s="390">
        <v>10</v>
      </c>
      <c r="CY15" s="390">
        <v>10</v>
      </c>
      <c r="CZ15" s="390">
        <v>10</v>
      </c>
      <c r="DA15" s="390">
        <v>6</v>
      </c>
      <c r="DB15" s="390">
        <v>3</v>
      </c>
      <c r="DC15" s="390">
        <v>7</v>
      </c>
      <c r="DD15" s="390">
        <v>8</v>
      </c>
      <c r="DE15" s="391">
        <v>4</v>
      </c>
      <c r="DF15" s="391">
        <v>5</v>
      </c>
      <c r="DG15" s="391">
        <v>10</v>
      </c>
      <c r="DH15" s="390">
        <v>10</v>
      </c>
      <c r="DI15" s="395">
        <v>3</v>
      </c>
      <c r="DJ15" s="397">
        <v>7</v>
      </c>
      <c r="DK15" s="399">
        <v>10</v>
      </c>
      <c r="DL15" s="390">
        <v>6</v>
      </c>
      <c r="DM15" s="400">
        <v>8</v>
      </c>
      <c r="DN15" s="411">
        <v>3</v>
      </c>
      <c r="DO15" s="403">
        <v>7</v>
      </c>
      <c r="DP15" s="406">
        <v>6</v>
      </c>
      <c r="DQ15" s="412">
        <v>8</v>
      </c>
      <c r="DR15" s="12">
        <v>7</v>
      </c>
      <c r="DS15" s="414">
        <v>5</v>
      </c>
      <c r="DT15" s="444">
        <v>6</v>
      </c>
      <c r="DU15" s="383">
        <f t="shared" si="0"/>
        <v>739</v>
      </c>
      <c r="DV15" s="383"/>
      <c r="DW15" s="383"/>
    </row>
    <row r="16" spans="1:127" x14ac:dyDescent="0.25">
      <c r="A16" s="380" t="s">
        <v>26</v>
      </c>
      <c r="B16" s="383">
        <v>5</v>
      </c>
      <c r="C16" s="383">
        <v>9</v>
      </c>
      <c r="D16" s="390">
        <v>6</v>
      </c>
      <c r="E16" s="390">
        <v>3</v>
      </c>
      <c r="F16" s="390">
        <v>8</v>
      </c>
      <c r="G16" s="390">
        <v>2</v>
      </c>
      <c r="H16" s="390">
        <v>5</v>
      </c>
      <c r="I16" s="390">
        <v>10</v>
      </c>
      <c r="J16" s="390">
        <v>3</v>
      </c>
      <c r="K16" s="390">
        <v>6</v>
      </c>
      <c r="L16" s="390">
        <v>6</v>
      </c>
      <c r="M16" s="390">
        <v>5</v>
      </c>
      <c r="N16" s="390">
        <v>5</v>
      </c>
      <c r="O16" s="390">
        <v>5</v>
      </c>
      <c r="P16" s="390">
        <v>3</v>
      </c>
      <c r="Q16" s="390">
        <v>4</v>
      </c>
      <c r="R16" s="390">
        <v>10</v>
      </c>
      <c r="S16" s="390">
        <v>5</v>
      </c>
      <c r="T16" s="390">
        <v>5</v>
      </c>
      <c r="U16" s="390">
        <v>4</v>
      </c>
      <c r="V16" s="390">
        <v>5</v>
      </c>
      <c r="W16" s="390">
        <v>9</v>
      </c>
      <c r="X16" s="390">
        <v>6</v>
      </c>
      <c r="Y16" s="390">
        <v>3</v>
      </c>
      <c r="Z16" s="390">
        <v>0</v>
      </c>
      <c r="AA16" s="390">
        <v>12</v>
      </c>
      <c r="AB16" s="390">
        <v>3</v>
      </c>
      <c r="AC16" s="390">
        <v>4</v>
      </c>
      <c r="AD16" s="390">
        <v>6</v>
      </c>
      <c r="AE16" s="390">
        <v>4</v>
      </c>
      <c r="AF16" s="390">
        <v>9</v>
      </c>
      <c r="AG16" s="452"/>
      <c r="AH16" s="390">
        <v>7</v>
      </c>
      <c r="AI16" s="390">
        <v>1</v>
      </c>
      <c r="AJ16" s="390">
        <v>3</v>
      </c>
      <c r="AK16" s="390">
        <v>6</v>
      </c>
      <c r="AL16" s="390">
        <v>3</v>
      </c>
      <c r="AM16" s="390">
        <v>4</v>
      </c>
      <c r="AN16" s="390">
        <v>10</v>
      </c>
      <c r="AO16" s="390">
        <v>10</v>
      </c>
      <c r="AP16" s="390">
        <v>1</v>
      </c>
      <c r="AQ16" s="390">
        <v>7</v>
      </c>
      <c r="AR16" s="390">
        <v>3</v>
      </c>
      <c r="AS16" s="390">
        <v>4</v>
      </c>
      <c r="AT16" s="383">
        <v>3</v>
      </c>
      <c r="AU16" s="390">
        <v>6</v>
      </c>
      <c r="AV16" s="390">
        <v>6</v>
      </c>
      <c r="AW16" s="390">
        <v>4</v>
      </c>
      <c r="AX16" s="390">
        <v>5</v>
      </c>
      <c r="AY16" s="390">
        <v>6</v>
      </c>
      <c r="AZ16" s="390">
        <v>6</v>
      </c>
      <c r="BA16" s="390">
        <v>5</v>
      </c>
      <c r="BB16" s="390">
        <v>8</v>
      </c>
      <c r="BC16" s="390">
        <v>5</v>
      </c>
      <c r="BD16" s="390">
        <v>7</v>
      </c>
      <c r="BE16" s="390">
        <v>9</v>
      </c>
      <c r="BF16" s="390">
        <v>6</v>
      </c>
      <c r="BG16" s="390">
        <v>6</v>
      </c>
      <c r="BH16" s="390">
        <v>11</v>
      </c>
      <c r="BI16" s="390">
        <v>0</v>
      </c>
      <c r="BJ16" s="452"/>
      <c r="BK16" s="390">
        <v>4</v>
      </c>
      <c r="BL16" s="390">
        <v>10</v>
      </c>
      <c r="BM16" s="390">
        <v>7</v>
      </c>
      <c r="BN16" s="390">
        <v>6</v>
      </c>
      <c r="BO16" s="390">
        <v>4</v>
      </c>
      <c r="BP16" s="390">
        <v>4</v>
      </c>
      <c r="BQ16" s="390">
        <v>6</v>
      </c>
      <c r="BR16" s="390">
        <v>9</v>
      </c>
      <c r="BS16" s="390">
        <v>11</v>
      </c>
      <c r="BT16" s="390">
        <v>8</v>
      </c>
      <c r="BU16" s="390">
        <v>4</v>
      </c>
      <c r="BV16" s="390">
        <v>5</v>
      </c>
      <c r="BW16" s="390">
        <v>6</v>
      </c>
      <c r="BX16" s="390">
        <v>6</v>
      </c>
      <c r="BY16" s="390">
        <v>4</v>
      </c>
      <c r="BZ16" s="390">
        <v>2</v>
      </c>
      <c r="CA16" s="390">
        <v>4</v>
      </c>
      <c r="CB16" s="390">
        <v>4</v>
      </c>
      <c r="CC16" s="390">
        <v>16</v>
      </c>
      <c r="CD16" s="390">
        <v>5</v>
      </c>
      <c r="CE16" s="390">
        <v>5</v>
      </c>
      <c r="CF16" s="390">
        <v>10</v>
      </c>
      <c r="CG16" s="390">
        <v>5</v>
      </c>
      <c r="CH16" s="390">
        <v>6</v>
      </c>
      <c r="CI16" s="390">
        <v>13</v>
      </c>
      <c r="CJ16" s="390">
        <v>11</v>
      </c>
      <c r="CK16" s="390">
        <v>13</v>
      </c>
      <c r="CL16" s="390">
        <v>10</v>
      </c>
      <c r="CM16" s="390">
        <v>7</v>
      </c>
      <c r="CN16" s="390">
        <v>6</v>
      </c>
      <c r="CO16" s="390">
        <v>7</v>
      </c>
      <c r="CP16" s="452"/>
      <c r="CQ16" s="390">
        <v>3</v>
      </c>
      <c r="CR16" s="390">
        <v>4</v>
      </c>
      <c r="CS16" s="390">
        <v>3</v>
      </c>
      <c r="CT16" s="390">
        <v>4</v>
      </c>
      <c r="CU16" s="390">
        <v>4</v>
      </c>
      <c r="CV16" s="390">
        <v>11</v>
      </c>
      <c r="CW16" s="390">
        <v>9</v>
      </c>
      <c r="CX16" s="390">
        <v>6</v>
      </c>
      <c r="CY16" s="390">
        <v>7</v>
      </c>
      <c r="CZ16" s="390">
        <v>5</v>
      </c>
      <c r="DA16" s="390">
        <v>4</v>
      </c>
      <c r="DB16" s="390">
        <v>3</v>
      </c>
      <c r="DC16" s="390">
        <v>6</v>
      </c>
      <c r="DD16" s="390">
        <v>7</v>
      </c>
      <c r="DE16" s="391">
        <v>7</v>
      </c>
      <c r="DF16" s="391">
        <v>12</v>
      </c>
      <c r="DG16" s="391">
        <v>7</v>
      </c>
      <c r="DH16" s="390">
        <v>12</v>
      </c>
      <c r="DI16" s="395">
        <v>4</v>
      </c>
      <c r="DJ16" s="397">
        <v>7</v>
      </c>
      <c r="DK16" s="399">
        <v>6</v>
      </c>
      <c r="DL16" s="390">
        <v>2</v>
      </c>
      <c r="DM16" s="400">
        <v>2</v>
      </c>
      <c r="DN16" s="411">
        <v>5</v>
      </c>
      <c r="DO16" s="403">
        <v>6</v>
      </c>
      <c r="DP16" s="406">
        <v>7</v>
      </c>
      <c r="DQ16" s="412">
        <v>4</v>
      </c>
      <c r="DR16" s="12">
        <v>4</v>
      </c>
      <c r="DS16" s="414">
        <v>3</v>
      </c>
      <c r="DT16" s="444">
        <v>4</v>
      </c>
      <c r="DU16" s="383">
        <f t="shared" si="0"/>
        <v>708</v>
      </c>
      <c r="DV16" s="383"/>
      <c r="DW16" s="383"/>
    </row>
    <row r="17" spans="1:131" x14ac:dyDescent="0.25">
      <c r="A17" s="380" t="s">
        <v>27</v>
      </c>
      <c r="B17" s="383">
        <v>6</v>
      </c>
      <c r="C17" s="383">
        <v>8</v>
      </c>
      <c r="D17" s="390">
        <v>4</v>
      </c>
      <c r="E17" s="390">
        <v>4</v>
      </c>
      <c r="F17" s="390">
        <v>8</v>
      </c>
      <c r="G17" s="390">
        <v>2</v>
      </c>
      <c r="H17" s="390">
        <v>8</v>
      </c>
      <c r="I17" s="390">
        <v>8</v>
      </c>
      <c r="J17" s="390">
        <v>8</v>
      </c>
      <c r="K17" s="390">
        <v>7</v>
      </c>
      <c r="L17" s="390">
        <v>7</v>
      </c>
      <c r="M17" s="390">
        <v>3</v>
      </c>
      <c r="N17" s="390">
        <v>9</v>
      </c>
      <c r="O17" s="390">
        <v>4</v>
      </c>
      <c r="P17" s="390">
        <v>3</v>
      </c>
      <c r="Q17" s="390">
        <v>7</v>
      </c>
      <c r="R17" s="390">
        <v>6</v>
      </c>
      <c r="S17" s="390">
        <v>7</v>
      </c>
      <c r="T17" s="390">
        <v>5</v>
      </c>
      <c r="U17" s="390">
        <v>11</v>
      </c>
      <c r="V17" s="390">
        <v>7</v>
      </c>
      <c r="W17" s="390">
        <v>7</v>
      </c>
      <c r="X17" s="390">
        <v>2</v>
      </c>
      <c r="Y17" s="390">
        <v>3</v>
      </c>
      <c r="Z17" s="390">
        <v>4</v>
      </c>
      <c r="AA17" s="390">
        <v>13</v>
      </c>
      <c r="AB17" s="390">
        <v>1</v>
      </c>
      <c r="AC17" s="390">
        <v>4</v>
      </c>
      <c r="AD17" s="390">
        <v>6</v>
      </c>
      <c r="AE17" s="390">
        <v>3</v>
      </c>
      <c r="AF17" s="390">
        <v>3</v>
      </c>
      <c r="AG17" s="452"/>
      <c r="AH17" s="390">
        <v>7</v>
      </c>
      <c r="AI17" s="390">
        <v>2</v>
      </c>
      <c r="AJ17" s="390">
        <v>2</v>
      </c>
      <c r="AK17" s="390">
        <v>7</v>
      </c>
      <c r="AL17" s="390">
        <v>5</v>
      </c>
      <c r="AM17" s="390">
        <v>8</v>
      </c>
      <c r="AN17" s="390">
        <v>2</v>
      </c>
      <c r="AO17" s="390">
        <v>2</v>
      </c>
      <c r="AP17" s="390">
        <v>6</v>
      </c>
      <c r="AQ17" s="390">
        <v>6</v>
      </c>
      <c r="AR17" s="390">
        <v>8</v>
      </c>
      <c r="AS17" s="390">
        <v>3</v>
      </c>
      <c r="AT17" s="383">
        <v>6</v>
      </c>
      <c r="AU17" s="390">
        <v>2</v>
      </c>
      <c r="AV17" s="390">
        <v>14</v>
      </c>
      <c r="AW17" s="390">
        <v>5</v>
      </c>
      <c r="AX17" s="390">
        <v>6</v>
      </c>
      <c r="AY17" s="390">
        <v>5</v>
      </c>
      <c r="AZ17" s="390">
        <v>8</v>
      </c>
      <c r="BA17" s="390">
        <v>6</v>
      </c>
      <c r="BB17" s="390">
        <v>3</v>
      </c>
      <c r="BC17" s="390">
        <v>4</v>
      </c>
      <c r="BD17" s="390">
        <v>8</v>
      </c>
      <c r="BE17" s="390">
        <v>5</v>
      </c>
      <c r="BF17" s="390">
        <v>5</v>
      </c>
      <c r="BG17" s="390">
        <v>5</v>
      </c>
      <c r="BH17" s="390">
        <v>8</v>
      </c>
      <c r="BI17" s="390">
        <v>8</v>
      </c>
      <c r="BJ17" s="452"/>
      <c r="BK17" s="390">
        <v>6</v>
      </c>
      <c r="BL17" s="390">
        <v>7</v>
      </c>
      <c r="BM17" s="390">
        <v>3</v>
      </c>
      <c r="BN17" s="390">
        <v>5</v>
      </c>
      <c r="BO17" s="390">
        <v>3</v>
      </c>
      <c r="BP17" s="390">
        <v>3</v>
      </c>
      <c r="BQ17" s="390">
        <v>6</v>
      </c>
      <c r="BR17" s="390">
        <v>6</v>
      </c>
      <c r="BS17" s="390">
        <v>5</v>
      </c>
      <c r="BT17" s="390">
        <v>15</v>
      </c>
      <c r="BU17" s="390">
        <v>12</v>
      </c>
      <c r="BV17" s="390">
        <v>6</v>
      </c>
      <c r="BW17" s="390">
        <v>6</v>
      </c>
      <c r="BX17" s="390">
        <v>11</v>
      </c>
      <c r="BY17" s="390">
        <v>3</v>
      </c>
      <c r="BZ17" s="390">
        <v>2</v>
      </c>
      <c r="CA17" s="390">
        <v>6</v>
      </c>
      <c r="CB17" s="390">
        <v>8</v>
      </c>
      <c r="CC17" s="390">
        <v>7</v>
      </c>
      <c r="CD17" s="390">
        <v>7</v>
      </c>
      <c r="CE17" s="390">
        <v>9</v>
      </c>
      <c r="CF17" s="390">
        <v>4</v>
      </c>
      <c r="CG17" s="390">
        <v>11</v>
      </c>
      <c r="CH17" s="390">
        <v>5</v>
      </c>
      <c r="CI17" s="390">
        <v>11</v>
      </c>
      <c r="CJ17" s="390">
        <v>8</v>
      </c>
      <c r="CK17" s="390">
        <v>10</v>
      </c>
      <c r="CL17" s="390">
        <v>4</v>
      </c>
      <c r="CM17" s="390">
        <v>7</v>
      </c>
      <c r="CN17" s="390">
        <v>6</v>
      </c>
      <c r="CO17" s="390">
        <v>7</v>
      </c>
      <c r="CP17" s="452"/>
      <c r="CQ17" s="390">
        <v>6</v>
      </c>
      <c r="CR17" s="390">
        <v>3</v>
      </c>
      <c r="CS17" s="390">
        <v>9</v>
      </c>
      <c r="CT17" s="390">
        <v>4</v>
      </c>
      <c r="CU17" s="390">
        <v>5</v>
      </c>
      <c r="CV17" s="390">
        <v>5</v>
      </c>
      <c r="CW17" s="390">
        <v>7</v>
      </c>
      <c r="CX17" s="390">
        <v>9</v>
      </c>
      <c r="CY17" s="390">
        <v>11</v>
      </c>
      <c r="CZ17" s="390">
        <v>7</v>
      </c>
      <c r="DA17" s="390">
        <v>3</v>
      </c>
      <c r="DB17" s="390">
        <v>4</v>
      </c>
      <c r="DC17" s="390">
        <v>9</v>
      </c>
      <c r="DD17" s="390">
        <v>5</v>
      </c>
      <c r="DE17" s="391">
        <v>6</v>
      </c>
      <c r="DF17" s="391">
        <v>7</v>
      </c>
      <c r="DG17" s="391">
        <v>9</v>
      </c>
      <c r="DH17" s="390">
        <v>8</v>
      </c>
      <c r="DI17" s="395">
        <v>4</v>
      </c>
      <c r="DJ17" s="397">
        <v>5</v>
      </c>
      <c r="DK17" s="399">
        <v>9</v>
      </c>
      <c r="DL17" s="390">
        <v>4</v>
      </c>
      <c r="DM17" s="400">
        <v>8</v>
      </c>
      <c r="DN17" s="411">
        <v>5</v>
      </c>
      <c r="DO17" s="403">
        <v>8</v>
      </c>
      <c r="DP17" s="406">
        <v>13</v>
      </c>
      <c r="DQ17" s="412">
        <v>3</v>
      </c>
      <c r="DR17" s="12">
        <v>13</v>
      </c>
      <c r="DS17" s="414">
        <v>5</v>
      </c>
      <c r="DT17" s="444">
        <v>7</v>
      </c>
      <c r="DU17" s="383">
        <f t="shared" si="0"/>
        <v>744</v>
      </c>
      <c r="DV17" s="383"/>
      <c r="DW17" s="383"/>
    </row>
    <row r="18" spans="1:131" x14ac:dyDescent="0.25">
      <c r="A18" s="380" t="s">
        <v>28</v>
      </c>
      <c r="B18" s="383">
        <v>6</v>
      </c>
      <c r="C18" s="383">
        <v>12</v>
      </c>
      <c r="D18" s="390">
        <v>3</v>
      </c>
      <c r="E18" s="390">
        <v>3</v>
      </c>
      <c r="F18" s="390">
        <v>5</v>
      </c>
      <c r="G18" s="390">
        <v>7</v>
      </c>
      <c r="H18" s="390">
        <v>3</v>
      </c>
      <c r="I18" s="390">
        <v>5</v>
      </c>
      <c r="J18" s="390">
        <v>4</v>
      </c>
      <c r="K18" s="390">
        <v>13</v>
      </c>
      <c r="L18" s="390">
        <v>7</v>
      </c>
      <c r="M18" s="390">
        <v>9</v>
      </c>
      <c r="N18" s="390">
        <v>4</v>
      </c>
      <c r="O18" s="390">
        <v>4</v>
      </c>
      <c r="P18" s="390">
        <v>6</v>
      </c>
      <c r="Q18" s="390">
        <v>4</v>
      </c>
      <c r="R18" s="390">
        <v>7</v>
      </c>
      <c r="S18" s="390">
        <v>8</v>
      </c>
      <c r="T18" s="390">
        <v>7</v>
      </c>
      <c r="U18" s="390">
        <v>4</v>
      </c>
      <c r="V18" s="390">
        <v>3</v>
      </c>
      <c r="W18" s="390">
        <v>5</v>
      </c>
      <c r="X18" s="390">
        <v>7</v>
      </c>
      <c r="Y18" s="390">
        <v>6</v>
      </c>
      <c r="Z18" s="390">
        <v>7</v>
      </c>
      <c r="AA18" s="390">
        <v>3</v>
      </c>
      <c r="AB18" s="390">
        <v>4</v>
      </c>
      <c r="AC18" s="390">
        <v>6</v>
      </c>
      <c r="AD18" s="390">
        <v>3</v>
      </c>
      <c r="AE18" s="390">
        <v>11</v>
      </c>
      <c r="AF18" s="390">
        <v>6</v>
      </c>
      <c r="AG18" s="452"/>
      <c r="AH18" s="390">
        <v>6</v>
      </c>
      <c r="AI18" s="390">
        <v>5</v>
      </c>
      <c r="AJ18" s="390">
        <v>2</v>
      </c>
      <c r="AK18" s="390">
        <v>9</v>
      </c>
      <c r="AL18" s="390">
        <v>5</v>
      </c>
      <c r="AM18" s="390">
        <v>6</v>
      </c>
      <c r="AN18" s="390">
        <v>4</v>
      </c>
      <c r="AO18" s="390">
        <v>4</v>
      </c>
      <c r="AP18" s="390">
        <v>6</v>
      </c>
      <c r="AQ18" s="390">
        <v>7</v>
      </c>
      <c r="AR18" s="390">
        <v>5</v>
      </c>
      <c r="AS18" s="390">
        <v>8</v>
      </c>
      <c r="AT18" s="383">
        <v>8</v>
      </c>
      <c r="AU18" s="390">
        <v>2</v>
      </c>
      <c r="AV18" s="390">
        <v>10</v>
      </c>
      <c r="AW18" s="390">
        <v>8</v>
      </c>
      <c r="AX18" s="390">
        <v>4</v>
      </c>
      <c r="AY18" s="390">
        <v>2</v>
      </c>
      <c r="AZ18" s="390">
        <v>9</v>
      </c>
      <c r="BA18" s="390">
        <v>9</v>
      </c>
      <c r="BB18" s="390">
        <v>6</v>
      </c>
      <c r="BC18" s="390">
        <v>8</v>
      </c>
      <c r="BD18" s="390">
        <v>5</v>
      </c>
      <c r="BE18" s="390">
        <v>5</v>
      </c>
      <c r="BF18" s="390">
        <v>2</v>
      </c>
      <c r="BG18" s="390">
        <v>4</v>
      </c>
      <c r="BH18" s="390">
        <v>5</v>
      </c>
      <c r="BI18" s="390">
        <v>7</v>
      </c>
      <c r="BJ18" s="452"/>
      <c r="BK18" s="390">
        <v>3</v>
      </c>
      <c r="BL18" s="390">
        <v>7</v>
      </c>
      <c r="BM18" s="390">
        <v>6</v>
      </c>
      <c r="BN18" s="390">
        <v>3</v>
      </c>
      <c r="BO18" s="390">
        <v>6</v>
      </c>
      <c r="BP18" s="390">
        <v>3</v>
      </c>
      <c r="BQ18" s="390">
        <v>9</v>
      </c>
      <c r="BR18" s="390">
        <v>8</v>
      </c>
      <c r="BS18" s="390">
        <v>3</v>
      </c>
      <c r="BT18" s="390">
        <v>6</v>
      </c>
      <c r="BU18" s="390">
        <v>7</v>
      </c>
      <c r="BV18" s="390">
        <v>6</v>
      </c>
      <c r="BW18" s="390">
        <v>8</v>
      </c>
      <c r="BX18" s="390">
        <v>10</v>
      </c>
      <c r="BY18" s="390">
        <v>5</v>
      </c>
      <c r="BZ18" s="390">
        <v>6</v>
      </c>
      <c r="CA18" s="390">
        <v>8</v>
      </c>
      <c r="CB18" s="390">
        <v>6</v>
      </c>
      <c r="CC18" s="390">
        <v>6</v>
      </c>
      <c r="CD18" s="390">
        <v>6</v>
      </c>
      <c r="CE18" s="390">
        <v>9</v>
      </c>
      <c r="CF18" s="390">
        <v>2</v>
      </c>
      <c r="CG18" s="390">
        <v>6</v>
      </c>
      <c r="CH18" s="390">
        <v>7</v>
      </c>
      <c r="CI18" s="390">
        <v>6</v>
      </c>
      <c r="CJ18" s="390">
        <v>7</v>
      </c>
      <c r="CK18" s="390">
        <v>7</v>
      </c>
      <c r="CL18" s="390">
        <v>4</v>
      </c>
      <c r="CM18" s="390">
        <v>6</v>
      </c>
      <c r="CN18" s="390">
        <v>6</v>
      </c>
      <c r="CO18" s="390">
        <v>10</v>
      </c>
      <c r="CP18" s="452"/>
      <c r="CQ18" s="390">
        <v>2</v>
      </c>
      <c r="CR18" s="390">
        <v>3</v>
      </c>
      <c r="CS18" s="390">
        <v>15</v>
      </c>
      <c r="CT18" s="390">
        <v>3</v>
      </c>
      <c r="CU18" s="390">
        <v>5</v>
      </c>
      <c r="CV18" s="390">
        <v>5</v>
      </c>
      <c r="CW18" s="390">
        <v>9</v>
      </c>
      <c r="CX18" s="390">
        <v>12</v>
      </c>
      <c r="CY18" s="390">
        <v>11</v>
      </c>
      <c r="CZ18" s="390">
        <v>8</v>
      </c>
      <c r="DA18" s="390">
        <v>7</v>
      </c>
      <c r="DB18" s="390">
        <v>7</v>
      </c>
      <c r="DC18" s="390">
        <v>6</v>
      </c>
      <c r="DD18" s="390">
        <v>5</v>
      </c>
      <c r="DE18" s="391">
        <v>6</v>
      </c>
      <c r="DF18" s="391">
        <v>4</v>
      </c>
      <c r="DG18" s="391">
        <v>10</v>
      </c>
      <c r="DH18" s="390">
        <v>6</v>
      </c>
      <c r="DI18" s="395">
        <v>7</v>
      </c>
      <c r="DJ18" s="397">
        <v>6</v>
      </c>
      <c r="DK18" s="399">
        <v>8</v>
      </c>
      <c r="DL18" s="390">
        <v>6</v>
      </c>
      <c r="DM18" s="400">
        <v>1</v>
      </c>
      <c r="DN18" s="411">
        <v>7</v>
      </c>
      <c r="DO18" s="403">
        <v>7</v>
      </c>
      <c r="DP18" s="406">
        <v>5</v>
      </c>
      <c r="DQ18" s="412">
        <v>4</v>
      </c>
      <c r="DR18" s="12">
        <v>6</v>
      </c>
      <c r="DS18" s="414">
        <v>5</v>
      </c>
      <c r="DT18" s="444">
        <v>8</v>
      </c>
      <c r="DU18" s="383">
        <f t="shared" si="0"/>
        <v>729</v>
      </c>
      <c r="DV18" s="383"/>
      <c r="DW18" s="383"/>
    </row>
    <row r="19" spans="1:131" x14ac:dyDescent="0.25">
      <c r="A19" s="380" t="s">
        <v>29</v>
      </c>
      <c r="B19" s="383">
        <v>11</v>
      </c>
      <c r="C19" s="383">
        <v>7</v>
      </c>
      <c r="D19" s="390">
        <v>9</v>
      </c>
      <c r="E19" s="390">
        <v>5</v>
      </c>
      <c r="F19" s="390">
        <v>10</v>
      </c>
      <c r="G19" s="390">
        <v>8</v>
      </c>
      <c r="H19" s="390">
        <v>8</v>
      </c>
      <c r="I19" s="390">
        <v>7</v>
      </c>
      <c r="J19" s="390">
        <v>6</v>
      </c>
      <c r="K19" s="390">
        <v>5</v>
      </c>
      <c r="L19" s="390">
        <v>5</v>
      </c>
      <c r="M19" s="390">
        <v>13</v>
      </c>
      <c r="N19" s="390">
        <v>8</v>
      </c>
      <c r="O19" s="390">
        <v>9</v>
      </c>
      <c r="P19" s="390">
        <v>7</v>
      </c>
      <c r="Q19" s="390">
        <v>4</v>
      </c>
      <c r="R19" s="390">
        <v>4</v>
      </c>
      <c r="S19" s="390">
        <v>8</v>
      </c>
      <c r="T19" s="390">
        <v>3</v>
      </c>
      <c r="U19" s="390">
        <v>17</v>
      </c>
      <c r="V19" s="390">
        <v>7</v>
      </c>
      <c r="W19" s="390">
        <v>13</v>
      </c>
      <c r="X19" s="390">
        <v>3</v>
      </c>
      <c r="Y19" s="390">
        <v>7</v>
      </c>
      <c r="Z19" s="390">
        <v>17</v>
      </c>
      <c r="AA19" s="390">
        <v>1</v>
      </c>
      <c r="AB19" s="390">
        <v>8</v>
      </c>
      <c r="AC19" s="390">
        <v>7</v>
      </c>
      <c r="AD19" s="390">
        <v>6</v>
      </c>
      <c r="AE19" s="390">
        <v>10</v>
      </c>
      <c r="AF19" s="390">
        <v>10</v>
      </c>
      <c r="AG19" s="452"/>
      <c r="AH19" s="390">
        <v>7</v>
      </c>
      <c r="AI19" s="390">
        <v>6</v>
      </c>
      <c r="AJ19" s="390">
        <v>5</v>
      </c>
      <c r="AK19" s="390">
        <v>3</v>
      </c>
      <c r="AL19" s="390">
        <v>6</v>
      </c>
      <c r="AM19" s="390">
        <v>5</v>
      </c>
      <c r="AN19" s="390">
        <v>4</v>
      </c>
      <c r="AO19" s="390">
        <v>4</v>
      </c>
      <c r="AP19" s="390">
        <v>6</v>
      </c>
      <c r="AQ19" s="390">
        <v>2</v>
      </c>
      <c r="AR19" s="390">
        <v>12</v>
      </c>
      <c r="AS19" s="390">
        <v>5</v>
      </c>
      <c r="AT19" s="383">
        <v>5</v>
      </c>
      <c r="AU19" s="390">
        <v>5</v>
      </c>
      <c r="AV19" s="390">
        <v>5</v>
      </c>
      <c r="AW19" s="390">
        <v>7</v>
      </c>
      <c r="AX19" s="390">
        <v>8</v>
      </c>
      <c r="AY19" s="390">
        <v>18</v>
      </c>
      <c r="AZ19" s="390">
        <v>10</v>
      </c>
      <c r="BA19" s="390">
        <v>6</v>
      </c>
      <c r="BB19" s="390">
        <v>3</v>
      </c>
      <c r="BC19" s="390">
        <v>12</v>
      </c>
      <c r="BD19" s="390">
        <v>7</v>
      </c>
      <c r="BE19" s="390">
        <v>6</v>
      </c>
      <c r="BF19" s="390">
        <v>12</v>
      </c>
      <c r="BG19" s="390">
        <v>2</v>
      </c>
      <c r="BH19" s="390">
        <v>5</v>
      </c>
      <c r="BI19" s="390">
        <v>4</v>
      </c>
      <c r="BJ19" s="452"/>
      <c r="BK19" s="390">
        <v>5</v>
      </c>
      <c r="BL19" s="390">
        <v>7</v>
      </c>
      <c r="BM19" s="390">
        <v>9</v>
      </c>
      <c r="BN19" s="390">
        <v>6</v>
      </c>
      <c r="BO19" s="390">
        <v>2</v>
      </c>
      <c r="BP19" s="390">
        <v>9</v>
      </c>
      <c r="BQ19" s="390">
        <v>5</v>
      </c>
      <c r="BR19" s="390">
        <v>9</v>
      </c>
      <c r="BS19" s="390">
        <v>6</v>
      </c>
      <c r="BT19" s="390">
        <v>7</v>
      </c>
      <c r="BU19" s="390">
        <v>2</v>
      </c>
      <c r="BV19" s="390">
        <v>7</v>
      </c>
      <c r="BW19" s="390">
        <v>13</v>
      </c>
      <c r="BX19" s="390">
        <v>3</v>
      </c>
      <c r="BY19" s="390">
        <v>11</v>
      </c>
      <c r="BZ19" s="390">
        <v>9</v>
      </c>
      <c r="CA19" s="390">
        <v>10</v>
      </c>
      <c r="CB19" s="390">
        <v>9</v>
      </c>
      <c r="CC19" s="390">
        <v>7</v>
      </c>
      <c r="CD19" s="390">
        <v>11</v>
      </c>
      <c r="CE19" s="390">
        <v>6</v>
      </c>
      <c r="CF19" s="390">
        <v>11</v>
      </c>
      <c r="CG19" s="390">
        <v>9</v>
      </c>
      <c r="CH19" s="390">
        <v>4</v>
      </c>
      <c r="CI19" s="390">
        <v>8</v>
      </c>
      <c r="CJ19" s="390">
        <v>12</v>
      </c>
      <c r="CK19" s="390">
        <v>0</v>
      </c>
      <c r="CL19" s="390">
        <v>6</v>
      </c>
      <c r="CM19" s="390">
        <v>7</v>
      </c>
      <c r="CN19" s="390">
        <v>9</v>
      </c>
      <c r="CO19" s="390">
        <v>13</v>
      </c>
      <c r="CP19" s="452"/>
      <c r="CQ19" s="390">
        <v>7</v>
      </c>
      <c r="CR19" s="390">
        <v>7</v>
      </c>
      <c r="CS19" s="390">
        <v>8</v>
      </c>
      <c r="CT19" s="390">
        <v>1</v>
      </c>
      <c r="CU19" s="390">
        <v>3</v>
      </c>
      <c r="CV19" s="390">
        <v>5</v>
      </c>
      <c r="CW19" s="390">
        <v>16</v>
      </c>
      <c r="CX19" s="390">
        <v>20</v>
      </c>
      <c r="CY19" s="390">
        <v>8</v>
      </c>
      <c r="CZ19" s="390">
        <v>5</v>
      </c>
      <c r="DA19" s="390">
        <v>3</v>
      </c>
      <c r="DB19" s="390">
        <v>19</v>
      </c>
      <c r="DC19" s="390">
        <v>8</v>
      </c>
      <c r="DD19" s="390">
        <v>11</v>
      </c>
      <c r="DE19" s="391">
        <v>7</v>
      </c>
      <c r="DF19" s="391">
        <v>5</v>
      </c>
      <c r="DG19" s="391">
        <v>8</v>
      </c>
      <c r="DH19" s="390">
        <v>0</v>
      </c>
      <c r="DI19" s="395">
        <v>10</v>
      </c>
      <c r="DJ19" s="397">
        <v>9</v>
      </c>
      <c r="DK19" s="399">
        <v>11</v>
      </c>
      <c r="DL19" s="390">
        <v>13</v>
      </c>
      <c r="DM19" s="400">
        <v>3</v>
      </c>
      <c r="DN19" s="411">
        <v>10</v>
      </c>
      <c r="DO19" s="403">
        <v>9</v>
      </c>
      <c r="DP19" s="406">
        <v>7</v>
      </c>
      <c r="DQ19" s="412">
        <v>4</v>
      </c>
      <c r="DR19" s="12">
        <v>5</v>
      </c>
      <c r="DS19" s="414">
        <v>11</v>
      </c>
      <c r="DT19" s="444">
        <v>7</v>
      </c>
      <c r="DU19" s="383">
        <f t="shared" si="0"/>
        <v>895</v>
      </c>
      <c r="DV19" s="383"/>
      <c r="DW19" s="383"/>
    </row>
    <row r="20" spans="1:131" x14ac:dyDescent="0.25">
      <c r="A20" s="380" t="s">
        <v>30</v>
      </c>
      <c r="B20" s="383">
        <v>10</v>
      </c>
      <c r="C20" s="383">
        <v>6</v>
      </c>
      <c r="D20" s="390">
        <v>5</v>
      </c>
      <c r="E20" s="390">
        <v>6</v>
      </c>
      <c r="F20" s="390">
        <v>11</v>
      </c>
      <c r="G20" s="390">
        <v>3</v>
      </c>
      <c r="H20" s="390">
        <v>14</v>
      </c>
      <c r="I20" s="390">
        <v>4</v>
      </c>
      <c r="J20" s="390">
        <v>8</v>
      </c>
      <c r="K20" s="390">
        <v>5</v>
      </c>
      <c r="L20" s="390">
        <v>5</v>
      </c>
      <c r="M20" s="390">
        <v>7</v>
      </c>
      <c r="N20" s="390">
        <v>3</v>
      </c>
      <c r="O20" s="390">
        <v>10</v>
      </c>
      <c r="P20" s="390">
        <v>9</v>
      </c>
      <c r="Q20" s="390">
        <v>5</v>
      </c>
      <c r="R20" s="390">
        <v>4</v>
      </c>
      <c r="S20" s="390">
        <v>2</v>
      </c>
      <c r="T20" s="390">
        <v>8</v>
      </c>
      <c r="U20" s="390">
        <v>6</v>
      </c>
      <c r="V20" s="390">
        <v>2</v>
      </c>
      <c r="W20" s="390">
        <v>8</v>
      </c>
      <c r="X20" s="390">
        <v>3</v>
      </c>
      <c r="Y20" s="390">
        <v>9</v>
      </c>
      <c r="Z20" s="390">
        <v>12</v>
      </c>
      <c r="AA20" s="390">
        <v>5</v>
      </c>
      <c r="AB20" s="390">
        <v>9</v>
      </c>
      <c r="AC20" s="390">
        <v>2</v>
      </c>
      <c r="AD20" s="390">
        <v>12</v>
      </c>
      <c r="AE20" s="390">
        <v>4</v>
      </c>
      <c r="AF20" s="390">
        <v>7</v>
      </c>
      <c r="AG20" s="452"/>
      <c r="AH20" s="390">
        <v>7</v>
      </c>
      <c r="AI20" s="390">
        <v>3</v>
      </c>
      <c r="AJ20" s="390">
        <v>7</v>
      </c>
      <c r="AK20" s="390">
        <v>6</v>
      </c>
      <c r="AL20" s="390">
        <v>5</v>
      </c>
      <c r="AM20" s="390">
        <v>6</v>
      </c>
      <c r="AN20" s="390">
        <v>6</v>
      </c>
      <c r="AO20" s="390">
        <v>6</v>
      </c>
      <c r="AP20" s="390">
        <v>4</v>
      </c>
      <c r="AQ20" s="390">
        <v>9</v>
      </c>
      <c r="AR20" s="390">
        <v>9</v>
      </c>
      <c r="AS20" s="390">
        <v>1</v>
      </c>
      <c r="AT20" s="383">
        <v>9</v>
      </c>
      <c r="AU20" s="390">
        <v>3</v>
      </c>
      <c r="AV20" s="390">
        <v>9</v>
      </c>
      <c r="AW20" s="390">
        <v>3</v>
      </c>
      <c r="AX20" s="390">
        <v>3</v>
      </c>
      <c r="AY20" s="390">
        <v>12</v>
      </c>
      <c r="AZ20" s="390">
        <v>7</v>
      </c>
      <c r="BA20" s="390">
        <v>7</v>
      </c>
      <c r="BB20" s="390">
        <v>8</v>
      </c>
      <c r="BC20" s="390">
        <v>9</v>
      </c>
      <c r="BD20" s="390">
        <v>7</v>
      </c>
      <c r="BE20" s="390">
        <v>8</v>
      </c>
      <c r="BF20" s="390">
        <v>3</v>
      </c>
      <c r="BG20" s="390">
        <v>10</v>
      </c>
      <c r="BH20" s="390">
        <v>4</v>
      </c>
      <c r="BI20" s="390">
        <v>3</v>
      </c>
      <c r="BJ20" s="452"/>
      <c r="BK20" s="390">
        <v>7</v>
      </c>
      <c r="BL20" s="390">
        <v>9</v>
      </c>
      <c r="BM20" s="390">
        <v>10</v>
      </c>
      <c r="BN20" s="390">
        <v>10</v>
      </c>
      <c r="BO20" s="390">
        <v>0</v>
      </c>
      <c r="BP20" s="390">
        <v>8</v>
      </c>
      <c r="BQ20" s="390">
        <v>5</v>
      </c>
      <c r="BR20" s="390">
        <v>5</v>
      </c>
      <c r="BS20" s="390">
        <v>9</v>
      </c>
      <c r="BT20" s="390">
        <v>5</v>
      </c>
      <c r="BU20" s="390">
        <v>1</v>
      </c>
      <c r="BV20" s="390">
        <v>5</v>
      </c>
      <c r="BW20" s="390">
        <v>6</v>
      </c>
      <c r="BX20" s="390">
        <v>4</v>
      </c>
      <c r="BY20" s="390">
        <v>5</v>
      </c>
      <c r="BZ20" s="390">
        <v>3</v>
      </c>
      <c r="CA20" s="390">
        <v>13</v>
      </c>
      <c r="CB20" s="390">
        <v>10</v>
      </c>
      <c r="CC20" s="390">
        <v>10</v>
      </c>
      <c r="CD20" s="390">
        <v>3</v>
      </c>
      <c r="CE20" s="390">
        <v>7</v>
      </c>
      <c r="CF20" s="390">
        <v>9</v>
      </c>
      <c r="CG20" s="390">
        <v>5</v>
      </c>
      <c r="CH20" s="390">
        <v>9</v>
      </c>
      <c r="CI20" s="390">
        <v>9</v>
      </c>
      <c r="CJ20" s="390">
        <v>13</v>
      </c>
      <c r="CK20" s="390">
        <v>9</v>
      </c>
      <c r="CL20" s="390">
        <v>8</v>
      </c>
      <c r="CM20" s="390">
        <v>8</v>
      </c>
      <c r="CN20" s="390">
        <v>9</v>
      </c>
      <c r="CO20" s="390">
        <v>11</v>
      </c>
      <c r="CP20" s="452"/>
      <c r="CQ20" s="390">
        <v>5</v>
      </c>
      <c r="CR20" s="390">
        <v>4</v>
      </c>
      <c r="CS20" s="390">
        <v>11</v>
      </c>
      <c r="CT20" s="390">
        <v>9</v>
      </c>
      <c r="CU20" s="390">
        <v>9</v>
      </c>
      <c r="CV20" s="390">
        <v>6</v>
      </c>
      <c r="CW20" s="390">
        <v>6</v>
      </c>
      <c r="CX20" s="390">
        <v>7</v>
      </c>
      <c r="CY20" s="390">
        <v>7</v>
      </c>
      <c r="CZ20" s="390">
        <v>14</v>
      </c>
      <c r="DA20" s="390">
        <v>4</v>
      </c>
      <c r="DB20" s="390">
        <v>8</v>
      </c>
      <c r="DC20" s="390">
        <v>8</v>
      </c>
      <c r="DD20" s="390">
        <v>4</v>
      </c>
      <c r="DE20" s="391">
        <v>7</v>
      </c>
      <c r="DF20" s="391">
        <v>5</v>
      </c>
      <c r="DG20" s="391">
        <v>6</v>
      </c>
      <c r="DH20" s="390">
        <v>7</v>
      </c>
      <c r="DI20" s="395">
        <v>3</v>
      </c>
      <c r="DJ20" s="397">
        <v>4</v>
      </c>
      <c r="DK20" s="399">
        <v>3</v>
      </c>
      <c r="DL20" s="390">
        <v>9</v>
      </c>
      <c r="DM20" s="400">
        <v>9</v>
      </c>
      <c r="DN20" s="411">
        <v>5</v>
      </c>
      <c r="DO20" s="403">
        <v>13</v>
      </c>
      <c r="DP20" s="406">
        <v>3</v>
      </c>
      <c r="DQ20" s="412">
        <v>9</v>
      </c>
      <c r="DR20" s="12">
        <v>11</v>
      </c>
      <c r="DS20" s="414">
        <v>10</v>
      </c>
      <c r="DT20" s="444">
        <v>10</v>
      </c>
      <c r="DU20" s="383">
        <f t="shared" si="0"/>
        <v>819</v>
      </c>
      <c r="DV20" s="383"/>
      <c r="DW20" s="383"/>
    </row>
    <row r="21" spans="1:131" x14ac:dyDescent="0.25">
      <c r="A21" s="380" t="s">
        <v>31</v>
      </c>
      <c r="B21" s="383">
        <v>6</v>
      </c>
      <c r="C21" s="383">
        <v>9</v>
      </c>
      <c r="D21" s="390">
        <v>2</v>
      </c>
      <c r="E21" s="390">
        <v>6</v>
      </c>
      <c r="F21" s="390">
        <v>4</v>
      </c>
      <c r="G21" s="390">
        <v>3</v>
      </c>
      <c r="H21" s="390">
        <v>13</v>
      </c>
      <c r="I21" s="390">
        <v>14</v>
      </c>
      <c r="J21" s="390">
        <v>6</v>
      </c>
      <c r="K21" s="390">
        <v>3</v>
      </c>
      <c r="L21" s="390">
        <v>3</v>
      </c>
      <c r="M21" s="390">
        <v>10</v>
      </c>
      <c r="N21" s="390">
        <v>8</v>
      </c>
      <c r="O21" s="390">
        <v>10</v>
      </c>
      <c r="P21" s="390">
        <v>10</v>
      </c>
      <c r="Q21" s="390">
        <v>5</v>
      </c>
      <c r="R21" s="390">
        <v>4</v>
      </c>
      <c r="S21" s="390">
        <v>4</v>
      </c>
      <c r="T21" s="390">
        <v>6</v>
      </c>
      <c r="U21" s="390">
        <v>12</v>
      </c>
      <c r="V21" s="390">
        <v>5</v>
      </c>
      <c r="W21" s="390">
        <v>4</v>
      </c>
      <c r="X21" s="390">
        <v>2</v>
      </c>
      <c r="Y21" s="390">
        <v>10</v>
      </c>
      <c r="Z21" s="390">
        <v>1</v>
      </c>
      <c r="AA21" s="390">
        <v>6</v>
      </c>
      <c r="AB21" s="390">
        <v>7</v>
      </c>
      <c r="AC21" s="390">
        <v>8</v>
      </c>
      <c r="AD21" s="390">
        <v>9</v>
      </c>
      <c r="AE21" s="390">
        <v>1</v>
      </c>
      <c r="AF21" s="390">
        <v>2</v>
      </c>
      <c r="AG21" s="452"/>
      <c r="AH21" s="390">
        <v>4</v>
      </c>
      <c r="AI21" s="390">
        <v>9</v>
      </c>
      <c r="AJ21" s="390">
        <v>4</v>
      </c>
      <c r="AK21" s="390">
        <v>4</v>
      </c>
      <c r="AL21" s="390">
        <v>3</v>
      </c>
      <c r="AM21" s="390">
        <v>6</v>
      </c>
      <c r="AN21" s="390">
        <v>6</v>
      </c>
      <c r="AO21" s="390">
        <v>6</v>
      </c>
      <c r="AP21" s="390">
        <v>2</v>
      </c>
      <c r="AQ21" s="390">
        <v>3</v>
      </c>
      <c r="AR21" s="390">
        <v>3</v>
      </c>
      <c r="AS21" s="390">
        <v>9</v>
      </c>
      <c r="AT21" s="383">
        <v>1</v>
      </c>
      <c r="AU21" s="390">
        <v>4</v>
      </c>
      <c r="AV21" s="390">
        <v>7</v>
      </c>
      <c r="AW21" s="390">
        <v>14</v>
      </c>
      <c r="AX21" s="390">
        <v>10</v>
      </c>
      <c r="AY21" s="390">
        <v>8</v>
      </c>
      <c r="AZ21" s="390">
        <v>4</v>
      </c>
      <c r="BA21" s="390">
        <v>4</v>
      </c>
      <c r="BB21" s="390">
        <v>6</v>
      </c>
      <c r="BC21" s="390">
        <v>6</v>
      </c>
      <c r="BD21" s="390">
        <v>8</v>
      </c>
      <c r="BE21" s="390">
        <v>6</v>
      </c>
      <c r="BF21" s="390">
        <v>5</v>
      </c>
      <c r="BG21" s="390">
        <v>12</v>
      </c>
      <c r="BH21" s="390">
        <v>0</v>
      </c>
      <c r="BI21" s="390">
        <v>9</v>
      </c>
      <c r="BJ21" s="452"/>
      <c r="BK21" s="390">
        <v>18</v>
      </c>
      <c r="BL21" s="390">
        <v>3</v>
      </c>
      <c r="BM21" s="390">
        <v>7</v>
      </c>
      <c r="BN21" s="390">
        <v>5</v>
      </c>
      <c r="BO21" s="390">
        <v>6</v>
      </c>
      <c r="BP21" s="390">
        <v>6</v>
      </c>
      <c r="BQ21" s="390">
        <v>3</v>
      </c>
      <c r="BR21" s="390">
        <v>8</v>
      </c>
      <c r="BS21" s="390">
        <v>6</v>
      </c>
      <c r="BT21" s="390">
        <v>6</v>
      </c>
      <c r="BU21" s="390">
        <v>9</v>
      </c>
      <c r="BV21" s="390">
        <v>9</v>
      </c>
      <c r="BW21" s="390">
        <v>2</v>
      </c>
      <c r="BX21" s="390">
        <v>6</v>
      </c>
      <c r="BY21" s="390">
        <v>12</v>
      </c>
      <c r="BZ21" s="390">
        <v>9</v>
      </c>
      <c r="CA21" s="390">
        <v>8</v>
      </c>
      <c r="CB21" s="390">
        <v>6</v>
      </c>
      <c r="CC21" s="390">
        <v>4</v>
      </c>
      <c r="CD21" s="390">
        <v>9</v>
      </c>
      <c r="CE21" s="390">
        <v>14</v>
      </c>
      <c r="CF21" s="390">
        <v>10</v>
      </c>
      <c r="CG21" s="390">
        <v>3</v>
      </c>
      <c r="CH21" s="390">
        <v>5</v>
      </c>
      <c r="CI21" s="390">
        <v>4</v>
      </c>
      <c r="CJ21" s="390">
        <v>2</v>
      </c>
      <c r="CK21" s="390">
        <v>7</v>
      </c>
      <c r="CL21" s="390">
        <v>6</v>
      </c>
      <c r="CM21" s="390">
        <v>11</v>
      </c>
      <c r="CN21" s="390">
        <v>7</v>
      </c>
      <c r="CO21" s="390">
        <v>7</v>
      </c>
      <c r="CP21" s="452"/>
      <c r="CQ21" s="390">
        <v>5</v>
      </c>
      <c r="CR21" s="390">
        <v>7</v>
      </c>
      <c r="CS21" s="390">
        <v>7</v>
      </c>
      <c r="CT21" s="390">
        <v>7</v>
      </c>
      <c r="CU21" s="390">
        <v>8</v>
      </c>
      <c r="CV21" s="390">
        <v>4</v>
      </c>
      <c r="CW21" s="390">
        <v>4</v>
      </c>
      <c r="CX21" s="390">
        <v>14</v>
      </c>
      <c r="CY21" s="390">
        <v>12</v>
      </c>
      <c r="CZ21" s="390">
        <v>14</v>
      </c>
      <c r="DA21" s="390">
        <v>7</v>
      </c>
      <c r="DB21" s="390">
        <v>7</v>
      </c>
      <c r="DC21" s="390">
        <v>8</v>
      </c>
      <c r="DD21" s="390">
        <v>14</v>
      </c>
      <c r="DE21" s="391">
        <v>15</v>
      </c>
      <c r="DF21" s="391">
        <v>4</v>
      </c>
      <c r="DG21" s="391">
        <v>7</v>
      </c>
      <c r="DH21" s="390">
        <v>5</v>
      </c>
      <c r="DI21" s="395">
        <v>9</v>
      </c>
      <c r="DJ21" s="397">
        <v>8</v>
      </c>
      <c r="DK21" s="399">
        <v>9</v>
      </c>
      <c r="DL21" s="390">
        <v>8</v>
      </c>
      <c r="DM21" s="400">
        <v>8</v>
      </c>
      <c r="DN21" s="411">
        <v>8</v>
      </c>
      <c r="DO21" s="403">
        <v>13</v>
      </c>
      <c r="DP21" s="406">
        <v>11</v>
      </c>
      <c r="DQ21" s="412">
        <v>5</v>
      </c>
      <c r="DR21" s="12">
        <v>7</v>
      </c>
      <c r="DS21" s="414">
        <v>5</v>
      </c>
      <c r="DT21" s="444">
        <v>3</v>
      </c>
      <c r="DU21" s="383">
        <f t="shared" si="0"/>
        <v>817</v>
      </c>
      <c r="DV21" s="383"/>
      <c r="DW21" s="383"/>
    </row>
    <row r="22" spans="1:131" x14ac:dyDescent="0.25">
      <c r="A22" s="380" t="s">
        <v>32</v>
      </c>
      <c r="B22" s="383">
        <v>8</v>
      </c>
      <c r="C22" s="383">
        <v>8</v>
      </c>
      <c r="D22" s="390">
        <v>3</v>
      </c>
      <c r="E22" s="390">
        <v>8</v>
      </c>
      <c r="F22" s="390">
        <v>7</v>
      </c>
      <c r="G22" s="390">
        <v>10</v>
      </c>
      <c r="H22" s="390">
        <v>9</v>
      </c>
      <c r="I22" s="390">
        <v>18</v>
      </c>
      <c r="J22" s="390">
        <v>6</v>
      </c>
      <c r="K22" s="390">
        <v>8</v>
      </c>
      <c r="L22" s="390">
        <v>8</v>
      </c>
      <c r="M22" s="390">
        <v>5</v>
      </c>
      <c r="N22" s="390">
        <v>14</v>
      </c>
      <c r="O22" s="390">
        <v>12</v>
      </c>
      <c r="P22" s="390">
        <v>6</v>
      </c>
      <c r="Q22" s="390">
        <v>4</v>
      </c>
      <c r="R22" s="390">
        <v>8</v>
      </c>
      <c r="S22" s="390">
        <v>4</v>
      </c>
      <c r="T22" s="390">
        <v>14</v>
      </c>
      <c r="U22" s="390">
        <v>12</v>
      </c>
      <c r="V22" s="390">
        <v>9</v>
      </c>
      <c r="W22" s="390">
        <v>5</v>
      </c>
      <c r="X22" s="390">
        <v>1</v>
      </c>
      <c r="Y22" s="390">
        <v>6</v>
      </c>
      <c r="Z22" s="390">
        <v>13</v>
      </c>
      <c r="AA22" s="390">
        <v>4</v>
      </c>
      <c r="AB22" s="390">
        <v>7</v>
      </c>
      <c r="AC22" s="390">
        <v>7</v>
      </c>
      <c r="AD22" s="390">
        <v>8</v>
      </c>
      <c r="AE22" s="390">
        <v>4</v>
      </c>
      <c r="AF22" s="390">
        <v>6</v>
      </c>
      <c r="AG22" s="452"/>
      <c r="AH22" s="390">
        <v>13</v>
      </c>
      <c r="AI22" s="390">
        <v>8</v>
      </c>
      <c r="AJ22" s="390">
        <v>5</v>
      </c>
      <c r="AK22" s="390">
        <v>12</v>
      </c>
      <c r="AL22" s="390">
        <v>4</v>
      </c>
      <c r="AM22" s="390">
        <v>6</v>
      </c>
      <c r="AN22" s="390">
        <v>6</v>
      </c>
      <c r="AO22" s="390">
        <v>6</v>
      </c>
      <c r="AP22" s="390">
        <v>5</v>
      </c>
      <c r="AQ22" s="390">
        <v>5</v>
      </c>
      <c r="AR22" s="390">
        <v>6</v>
      </c>
      <c r="AS22" s="390">
        <v>7</v>
      </c>
      <c r="AT22" s="383">
        <v>8</v>
      </c>
      <c r="AU22" s="390">
        <v>8</v>
      </c>
      <c r="AV22" s="390">
        <v>18</v>
      </c>
      <c r="AW22" s="390">
        <v>14</v>
      </c>
      <c r="AX22" s="390">
        <v>7</v>
      </c>
      <c r="AY22" s="390">
        <v>10</v>
      </c>
      <c r="AZ22" s="390">
        <v>10</v>
      </c>
      <c r="BA22" s="390">
        <v>5</v>
      </c>
      <c r="BB22" s="390">
        <v>6</v>
      </c>
      <c r="BC22" s="390">
        <v>10</v>
      </c>
      <c r="BD22" s="390">
        <v>9</v>
      </c>
      <c r="BE22" s="390">
        <v>9</v>
      </c>
      <c r="BF22" s="390">
        <v>10</v>
      </c>
      <c r="BG22" s="390">
        <v>7</v>
      </c>
      <c r="BH22" s="390">
        <v>4</v>
      </c>
      <c r="BI22" s="390">
        <v>6</v>
      </c>
      <c r="BJ22" s="452"/>
      <c r="BK22" s="390">
        <v>6</v>
      </c>
      <c r="BL22" s="390">
        <v>6</v>
      </c>
      <c r="BM22" s="390">
        <v>22</v>
      </c>
      <c r="BN22" s="390">
        <v>3</v>
      </c>
      <c r="BO22" s="390">
        <v>8</v>
      </c>
      <c r="BP22" s="390">
        <v>10</v>
      </c>
      <c r="BQ22" s="390">
        <v>6</v>
      </c>
      <c r="BR22" s="390">
        <v>13</v>
      </c>
      <c r="BS22" s="390">
        <v>2</v>
      </c>
      <c r="BT22" s="390">
        <v>13</v>
      </c>
      <c r="BU22" s="390">
        <v>11</v>
      </c>
      <c r="BV22" s="390">
        <v>10</v>
      </c>
      <c r="BW22" s="390">
        <v>14</v>
      </c>
      <c r="BX22" s="390">
        <v>9</v>
      </c>
      <c r="BY22" s="390">
        <v>13</v>
      </c>
      <c r="BZ22" s="390">
        <v>7</v>
      </c>
      <c r="CA22" s="390">
        <v>11</v>
      </c>
      <c r="CB22" s="390">
        <v>11</v>
      </c>
      <c r="CC22" s="390">
        <v>6</v>
      </c>
      <c r="CD22" s="390">
        <v>3</v>
      </c>
      <c r="CE22" s="390">
        <v>3</v>
      </c>
      <c r="CF22" s="390">
        <v>5</v>
      </c>
      <c r="CG22" s="390">
        <v>2</v>
      </c>
      <c r="CH22" s="390">
        <v>15</v>
      </c>
      <c r="CI22" s="390">
        <v>11</v>
      </c>
      <c r="CJ22" s="390">
        <v>10</v>
      </c>
      <c r="CK22" s="390">
        <v>7</v>
      </c>
      <c r="CL22" s="390">
        <v>4</v>
      </c>
      <c r="CM22" s="390">
        <v>9</v>
      </c>
      <c r="CN22" s="390">
        <v>10</v>
      </c>
      <c r="CO22" s="390">
        <v>15</v>
      </c>
      <c r="CP22" s="452"/>
      <c r="CQ22" s="390">
        <v>5</v>
      </c>
      <c r="CR22" s="390">
        <v>1</v>
      </c>
      <c r="CS22" s="390">
        <v>7</v>
      </c>
      <c r="CT22" s="390">
        <v>11</v>
      </c>
      <c r="CU22" s="390">
        <v>14</v>
      </c>
      <c r="CV22" s="390">
        <v>7</v>
      </c>
      <c r="CW22" s="390">
        <v>13</v>
      </c>
      <c r="CX22" s="390">
        <v>4</v>
      </c>
      <c r="CY22" s="390">
        <v>6</v>
      </c>
      <c r="CZ22" s="390">
        <v>11</v>
      </c>
      <c r="DA22" s="390">
        <v>6</v>
      </c>
      <c r="DB22" s="390">
        <v>15</v>
      </c>
      <c r="DC22" s="390">
        <v>5</v>
      </c>
      <c r="DD22" s="390">
        <v>11</v>
      </c>
      <c r="DE22" s="391">
        <v>17</v>
      </c>
      <c r="DF22" s="391">
        <v>6</v>
      </c>
      <c r="DG22" s="391">
        <v>5</v>
      </c>
      <c r="DH22" s="390">
        <v>8</v>
      </c>
      <c r="DI22" s="395">
        <v>5</v>
      </c>
      <c r="DJ22" s="397">
        <v>11</v>
      </c>
      <c r="DK22" s="399">
        <v>9</v>
      </c>
      <c r="DL22" s="390">
        <v>13</v>
      </c>
      <c r="DM22" s="400">
        <v>7</v>
      </c>
      <c r="DN22" s="411">
        <v>18</v>
      </c>
      <c r="DO22" s="403">
        <v>8</v>
      </c>
      <c r="DP22" s="406">
        <v>4</v>
      </c>
      <c r="DQ22" s="412">
        <v>9</v>
      </c>
      <c r="DR22" s="12">
        <v>12</v>
      </c>
      <c r="DS22" s="414">
        <v>5</v>
      </c>
      <c r="DT22" s="444">
        <v>4</v>
      </c>
      <c r="DU22" s="383">
        <f t="shared" si="0"/>
        <v>998</v>
      </c>
      <c r="DV22" s="383"/>
      <c r="DW22" s="383"/>
    </row>
    <row r="23" spans="1:131" x14ac:dyDescent="0.25">
      <c r="A23" s="380" t="s">
        <v>33</v>
      </c>
      <c r="B23" s="383">
        <v>8</v>
      </c>
      <c r="C23" s="383">
        <v>14</v>
      </c>
      <c r="D23" s="390">
        <v>5</v>
      </c>
      <c r="E23" s="390">
        <v>7</v>
      </c>
      <c r="F23" s="390">
        <v>9</v>
      </c>
      <c r="G23" s="390">
        <v>8</v>
      </c>
      <c r="H23" s="390">
        <v>8</v>
      </c>
      <c r="I23" s="390">
        <v>6</v>
      </c>
      <c r="J23" s="390">
        <v>5</v>
      </c>
      <c r="K23" s="390">
        <v>8</v>
      </c>
      <c r="L23" s="390">
        <v>8</v>
      </c>
      <c r="M23" s="390">
        <v>11</v>
      </c>
      <c r="N23" s="390">
        <v>5</v>
      </c>
      <c r="O23" s="390">
        <v>5</v>
      </c>
      <c r="P23" s="390">
        <v>3</v>
      </c>
      <c r="Q23" s="390">
        <v>7</v>
      </c>
      <c r="R23" s="390">
        <v>5</v>
      </c>
      <c r="S23" s="390">
        <v>4</v>
      </c>
      <c r="T23" s="390">
        <v>10</v>
      </c>
      <c r="U23" s="390">
        <v>9</v>
      </c>
      <c r="V23" s="390">
        <v>13</v>
      </c>
      <c r="W23" s="390">
        <v>3</v>
      </c>
      <c r="X23" s="390">
        <v>2</v>
      </c>
      <c r="Y23" s="390">
        <v>3</v>
      </c>
      <c r="Z23" s="390">
        <v>16</v>
      </c>
      <c r="AA23" s="390">
        <v>9</v>
      </c>
      <c r="AB23" s="390">
        <v>4</v>
      </c>
      <c r="AC23" s="390">
        <v>9</v>
      </c>
      <c r="AD23" s="390">
        <v>11</v>
      </c>
      <c r="AE23" s="390">
        <v>3</v>
      </c>
      <c r="AF23" s="390">
        <v>11</v>
      </c>
      <c r="AG23" s="452"/>
      <c r="AH23" s="390">
        <v>5</v>
      </c>
      <c r="AI23" s="390">
        <v>11</v>
      </c>
      <c r="AJ23" s="390">
        <v>9</v>
      </c>
      <c r="AK23" s="390">
        <v>9</v>
      </c>
      <c r="AL23" s="390">
        <v>4</v>
      </c>
      <c r="AM23" s="390">
        <v>8</v>
      </c>
      <c r="AN23" s="390">
        <v>9</v>
      </c>
      <c r="AO23" s="390">
        <v>9</v>
      </c>
      <c r="AP23" s="390">
        <v>8</v>
      </c>
      <c r="AQ23" s="390">
        <v>4</v>
      </c>
      <c r="AR23" s="390">
        <v>15</v>
      </c>
      <c r="AS23" s="390">
        <v>5</v>
      </c>
      <c r="AT23" s="383">
        <v>2</v>
      </c>
      <c r="AU23" s="390">
        <v>7</v>
      </c>
      <c r="AV23" s="390">
        <v>5</v>
      </c>
      <c r="AW23" s="390">
        <v>6</v>
      </c>
      <c r="AX23" s="390">
        <v>8</v>
      </c>
      <c r="AY23" s="390">
        <v>9</v>
      </c>
      <c r="AZ23" s="390">
        <v>8</v>
      </c>
      <c r="BA23" s="390">
        <v>6</v>
      </c>
      <c r="BB23" s="390">
        <v>8</v>
      </c>
      <c r="BC23" s="390">
        <v>5</v>
      </c>
      <c r="BD23" s="390">
        <v>10</v>
      </c>
      <c r="BE23" s="390">
        <v>12</v>
      </c>
      <c r="BF23" s="390">
        <v>10</v>
      </c>
      <c r="BG23" s="390">
        <v>10</v>
      </c>
      <c r="BH23" s="390">
        <v>7</v>
      </c>
      <c r="BI23" s="390">
        <v>6</v>
      </c>
      <c r="BJ23" s="452"/>
      <c r="BK23" s="390">
        <v>12</v>
      </c>
      <c r="BL23" s="390">
        <v>9</v>
      </c>
      <c r="BM23" s="390">
        <v>6</v>
      </c>
      <c r="BN23" s="390">
        <v>3</v>
      </c>
      <c r="BO23" s="390">
        <v>3</v>
      </c>
      <c r="BP23" s="390">
        <v>3</v>
      </c>
      <c r="BQ23" s="390">
        <v>2</v>
      </c>
      <c r="BR23" s="390">
        <v>6</v>
      </c>
      <c r="BS23" s="390">
        <v>7</v>
      </c>
      <c r="BT23" s="390">
        <v>11</v>
      </c>
      <c r="BU23" s="390">
        <v>4</v>
      </c>
      <c r="BV23" s="390">
        <v>5</v>
      </c>
      <c r="BW23" s="390">
        <v>9</v>
      </c>
      <c r="BX23" s="390">
        <v>10</v>
      </c>
      <c r="BY23" s="390">
        <v>6</v>
      </c>
      <c r="BZ23" s="390">
        <v>10</v>
      </c>
      <c r="CA23" s="390">
        <v>12</v>
      </c>
      <c r="CB23" s="390">
        <v>7</v>
      </c>
      <c r="CC23" s="390">
        <v>2</v>
      </c>
      <c r="CD23" s="390">
        <v>6</v>
      </c>
      <c r="CE23" s="390">
        <v>8</v>
      </c>
      <c r="CF23" s="390">
        <v>18</v>
      </c>
      <c r="CG23" s="390">
        <v>4</v>
      </c>
      <c r="CH23" s="390">
        <v>7</v>
      </c>
      <c r="CI23" s="390">
        <v>4</v>
      </c>
      <c r="CJ23" s="390">
        <v>8</v>
      </c>
      <c r="CK23" s="390">
        <v>3</v>
      </c>
      <c r="CL23" s="390">
        <v>3</v>
      </c>
      <c r="CM23" s="390">
        <v>9</v>
      </c>
      <c r="CN23" s="390">
        <v>4</v>
      </c>
      <c r="CO23" s="390">
        <v>8</v>
      </c>
      <c r="CP23" s="452"/>
      <c r="CQ23" s="390">
        <v>8</v>
      </c>
      <c r="CR23" s="390">
        <v>9</v>
      </c>
      <c r="CS23" s="390">
        <v>11</v>
      </c>
      <c r="CT23" s="390">
        <v>9</v>
      </c>
      <c r="CU23" s="390">
        <v>14</v>
      </c>
      <c r="CV23" s="390">
        <v>11</v>
      </c>
      <c r="CW23" s="390">
        <v>2</v>
      </c>
      <c r="CX23" s="390">
        <v>6</v>
      </c>
      <c r="CY23" s="390">
        <v>13</v>
      </c>
      <c r="CZ23" s="390">
        <v>9</v>
      </c>
      <c r="DA23" s="390">
        <v>9</v>
      </c>
      <c r="DB23" s="390">
        <v>5</v>
      </c>
      <c r="DC23" s="390">
        <v>6</v>
      </c>
      <c r="DD23" s="390">
        <v>6</v>
      </c>
      <c r="DE23" s="391">
        <v>7</v>
      </c>
      <c r="DF23" s="391">
        <v>7</v>
      </c>
      <c r="DG23" s="391">
        <v>5</v>
      </c>
      <c r="DH23" s="390">
        <v>11</v>
      </c>
      <c r="DI23" s="395">
        <v>11</v>
      </c>
      <c r="DJ23" s="397">
        <v>12</v>
      </c>
      <c r="DK23" s="399">
        <v>5</v>
      </c>
      <c r="DL23" s="390">
        <v>5</v>
      </c>
      <c r="DM23" s="400">
        <v>8</v>
      </c>
      <c r="DN23" s="411">
        <v>13</v>
      </c>
      <c r="DO23" s="403">
        <v>6</v>
      </c>
      <c r="DP23" s="406">
        <v>5</v>
      </c>
      <c r="DQ23" s="412">
        <v>8</v>
      </c>
      <c r="DR23" s="12">
        <v>12</v>
      </c>
      <c r="DS23" s="414">
        <v>3</v>
      </c>
      <c r="DT23" s="444">
        <v>7</v>
      </c>
      <c r="DU23" s="383">
        <f t="shared" si="0"/>
        <v>896</v>
      </c>
      <c r="DV23" s="383"/>
      <c r="DW23" s="383"/>
    </row>
    <row r="24" spans="1:131" x14ac:dyDescent="0.25">
      <c r="A24" s="381" t="s">
        <v>34</v>
      </c>
      <c r="B24" s="389">
        <v>8</v>
      </c>
      <c r="C24" s="389">
        <v>9</v>
      </c>
      <c r="D24" s="390">
        <v>6</v>
      </c>
      <c r="E24" s="390">
        <v>10</v>
      </c>
      <c r="F24" s="390">
        <v>1</v>
      </c>
      <c r="G24" s="390">
        <v>7</v>
      </c>
      <c r="H24" s="390">
        <v>7</v>
      </c>
      <c r="I24" s="390">
        <v>4</v>
      </c>
      <c r="J24" s="390">
        <v>3</v>
      </c>
      <c r="K24" s="390">
        <v>9</v>
      </c>
      <c r="L24" s="390">
        <v>9</v>
      </c>
      <c r="M24" s="390">
        <v>3</v>
      </c>
      <c r="N24" s="390">
        <v>12</v>
      </c>
      <c r="O24" s="390">
        <v>4</v>
      </c>
      <c r="P24" s="390">
        <v>6</v>
      </c>
      <c r="Q24" s="390">
        <v>10</v>
      </c>
      <c r="R24" s="390">
        <v>6</v>
      </c>
      <c r="S24" s="390">
        <v>6</v>
      </c>
      <c r="T24" s="390">
        <v>8</v>
      </c>
      <c r="U24" s="390">
        <v>4</v>
      </c>
      <c r="V24" s="390">
        <v>5</v>
      </c>
      <c r="W24" s="390">
        <v>9</v>
      </c>
      <c r="X24" s="390">
        <v>5</v>
      </c>
      <c r="Y24" s="390">
        <v>6</v>
      </c>
      <c r="Z24" s="390">
        <v>23</v>
      </c>
      <c r="AA24" s="390">
        <v>3</v>
      </c>
      <c r="AB24" s="390">
        <v>8</v>
      </c>
      <c r="AC24" s="390">
        <v>5</v>
      </c>
      <c r="AD24" s="390">
        <v>6</v>
      </c>
      <c r="AE24" s="390">
        <v>6</v>
      </c>
      <c r="AF24" s="390">
        <v>7</v>
      </c>
      <c r="AG24" s="452"/>
      <c r="AH24" s="390">
        <v>12</v>
      </c>
      <c r="AI24" s="390">
        <v>5</v>
      </c>
      <c r="AJ24" s="390">
        <v>9</v>
      </c>
      <c r="AK24" s="390">
        <v>8</v>
      </c>
      <c r="AL24" s="390">
        <v>3</v>
      </c>
      <c r="AM24" s="390">
        <v>13</v>
      </c>
      <c r="AN24" s="390">
        <v>7</v>
      </c>
      <c r="AO24" s="390">
        <v>7</v>
      </c>
      <c r="AP24" s="390">
        <v>4</v>
      </c>
      <c r="AQ24" s="390">
        <v>8</v>
      </c>
      <c r="AR24" s="390">
        <v>2</v>
      </c>
      <c r="AS24" s="390">
        <v>4</v>
      </c>
      <c r="AT24" s="389">
        <v>4</v>
      </c>
      <c r="AU24" s="390">
        <v>4</v>
      </c>
      <c r="AV24" s="390">
        <v>6</v>
      </c>
      <c r="AW24" s="390">
        <v>4</v>
      </c>
      <c r="AX24" s="390">
        <v>13</v>
      </c>
      <c r="AY24" s="390">
        <v>6</v>
      </c>
      <c r="AZ24" s="390">
        <v>5</v>
      </c>
      <c r="BA24" s="390">
        <v>5</v>
      </c>
      <c r="BB24" s="390">
        <v>7</v>
      </c>
      <c r="BC24" s="390">
        <v>3</v>
      </c>
      <c r="BD24" s="390">
        <v>7</v>
      </c>
      <c r="BE24" s="390">
        <v>8</v>
      </c>
      <c r="BF24" s="390">
        <v>16</v>
      </c>
      <c r="BG24" s="390">
        <v>6</v>
      </c>
      <c r="BH24" s="390">
        <v>8</v>
      </c>
      <c r="BI24" s="390">
        <v>3</v>
      </c>
      <c r="BJ24" s="452"/>
      <c r="BK24" s="390">
        <v>5</v>
      </c>
      <c r="BL24" s="390">
        <v>6</v>
      </c>
      <c r="BM24" s="390">
        <v>10</v>
      </c>
      <c r="BN24" s="390">
        <v>3</v>
      </c>
      <c r="BO24" s="390">
        <v>1</v>
      </c>
      <c r="BP24" s="390">
        <v>6</v>
      </c>
      <c r="BQ24" s="390">
        <v>3</v>
      </c>
      <c r="BR24" s="390">
        <v>12</v>
      </c>
      <c r="BS24" s="390">
        <v>8</v>
      </c>
      <c r="BT24" s="390">
        <v>4</v>
      </c>
      <c r="BU24" s="390">
        <v>5</v>
      </c>
      <c r="BV24" s="390">
        <v>7</v>
      </c>
      <c r="BW24" s="390">
        <v>9</v>
      </c>
      <c r="BX24" s="390">
        <v>6</v>
      </c>
      <c r="BY24" s="390">
        <v>18</v>
      </c>
      <c r="BZ24" s="390">
        <v>7</v>
      </c>
      <c r="CA24" s="390">
        <v>6</v>
      </c>
      <c r="CB24" s="390">
        <v>15</v>
      </c>
      <c r="CC24" s="390">
        <v>3</v>
      </c>
      <c r="CD24" s="390">
        <v>1</v>
      </c>
      <c r="CE24" s="390">
        <v>10</v>
      </c>
      <c r="CF24" s="390">
        <v>15</v>
      </c>
      <c r="CG24" s="390">
        <v>7</v>
      </c>
      <c r="CH24" s="390">
        <v>7</v>
      </c>
      <c r="CI24" s="390">
        <v>6</v>
      </c>
      <c r="CJ24" s="390">
        <v>5</v>
      </c>
      <c r="CK24" s="390">
        <v>9</v>
      </c>
      <c r="CL24" s="390">
        <v>9</v>
      </c>
      <c r="CM24" s="390">
        <v>6</v>
      </c>
      <c r="CN24" s="390">
        <v>3</v>
      </c>
      <c r="CO24" s="390">
        <v>8</v>
      </c>
      <c r="CP24" s="452"/>
      <c r="CQ24" s="390">
        <v>6</v>
      </c>
      <c r="CR24" s="390">
        <v>4</v>
      </c>
      <c r="CS24" s="390">
        <v>7</v>
      </c>
      <c r="CT24" s="390">
        <v>5</v>
      </c>
      <c r="CU24" s="390">
        <v>11</v>
      </c>
      <c r="CV24" s="390">
        <v>5</v>
      </c>
      <c r="CW24" s="390">
        <v>5</v>
      </c>
      <c r="CX24" s="390">
        <v>8</v>
      </c>
      <c r="CY24" s="390">
        <v>9</v>
      </c>
      <c r="CZ24" s="390">
        <v>9</v>
      </c>
      <c r="DA24" s="390">
        <v>3</v>
      </c>
      <c r="DB24" s="390">
        <v>14</v>
      </c>
      <c r="DC24" s="390">
        <v>10</v>
      </c>
      <c r="DD24" s="390">
        <v>9</v>
      </c>
      <c r="DE24" s="391">
        <v>4</v>
      </c>
      <c r="DF24" s="391">
        <v>9</v>
      </c>
      <c r="DG24" s="391">
        <v>7</v>
      </c>
      <c r="DH24" s="390">
        <v>6</v>
      </c>
      <c r="DI24" s="395">
        <v>7</v>
      </c>
      <c r="DJ24" s="397">
        <v>7</v>
      </c>
      <c r="DK24" s="399">
        <v>6</v>
      </c>
      <c r="DL24" s="392">
        <v>11</v>
      </c>
      <c r="DM24" s="400">
        <v>11</v>
      </c>
      <c r="DN24" s="411">
        <v>5</v>
      </c>
      <c r="DO24" s="403">
        <v>4</v>
      </c>
      <c r="DP24" s="406">
        <v>6</v>
      </c>
      <c r="DQ24" s="412">
        <v>9</v>
      </c>
      <c r="DR24" s="12">
        <v>10</v>
      </c>
      <c r="DS24" s="414">
        <v>9</v>
      </c>
      <c r="DT24" s="444">
        <v>10</v>
      </c>
      <c r="DU24" s="383">
        <f t="shared" si="0"/>
        <v>848</v>
      </c>
      <c r="DV24" s="389"/>
      <c r="DW24" s="389"/>
    </row>
    <row r="25" spans="1:131" s="1" customFormat="1" x14ac:dyDescent="0.25">
      <c r="A25" s="380" t="s">
        <v>35</v>
      </c>
      <c r="B25" s="383">
        <v>9</v>
      </c>
      <c r="C25" s="383">
        <v>8</v>
      </c>
      <c r="D25" s="390">
        <v>5</v>
      </c>
      <c r="E25" s="390">
        <v>11</v>
      </c>
      <c r="F25" s="390">
        <v>5</v>
      </c>
      <c r="G25" s="390">
        <v>10</v>
      </c>
      <c r="H25" s="390">
        <v>2</v>
      </c>
      <c r="I25" s="390">
        <v>1</v>
      </c>
      <c r="J25" s="390">
        <v>10</v>
      </c>
      <c r="K25" s="390">
        <v>4</v>
      </c>
      <c r="L25" s="390">
        <v>4</v>
      </c>
      <c r="M25" s="390">
        <v>1</v>
      </c>
      <c r="N25" s="390">
        <v>13</v>
      </c>
      <c r="O25" s="390">
        <v>8</v>
      </c>
      <c r="P25" s="390">
        <v>5</v>
      </c>
      <c r="Q25" s="390">
        <v>5</v>
      </c>
      <c r="R25" s="390">
        <v>10</v>
      </c>
      <c r="S25" s="390">
        <v>5</v>
      </c>
      <c r="T25" s="390">
        <v>9</v>
      </c>
      <c r="U25" s="390">
        <v>9</v>
      </c>
      <c r="V25" s="390">
        <v>6</v>
      </c>
      <c r="W25" s="390">
        <v>11</v>
      </c>
      <c r="X25" s="390">
        <v>3</v>
      </c>
      <c r="Y25" s="390">
        <v>5</v>
      </c>
      <c r="Z25" s="390">
        <v>17</v>
      </c>
      <c r="AA25" s="390">
        <v>9</v>
      </c>
      <c r="AB25" s="390">
        <v>5</v>
      </c>
      <c r="AC25" s="390">
        <v>0</v>
      </c>
      <c r="AD25" s="390">
        <v>2</v>
      </c>
      <c r="AE25" s="390">
        <v>8</v>
      </c>
      <c r="AF25" s="390">
        <v>6</v>
      </c>
      <c r="AG25" s="453"/>
      <c r="AH25" s="390">
        <v>11</v>
      </c>
      <c r="AI25" s="390">
        <v>4</v>
      </c>
      <c r="AJ25" s="390">
        <v>2</v>
      </c>
      <c r="AK25" s="390">
        <v>5</v>
      </c>
      <c r="AL25" s="390">
        <v>8</v>
      </c>
      <c r="AM25" s="390">
        <v>1</v>
      </c>
      <c r="AN25" s="390">
        <v>4</v>
      </c>
      <c r="AO25" s="390">
        <v>4</v>
      </c>
      <c r="AP25" s="390">
        <v>7</v>
      </c>
      <c r="AQ25" s="390">
        <v>6</v>
      </c>
      <c r="AR25" s="390">
        <v>3</v>
      </c>
      <c r="AS25" s="390">
        <v>8</v>
      </c>
      <c r="AT25" s="383">
        <v>6</v>
      </c>
      <c r="AU25" s="390">
        <v>7</v>
      </c>
      <c r="AV25" s="390">
        <v>7</v>
      </c>
      <c r="AW25" s="390">
        <v>5</v>
      </c>
      <c r="AX25" s="390">
        <v>6</v>
      </c>
      <c r="AY25" s="390">
        <v>8</v>
      </c>
      <c r="AZ25" s="390">
        <v>8</v>
      </c>
      <c r="BA25" s="390">
        <v>3</v>
      </c>
      <c r="BB25" s="390">
        <v>3</v>
      </c>
      <c r="BC25" s="390">
        <v>4</v>
      </c>
      <c r="BD25" s="390">
        <v>8</v>
      </c>
      <c r="BE25" s="390">
        <v>13</v>
      </c>
      <c r="BF25" s="390">
        <v>7</v>
      </c>
      <c r="BG25" s="390">
        <v>10</v>
      </c>
      <c r="BH25" s="390">
        <v>0</v>
      </c>
      <c r="BI25" s="390">
        <v>3</v>
      </c>
      <c r="BJ25" s="453"/>
      <c r="BK25" s="390">
        <v>5</v>
      </c>
      <c r="BL25" s="390">
        <v>5</v>
      </c>
      <c r="BM25" s="390">
        <v>6</v>
      </c>
      <c r="BN25" s="390">
        <v>5</v>
      </c>
      <c r="BO25" s="390">
        <v>4</v>
      </c>
      <c r="BP25" s="390">
        <v>4</v>
      </c>
      <c r="BQ25" s="390">
        <v>10</v>
      </c>
      <c r="BR25" s="390">
        <v>2</v>
      </c>
      <c r="BS25" s="390">
        <v>5</v>
      </c>
      <c r="BT25" s="390">
        <v>8</v>
      </c>
      <c r="BU25" s="390">
        <v>2</v>
      </c>
      <c r="BV25" s="390">
        <v>7</v>
      </c>
      <c r="BW25" s="390">
        <v>6</v>
      </c>
      <c r="BX25" s="390">
        <v>6</v>
      </c>
      <c r="BY25" s="390">
        <v>11</v>
      </c>
      <c r="BZ25" s="390">
        <v>6</v>
      </c>
      <c r="CA25" s="390">
        <v>3</v>
      </c>
      <c r="CB25" s="390">
        <v>8</v>
      </c>
      <c r="CC25" s="390">
        <v>2</v>
      </c>
      <c r="CD25" s="390">
        <v>7</v>
      </c>
      <c r="CE25" s="390">
        <v>8</v>
      </c>
      <c r="CF25" s="390">
        <v>4</v>
      </c>
      <c r="CG25" s="390">
        <v>15</v>
      </c>
      <c r="CH25" s="390">
        <v>4</v>
      </c>
      <c r="CI25" s="390">
        <v>3</v>
      </c>
      <c r="CJ25" s="390">
        <v>7</v>
      </c>
      <c r="CK25" s="390">
        <v>4</v>
      </c>
      <c r="CL25" s="390">
        <v>4</v>
      </c>
      <c r="CM25" s="390">
        <v>2</v>
      </c>
      <c r="CN25" s="390">
        <v>5</v>
      </c>
      <c r="CO25" s="390">
        <v>9</v>
      </c>
      <c r="CP25" s="453"/>
      <c r="CQ25" s="390">
        <v>5</v>
      </c>
      <c r="CR25" s="390">
        <v>9</v>
      </c>
      <c r="CS25" s="390">
        <v>8</v>
      </c>
      <c r="CT25" s="390">
        <v>4</v>
      </c>
      <c r="CU25" s="390">
        <v>4</v>
      </c>
      <c r="CV25" s="390">
        <v>8</v>
      </c>
      <c r="CW25" s="390">
        <v>2</v>
      </c>
      <c r="CX25" s="390">
        <v>10</v>
      </c>
      <c r="CY25" s="390">
        <v>2</v>
      </c>
      <c r="CZ25" s="390">
        <v>7</v>
      </c>
      <c r="DA25" s="390">
        <v>6</v>
      </c>
      <c r="DB25" s="390">
        <v>7</v>
      </c>
      <c r="DC25" s="390">
        <v>5</v>
      </c>
      <c r="DD25" s="390">
        <v>5</v>
      </c>
      <c r="DE25" s="391">
        <v>7</v>
      </c>
      <c r="DF25" s="391">
        <v>7</v>
      </c>
      <c r="DG25" s="391">
        <v>3</v>
      </c>
      <c r="DH25" s="390">
        <v>5</v>
      </c>
      <c r="DI25" s="395">
        <v>3</v>
      </c>
      <c r="DJ25" s="397">
        <v>6</v>
      </c>
      <c r="DK25" s="399">
        <v>2</v>
      </c>
      <c r="DL25" s="390">
        <v>7</v>
      </c>
      <c r="DM25" s="400">
        <v>8</v>
      </c>
      <c r="DN25" s="411">
        <v>9</v>
      </c>
      <c r="DO25" s="403">
        <v>10</v>
      </c>
      <c r="DP25" s="406">
        <v>10</v>
      </c>
      <c r="DQ25" s="412">
        <v>5</v>
      </c>
      <c r="DR25" s="12">
        <v>10</v>
      </c>
      <c r="DS25" s="414">
        <v>8</v>
      </c>
      <c r="DT25" s="444">
        <v>5</v>
      </c>
      <c r="DU25" s="383">
        <f>SUM(B25:DT25)</f>
        <v>731</v>
      </c>
      <c r="DV25" s="383"/>
      <c r="DW25" s="383"/>
      <c r="DX25" s="383"/>
      <c r="DY25" s="383"/>
      <c r="DZ25" s="383"/>
      <c r="EA25" s="383"/>
    </row>
    <row r="27" spans="1:131" x14ac:dyDescent="0.25">
      <c r="A27" s="65"/>
    </row>
  </sheetData>
  <mergeCells count="3">
    <mergeCell ref="CP1:CP25"/>
    <mergeCell ref="BJ1:BJ25"/>
    <mergeCell ref="AG1:AG25"/>
  </mergeCells>
  <conditionalFormatting sqref="DU2:DU25">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DW27"/>
  <sheetViews>
    <sheetView workbookViewId="0">
      <pane xSplit="1" topLeftCell="DJ1" activePane="topRight" state="frozen"/>
      <selection pane="topRight" activeCell="DU20" sqref="DU12:DU20"/>
    </sheetView>
  </sheetViews>
  <sheetFormatPr defaultRowHeight="15" x14ac:dyDescent="0.25"/>
  <cols>
    <col min="1" max="1" width="26.28515625" style="384" customWidth="1"/>
    <col min="2" max="125" width="11.7109375" style="384" customWidth="1"/>
  </cols>
  <sheetData>
    <row r="1" spans="1:127" ht="15.75" x14ac:dyDescent="0.25">
      <c r="A1" s="11" t="s">
        <v>262</v>
      </c>
      <c r="B1" s="382">
        <v>44197</v>
      </c>
      <c r="C1" s="382">
        <v>44198</v>
      </c>
      <c r="D1" s="382">
        <v>44199</v>
      </c>
      <c r="E1" s="382">
        <v>44200</v>
      </c>
      <c r="F1" s="382">
        <v>44201</v>
      </c>
      <c r="G1" s="382">
        <v>44202</v>
      </c>
      <c r="H1" s="382">
        <v>44203</v>
      </c>
      <c r="I1" s="382">
        <v>44204</v>
      </c>
      <c r="J1" s="382">
        <v>44205</v>
      </c>
      <c r="K1" s="382">
        <v>44206</v>
      </c>
      <c r="L1" s="382">
        <v>44207</v>
      </c>
      <c r="M1" s="382">
        <v>44208</v>
      </c>
      <c r="N1" s="382">
        <v>44209</v>
      </c>
      <c r="O1" s="382">
        <v>44210</v>
      </c>
      <c r="P1" s="382">
        <v>44211</v>
      </c>
      <c r="Q1" s="382">
        <v>44212</v>
      </c>
      <c r="R1" s="382">
        <v>44213</v>
      </c>
      <c r="S1" s="382">
        <v>44214</v>
      </c>
      <c r="T1" s="382">
        <v>44215</v>
      </c>
      <c r="U1" s="382">
        <v>44216</v>
      </c>
      <c r="V1" s="382">
        <v>44217</v>
      </c>
      <c r="W1" s="382">
        <v>44218</v>
      </c>
      <c r="X1" s="382">
        <v>44219</v>
      </c>
      <c r="Y1" s="382">
        <v>44220</v>
      </c>
      <c r="Z1" s="382">
        <v>44221</v>
      </c>
      <c r="AA1" s="382">
        <v>44222</v>
      </c>
      <c r="AB1" s="382">
        <v>44223</v>
      </c>
      <c r="AC1" s="382">
        <v>44224</v>
      </c>
      <c r="AD1" s="382">
        <v>44225</v>
      </c>
      <c r="AE1" s="382">
        <v>44226</v>
      </c>
      <c r="AF1" s="382">
        <v>44227</v>
      </c>
      <c r="AG1" s="445" t="s">
        <v>269</v>
      </c>
      <c r="AH1" s="382">
        <v>44228</v>
      </c>
      <c r="AI1" s="382">
        <v>44229</v>
      </c>
      <c r="AJ1" s="382">
        <v>44230</v>
      </c>
      <c r="AK1" s="382">
        <v>44231</v>
      </c>
      <c r="AL1" s="382">
        <v>44232</v>
      </c>
      <c r="AM1" s="382">
        <v>44233</v>
      </c>
      <c r="AN1" s="382">
        <v>44234</v>
      </c>
      <c r="AO1" s="382">
        <v>44235</v>
      </c>
      <c r="AP1" s="382">
        <v>44236</v>
      </c>
      <c r="AQ1" s="382">
        <v>44237</v>
      </c>
      <c r="AR1" s="382">
        <v>44238</v>
      </c>
      <c r="AS1" s="382">
        <v>44239</v>
      </c>
      <c r="AT1" s="382">
        <v>44240</v>
      </c>
      <c r="AU1" s="382">
        <v>44241</v>
      </c>
      <c r="AV1" s="382">
        <v>44242</v>
      </c>
      <c r="AW1" s="382">
        <v>44243</v>
      </c>
      <c r="AX1" s="382">
        <v>44244</v>
      </c>
      <c r="AY1" s="382">
        <v>44245</v>
      </c>
      <c r="AZ1" s="382">
        <v>44246</v>
      </c>
      <c r="BA1" s="382">
        <v>44247</v>
      </c>
      <c r="BB1" s="382">
        <v>44248</v>
      </c>
      <c r="BC1" s="382">
        <v>44249</v>
      </c>
      <c r="BD1" s="382">
        <v>44250</v>
      </c>
      <c r="BE1" s="382">
        <v>44251</v>
      </c>
      <c r="BF1" s="382">
        <v>44252</v>
      </c>
      <c r="BG1" s="382">
        <v>44253</v>
      </c>
      <c r="BH1" s="382">
        <v>44254</v>
      </c>
      <c r="BI1" s="382">
        <v>44255</v>
      </c>
      <c r="BJ1" s="448">
        <v>44256</v>
      </c>
      <c r="BK1" s="382">
        <v>44256</v>
      </c>
      <c r="BL1" s="382">
        <v>44257</v>
      </c>
      <c r="BM1" s="382">
        <v>44258</v>
      </c>
      <c r="BN1" s="382">
        <v>44259</v>
      </c>
      <c r="BO1" s="382">
        <v>44260</v>
      </c>
      <c r="BP1" s="382">
        <v>44261</v>
      </c>
      <c r="BQ1" s="382">
        <v>44262</v>
      </c>
      <c r="BR1" s="382">
        <v>44263</v>
      </c>
      <c r="BS1" s="382">
        <v>44264</v>
      </c>
      <c r="BT1" s="382">
        <v>44265</v>
      </c>
      <c r="BU1" s="382">
        <v>44266</v>
      </c>
      <c r="BV1" s="382">
        <v>44267</v>
      </c>
      <c r="BW1" s="382">
        <v>44268</v>
      </c>
      <c r="BX1" s="382">
        <v>44269</v>
      </c>
      <c r="BY1" s="382">
        <v>44270</v>
      </c>
      <c r="BZ1" s="382">
        <v>44271</v>
      </c>
      <c r="CA1" s="382">
        <v>44272</v>
      </c>
      <c r="CB1" s="382">
        <v>44273</v>
      </c>
      <c r="CC1" s="382">
        <v>44274</v>
      </c>
      <c r="CD1" s="382">
        <v>44275</v>
      </c>
      <c r="CE1" s="382">
        <v>44276</v>
      </c>
      <c r="CF1" s="382">
        <v>44277</v>
      </c>
      <c r="CG1" s="382">
        <v>44278</v>
      </c>
      <c r="CH1" s="382">
        <v>44279</v>
      </c>
      <c r="CI1" s="382">
        <v>44280</v>
      </c>
      <c r="CJ1" s="382">
        <v>44281</v>
      </c>
      <c r="CK1" s="382">
        <v>44282</v>
      </c>
      <c r="CL1" s="382">
        <v>44283</v>
      </c>
      <c r="CM1" s="382">
        <v>44284</v>
      </c>
      <c r="CN1" s="382">
        <v>44285</v>
      </c>
      <c r="CO1" s="382">
        <v>44286</v>
      </c>
      <c r="CP1" s="445" t="s">
        <v>268</v>
      </c>
      <c r="CQ1" s="382">
        <v>44287</v>
      </c>
      <c r="CR1" s="382">
        <v>44288</v>
      </c>
      <c r="CS1" s="382">
        <v>44289</v>
      </c>
      <c r="CT1" s="382">
        <v>44290</v>
      </c>
      <c r="CU1" s="382">
        <v>44291</v>
      </c>
      <c r="CV1" s="382">
        <v>44292</v>
      </c>
      <c r="CW1" s="382">
        <v>44293</v>
      </c>
      <c r="CX1" s="382">
        <v>44294</v>
      </c>
      <c r="CY1" s="382">
        <v>44295</v>
      </c>
      <c r="CZ1" s="382">
        <v>44296</v>
      </c>
      <c r="DA1" s="382">
        <v>44297</v>
      </c>
      <c r="DB1" s="382">
        <v>44298</v>
      </c>
      <c r="DC1" s="382">
        <v>44299</v>
      </c>
      <c r="DD1" s="382">
        <v>44300</v>
      </c>
      <c r="DE1" s="382">
        <v>44301</v>
      </c>
      <c r="DF1" s="382">
        <v>44302</v>
      </c>
      <c r="DG1" s="382">
        <v>44303</v>
      </c>
      <c r="DH1" s="382">
        <v>44304</v>
      </c>
      <c r="DI1" s="382">
        <v>44305</v>
      </c>
      <c r="DJ1" s="382">
        <v>44306</v>
      </c>
      <c r="DK1" s="382">
        <v>44307</v>
      </c>
      <c r="DL1" s="382">
        <v>44308</v>
      </c>
      <c r="DM1" s="382">
        <v>44309</v>
      </c>
      <c r="DN1" s="382">
        <v>44310</v>
      </c>
      <c r="DO1" s="382">
        <v>44311</v>
      </c>
      <c r="DP1" s="382">
        <v>44312</v>
      </c>
      <c r="DQ1" s="382">
        <v>44313</v>
      </c>
      <c r="DR1" s="382">
        <v>44314</v>
      </c>
      <c r="DS1" s="382">
        <v>44315</v>
      </c>
      <c r="DT1" s="382">
        <v>44316</v>
      </c>
      <c r="DU1" s="383" t="s">
        <v>264</v>
      </c>
      <c r="DV1" s="1"/>
      <c r="DW1" s="1"/>
    </row>
    <row r="2" spans="1:127" x14ac:dyDescent="0.25">
      <c r="A2" s="385" t="s">
        <v>36</v>
      </c>
      <c r="B2" s="383">
        <v>1</v>
      </c>
      <c r="C2" s="383">
        <v>1</v>
      </c>
      <c r="D2" s="390">
        <v>1</v>
      </c>
      <c r="E2" s="390">
        <v>0</v>
      </c>
      <c r="F2" s="390">
        <v>0</v>
      </c>
      <c r="G2" s="390">
        <v>2</v>
      </c>
      <c r="H2" s="390">
        <v>1</v>
      </c>
      <c r="I2" s="390">
        <v>0</v>
      </c>
      <c r="J2" s="390">
        <v>0</v>
      </c>
      <c r="K2" s="390">
        <v>2</v>
      </c>
      <c r="L2" s="390">
        <v>2</v>
      </c>
      <c r="M2" s="390">
        <v>1</v>
      </c>
      <c r="N2" s="390">
        <v>0</v>
      </c>
      <c r="O2" s="390">
        <v>0</v>
      </c>
      <c r="P2" s="390">
        <v>0</v>
      </c>
      <c r="Q2" s="390">
        <v>0</v>
      </c>
      <c r="R2" s="390">
        <v>3</v>
      </c>
      <c r="S2" s="390">
        <v>1</v>
      </c>
      <c r="T2" s="390">
        <v>1</v>
      </c>
      <c r="U2" s="383">
        <v>2</v>
      </c>
      <c r="V2" s="390">
        <v>3</v>
      </c>
      <c r="W2" s="390">
        <v>0</v>
      </c>
      <c r="X2" s="390">
        <v>0</v>
      </c>
      <c r="Y2" s="390">
        <v>1</v>
      </c>
      <c r="Z2" s="383">
        <v>4</v>
      </c>
      <c r="AA2" s="390">
        <v>0</v>
      </c>
      <c r="AB2" s="390">
        <v>2</v>
      </c>
      <c r="AC2" s="390">
        <v>0</v>
      </c>
      <c r="AD2" s="390">
        <v>0</v>
      </c>
      <c r="AE2" s="390">
        <v>1</v>
      </c>
      <c r="AF2" s="390">
        <v>0</v>
      </c>
      <c r="AG2" s="446"/>
      <c r="AH2" s="390">
        <v>0</v>
      </c>
      <c r="AI2" s="390">
        <v>0</v>
      </c>
      <c r="AJ2" s="390">
        <v>2</v>
      </c>
      <c r="AK2" s="390">
        <v>2</v>
      </c>
      <c r="AL2" s="390">
        <v>0</v>
      </c>
      <c r="AM2" s="390">
        <v>0</v>
      </c>
      <c r="AN2" s="390">
        <v>2</v>
      </c>
      <c r="AO2" s="390">
        <v>0</v>
      </c>
      <c r="AP2" s="390">
        <v>1</v>
      </c>
      <c r="AQ2" s="390">
        <v>0</v>
      </c>
      <c r="AR2" s="390">
        <v>4</v>
      </c>
      <c r="AS2" s="390">
        <v>3</v>
      </c>
      <c r="AT2" s="383"/>
      <c r="AU2" s="390">
        <v>0</v>
      </c>
      <c r="AV2" s="390">
        <v>0</v>
      </c>
      <c r="AW2" s="390">
        <v>1</v>
      </c>
      <c r="AX2" s="390">
        <v>2</v>
      </c>
      <c r="AY2" s="390">
        <v>0</v>
      </c>
      <c r="AZ2" s="390">
        <v>1</v>
      </c>
      <c r="BA2" s="390">
        <v>1</v>
      </c>
      <c r="BB2" s="390">
        <v>0</v>
      </c>
      <c r="BC2" s="390">
        <v>0</v>
      </c>
      <c r="BD2" s="390">
        <v>3</v>
      </c>
      <c r="BE2" s="390">
        <v>2</v>
      </c>
      <c r="BF2" s="390">
        <v>1</v>
      </c>
      <c r="BG2" s="390">
        <v>2</v>
      </c>
      <c r="BH2" s="390">
        <v>1</v>
      </c>
      <c r="BI2" s="390">
        <v>4</v>
      </c>
      <c r="BJ2" s="449"/>
      <c r="BK2" s="390">
        <v>1</v>
      </c>
      <c r="BL2" s="390">
        <v>1</v>
      </c>
      <c r="BM2" s="390">
        <v>1</v>
      </c>
      <c r="BN2" s="390">
        <v>2</v>
      </c>
      <c r="BO2" s="390">
        <v>0</v>
      </c>
      <c r="BP2" s="390">
        <v>2</v>
      </c>
      <c r="BQ2" s="390">
        <v>1</v>
      </c>
      <c r="BR2" s="390">
        <v>0</v>
      </c>
      <c r="BS2" s="390">
        <v>0</v>
      </c>
      <c r="BT2" s="390">
        <v>1</v>
      </c>
      <c r="BU2" s="390">
        <v>0</v>
      </c>
      <c r="BV2" s="390">
        <v>0</v>
      </c>
      <c r="BW2" s="390">
        <v>1</v>
      </c>
      <c r="BX2" s="390">
        <v>0</v>
      </c>
      <c r="BY2" s="390">
        <v>1</v>
      </c>
      <c r="BZ2" s="390">
        <v>0</v>
      </c>
      <c r="CA2" s="390">
        <v>0</v>
      </c>
      <c r="CB2" s="390">
        <v>1</v>
      </c>
      <c r="CC2" s="390">
        <v>0</v>
      </c>
      <c r="CD2" s="390">
        <v>1</v>
      </c>
      <c r="CE2" s="390">
        <v>1</v>
      </c>
      <c r="CF2" s="390">
        <v>0</v>
      </c>
      <c r="CG2" s="390">
        <v>3</v>
      </c>
      <c r="CH2" s="390">
        <v>0</v>
      </c>
      <c r="CI2" s="390">
        <v>2</v>
      </c>
      <c r="CJ2" s="390">
        <v>0</v>
      </c>
      <c r="CK2" s="390">
        <v>0</v>
      </c>
      <c r="CL2" s="390">
        <v>2</v>
      </c>
      <c r="CM2" s="390">
        <v>0</v>
      </c>
      <c r="CN2" s="390">
        <v>0</v>
      </c>
      <c r="CO2" s="390">
        <v>1</v>
      </c>
      <c r="CP2" s="446"/>
      <c r="CQ2" s="390">
        <v>0</v>
      </c>
      <c r="CR2" s="390">
        <v>1</v>
      </c>
      <c r="CS2" s="390">
        <v>1</v>
      </c>
      <c r="CT2" s="390">
        <v>1</v>
      </c>
      <c r="CU2" s="390">
        <v>1</v>
      </c>
      <c r="CV2" s="390">
        <v>1</v>
      </c>
      <c r="CW2" s="390">
        <v>0</v>
      </c>
      <c r="CX2" s="390">
        <v>2</v>
      </c>
      <c r="CY2" s="390">
        <v>1</v>
      </c>
      <c r="CZ2" s="390">
        <v>1</v>
      </c>
      <c r="DA2" s="390">
        <v>0</v>
      </c>
      <c r="DB2" s="390">
        <v>2</v>
      </c>
      <c r="DC2" s="390">
        <v>0</v>
      </c>
      <c r="DD2" s="390">
        <v>0</v>
      </c>
      <c r="DE2" s="391">
        <v>0</v>
      </c>
      <c r="DF2" s="391">
        <v>0</v>
      </c>
      <c r="DG2" s="391">
        <v>1</v>
      </c>
      <c r="DH2" s="390">
        <v>1</v>
      </c>
      <c r="DI2" s="394">
        <v>3</v>
      </c>
      <c r="DJ2" s="396">
        <v>3</v>
      </c>
      <c r="DK2" s="398">
        <v>0</v>
      </c>
      <c r="DL2" s="383"/>
      <c r="DM2" s="401">
        <v>1</v>
      </c>
      <c r="DN2" s="410">
        <v>0</v>
      </c>
      <c r="DO2" s="402">
        <v>0</v>
      </c>
      <c r="DP2" s="407">
        <v>0</v>
      </c>
      <c r="DQ2" s="12">
        <v>0</v>
      </c>
      <c r="DR2" s="413">
        <v>1</v>
      </c>
      <c r="DS2" s="424">
        <v>1</v>
      </c>
      <c r="DT2" s="443">
        <v>1</v>
      </c>
      <c r="DU2" s="383">
        <f>SUM(B2:DT2)</f>
        <v>106</v>
      </c>
      <c r="DV2" s="1"/>
      <c r="DW2" s="1"/>
    </row>
    <row r="3" spans="1:127" x14ac:dyDescent="0.25">
      <c r="A3" s="385" t="s">
        <v>37</v>
      </c>
      <c r="B3" s="383">
        <v>1</v>
      </c>
      <c r="C3" s="383"/>
      <c r="D3" s="390">
        <v>2</v>
      </c>
      <c r="E3" s="390">
        <v>0</v>
      </c>
      <c r="F3" s="390">
        <v>1</v>
      </c>
      <c r="G3" s="390">
        <v>0</v>
      </c>
      <c r="H3" s="390">
        <v>0</v>
      </c>
      <c r="I3" s="390">
        <v>0</v>
      </c>
      <c r="J3" s="390">
        <v>0</v>
      </c>
      <c r="K3" s="390">
        <v>0</v>
      </c>
      <c r="L3" s="390">
        <v>1</v>
      </c>
      <c r="M3" s="390">
        <v>0</v>
      </c>
      <c r="N3" s="390">
        <v>1</v>
      </c>
      <c r="O3" s="390">
        <v>0</v>
      </c>
      <c r="P3" s="390">
        <v>1</v>
      </c>
      <c r="Q3" s="390">
        <v>0</v>
      </c>
      <c r="R3" s="390">
        <v>2</v>
      </c>
      <c r="S3" s="390">
        <v>1</v>
      </c>
      <c r="T3" s="390">
        <v>0</v>
      </c>
      <c r="U3" s="383"/>
      <c r="V3" s="390">
        <v>0</v>
      </c>
      <c r="W3" s="390">
        <v>0</v>
      </c>
      <c r="X3" s="390">
        <v>2</v>
      </c>
      <c r="Y3" s="390">
        <v>1</v>
      </c>
      <c r="Z3" s="383">
        <v>1</v>
      </c>
      <c r="AA3" s="390">
        <v>0</v>
      </c>
      <c r="AB3" s="390">
        <v>1</v>
      </c>
      <c r="AC3" s="390">
        <v>1</v>
      </c>
      <c r="AD3" s="390">
        <v>0</v>
      </c>
      <c r="AE3" s="390">
        <v>0</v>
      </c>
      <c r="AF3" s="390">
        <v>0</v>
      </c>
      <c r="AG3" s="446"/>
      <c r="AH3" s="390">
        <v>1</v>
      </c>
      <c r="AI3" s="390">
        <v>1</v>
      </c>
      <c r="AJ3" s="390">
        <v>0</v>
      </c>
      <c r="AK3" s="390">
        <v>0</v>
      </c>
      <c r="AL3" s="390">
        <v>1</v>
      </c>
      <c r="AM3" s="390">
        <v>1</v>
      </c>
      <c r="AN3" s="390">
        <v>0</v>
      </c>
      <c r="AO3" s="390">
        <v>0</v>
      </c>
      <c r="AP3" s="390">
        <v>2</v>
      </c>
      <c r="AQ3" s="390">
        <v>1</v>
      </c>
      <c r="AR3" s="390">
        <v>2</v>
      </c>
      <c r="AS3" s="390">
        <v>0</v>
      </c>
      <c r="AT3" s="383"/>
      <c r="AU3" s="390">
        <v>0</v>
      </c>
      <c r="AV3" s="390">
        <v>0</v>
      </c>
      <c r="AW3" s="390">
        <v>1</v>
      </c>
      <c r="AX3" s="390">
        <v>1</v>
      </c>
      <c r="AY3" s="390">
        <v>0</v>
      </c>
      <c r="AZ3" s="390">
        <v>1</v>
      </c>
      <c r="BA3" s="390">
        <v>0</v>
      </c>
      <c r="BB3" s="390">
        <v>0</v>
      </c>
      <c r="BC3" s="390">
        <v>1</v>
      </c>
      <c r="BD3" s="390">
        <v>0</v>
      </c>
      <c r="BE3" s="390">
        <v>1</v>
      </c>
      <c r="BF3" s="390">
        <v>1</v>
      </c>
      <c r="BG3" s="390">
        <v>1</v>
      </c>
      <c r="BH3" s="390">
        <v>0</v>
      </c>
      <c r="BI3" s="390">
        <v>2</v>
      </c>
      <c r="BJ3" s="449"/>
      <c r="BK3" s="390">
        <v>0</v>
      </c>
      <c r="BL3" s="390">
        <v>0</v>
      </c>
      <c r="BM3" s="390">
        <v>1</v>
      </c>
      <c r="BN3" s="390">
        <v>4</v>
      </c>
      <c r="BO3" s="390">
        <v>0</v>
      </c>
      <c r="BP3" s="390">
        <v>1</v>
      </c>
      <c r="BQ3" s="390">
        <v>0</v>
      </c>
      <c r="BR3" s="390">
        <v>0</v>
      </c>
      <c r="BS3" s="390">
        <v>0</v>
      </c>
      <c r="BT3" s="390">
        <v>1</v>
      </c>
      <c r="BU3" s="390">
        <v>0</v>
      </c>
      <c r="BV3" s="390">
        <v>5</v>
      </c>
      <c r="BW3" s="390">
        <v>1</v>
      </c>
      <c r="BX3" s="390">
        <v>0</v>
      </c>
      <c r="BY3" s="390">
        <v>0</v>
      </c>
      <c r="BZ3" s="390">
        <v>1</v>
      </c>
      <c r="CA3" s="390">
        <v>0</v>
      </c>
      <c r="CB3" s="390">
        <v>0</v>
      </c>
      <c r="CC3" s="390">
        <v>0</v>
      </c>
      <c r="CD3" s="390">
        <v>1</v>
      </c>
      <c r="CE3" s="390">
        <v>0</v>
      </c>
      <c r="CF3" s="390">
        <v>1</v>
      </c>
      <c r="CG3" s="390">
        <v>0</v>
      </c>
      <c r="CH3" s="390">
        <v>0</v>
      </c>
      <c r="CI3" s="390">
        <v>0</v>
      </c>
      <c r="CJ3" s="390">
        <v>0</v>
      </c>
      <c r="CK3" s="390">
        <v>1</v>
      </c>
      <c r="CL3" s="390">
        <v>0</v>
      </c>
      <c r="CM3" s="390">
        <v>0</v>
      </c>
      <c r="CN3" s="390">
        <v>0</v>
      </c>
      <c r="CO3" s="390">
        <v>1</v>
      </c>
      <c r="CP3" s="446"/>
      <c r="CQ3" s="390">
        <v>2</v>
      </c>
      <c r="CR3" s="390">
        <v>0</v>
      </c>
      <c r="CS3" s="390">
        <v>0</v>
      </c>
      <c r="CT3" s="390">
        <v>0</v>
      </c>
      <c r="CU3" s="390">
        <v>0</v>
      </c>
      <c r="CV3" s="390">
        <v>0</v>
      </c>
      <c r="CW3" s="390">
        <v>1</v>
      </c>
      <c r="CX3" s="390">
        <v>0</v>
      </c>
      <c r="CY3" s="390">
        <v>0</v>
      </c>
      <c r="CZ3" s="390">
        <v>1</v>
      </c>
      <c r="DA3" s="390">
        <v>1</v>
      </c>
      <c r="DB3" s="390">
        <v>1</v>
      </c>
      <c r="DC3" s="390">
        <v>1</v>
      </c>
      <c r="DD3" s="390">
        <v>0</v>
      </c>
      <c r="DE3" s="391">
        <v>0</v>
      </c>
      <c r="DF3" s="391">
        <v>0</v>
      </c>
      <c r="DG3" s="391">
        <v>0</v>
      </c>
      <c r="DH3" s="390">
        <v>1</v>
      </c>
      <c r="DI3" s="394">
        <v>3</v>
      </c>
      <c r="DJ3" s="396">
        <v>3</v>
      </c>
      <c r="DK3" s="398">
        <v>1</v>
      </c>
      <c r="DL3" s="383"/>
      <c r="DM3" s="401">
        <v>2</v>
      </c>
      <c r="DN3" s="410">
        <v>2</v>
      </c>
      <c r="DO3" s="402">
        <v>1</v>
      </c>
      <c r="DP3" s="407">
        <v>0</v>
      </c>
      <c r="DQ3" s="12">
        <v>1</v>
      </c>
      <c r="DR3" s="413">
        <v>0</v>
      </c>
      <c r="DS3" s="424">
        <v>0</v>
      </c>
      <c r="DT3" s="443">
        <v>0</v>
      </c>
      <c r="DU3" s="383">
        <f t="shared" ref="DU3:DU25" si="0">SUM(B3:DT3)</f>
        <v>73</v>
      </c>
      <c r="DV3" s="1"/>
      <c r="DW3" s="1"/>
    </row>
    <row r="4" spans="1:127" x14ac:dyDescent="0.25">
      <c r="A4" s="385" t="s">
        <v>38</v>
      </c>
      <c r="B4" s="383"/>
      <c r="C4" s="383"/>
      <c r="D4" s="390">
        <v>0</v>
      </c>
      <c r="E4" s="390">
        <v>0</v>
      </c>
      <c r="F4" s="390">
        <v>1</v>
      </c>
      <c r="G4" s="390">
        <v>0</v>
      </c>
      <c r="H4" s="390">
        <v>1</v>
      </c>
      <c r="I4" s="390">
        <v>0</v>
      </c>
      <c r="J4" s="390">
        <v>0</v>
      </c>
      <c r="K4" s="390">
        <v>1</v>
      </c>
      <c r="L4" s="390">
        <v>3</v>
      </c>
      <c r="M4" s="390">
        <v>0</v>
      </c>
      <c r="N4" s="390">
        <v>0</v>
      </c>
      <c r="O4" s="390">
        <v>0</v>
      </c>
      <c r="P4" s="390">
        <v>2</v>
      </c>
      <c r="Q4" s="390">
        <v>0</v>
      </c>
      <c r="R4" s="390">
        <v>1</v>
      </c>
      <c r="S4" s="390">
        <v>0</v>
      </c>
      <c r="T4" s="390">
        <v>1</v>
      </c>
      <c r="U4" s="383"/>
      <c r="V4" s="390">
        <v>0</v>
      </c>
      <c r="W4" s="390">
        <v>0</v>
      </c>
      <c r="X4" s="390">
        <v>0</v>
      </c>
      <c r="Y4" s="390">
        <v>0</v>
      </c>
      <c r="Z4" s="383">
        <v>1</v>
      </c>
      <c r="AA4" s="390">
        <v>0</v>
      </c>
      <c r="AB4" s="390">
        <v>0</v>
      </c>
      <c r="AC4" s="390">
        <v>0</v>
      </c>
      <c r="AD4" s="390">
        <v>0</v>
      </c>
      <c r="AE4" s="390">
        <v>0</v>
      </c>
      <c r="AF4" s="390">
        <v>0</v>
      </c>
      <c r="AG4" s="446"/>
      <c r="AH4" s="390">
        <v>0</v>
      </c>
      <c r="AI4" s="390">
        <v>0</v>
      </c>
      <c r="AJ4" s="390">
        <v>2</v>
      </c>
      <c r="AK4" s="390">
        <v>1</v>
      </c>
      <c r="AL4" s="390">
        <v>0</v>
      </c>
      <c r="AM4" s="390">
        <v>0</v>
      </c>
      <c r="AN4" s="390">
        <v>0</v>
      </c>
      <c r="AO4" s="390">
        <v>0</v>
      </c>
      <c r="AP4" s="390">
        <v>1</v>
      </c>
      <c r="AQ4" s="390">
        <v>0</v>
      </c>
      <c r="AR4" s="390">
        <v>3</v>
      </c>
      <c r="AS4" s="390">
        <v>0</v>
      </c>
      <c r="AT4" s="383">
        <v>1</v>
      </c>
      <c r="AU4" s="390">
        <v>1</v>
      </c>
      <c r="AV4" s="390">
        <v>2</v>
      </c>
      <c r="AW4" s="390">
        <v>2</v>
      </c>
      <c r="AX4" s="390">
        <v>0</v>
      </c>
      <c r="AY4" s="390">
        <v>0</v>
      </c>
      <c r="AZ4" s="390">
        <v>4</v>
      </c>
      <c r="BA4" s="390">
        <v>0</v>
      </c>
      <c r="BB4" s="390">
        <v>1</v>
      </c>
      <c r="BC4" s="390">
        <v>0</v>
      </c>
      <c r="BD4" s="390">
        <v>0</v>
      </c>
      <c r="BE4" s="390">
        <v>0</v>
      </c>
      <c r="BF4" s="390">
        <v>1</v>
      </c>
      <c r="BG4" s="390">
        <v>1</v>
      </c>
      <c r="BH4" s="390">
        <v>1</v>
      </c>
      <c r="BI4" s="390">
        <v>0</v>
      </c>
      <c r="BJ4" s="449"/>
      <c r="BK4" s="390">
        <v>0</v>
      </c>
      <c r="BL4" s="390">
        <v>1</v>
      </c>
      <c r="BM4" s="390">
        <v>0</v>
      </c>
      <c r="BN4" s="390">
        <v>1</v>
      </c>
      <c r="BO4" s="390">
        <v>0</v>
      </c>
      <c r="BP4" s="390">
        <v>1</v>
      </c>
      <c r="BQ4" s="390">
        <v>0</v>
      </c>
      <c r="BR4" s="390">
        <v>0</v>
      </c>
      <c r="BS4" s="390">
        <v>0</v>
      </c>
      <c r="BT4" s="390">
        <v>1</v>
      </c>
      <c r="BU4" s="390">
        <v>1</v>
      </c>
      <c r="BV4" s="390">
        <v>1</v>
      </c>
      <c r="BW4" s="390">
        <v>3</v>
      </c>
      <c r="BX4" s="390">
        <v>0</v>
      </c>
      <c r="BY4" s="390">
        <v>0</v>
      </c>
      <c r="BZ4" s="390">
        <v>0</v>
      </c>
      <c r="CA4" s="390">
        <v>0</v>
      </c>
      <c r="CB4" s="390">
        <v>0</v>
      </c>
      <c r="CC4" s="390">
        <v>1</v>
      </c>
      <c r="CD4" s="390">
        <v>1</v>
      </c>
      <c r="CE4" s="390">
        <v>0</v>
      </c>
      <c r="CF4" s="390">
        <v>0</v>
      </c>
      <c r="CG4" s="390">
        <v>0</v>
      </c>
      <c r="CH4" s="390">
        <v>2</v>
      </c>
      <c r="CI4" s="390">
        <v>1</v>
      </c>
      <c r="CJ4" s="390">
        <v>0</v>
      </c>
      <c r="CK4" s="390">
        <v>0</v>
      </c>
      <c r="CL4" s="390">
        <v>0</v>
      </c>
      <c r="CM4" s="390">
        <v>2</v>
      </c>
      <c r="CN4" s="390">
        <v>0</v>
      </c>
      <c r="CO4" s="390">
        <v>0</v>
      </c>
      <c r="CP4" s="446"/>
      <c r="CQ4" s="390">
        <v>0</v>
      </c>
      <c r="CR4" s="390">
        <v>0</v>
      </c>
      <c r="CS4" s="390">
        <v>0</v>
      </c>
      <c r="CT4" s="390">
        <v>1</v>
      </c>
      <c r="CU4" s="390">
        <v>2</v>
      </c>
      <c r="CV4" s="390">
        <v>2</v>
      </c>
      <c r="CW4" s="390">
        <v>1</v>
      </c>
      <c r="CX4" s="390">
        <v>1</v>
      </c>
      <c r="CY4" s="390">
        <v>0</v>
      </c>
      <c r="CZ4" s="390">
        <v>0</v>
      </c>
      <c r="DA4" s="390">
        <v>1</v>
      </c>
      <c r="DB4" s="390">
        <v>0</v>
      </c>
      <c r="DC4" s="390">
        <v>0</v>
      </c>
      <c r="DD4" s="390">
        <v>0</v>
      </c>
      <c r="DE4" s="391">
        <v>0</v>
      </c>
      <c r="DF4" s="391">
        <v>0</v>
      </c>
      <c r="DG4" s="391">
        <v>0</v>
      </c>
      <c r="DH4" s="390">
        <v>1</v>
      </c>
      <c r="DI4" s="394">
        <v>0</v>
      </c>
      <c r="DJ4" s="396">
        <v>1</v>
      </c>
      <c r="DK4" s="398">
        <v>1</v>
      </c>
      <c r="DL4" s="383"/>
      <c r="DM4" s="401">
        <v>1</v>
      </c>
      <c r="DN4" s="410">
        <v>0</v>
      </c>
      <c r="DO4" s="402">
        <v>1</v>
      </c>
      <c r="DP4" s="407">
        <v>0</v>
      </c>
      <c r="DQ4" s="12">
        <v>0</v>
      </c>
      <c r="DR4" s="413">
        <v>1</v>
      </c>
      <c r="DS4" s="424">
        <v>0</v>
      </c>
      <c r="DT4" s="443">
        <v>0</v>
      </c>
      <c r="DU4" s="383">
        <f t="shared" si="0"/>
        <v>62</v>
      </c>
      <c r="DV4" s="1"/>
      <c r="DW4" s="1"/>
    </row>
    <row r="5" spans="1:127" x14ac:dyDescent="0.25">
      <c r="A5" s="385" t="s">
        <v>39</v>
      </c>
      <c r="B5" s="383"/>
      <c r="C5" s="383"/>
      <c r="D5" s="390">
        <v>0</v>
      </c>
      <c r="E5" s="390">
        <v>0</v>
      </c>
      <c r="F5" s="390">
        <v>1</v>
      </c>
      <c r="G5" s="390">
        <v>0</v>
      </c>
      <c r="H5" s="390">
        <v>0</v>
      </c>
      <c r="I5" s="390">
        <v>1</v>
      </c>
      <c r="J5" s="390">
        <v>0</v>
      </c>
      <c r="K5" s="390">
        <v>0</v>
      </c>
      <c r="L5" s="390">
        <v>0</v>
      </c>
      <c r="M5" s="390">
        <v>0</v>
      </c>
      <c r="N5" s="390">
        <v>1</v>
      </c>
      <c r="O5" s="390">
        <v>0</v>
      </c>
      <c r="P5" s="390">
        <v>2</v>
      </c>
      <c r="Q5" s="390">
        <v>0</v>
      </c>
      <c r="R5" s="390">
        <v>2</v>
      </c>
      <c r="S5" s="390">
        <v>0</v>
      </c>
      <c r="T5" s="390">
        <v>0</v>
      </c>
      <c r="U5" s="383"/>
      <c r="V5" s="390">
        <v>0</v>
      </c>
      <c r="W5" s="390">
        <v>2</v>
      </c>
      <c r="X5" s="390">
        <v>0</v>
      </c>
      <c r="Y5" s="390">
        <v>0</v>
      </c>
      <c r="Z5" s="383">
        <v>1</v>
      </c>
      <c r="AA5" s="390">
        <v>0</v>
      </c>
      <c r="AB5" s="390">
        <v>0</v>
      </c>
      <c r="AC5" s="390">
        <v>0</v>
      </c>
      <c r="AD5" s="390">
        <v>0</v>
      </c>
      <c r="AE5" s="390">
        <v>1</v>
      </c>
      <c r="AF5" s="390">
        <v>0</v>
      </c>
      <c r="AG5" s="446"/>
      <c r="AH5" s="390">
        <v>1</v>
      </c>
      <c r="AI5" s="390">
        <v>1</v>
      </c>
      <c r="AJ5" s="390">
        <v>3</v>
      </c>
      <c r="AK5" s="390">
        <v>0</v>
      </c>
      <c r="AL5" s="390">
        <v>0</v>
      </c>
      <c r="AM5" s="390">
        <v>1</v>
      </c>
      <c r="AN5" s="390">
        <v>0</v>
      </c>
      <c r="AO5" s="390">
        <v>2</v>
      </c>
      <c r="AP5" s="390">
        <v>1</v>
      </c>
      <c r="AQ5" s="390">
        <v>1</v>
      </c>
      <c r="AR5" s="390">
        <v>1</v>
      </c>
      <c r="AS5" s="390">
        <v>0</v>
      </c>
      <c r="AT5" s="383">
        <v>3</v>
      </c>
      <c r="AU5" s="390">
        <v>0</v>
      </c>
      <c r="AV5" s="390">
        <v>0</v>
      </c>
      <c r="AW5" s="390">
        <v>1</v>
      </c>
      <c r="AX5" s="390">
        <v>2</v>
      </c>
      <c r="AY5" s="390">
        <v>0</v>
      </c>
      <c r="AZ5" s="390">
        <v>0</v>
      </c>
      <c r="BA5" s="390">
        <v>1</v>
      </c>
      <c r="BB5" s="390">
        <v>0</v>
      </c>
      <c r="BC5" s="390">
        <v>0</v>
      </c>
      <c r="BD5" s="390">
        <v>0</v>
      </c>
      <c r="BE5" s="390">
        <v>0</v>
      </c>
      <c r="BF5" s="390">
        <v>0</v>
      </c>
      <c r="BG5" s="390">
        <v>0</v>
      </c>
      <c r="BH5" s="390">
        <v>0</v>
      </c>
      <c r="BI5" s="390">
        <v>1</v>
      </c>
      <c r="BJ5" s="449"/>
      <c r="BK5" s="390">
        <v>1</v>
      </c>
      <c r="BL5" s="390">
        <v>0</v>
      </c>
      <c r="BM5" s="390">
        <v>1</v>
      </c>
      <c r="BN5" s="390">
        <v>0</v>
      </c>
      <c r="BO5" s="390">
        <v>1</v>
      </c>
      <c r="BP5" s="390">
        <v>0</v>
      </c>
      <c r="BQ5" s="390">
        <v>0</v>
      </c>
      <c r="BR5" s="390">
        <v>0</v>
      </c>
      <c r="BS5" s="390">
        <v>1</v>
      </c>
      <c r="BT5" s="390">
        <v>0</v>
      </c>
      <c r="BU5" s="390">
        <v>0</v>
      </c>
      <c r="BV5" s="390">
        <v>1</v>
      </c>
      <c r="BW5" s="390">
        <v>0</v>
      </c>
      <c r="BX5" s="390">
        <v>0</v>
      </c>
      <c r="BY5" s="390">
        <v>0</v>
      </c>
      <c r="BZ5" s="390">
        <v>0</v>
      </c>
      <c r="CA5" s="390">
        <v>0</v>
      </c>
      <c r="CB5" s="390">
        <v>1</v>
      </c>
      <c r="CC5" s="390">
        <v>1</v>
      </c>
      <c r="CD5" s="390">
        <v>0</v>
      </c>
      <c r="CE5" s="390">
        <v>0</v>
      </c>
      <c r="CF5" s="390">
        <v>1</v>
      </c>
      <c r="CG5" s="390">
        <v>1</v>
      </c>
      <c r="CH5" s="390">
        <v>1</v>
      </c>
      <c r="CI5" s="390">
        <v>0</v>
      </c>
      <c r="CJ5" s="390">
        <v>3</v>
      </c>
      <c r="CK5" s="390">
        <v>1</v>
      </c>
      <c r="CL5" s="390">
        <v>0</v>
      </c>
      <c r="CM5" s="390">
        <v>0</v>
      </c>
      <c r="CN5" s="390">
        <v>1</v>
      </c>
      <c r="CO5" s="390">
        <v>0</v>
      </c>
      <c r="CP5" s="446"/>
      <c r="CQ5" s="390">
        <v>0</v>
      </c>
      <c r="CR5" s="390">
        <v>0</v>
      </c>
      <c r="CS5" s="390">
        <v>1</v>
      </c>
      <c r="CT5" s="390">
        <v>1</v>
      </c>
      <c r="CU5" s="390">
        <v>3</v>
      </c>
      <c r="CV5" s="390">
        <v>2</v>
      </c>
      <c r="CW5" s="390">
        <v>0</v>
      </c>
      <c r="CX5" s="390">
        <v>1</v>
      </c>
      <c r="CY5" s="390">
        <v>1</v>
      </c>
      <c r="CZ5" s="390">
        <v>0</v>
      </c>
      <c r="DA5" s="390">
        <v>0</v>
      </c>
      <c r="DB5" s="390">
        <v>0</v>
      </c>
      <c r="DC5" s="390">
        <v>1</v>
      </c>
      <c r="DD5" s="390">
        <v>1</v>
      </c>
      <c r="DE5" s="391">
        <v>0</v>
      </c>
      <c r="DF5" s="391">
        <v>0</v>
      </c>
      <c r="DG5" s="391">
        <v>2</v>
      </c>
      <c r="DH5" s="390">
        <v>2</v>
      </c>
      <c r="DI5" s="394">
        <v>0</v>
      </c>
      <c r="DJ5" s="396">
        <v>0</v>
      </c>
      <c r="DK5" s="398">
        <v>0</v>
      </c>
      <c r="DL5" s="383"/>
      <c r="DM5" s="401">
        <v>1</v>
      </c>
      <c r="DN5" s="410">
        <v>0</v>
      </c>
      <c r="DO5" s="402">
        <v>1</v>
      </c>
      <c r="DP5" s="407">
        <v>0</v>
      </c>
      <c r="DQ5" s="12">
        <v>0</v>
      </c>
      <c r="DR5" s="413">
        <v>0</v>
      </c>
      <c r="DS5" s="424">
        <v>0</v>
      </c>
      <c r="DT5" s="443">
        <v>1</v>
      </c>
      <c r="DU5" s="383">
        <f t="shared" si="0"/>
        <v>63</v>
      </c>
      <c r="DV5" s="1"/>
      <c r="DW5" s="1"/>
    </row>
    <row r="6" spans="1:127" x14ac:dyDescent="0.25">
      <c r="A6" s="385" t="s">
        <v>40</v>
      </c>
      <c r="B6" s="383">
        <v>1</v>
      </c>
      <c r="C6" s="383"/>
      <c r="D6" s="390">
        <v>0</v>
      </c>
      <c r="E6" s="390">
        <v>0</v>
      </c>
      <c r="F6" s="390">
        <v>0</v>
      </c>
      <c r="G6" s="390">
        <v>0</v>
      </c>
      <c r="H6" s="390">
        <v>0</v>
      </c>
      <c r="I6" s="390">
        <v>0</v>
      </c>
      <c r="J6" s="390">
        <v>0</v>
      </c>
      <c r="K6" s="390">
        <v>0</v>
      </c>
      <c r="L6" s="390">
        <v>0</v>
      </c>
      <c r="M6" s="390">
        <v>0</v>
      </c>
      <c r="N6" s="390">
        <v>0</v>
      </c>
      <c r="O6" s="390">
        <v>0</v>
      </c>
      <c r="P6" s="390">
        <v>0</v>
      </c>
      <c r="Q6" s="390">
        <v>0</v>
      </c>
      <c r="R6" s="390">
        <v>1</v>
      </c>
      <c r="S6" s="390">
        <v>0</v>
      </c>
      <c r="T6" s="390">
        <v>0</v>
      </c>
      <c r="U6" s="383"/>
      <c r="V6" s="390">
        <v>0</v>
      </c>
      <c r="W6" s="390">
        <v>0</v>
      </c>
      <c r="X6" s="390">
        <v>1</v>
      </c>
      <c r="Y6" s="390">
        <v>0</v>
      </c>
      <c r="Z6" s="383"/>
      <c r="AA6" s="390">
        <v>0</v>
      </c>
      <c r="AB6" s="390">
        <v>0</v>
      </c>
      <c r="AC6" s="390">
        <v>0</v>
      </c>
      <c r="AD6" s="390">
        <v>1</v>
      </c>
      <c r="AE6" s="390">
        <v>0</v>
      </c>
      <c r="AF6" s="390">
        <v>0</v>
      </c>
      <c r="AG6" s="446"/>
      <c r="AH6" s="390">
        <v>0</v>
      </c>
      <c r="AI6" s="390">
        <v>1</v>
      </c>
      <c r="AJ6" s="390">
        <v>1</v>
      </c>
      <c r="AK6" s="390">
        <v>0</v>
      </c>
      <c r="AL6" s="390">
        <v>0</v>
      </c>
      <c r="AM6" s="390">
        <v>0</v>
      </c>
      <c r="AN6" s="390">
        <v>0</v>
      </c>
      <c r="AO6" s="390">
        <v>1</v>
      </c>
      <c r="AP6" s="390">
        <v>0</v>
      </c>
      <c r="AQ6" s="390">
        <v>1</v>
      </c>
      <c r="AR6" s="390">
        <v>2</v>
      </c>
      <c r="AS6" s="390">
        <v>0</v>
      </c>
      <c r="AT6" s="383">
        <v>1</v>
      </c>
      <c r="AU6" s="390">
        <v>1</v>
      </c>
      <c r="AV6" s="390">
        <v>0</v>
      </c>
      <c r="AW6" s="390">
        <v>1</v>
      </c>
      <c r="AX6" s="390">
        <v>0</v>
      </c>
      <c r="AY6" s="390">
        <v>1</v>
      </c>
      <c r="AZ6" s="390">
        <v>0</v>
      </c>
      <c r="BA6" s="390">
        <v>2</v>
      </c>
      <c r="BB6" s="390">
        <v>0</v>
      </c>
      <c r="BC6" s="390">
        <v>0</v>
      </c>
      <c r="BD6" s="390">
        <v>1</v>
      </c>
      <c r="BE6" s="390">
        <v>0</v>
      </c>
      <c r="BF6" s="390">
        <v>1</v>
      </c>
      <c r="BG6" s="390">
        <v>0</v>
      </c>
      <c r="BH6" s="390">
        <v>1</v>
      </c>
      <c r="BI6" s="390">
        <v>0</v>
      </c>
      <c r="BJ6" s="449"/>
      <c r="BK6" s="390">
        <v>0</v>
      </c>
      <c r="BL6" s="390">
        <v>0</v>
      </c>
      <c r="BM6" s="390">
        <v>1</v>
      </c>
      <c r="BN6" s="390">
        <v>0</v>
      </c>
      <c r="BO6" s="390">
        <v>0</v>
      </c>
      <c r="BP6" s="390">
        <v>1</v>
      </c>
      <c r="BQ6" s="390">
        <v>0</v>
      </c>
      <c r="BR6" s="390">
        <v>0</v>
      </c>
      <c r="BS6" s="390">
        <v>1</v>
      </c>
      <c r="BT6" s="390">
        <v>0</v>
      </c>
      <c r="BU6" s="390">
        <v>1</v>
      </c>
      <c r="BV6" s="390">
        <v>1</v>
      </c>
      <c r="BW6" s="390">
        <v>0</v>
      </c>
      <c r="BX6" s="390">
        <v>0</v>
      </c>
      <c r="BY6" s="390">
        <v>0</v>
      </c>
      <c r="BZ6" s="390">
        <v>0</v>
      </c>
      <c r="CA6" s="390">
        <v>1</v>
      </c>
      <c r="CB6" s="390">
        <v>0</v>
      </c>
      <c r="CC6" s="390">
        <v>1</v>
      </c>
      <c r="CD6" s="390">
        <v>0</v>
      </c>
      <c r="CE6" s="390">
        <v>0</v>
      </c>
      <c r="CF6" s="390">
        <v>0</v>
      </c>
      <c r="CG6" s="390">
        <v>1</v>
      </c>
      <c r="CH6" s="390">
        <v>0</v>
      </c>
      <c r="CI6" s="390">
        <v>0</v>
      </c>
      <c r="CJ6" s="390">
        <v>2</v>
      </c>
      <c r="CK6" s="390">
        <v>0</v>
      </c>
      <c r="CL6" s="390">
        <v>0</v>
      </c>
      <c r="CM6" s="390">
        <v>0</v>
      </c>
      <c r="CN6" s="390">
        <v>2</v>
      </c>
      <c r="CO6" s="390">
        <v>1</v>
      </c>
      <c r="CP6" s="446"/>
      <c r="CQ6" s="390">
        <v>1</v>
      </c>
      <c r="CR6" s="390">
        <v>0</v>
      </c>
      <c r="CS6" s="390">
        <v>1</v>
      </c>
      <c r="CT6" s="390">
        <v>1</v>
      </c>
      <c r="CU6" s="390">
        <v>1</v>
      </c>
      <c r="CV6" s="390">
        <v>0</v>
      </c>
      <c r="CW6" s="390">
        <v>0</v>
      </c>
      <c r="CX6" s="390">
        <v>0</v>
      </c>
      <c r="CY6" s="390">
        <v>1</v>
      </c>
      <c r="CZ6" s="390">
        <v>0</v>
      </c>
      <c r="DA6" s="390">
        <v>0</v>
      </c>
      <c r="DB6" s="390">
        <v>0</v>
      </c>
      <c r="DC6" s="390">
        <v>4</v>
      </c>
      <c r="DD6" s="390">
        <v>1</v>
      </c>
      <c r="DE6" s="391">
        <v>0</v>
      </c>
      <c r="DF6" s="391">
        <v>0</v>
      </c>
      <c r="DG6" s="391">
        <v>0</v>
      </c>
      <c r="DH6" s="390">
        <v>1</v>
      </c>
      <c r="DI6" s="394">
        <v>0</v>
      </c>
      <c r="DJ6" s="396">
        <v>0</v>
      </c>
      <c r="DK6" s="398">
        <v>1</v>
      </c>
      <c r="DL6" s="383"/>
      <c r="DM6" s="401">
        <v>0</v>
      </c>
      <c r="DN6" s="410">
        <v>1</v>
      </c>
      <c r="DO6" s="402">
        <v>0</v>
      </c>
      <c r="DP6" s="407">
        <v>0</v>
      </c>
      <c r="DQ6" s="12">
        <v>0</v>
      </c>
      <c r="DR6" s="413">
        <v>0</v>
      </c>
      <c r="DS6" s="424">
        <v>0</v>
      </c>
      <c r="DT6" s="443">
        <v>1</v>
      </c>
      <c r="DU6" s="383">
        <f t="shared" si="0"/>
        <v>46</v>
      </c>
      <c r="DV6" s="1"/>
      <c r="DW6" s="1"/>
    </row>
    <row r="7" spans="1:127" x14ac:dyDescent="0.25">
      <c r="A7" s="385" t="s">
        <v>41</v>
      </c>
      <c r="B7" s="383"/>
      <c r="C7" s="383"/>
      <c r="D7" s="390">
        <v>0</v>
      </c>
      <c r="E7" s="390">
        <v>0</v>
      </c>
      <c r="F7" s="390">
        <v>1</v>
      </c>
      <c r="G7" s="390">
        <v>0</v>
      </c>
      <c r="H7" s="390">
        <v>1</v>
      </c>
      <c r="I7" s="390">
        <v>0</v>
      </c>
      <c r="J7" s="390">
        <v>1</v>
      </c>
      <c r="K7" s="390">
        <v>1</v>
      </c>
      <c r="L7" s="390">
        <v>0</v>
      </c>
      <c r="M7" s="390">
        <v>0</v>
      </c>
      <c r="N7" s="390">
        <v>0</v>
      </c>
      <c r="O7" s="390">
        <v>0</v>
      </c>
      <c r="P7" s="390">
        <v>0</v>
      </c>
      <c r="Q7" s="390">
        <v>0</v>
      </c>
      <c r="R7" s="390">
        <v>0</v>
      </c>
      <c r="S7" s="390">
        <v>1</v>
      </c>
      <c r="T7" s="390">
        <v>0</v>
      </c>
      <c r="U7" s="383">
        <v>1</v>
      </c>
      <c r="V7" s="390">
        <v>0</v>
      </c>
      <c r="W7" s="390">
        <v>0</v>
      </c>
      <c r="X7" s="390">
        <v>0</v>
      </c>
      <c r="Y7" s="390">
        <v>0</v>
      </c>
      <c r="Z7" s="383"/>
      <c r="AA7" s="390">
        <v>1</v>
      </c>
      <c r="AB7" s="390">
        <v>0</v>
      </c>
      <c r="AC7" s="390">
        <v>0</v>
      </c>
      <c r="AD7" s="390">
        <v>0</v>
      </c>
      <c r="AE7" s="390">
        <v>1</v>
      </c>
      <c r="AF7" s="390">
        <v>0</v>
      </c>
      <c r="AG7" s="446"/>
      <c r="AH7" s="390">
        <v>1</v>
      </c>
      <c r="AI7" s="390">
        <v>0</v>
      </c>
      <c r="AJ7" s="390">
        <v>2</v>
      </c>
      <c r="AK7" s="390">
        <v>0</v>
      </c>
      <c r="AL7" s="390">
        <v>0</v>
      </c>
      <c r="AM7" s="390">
        <v>0</v>
      </c>
      <c r="AN7" s="390">
        <v>0</v>
      </c>
      <c r="AO7" s="390">
        <v>0</v>
      </c>
      <c r="AP7" s="390">
        <v>0</v>
      </c>
      <c r="AQ7" s="390">
        <v>0</v>
      </c>
      <c r="AR7" s="390">
        <v>2</v>
      </c>
      <c r="AS7" s="390">
        <v>2</v>
      </c>
      <c r="AT7" s="383"/>
      <c r="AU7" s="390">
        <v>0</v>
      </c>
      <c r="AV7" s="390">
        <v>0</v>
      </c>
      <c r="AW7" s="390">
        <v>0</v>
      </c>
      <c r="AX7" s="390">
        <v>0</v>
      </c>
      <c r="AY7" s="390">
        <v>2</v>
      </c>
      <c r="AZ7" s="390">
        <v>0</v>
      </c>
      <c r="BA7" s="390">
        <v>0</v>
      </c>
      <c r="BB7" s="390">
        <v>0</v>
      </c>
      <c r="BC7" s="390">
        <v>1</v>
      </c>
      <c r="BD7" s="390">
        <v>0</v>
      </c>
      <c r="BE7" s="390">
        <v>0</v>
      </c>
      <c r="BF7" s="390">
        <v>3</v>
      </c>
      <c r="BG7" s="390">
        <v>2</v>
      </c>
      <c r="BH7" s="390">
        <v>0</v>
      </c>
      <c r="BI7" s="390">
        <v>0</v>
      </c>
      <c r="BJ7" s="449"/>
      <c r="BK7" s="390">
        <v>1</v>
      </c>
      <c r="BL7" s="390">
        <v>0</v>
      </c>
      <c r="BM7" s="390">
        <v>0</v>
      </c>
      <c r="BN7" s="390">
        <v>1</v>
      </c>
      <c r="BO7" s="390">
        <v>0</v>
      </c>
      <c r="BP7" s="390">
        <v>0</v>
      </c>
      <c r="BQ7" s="390">
        <v>0</v>
      </c>
      <c r="BR7" s="390">
        <v>0</v>
      </c>
      <c r="BS7" s="390">
        <v>1</v>
      </c>
      <c r="BT7" s="390">
        <v>1</v>
      </c>
      <c r="BU7" s="390">
        <v>0</v>
      </c>
      <c r="BV7" s="390">
        <v>0</v>
      </c>
      <c r="BW7" s="390">
        <v>1</v>
      </c>
      <c r="BX7" s="390">
        <v>1</v>
      </c>
      <c r="BY7" s="390">
        <v>0</v>
      </c>
      <c r="BZ7" s="390">
        <v>0</v>
      </c>
      <c r="CA7" s="390">
        <v>0</v>
      </c>
      <c r="CB7" s="390">
        <v>0</v>
      </c>
      <c r="CC7" s="390">
        <v>2</v>
      </c>
      <c r="CD7" s="390">
        <v>0</v>
      </c>
      <c r="CE7" s="390">
        <v>0</v>
      </c>
      <c r="CF7" s="390">
        <v>0</v>
      </c>
      <c r="CG7" s="390">
        <v>0</v>
      </c>
      <c r="CH7" s="390">
        <v>0</v>
      </c>
      <c r="CI7" s="390">
        <v>0</v>
      </c>
      <c r="CJ7" s="390">
        <v>2</v>
      </c>
      <c r="CK7" s="390">
        <v>0</v>
      </c>
      <c r="CL7" s="390">
        <v>2</v>
      </c>
      <c r="CM7" s="390">
        <v>1</v>
      </c>
      <c r="CN7" s="390">
        <v>0</v>
      </c>
      <c r="CO7" s="390">
        <v>2</v>
      </c>
      <c r="CP7" s="446"/>
      <c r="CQ7" s="390">
        <v>1</v>
      </c>
      <c r="CR7" s="390">
        <v>0</v>
      </c>
      <c r="CS7" s="390">
        <v>0</v>
      </c>
      <c r="CT7" s="390">
        <v>0</v>
      </c>
      <c r="CU7" s="390">
        <v>0</v>
      </c>
      <c r="CV7" s="390">
        <v>1</v>
      </c>
      <c r="CW7" s="390">
        <v>1</v>
      </c>
      <c r="CX7" s="390">
        <v>2</v>
      </c>
      <c r="CY7" s="390">
        <v>1</v>
      </c>
      <c r="CZ7" s="390">
        <v>1</v>
      </c>
      <c r="DA7" s="390">
        <v>0</v>
      </c>
      <c r="DB7" s="390">
        <v>0</v>
      </c>
      <c r="DC7" s="390">
        <v>3</v>
      </c>
      <c r="DD7" s="390">
        <v>1</v>
      </c>
      <c r="DE7" s="391">
        <v>1</v>
      </c>
      <c r="DF7" s="391">
        <v>0</v>
      </c>
      <c r="DG7" s="391">
        <v>1</v>
      </c>
      <c r="DH7" s="390">
        <v>2</v>
      </c>
      <c r="DI7" s="394">
        <v>1</v>
      </c>
      <c r="DJ7" s="396">
        <v>0</v>
      </c>
      <c r="DK7" s="398">
        <v>0</v>
      </c>
      <c r="DL7" s="383"/>
      <c r="DM7" s="401">
        <v>2</v>
      </c>
      <c r="DN7" s="410">
        <v>0</v>
      </c>
      <c r="DO7" s="402">
        <v>0</v>
      </c>
      <c r="DP7" s="407">
        <v>0</v>
      </c>
      <c r="DQ7" s="12">
        <v>0</v>
      </c>
      <c r="DR7" s="413">
        <v>3</v>
      </c>
      <c r="DS7" s="424">
        <v>0</v>
      </c>
      <c r="DT7" s="443">
        <v>0</v>
      </c>
      <c r="DU7" s="383">
        <f t="shared" si="0"/>
        <v>59</v>
      </c>
      <c r="DV7" s="1"/>
      <c r="DW7" s="1"/>
    </row>
    <row r="8" spans="1:127" x14ac:dyDescent="0.25">
      <c r="A8" s="385" t="s">
        <v>42</v>
      </c>
      <c r="B8" s="383"/>
      <c r="C8" s="383"/>
      <c r="D8" s="390">
        <v>0</v>
      </c>
      <c r="E8" s="390">
        <v>0</v>
      </c>
      <c r="F8" s="390">
        <v>0</v>
      </c>
      <c r="G8" s="390">
        <v>0</v>
      </c>
      <c r="H8" s="390">
        <v>0</v>
      </c>
      <c r="I8" s="390">
        <v>0</v>
      </c>
      <c r="J8" s="390">
        <v>3</v>
      </c>
      <c r="K8" s="390">
        <v>0</v>
      </c>
      <c r="L8" s="390">
        <v>1</v>
      </c>
      <c r="M8" s="390">
        <v>0</v>
      </c>
      <c r="N8" s="390">
        <v>0</v>
      </c>
      <c r="O8" s="390">
        <v>0</v>
      </c>
      <c r="P8" s="390">
        <v>0</v>
      </c>
      <c r="Q8" s="390">
        <v>1</v>
      </c>
      <c r="R8" s="390">
        <v>0</v>
      </c>
      <c r="S8" s="390">
        <v>0</v>
      </c>
      <c r="T8" s="390">
        <v>0</v>
      </c>
      <c r="U8" s="383"/>
      <c r="V8" s="390">
        <v>0</v>
      </c>
      <c r="W8" s="390">
        <v>0</v>
      </c>
      <c r="X8" s="390">
        <v>1</v>
      </c>
      <c r="Y8" s="390">
        <v>0</v>
      </c>
      <c r="Z8" s="383"/>
      <c r="AA8" s="390">
        <v>0</v>
      </c>
      <c r="AB8" s="390">
        <v>0</v>
      </c>
      <c r="AC8" s="390">
        <v>1</v>
      </c>
      <c r="AD8" s="390">
        <v>1</v>
      </c>
      <c r="AE8" s="390">
        <v>0</v>
      </c>
      <c r="AF8" s="390">
        <v>1</v>
      </c>
      <c r="AG8" s="446"/>
      <c r="AH8" s="390">
        <v>0</v>
      </c>
      <c r="AI8" s="390">
        <v>0</v>
      </c>
      <c r="AJ8" s="390">
        <v>1</v>
      </c>
      <c r="AK8" s="390">
        <v>0</v>
      </c>
      <c r="AL8" s="390">
        <v>0</v>
      </c>
      <c r="AM8" s="390">
        <v>0</v>
      </c>
      <c r="AN8" s="390">
        <v>5</v>
      </c>
      <c r="AO8" s="390">
        <v>0</v>
      </c>
      <c r="AP8" s="390">
        <v>1</v>
      </c>
      <c r="AQ8" s="390">
        <v>0</v>
      </c>
      <c r="AR8" s="390">
        <v>0</v>
      </c>
      <c r="AS8" s="390">
        <v>2</v>
      </c>
      <c r="AT8" s="383"/>
      <c r="AU8" s="390">
        <v>0</v>
      </c>
      <c r="AV8" s="390">
        <v>0</v>
      </c>
      <c r="AW8" s="390">
        <v>0</v>
      </c>
      <c r="AX8" s="390">
        <v>0</v>
      </c>
      <c r="AY8" s="390">
        <v>0</v>
      </c>
      <c r="AZ8" s="390">
        <v>0</v>
      </c>
      <c r="BA8" s="390">
        <v>0</v>
      </c>
      <c r="BB8" s="390">
        <v>0</v>
      </c>
      <c r="BC8" s="390">
        <v>1</v>
      </c>
      <c r="BD8" s="390">
        <v>0</v>
      </c>
      <c r="BE8" s="390">
        <v>0</v>
      </c>
      <c r="BF8" s="390">
        <v>1</v>
      </c>
      <c r="BG8" s="390">
        <v>0</v>
      </c>
      <c r="BH8" s="390">
        <v>0</v>
      </c>
      <c r="BI8" s="390">
        <v>0</v>
      </c>
      <c r="BJ8" s="449"/>
      <c r="BK8" s="390">
        <v>2</v>
      </c>
      <c r="BL8" s="390">
        <v>1</v>
      </c>
      <c r="BM8" s="390">
        <v>0</v>
      </c>
      <c r="BN8" s="390">
        <v>0</v>
      </c>
      <c r="BO8" s="390">
        <v>1</v>
      </c>
      <c r="BP8" s="390">
        <v>0</v>
      </c>
      <c r="BQ8" s="390">
        <v>0</v>
      </c>
      <c r="BR8" s="390">
        <v>0</v>
      </c>
      <c r="BS8" s="390">
        <v>0</v>
      </c>
      <c r="BT8" s="390">
        <v>0</v>
      </c>
      <c r="BU8" s="390">
        <v>0</v>
      </c>
      <c r="BV8" s="390">
        <v>1</v>
      </c>
      <c r="BW8" s="390">
        <v>0</v>
      </c>
      <c r="BX8" s="390">
        <v>0</v>
      </c>
      <c r="BY8" s="390">
        <v>0</v>
      </c>
      <c r="BZ8" s="390">
        <v>0</v>
      </c>
      <c r="CA8" s="390">
        <v>0</v>
      </c>
      <c r="CB8" s="390">
        <v>1</v>
      </c>
      <c r="CC8" s="390">
        <v>2</v>
      </c>
      <c r="CD8" s="390">
        <v>0</v>
      </c>
      <c r="CE8" s="390">
        <v>0</v>
      </c>
      <c r="CF8" s="390">
        <v>0</v>
      </c>
      <c r="CG8" s="390">
        <v>0</v>
      </c>
      <c r="CH8" s="390">
        <v>0</v>
      </c>
      <c r="CI8" s="390">
        <v>0</v>
      </c>
      <c r="CJ8" s="390">
        <v>1</v>
      </c>
      <c r="CK8" s="390">
        <v>1</v>
      </c>
      <c r="CL8" s="390">
        <v>0</v>
      </c>
      <c r="CM8" s="390">
        <v>0</v>
      </c>
      <c r="CN8" s="390">
        <v>0</v>
      </c>
      <c r="CO8" s="390">
        <v>0</v>
      </c>
      <c r="CP8" s="446"/>
      <c r="CQ8" s="390">
        <v>0</v>
      </c>
      <c r="CR8" s="390">
        <v>0</v>
      </c>
      <c r="CS8" s="390">
        <v>2</v>
      </c>
      <c r="CT8" s="390">
        <v>1</v>
      </c>
      <c r="CU8" s="390">
        <v>0</v>
      </c>
      <c r="CV8" s="390">
        <v>3</v>
      </c>
      <c r="CW8" s="390">
        <v>1</v>
      </c>
      <c r="CX8" s="390">
        <v>0</v>
      </c>
      <c r="CY8" s="390">
        <v>0</v>
      </c>
      <c r="CZ8" s="390">
        <v>3</v>
      </c>
      <c r="DA8" s="390">
        <v>1</v>
      </c>
      <c r="DB8" s="390">
        <v>0</v>
      </c>
      <c r="DC8" s="390">
        <v>0</v>
      </c>
      <c r="DD8" s="390">
        <v>0</v>
      </c>
      <c r="DE8" s="391">
        <v>0</v>
      </c>
      <c r="DF8" s="391">
        <v>0</v>
      </c>
      <c r="DG8" s="391">
        <v>0</v>
      </c>
      <c r="DH8" s="390">
        <v>0</v>
      </c>
      <c r="DI8" s="394">
        <v>0</v>
      </c>
      <c r="DJ8" s="396">
        <v>3</v>
      </c>
      <c r="DK8" s="398">
        <v>0</v>
      </c>
      <c r="DL8" s="383"/>
      <c r="DM8" s="401">
        <v>1</v>
      </c>
      <c r="DN8" s="410">
        <v>0</v>
      </c>
      <c r="DO8" s="402">
        <v>0</v>
      </c>
      <c r="DP8" s="407">
        <v>0</v>
      </c>
      <c r="DQ8" s="12">
        <v>0</v>
      </c>
      <c r="DR8" s="413">
        <v>1</v>
      </c>
      <c r="DS8" s="424">
        <v>0</v>
      </c>
      <c r="DT8" s="443">
        <v>0</v>
      </c>
      <c r="DU8" s="383">
        <f t="shared" si="0"/>
        <v>46</v>
      </c>
      <c r="DV8" s="1"/>
      <c r="DW8" s="1"/>
    </row>
    <row r="9" spans="1:127" x14ac:dyDescent="0.25">
      <c r="A9" s="385" t="s">
        <v>43</v>
      </c>
      <c r="B9" s="383">
        <v>1</v>
      </c>
      <c r="C9" s="383"/>
      <c r="D9" s="390">
        <v>0</v>
      </c>
      <c r="E9" s="390">
        <v>1</v>
      </c>
      <c r="F9" s="390">
        <v>0</v>
      </c>
      <c r="G9" s="390">
        <v>0</v>
      </c>
      <c r="H9" s="390">
        <v>0</v>
      </c>
      <c r="I9" s="390">
        <v>0</v>
      </c>
      <c r="J9" s="390">
        <v>0</v>
      </c>
      <c r="K9" s="390">
        <v>1</v>
      </c>
      <c r="L9" s="390">
        <v>1</v>
      </c>
      <c r="M9" s="390">
        <v>0</v>
      </c>
      <c r="N9" s="390">
        <v>0</v>
      </c>
      <c r="O9" s="390">
        <v>0</v>
      </c>
      <c r="P9" s="390">
        <v>1</v>
      </c>
      <c r="Q9" s="390">
        <v>0</v>
      </c>
      <c r="R9" s="390">
        <v>1</v>
      </c>
      <c r="S9" s="390">
        <v>0</v>
      </c>
      <c r="T9" s="390">
        <v>0</v>
      </c>
      <c r="U9" s="383"/>
      <c r="V9" s="390">
        <v>0</v>
      </c>
      <c r="W9" s="390">
        <v>0</v>
      </c>
      <c r="X9" s="390">
        <v>0</v>
      </c>
      <c r="Y9" s="390">
        <v>0</v>
      </c>
      <c r="Z9" s="383">
        <v>1</v>
      </c>
      <c r="AA9" s="390">
        <v>0</v>
      </c>
      <c r="AB9" s="390">
        <v>0</v>
      </c>
      <c r="AC9" s="390">
        <v>0</v>
      </c>
      <c r="AD9" s="390">
        <v>0</v>
      </c>
      <c r="AE9" s="390">
        <v>1</v>
      </c>
      <c r="AF9" s="390">
        <v>0</v>
      </c>
      <c r="AG9" s="446"/>
      <c r="AH9" s="390">
        <v>0</v>
      </c>
      <c r="AI9" s="390">
        <v>0</v>
      </c>
      <c r="AJ9" s="390">
        <v>0</v>
      </c>
      <c r="AK9" s="390">
        <v>0</v>
      </c>
      <c r="AL9" s="390">
        <v>0</v>
      </c>
      <c r="AM9" s="390">
        <v>1</v>
      </c>
      <c r="AN9" s="390">
        <v>3</v>
      </c>
      <c r="AO9" s="390">
        <v>0</v>
      </c>
      <c r="AP9" s="390">
        <v>0</v>
      </c>
      <c r="AQ9" s="390">
        <v>0</v>
      </c>
      <c r="AR9" s="390">
        <v>0</v>
      </c>
      <c r="AS9" s="390">
        <v>0</v>
      </c>
      <c r="AT9" s="383"/>
      <c r="AU9" s="390">
        <v>0</v>
      </c>
      <c r="AV9" s="390">
        <v>0</v>
      </c>
      <c r="AW9" s="390">
        <v>0</v>
      </c>
      <c r="AX9" s="390">
        <v>0</v>
      </c>
      <c r="AY9" s="390">
        <v>0</v>
      </c>
      <c r="AZ9" s="390">
        <v>0</v>
      </c>
      <c r="BA9" s="390">
        <v>0</v>
      </c>
      <c r="BB9" s="390">
        <v>0</v>
      </c>
      <c r="BC9" s="390">
        <v>0</v>
      </c>
      <c r="BD9" s="390">
        <v>0</v>
      </c>
      <c r="BE9" s="390">
        <v>0</v>
      </c>
      <c r="BF9" s="390">
        <v>0</v>
      </c>
      <c r="BG9" s="390">
        <v>0</v>
      </c>
      <c r="BH9" s="390">
        <v>1</v>
      </c>
      <c r="BI9" s="390">
        <v>0</v>
      </c>
      <c r="BJ9" s="449"/>
      <c r="BK9" s="390">
        <v>2</v>
      </c>
      <c r="BL9" s="390">
        <v>0</v>
      </c>
      <c r="BM9" s="390">
        <v>0</v>
      </c>
      <c r="BN9" s="390">
        <v>0</v>
      </c>
      <c r="BO9" s="390">
        <v>0</v>
      </c>
      <c r="BP9" s="390">
        <v>0</v>
      </c>
      <c r="BQ9" s="390">
        <v>0</v>
      </c>
      <c r="BR9" s="390">
        <v>0</v>
      </c>
      <c r="BS9" s="390">
        <v>1</v>
      </c>
      <c r="BT9" s="390">
        <v>0</v>
      </c>
      <c r="BU9" s="390">
        <v>0</v>
      </c>
      <c r="BV9" s="390">
        <v>2</v>
      </c>
      <c r="BW9" s="390">
        <v>0</v>
      </c>
      <c r="BX9" s="390">
        <v>0</v>
      </c>
      <c r="BY9" s="390">
        <v>0</v>
      </c>
      <c r="BZ9" s="390">
        <v>0</v>
      </c>
      <c r="CA9" s="390">
        <v>0</v>
      </c>
      <c r="CB9" s="390">
        <v>0</v>
      </c>
      <c r="CC9" s="390">
        <v>1</v>
      </c>
      <c r="CD9" s="390">
        <v>0</v>
      </c>
      <c r="CE9" s="390">
        <v>0</v>
      </c>
      <c r="CF9" s="390">
        <v>0</v>
      </c>
      <c r="CG9" s="390">
        <v>1</v>
      </c>
      <c r="CH9" s="390">
        <v>0</v>
      </c>
      <c r="CI9" s="390">
        <v>1</v>
      </c>
      <c r="CJ9" s="390">
        <v>0</v>
      </c>
      <c r="CK9" s="390">
        <v>0</v>
      </c>
      <c r="CL9" s="390">
        <v>1</v>
      </c>
      <c r="CM9" s="390">
        <v>1</v>
      </c>
      <c r="CN9" s="390">
        <v>1</v>
      </c>
      <c r="CO9" s="390">
        <v>0</v>
      </c>
      <c r="CP9" s="446"/>
      <c r="CQ9" s="390">
        <v>0</v>
      </c>
      <c r="CR9" s="390">
        <v>1</v>
      </c>
      <c r="CS9" s="390">
        <v>0</v>
      </c>
      <c r="CT9" s="390">
        <v>0</v>
      </c>
      <c r="CU9" s="390">
        <v>0</v>
      </c>
      <c r="CV9" s="390">
        <v>0</v>
      </c>
      <c r="CW9" s="390">
        <v>0</v>
      </c>
      <c r="CX9" s="390">
        <v>0</v>
      </c>
      <c r="CY9" s="390">
        <v>2</v>
      </c>
      <c r="CZ9" s="390">
        <v>0</v>
      </c>
      <c r="DA9" s="390">
        <v>0</v>
      </c>
      <c r="DB9" s="390">
        <v>0</v>
      </c>
      <c r="DC9" s="390">
        <v>1</v>
      </c>
      <c r="DD9" s="390">
        <v>0</v>
      </c>
      <c r="DE9" s="391">
        <v>0</v>
      </c>
      <c r="DF9" s="391">
        <v>0</v>
      </c>
      <c r="DG9" s="391">
        <v>0</v>
      </c>
      <c r="DH9" s="390">
        <v>0</v>
      </c>
      <c r="DI9" s="394">
        <v>0</v>
      </c>
      <c r="DJ9" s="396">
        <v>0</v>
      </c>
      <c r="DK9" s="398">
        <v>0</v>
      </c>
      <c r="DL9" s="383"/>
      <c r="DM9" s="401">
        <v>0</v>
      </c>
      <c r="DN9" s="410">
        <v>0</v>
      </c>
      <c r="DO9" s="402">
        <v>0</v>
      </c>
      <c r="DP9" s="407">
        <v>0</v>
      </c>
      <c r="DQ9" s="12">
        <v>2</v>
      </c>
      <c r="DR9" s="413">
        <v>1</v>
      </c>
      <c r="DS9" s="424">
        <v>0</v>
      </c>
      <c r="DT9" s="443">
        <v>0</v>
      </c>
      <c r="DU9" s="383">
        <f t="shared" si="0"/>
        <v>31</v>
      </c>
      <c r="DV9" s="1"/>
      <c r="DW9" s="1"/>
    </row>
    <row r="10" spans="1:127" x14ac:dyDescent="0.25">
      <c r="A10" s="385" t="s">
        <v>20</v>
      </c>
      <c r="B10" s="383">
        <v>2</v>
      </c>
      <c r="C10" s="383"/>
      <c r="D10" s="390">
        <v>0</v>
      </c>
      <c r="E10" s="390">
        <v>1</v>
      </c>
      <c r="F10" s="390">
        <v>0</v>
      </c>
      <c r="G10" s="390">
        <v>1</v>
      </c>
      <c r="H10" s="390">
        <v>0</v>
      </c>
      <c r="I10" s="390">
        <v>0</v>
      </c>
      <c r="J10" s="390">
        <v>2</v>
      </c>
      <c r="K10" s="390">
        <v>0</v>
      </c>
      <c r="L10" s="390">
        <v>0</v>
      </c>
      <c r="M10" s="390">
        <v>0</v>
      </c>
      <c r="N10" s="390">
        <v>1</v>
      </c>
      <c r="O10" s="390">
        <v>1</v>
      </c>
      <c r="P10" s="390">
        <v>1</v>
      </c>
      <c r="Q10" s="390">
        <v>0</v>
      </c>
      <c r="R10" s="390">
        <v>1</v>
      </c>
      <c r="S10" s="390">
        <v>0</v>
      </c>
      <c r="T10" s="390">
        <v>0</v>
      </c>
      <c r="U10" s="383">
        <v>2</v>
      </c>
      <c r="V10" s="390">
        <v>0</v>
      </c>
      <c r="W10" s="390">
        <v>0</v>
      </c>
      <c r="X10" s="390">
        <v>0</v>
      </c>
      <c r="Y10" s="390">
        <v>0</v>
      </c>
      <c r="Z10" s="383">
        <v>1</v>
      </c>
      <c r="AA10" s="390">
        <v>0</v>
      </c>
      <c r="AB10" s="390">
        <v>0</v>
      </c>
      <c r="AC10" s="390">
        <v>0</v>
      </c>
      <c r="AD10" s="390">
        <v>0</v>
      </c>
      <c r="AE10" s="390">
        <v>0</v>
      </c>
      <c r="AF10" s="390">
        <v>1</v>
      </c>
      <c r="AG10" s="446"/>
      <c r="AH10" s="390">
        <v>0</v>
      </c>
      <c r="AI10" s="390">
        <v>1</v>
      </c>
      <c r="AJ10" s="390">
        <v>0</v>
      </c>
      <c r="AK10" s="390">
        <v>0</v>
      </c>
      <c r="AL10" s="390">
        <v>0</v>
      </c>
      <c r="AM10" s="390">
        <v>0</v>
      </c>
      <c r="AN10" s="390">
        <v>0</v>
      </c>
      <c r="AO10" s="390">
        <v>0</v>
      </c>
      <c r="AP10" s="390">
        <v>0</v>
      </c>
      <c r="AQ10" s="390">
        <v>1</v>
      </c>
      <c r="AR10" s="390">
        <v>0</v>
      </c>
      <c r="AS10" s="390">
        <v>1</v>
      </c>
      <c r="AT10" s="383">
        <v>2</v>
      </c>
      <c r="AU10" s="390">
        <v>0</v>
      </c>
      <c r="AV10" s="390">
        <v>0</v>
      </c>
      <c r="AW10" s="390">
        <v>0</v>
      </c>
      <c r="AX10" s="390">
        <v>2</v>
      </c>
      <c r="AY10" s="390">
        <v>0</v>
      </c>
      <c r="AZ10" s="390">
        <v>0</v>
      </c>
      <c r="BA10" s="390">
        <v>0</v>
      </c>
      <c r="BB10" s="390">
        <v>0</v>
      </c>
      <c r="BC10" s="390">
        <v>0</v>
      </c>
      <c r="BD10" s="390">
        <v>2</v>
      </c>
      <c r="BE10" s="390">
        <v>3</v>
      </c>
      <c r="BF10" s="390">
        <v>0</v>
      </c>
      <c r="BG10" s="390">
        <v>0</v>
      </c>
      <c r="BH10" s="390">
        <v>0</v>
      </c>
      <c r="BI10" s="390">
        <v>0</v>
      </c>
      <c r="BJ10" s="449"/>
      <c r="BK10" s="390">
        <v>1</v>
      </c>
      <c r="BL10" s="390">
        <v>0</v>
      </c>
      <c r="BM10" s="390">
        <v>0</v>
      </c>
      <c r="BN10" s="390">
        <v>1</v>
      </c>
      <c r="BO10" s="390">
        <v>0</v>
      </c>
      <c r="BP10" s="390">
        <v>0</v>
      </c>
      <c r="BQ10" s="390">
        <v>0</v>
      </c>
      <c r="BR10" s="390">
        <v>1</v>
      </c>
      <c r="BS10" s="390">
        <v>0</v>
      </c>
      <c r="BT10" s="390">
        <v>0</v>
      </c>
      <c r="BU10" s="390">
        <v>0</v>
      </c>
      <c r="BV10" s="390">
        <v>2</v>
      </c>
      <c r="BW10" s="390">
        <v>0</v>
      </c>
      <c r="BX10" s="390">
        <v>1</v>
      </c>
      <c r="BY10" s="390">
        <v>0</v>
      </c>
      <c r="BZ10" s="390">
        <v>1</v>
      </c>
      <c r="CA10" s="390">
        <v>1</v>
      </c>
      <c r="CB10" s="390">
        <v>0</v>
      </c>
      <c r="CC10" s="390">
        <v>1</v>
      </c>
      <c r="CD10" s="390">
        <v>0</v>
      </c>
      <c r="CE10" s="390">
        <v>0</v>
      </c>
      <c r="CF10" s="390">
        <v>0</v>
      </c>
      <c r="CG10" s="390">
        <v>2</v>
      </c>
      <c r="CH10" s="390">
        <v>1</v>
      </c>
      <c r="CI10" s="390">
        <v>1</v>
      </c>
      <c r="CJ10" s="390">
        <v>0</v>
      </c>
      <c r="CK10" s="390">
        <v>1</v>
      </c>
      <c r="CL10" s="390">
        <v>2</v>
      </c>
      <c r="CM10" s="390">
        <v>0</v>
      </c>
      <c r="CN10" s="390">
        <v>1</v>
      </c>
      <c r="CO10" s="390">
        <v>0</v>
      </c>
      <c r="CP10" s="446"/>
      <c r="CQ10" s="390">
        <v>0</v>
      </c>
      <c r="CR10" s="390">
        <v>2</v>
      </c>
      <c r="CS10" s="390">
        <v>0</v>
      </c>
      <c r="CT10" s="390">
        <v>0</v>
      </c>
      <c r="CU10" s="390">
        <v>0</v>
      </c>
      <c r="CV10" s="390">
        <v>1</v>
      </c>
      <c r="CW10" s="390">
        <v>0</v>
      </c>
      <c r="CX10" s="390">
        <v>0</v>
      </c>
      <c r="CY10" s="390">
        <v>1</v>
      </c>
      <c r="CZ10" s="390">
        <v>0</v>
      </c>
      <c r="DA10" s="390">
        <v>0</v>
      </c>
      <c r="DB10" s="390">
        <v>1</v>
      </c>
      <c r="DC10" s="390">
        <v>0</v>
      </c>
      <c r="DD10" s="390">
        <v>2</v>
      </c>
      <c r="DE10" s="391">
        <v>0</v>
      </c>
      <c r="DF10" s="391">
        <v>0</v>
      </c>
      <c r="DG10" s="391">
        <v>0</v>
      </c>
      <c r="DH10" s="390">
        <v>1</v>
      </c>
      <c r="DI10" s="394">
        <v>1</v>
      </c>
      <c r="DJ10" s="396">
        <v>1</v>
      </c>
      <c r="DK10" s="398">
        <v>0</v>
      </c>
      <c r="DL10" s="391">
        <v>1</v>
      </c>
      <c r="DM10" s="401">
        <v>2</v>
      </c>
      <c r="DN10" s="410">
        <v>0</v>
      </c>
      <c r="DO10" s="402">
        <v>0</v>
      </c>
      <c r="DP10" s="407">
        <v>0</v>
      </c>
      <c r="DQ10" s="12">
        <v>0</v>
      </c>
      <c r="DR10" s="413">
        <v>1</v>
      </c>
      <c r="DS10" s="424">
        <v>0</v>
      </c>
      <c r="DT10" s="443">
        <v>0</v>
      </c>
      <c r="DU10" s="383">
        <f t="shared" si="0"/>
        <v>57</v>
      </c>
      <c r="DV10" s="1"/>
      <c r="DW10" s="1"/>
    </row>
    <row r="11" spans="1:127" x14ac:dyDescent="0.25">
      <c r="A11" s="385" t="s">
        <v>21</v>
      </c>
      <c r="B11" s="383"/>
      <c r="C11" s="383"/>
      <c r="D11" s="390">
        <v>0</v>
      </c>
      <c r="E11" s="390">
        <v>0</v>
      </c>
      <c r="F11" s="390">
        <v>1</v>
      </c>
      <c r="G11" s="390">
        <v>3</v>
      </c>
      <c r="H11" s="390">
        <v>2</v>
      </c>
      <c r="I11" s="390">
        <v>3</v>
      </c>
      <c r="J11" s="390">
        <v>0</v>
      </c>
      <c r="K11" s="390">
        <v>0</v>
      </c>
      <c r="L11" s="390">
        <v>0</v>
      </c>
      <c r="M11" s="390">
        <v>0</v>
      </c>
      <c r="N11" s="390">
        <v>2</v>
      </c>
      <c r="O11" s="390">
        <v>0</v>
      </c>
      <c r="P11" s="390">
        <v>1</v>
      </c>
      <c r="Q11" s="390">
        <v>0</v>
      </c>
      <c r="R11" s="390">
        <v>1</v>
      </c>
      <c r="S11" s="390">
        <v>3</v>
      </c>
      <c r="T11" s="390">
        <v>0</v>
      </c>
      <c r="U11" s="383"/>
      <c r="V11" s="390">
        <v>1</v>
      </c>
      <c r="W11" s="390">
        <v>5</v>
      </c>
      <c r="X11" s="390">
        <v>1</v>
      </c>
      <c r="Y11" s="390">
        <v>0</v>
      </c>
      <c r="Z11" s="383"/>
      <c r="AA11" s="390">
        <v>1</v>
      </c>
      <c r="AB11" s="390">
        <v>0</v>
      </c>
      <c r="AC11" s="390">
        <v>4</v>
      </c>
      <c r="AD11" s="390">
        <v>0</v>
      </c>
      <c r="AE11" s="390">
        <v>1</v>
      </c>
      <c r="AF11" s="390">
        <v>0</v>
      </c>
      <c r="AG11" s="446"/>
      <c r="AH11" s="390">
        <v>3</v>
      </c>
      <c r="AI11" s="390">
        <v>0</v>
      </c>
      <c r="AJ11" s="390">
        <v>0</v>
      </c>
      <c r="AK11" s="390">
        <v>8</v>
      </c>
      <c r="AL11" s="390">
        <v>3</v>
      </c>
      <c r="AM11" s="390">
        <v>0</v>
      </c>
      <c r="AN11" s="390">
        <v>1</v>
      </c>
      <c r="AO11" s="390">
        <v>5</v>
      </c>
      <c r="AP11" s="390">
        <v>1</v>
      </c>
      <c r="AQ11" s="390">
        <v>0</v>
      </c>
      <c r="AR11" s="390">
        <v>2</v>
      </c>
      <c r="AS11" s="390">
        <v>2</v>
      </c>
      <c r="AT11" s="383">
        <v>1</v>
      </c>
      <c r="AU11" s="390">
        <v>1</v>
      </c>
      <c r="AV11" s="390">
        <v>3</v>
      </c>
      <c r="AW11" s="390">
        <v>2</v>
      </c>
      <c r="AX11" s="390">
        <v>3</v>
      </c>
      <c r="AY11" s="390">
        <v>0</v>
      </c>
      <c r="AZ11" s="390">
        <v>0</v>
      </c>
      <c r="BA11" s="390">
        <v>0</v>
      </c>
      <c r="BB11" s="390">
        <v>1</v>
      </c>
      <c r="BC11" s="390">
        <v>0</v>
      </c>
      <c r="BD11" s="390">
        <v>3</v>
      </c>
      <c r="BE11" s="390">
        <v>3</v>
      </c>
      <c r="BF11" s="390">
        <v>3</v>
      </c>
      <c r="BG11" s="390">
        <v>3</v>
      </c>
      <c r="BH11" s="390">
        <v>0</v>
      </c>
      <c r="BI11" s="390">
        <v>0</v>
      </c>
      <c r="BJ11" s="449"/>
      <c r="BK11" s="390">
        <v>0</v>
      </c>
      <c r="BL11" s="390">
        <v>3</v>
      </c>
      <c r="BM11" s="390">
        <v>4</v>
      </c>
      <c r="BN11" s="390">
        <v>1</v>
      </c>
      <c r="BO11" s="390">
        <v>2</v>
      </c>
      <c r="BP11" s="390">
        <v>0</v>
      </c>
      <c r="BQ11" s="390">
        <v>2</v>
      </c>
      <c r="BR11" s="390">
        <v>2</v>
      </c>
      <c r="BS11" s="390">
        <v>1</v>
      </c>
      <c r="BT11" s="390">
        <v>0</v>
      </c>
      <c r="BU11" s="390">
        <v>1</v>
      </c>
      <c r="BV11" s="390">
        <v>2</v>
      </c>
      <c r="BW11" s="390">
        <v>1</v>
      </c>
      <c r="BX11" s="390">
        <v>0</v>
      </c>
      <c r="BY11" s="390">
        <v>5</v>
      </c>
      <c r="BZ11" s="390">
        <v>7</v>
      </c>
      <c r="CA11" s="390">
        <v>1</v>
      </c>
      <c r="CB11" s="390">
        <v>0</v>
      </c>
      <c r="CC11" s="390">
        <v>5</v>
      </c>
      <c r="CD11" s="390">
        <v>0</v>
      </c>
      <c r="CE11" s="390">
        <v>5</v>
      </c>
      <c r="CF11" s="390">
        <v>2</v>
      </c>
      <c r="CG11" s="390">
        <v>1</v>
      </c>
      <c r="CH11" s="390">
        <v>1</v>
      </c>
      <c r="CI11" s="390">
        <v>1</v>
      </c>
      <c r="CJ11" s="390">
        <v>4</v>
      </c>
      <c r="CK11" s="390">
        <v>2</v>
      </c>
      <c r="CL11" s="390">
        <v>2</v>
      </c>
      <c r="CM11" s="390">
        <v>1</v>
      </c>
      <c r="CN11" s="390">
        <v>2</v>
      </c>
      <c r="CO11" s="390">
        <v>0</v>
      </c>
      <c r="CP11" s="446"/>
      <c r="CQ11" s="390">
        <v>2</v>
      </c>
      <c r="CR11" s="390">
        <v>2</v>
      </c>
      <c r="CS11" s="390">
        <v>1</v>
      </c>
      <c r="CT11" s="390">
        <v>0</v>
      </c>
      <c r="CU11" s="390">
        <v>2</v>
      </c>
      <c r="CV11" s="390">
        <v>0</v>
      </c>
      <c r="CW11" s="390">
        <v>3</v>
      </c>
      <c r="CX11" s="390">
        <v>2</v>
      </c>
      <c r="CY11" s="390">
        <v>0</v>
      </c>
      <c r="CZ11" s="390">
        <v>0</v>
      </c>
      <c r="DA11" s="390">
        <v>0</v>
      </c>
      <c r="DB11" s="390">
        <v>2</v>
      </c>
      <c r="DC11" s="390">
        <v>0</v>
      </c>
      <c r="DD11" s="390">
        <v>2</v>
      </c>
      <c r="DE11" s="391">
        <v>1</v>
      </c>
      <c r="DF11" s="391">
        <v>1</v>
      </c>
      <c r="DG11" s="391">
        <v>1</v>
      </c>
      <c r="DH11" s="390">
        <v>1</v>
      </c>
      <c r="DI11" s="394">
        <v>1</v>
      </c>
      <c r="DJ11" s="396">
        <v>5</v>
      </c>
      <c r="DK11" s="398">
        <v>0</v>
      </c>
      <c r="DL11" s="391">
        <v>2</v>
      </c>
      <c r="DM11" s="401">
        <v>2</v>
      </c>
      <c r="DN11" s="410">
        <v>1</v>
      </c>
      <c r="DO11" s="402">
        <v>2</v>
      </c>
      <c r="DP11" s="407">
        <v>0</v>
      </c>
      <c r="DQ11" s="12">
        <v>5</v>
      </c>
      <c r="DR11" s="413">
        <v>1</v>
      </c>
      <c r="DS11" s="424">
        <v>3</v>
      </c>
      <c r="DT11" s="443">
        <v>4</v>
      </c>
      <c r="DU11" s="383">
        <f t="shared" si="0"/>
        <v>181</v>
      </c>
      <c r="DV11" s="1"/>
      <c r="DW11" s="1"/>
    </row>
    <row r="12" spans="1:127" x14ac:dyDescent="0.25">
      <c r="A12" s="385" t="s">
        <v>22</v>
      </c>
      <c r="B12" s="383">
        <v>3</v>
      </c>
      <c r="C12" s="383">
        <v>1</v>
      </c>
      <c r="D12" s="390">
        <v>0</v>
      </c>
      <c r="E12" s="390">
        <v>4</v>
      </c>
      <c r="F12" s="390">
        <v>3</v>
      </c>
      <c r="G12" s="390">
        <v>3</v>
      </c>
      <c r="H12" s="390">
        <v>0</v>
      </c>
      <c r="I12" s="390">
        <v>3</v>
      </c>
      <c r="J12" s="390">
        <v>1</v>
      </c>
      <c r="K12" s="390">
        <v>0</v>
      </c>
      <c r="L12" s="390">
        <v>1</v>
      </c>
      <c r="M12" s="390">
        <v>0</v>
      </c>
      <c r="N12" s="390">
        <v>1</v>
      </c>
      <c r="O12" s="390">
        <v>3</v>
      </c>
      <c r="P12" s="390">
        <v>2</v>
      </c>
      <c r="Q12" s="390">
        <v>1</v>
      </c>
      <c r="R12" s="390">
        <v>1</v>
      </c>
      <c r="S12" s="390">
        <v>3</v>
      </c>
      <c r="T12" s="390">
        <v>2</v>
      </c>
      <c r="U12" s="383">
        <v>3</v>
      </c>
      <c r="V12" s="390">
        <v>1</v>
      </c>
      <c r="W12" s="390">
        <v>3</v>
      </c>
      <c r="X12" s="390">
        <v>0</v>
      </c>
      <c r="Y12" s="390">
        <v>0</v>
      </c>
      <c r="Z12" s="383">
        <v>1</v>
      </c>
      <c r="AA12" s="390">
        <v>1</v>
      </c>
      <c r="AB12" s="390">
        <v>2</v>
      </c>
      <c r="AC12" s="390">
        <v>7</v>
      </c>
      <c r="AD12" s="390">
        <v>4</v>
      </c>
      <c r="AE12" s="390">
        <v>1</v>
      </c>
      <c r="AF12" s="390">
        <v>0</v>
      </c>
      <c r="AG12" s="446"/>
      <c r="AH12" s="390">
        <v>2</v>
      </c>
      <c r="AI12" s="390">
        <v>1</v>
      </c>
      <c r="AJ12" s="390">
        <v>4</v>
      </c>
      <c r="AK12" s="390">
        <v>5</v>
      </c>
      <c r="AL12" s="390">
        <v>0</v>
      </c>
      <c r="AM12" s="390">
        <v>1</v>
      </c>
      <c r="AN12" s="390">
        <v>0</v>
      </c>
      <c r="AO12" s="390">
        <v>5</v>
      </c>
      <c r="AP12" s="390">
        <v>1</v>
      </c>
      <c r="AQ12" s="390">
        <v>1</v>
      </c>
      <c r="AR12" s="390">
        <v>8</v>
      </c>
      <c r="AS12" s="390">
        <v>0</v>
      </c>
      <c r="AT12" s="383">
        <v>2</v>
      </c>
      <c r="AU12" s="390">
        <v>1</v>
      </c>
      <c r="AV12" s="390">
        <v>5</v>
      </c>
      <c r="AW12" s="390">
        <v>3</v>
      </c>
      <c r="AX12" s="390">
        <v>3</v>
      </c>
      <c r="AY12" s="390">
        <v>3</v>
      </c>
      <c r="AZ12" s="390">
        <v>1</v>
      </c>
      <c r="BA12" s="390">
        <v>0</v>
      </c>
      <c r="BB12" s="390">
        <v>0</v>
      </c>
      <c r="BC12" s="390">
        <v>1</v>
      </c>
      <c r="BD12" s="390">
        <v>10</v>
      </c>
      <c r="BE12" s="390">
        <v>1</v>
      </c>
      <c r="BF12" s="390">
        <v>2</v>
      </c>
      <c r="BG12" s="390">
        <v>4</v>
      </c>
      <c r="BH12" s="390">
        <v>0</v>
      </c>
      <c r="BI12" s="390">
        <v>2</v>
      </c>
      <c r="BJ12" s="449"/>
      <c r="BK12" s="390">
        <v>0</v>
      </c>
      <c r="BL12" s="390">
        <v>2</v>
      </c>
      <c r="BM12" s="390">
        <v>1</v>
      </c>
      <c r="BN12" s="390">
        <v>2</v>
      </c>
      <c r="BO12" s="390">
        <v>6</v>
      </c>
      <c r="BP12" s="390">
        <v>1</v>
      </c>
      <c r="BQ12" s="390">
        <v>1</v>
      </c>
      <c r="BR12" s="390">
        <v>3</v>
      </c>
      <c r="BS12" s="390">
        <v>1</v>
      </c>
      <c r="BT12" s="390">
        <v>3</v>
      </c>
      <c r="BU12" s="390">
        <v>5</v>
      </c>
      <c r="BV12" s="390">
        <v>7</v>
      </c>
      <c r="BW12" s="390">
        <v>3</v>
      </c>
      <c r="BX12" s="390">
        <v>0</v>
      </c>
      <c r="BY12" s="390">
        <v>4</v>
      </c>
      <c r="BZ12" s="390">
        <v>3</v>
      </c>
      <c r="CA12" s="390">
        <v>4</v>
      </c>
      <c r="CB12" s="390">
        <v>3</v>
      </c>
      <c r="CC12" s="390">
        <v>8</v>
      </c>
      <c r="CD12" s="390">
        <v>1</v>
      </c>
      <c r="CE12" s="390">
        <v>4</v>
      </c>
      <c r="CF12" s="390">
        <v>5</v>
      </c>
      <c r="CG12" s="390">
        <v>2</v>
      </c>
      <c r="CH12" s="390">
        <v>3</v>
      </c>
      <c r="CI12" s="390">
        <v>1</v>
      </c>
      <c r="CJ12" s="390">
        <v>4</v>
      </c>
      <c r="CK12" s="390">
        <v>0</v>
      </c>
      <c r="CL12" s="390">
        <v>2</v>
      </c>
      <c r="CM12" s="390">
        <v>4</v>
      </c>
      <c r="CN12" s="390">
        <v>7</v>
      </c>
      <c r="CO12" s="390">
        <v>3</v>
      </c>
      <c r="CP12" s="446"/>
      <c r="CQ12" s="390">
        <v>4</v>
      </c>
      <c r="CR12" s="390">
        <v>0</v>
      </c>
      <c r="CS12" s="390">
        <v>0</v>
      </c>
      <c r="CT12" s="390">
        <v>0</v>
      </c>
      <c r="CU12" s="390">
        <v>0</v>
      </c>
      <c r="CV12" s="390">
        <v>2</v>
      </c>
      <c r="CW12" s="390">
        <v>2</v>
      </c>
      <c r="CX12" s="390">
        <v>2</v>
      </c>
      <c r="CY12" s="390">
        <v>3</v>
      </c>
      <c r="CZ12" s="390">
        <v>2</v>
      </c>
      <c r="DA12" s="390">
        <v>0</v>
      </c>
      <c r="DB12" s="390">
        <v>2</v>
      </c>
      <c r="DC12" s="390">
        <v>2</v>
      </c>
      <c r="DD12" s="390">
        <v>3</v>
      </c>
      <c r="DE12" s="391">
        <v>1</v>
      </c>
      <c r="DF12" s="391">
        <v>2</v>
      </c>
      <c r="DG12" s="391">
        <v>0</v>
      </c>
      <c r="DH12" s="390">
        <v>1</v>
      </c>
      <c r="DI12" s="394">
        <v>1</v>
      </c>
      <c r="DJ12" s="396">
        <v>3</v>
      </c>
      <c r="DK12" s="398">
        <v>3</v>
      </c>
      <c r="DL12" s="391">
        <v>4</v>
      </c>
      <c r="DM12" s="401">
        <v>3</v>
      </c>
      <c r="DN12" s="410">
        <v>1</v>
      </c>
      <c r="DO12" s="402">
        <v>1</v>
      </c>
      <c r="DP12" s="407">
        <v>4</v>
      </c>
      <c r="DQ12" s="12">
        <v>1</v>
      </c>
      <c r="DR12" s="413">
        <v>3</v>
      </c>
      <c r="DS12" s="424">
        <v>0</v>
      </c>
      <c r="DT12" s="443">
        <v>2</v>
      </c>
      <c r="DU12" s="383">
        <f t="shared" si="0"/>
        <v>266</v>
      </c>
      <c r="DV12" s="1"/>
      <c r="DW12" s="1"/>
    </row>
    <row r="13" spans="1:127" x14ac:dyDescent="0.25">
      <c r="A13" s="385" t="s">
        <v>23</v>
      </c>
      <c r="B13" s="383"/>
      <c r="C13" s="383">
        <v>1</v>
      </c>
      <c r="D13" s="390">
        <v>1</v>
      </c>
      <c r="E13" s="390">
        <v>1</v>
      </c>
      <c r="F13" s="390">
        <v>0</v>
      </c>
      <c r="G13" s="390">
        <v>0</v>
      </c>
      <c r="H13" s="390">
        <v>2</v>
      </c>
      <c r="I13" s="390">
        <v>1</v>
      </c>
      <c r="J13" s="390">
        <v>0</v>
      </c>
      <c r="K13" s="390">
        <v>0</v>
      </c>
      <c r="L13" s="390">
        <v>1</v>
      </c>
      <c r="M13" s="390">
        <v>0</v>
      </c>
      <c r="N13" s="390">
        <v>4</v>
      </c>
      <c r="O13" s="390">
        <v>2</v>
      </c>
      <c r="P13" s="390">
        <v>1</v>
      </c>
      <c r="Q13" s="390">
        <v>1</v>
      </c>
      <c r="R13" s="390">
        <v>2</v>
      </c>
      <c r="S13" s="390">
        <v>3</v>
      </c>
      <c r="T13" s="390">
        <v>2</v>
      </c>
      <c r="U13" s="383">
        <v>5</v>
      </c>
      <c r="V13" s="390">
        <v>2</v>
      </c>
      <c r="W13" s="390">
        <v>6</v>
      </c>
      <c r="X13" s="390">
        <v>0</v>
      </c>
      <c r="Y13" s="390">
        <v>0</v>
      </c>
      <c r="Z13" s="383">
        <v>2</v>
      </c>
      <c r="AA13" s="390">
        <v>2</v>
      </c>
      <c r="AB13" s="390">
        <v>3</v>
      </c>
      <c r="AC13" s="390">
        <v>3</v>
      </c>
      <c r="AD13" s="390">
        <v>5</v>
      </c>
      <c r="AE13" s="390">
        <v>2</v>
      </c>
      <c r="AF13" s="390">
        <v>3</v>
      </c>
      <c r="AG13" s="446"/>
      <c r="AH13" s="390">
        <v>1</v>
      </c>
      <c r="AI13" s="390">
        <v>3</v>
      </c>
      <c r="AJ13" s="390">
        <v>3</v>
      </c>
      <c r="AK13" s="390">
        <v>5</v>
      </c>
      <c r="AL13" s="390">
        <v>2</v>
      </c>
      <c r="AM13" s="390">
        <v>0</v>
      </c>
      <c r="AN13" s="390">
        <v>1</v>
      </c>
      <c r="AO13" s="390">
        <v>1</v>
      </c>
      <c r="AP13" s="390">
        <v>3</v>
      </c>
      <c r="AQ13" s="390">
        <v>3</v>
      </c>
      <c r="AR13" s="390">
        <v>2</v>
      </c>
      <c r="AS13" s="390">
        <v>0</v>
      </c>
      <c r="AT13" s="383"/>
      <c r="AU13" s="390">
        <v>0</v>
      </c>
      <c r="AV13" s="390">
        <v>3</v>
      </c>
      <c r="AW13" s="390">
        <v>3</v>
      </c>
      <c r="AX13" s="390">
        <v>5</v>
      </c>
      <c r="AY13" s="390">
        <v>2</v>
      </c>
      <c r="AZ13" s="390">
        <v>0</v>
      </c>
      <c r="BA13" s="390">
        <v>1</v>
      </c>
      <c r="BB13" s="390">
        <v>1</v>
      </c>
      <c r="BC13" s="390">
        <v>1</v>
      </c>
      <c r="BD13" s="390">
        <v>5</v>
      </c>
      <c r="BE13" s="390">
        <v>6</v>
      </c>
      <c r="BF13" s="390">
        <v>0</v>
      </c>
      <c r="BG13" s="390">
        <v>3</v>
      </c>
      <c r="BH13" s="390">
        <v>3</v>
      </c>
      <c r="BI13" s="390">
        <v>0</v>
      </c>
      <c r="BJ13" s="449"/>
      <c r="BK13" s="390">
        <v>2</v>
      </c>
      <c r="BL13" s="390">
        <v>1</v>
      </c>
      <c r="BM13" s="390">
        <v>2</v>
      </c>
      <c r="BN13" s="390">
        <v>4</v>
      </c>
      <c r="BO13" s="390">
        <v>3</v>
      </c>
      <c r="BP13" s="390">
        <v>0</v>
      </c>
      <c r="BQ13" s="390">
        <v>0</v>
      </c>
      <c r="BR13" s="390">
        <v>1</v>
      </c>
      <c r="BS13" s="390">
        <v>5</v>
      </c>
      <c r="BT13" s="390">
        <v>6</v>
      </c>
      <c r="BU13" s="390">
        <v>3</v>
      </c>
      <c r="BV13" s="390">
        <v>2</v>
      </c>
      <c r="BW13" s="390">
        <v>2</v>
      </c>
      <c r="BX13" s="390">
        <v>2</v>
      </c>
      <c r="BY13" s="390">
        <v>8</v>
      </c>
      <c r="BZ13" s="390">
        <v>3</v>
      </c>
      <c r="CA13" s="390">
        <v>4</v>
      </c>
      <c r="CB13" s="390">
        <v>2</v>
      </c>
      <c r="CC13" s="390">
        <v>10</v>
      </c>
      <c r="CD13" s="390">
        <v>0</v>
      </c>
      <c r="CE13" s="390">
        <v>8</v>
      </c>
      <c r="CF13" s="390">
        <v>3</v>
      </c>
      <c r="CG13" s="390">
        <v>2</v>
      </c>
      <c r="CH13" s="390">
        <v>0</v>
      </c>
      <c r="CI13" s="390">
        <v>3</v>
      </c>
      <c r="CJ13" s="390">
        <v>4</v>
      </c>
      <c r="CK13" s="390">
        <v>1</v>
      </c>
      <c r="CL13" s="390">
        <v>1</v>
      </c>
      <c r="CM13" s="390">
        <v>4</v>
      </c>
      <c r="CN13" s="390">
        <v>3</v>
      </c>
      <c r="CO13" s="390">
        <v>2</v>
      </c>
      <c r="CP13" s="446"/>
      <c r="CQ13" s="390">
        <v>2</v>
      </c>
      <c r="CR13" s="390">
        <v>1</v>
      </c>
      <c r="CS13" s="390">
        <v>2</v>
      </c>
      <c r="CT13" s="390">
        <v>0</v>
      </c>
      <c r="CU13" s="390">
        <v>2</v>
      </c>
      <c r="CV13" s="390">
        <v>3</v>
      </c>
      <c r="CW13" s="390">
        <v>3</v>
      </c>
      <c r="CX13" s="390">
        <v>3</v>
      </c>
      <c r="CY13" s="390">
        <v>3</v>
      </c>
      <c r="CZ13" s="390">
        <v>0</v>
      </c>
      <c r="DA13" s="390">
        <v>3</v>
      </c>
      <c r="DB13" s="390">
        <v>2</v>
      </c>
      <c r="DC13" s="390">
        <v>5</v>
      </c>
      <c r="DD13" s="390">
        <v>2</v>
      </c>
      <c r="DE13" s="391">
        <v>2</v>
      </c>
      <c r="DF13" s="391">
        <v>5</v>
      </c>
      <c r="DG13" s="391">
        <v>1</v>
      </c>
      <c r="DH13" s="390">
        <v>1</v>
      </c>
      <c r="DI13" s="394">
        <v>4</v>
      </c>
      <c r="DJ13" s="396">
        <v>2</v>
      </c>
      <c r="DK13" s="398">
        <v>1</v>
      </c>
      <c r="DL13" s="391">
        <v>4</v>
      </c>
      <c r="DM13" s="401">
        <v>6</v>
      </c>
      <c r="DN13" s="410">
        <v>0</v>
      </c>
      <c r="DO13" s="402">
        <v>2</v>
      </c>
      <c r="DP13" s="407">
        <v>3</v>
      </c>
      <c r="DQ13" s="12">
        <v>6</v>
      </c>
      <c r="DR13" s="413">
        <v>7</v>
      </c>
      <c r="DS13" s="424">
        <v>7</v>
      </c>
      <c r="DT13" s="443">
        <v>6</v>
      </c>
      <c r="DU13" s="383">
        <f t="shared" si="0"/>
        <v>291</v>
      </c>
      <c r="DV13" s="1"/>
      <c r="DW13" s="1"/>
    </row>
    <row r="14" spans="1:127" x14ac:dyDescent="0.25">
      <c r="A14" s="117" t="s">
        <v>24</v>
      </c>
      <c r="B14" s="383"/>
      <c r="C14" s="383">
        <v>1</v>
      </c>
      <c r="D14" s="390">
        <v>2</v>
      </c>
      <c r="E14" s="390">
        <v>1</v>
      </c>
      <c r="F14" s="390">
        <v>2</v>
      </c>
      <c r="G14" s="390">
        <v>2</v>
      </c>
      <c r="H14" s="390">
        <v>3</v>
      </c>
      <c r="I14" s="390">
        <v>3</v>
      </c>
      <c r="J14" s="390">
        <v>1</v>
      </c>
      <c r="K14" s="390">
        <v>1</v>
      </c>
      <c r="L14" s="390">
        <v>3</v>
      </c>
      <c r="M14" s="390">
        <v>3</v>
      </c>
      <c r="N14" s="390">
        <v>5</v>
      </c>
      <c r="O14" s="390">
        <v>3</v>
      </c>
      <c r="P14" s="390">
        <v>3</v>
      </c>
      <c r="Q14" s="390">
        <v>2</v>
      </c>
      <c r="R14" s="390">
        <v>1</v>
      </c>
      <c r="S14" s="390">
        <v>7</v>
      </c>
      <c r="T14" s="390">
        <v>3</v>
      </c>
      <c r="U14" s="383">
        <v>3</v>
      </c>
      <c r="V14" s="390">
        <v>3</v>
      </c>
      <c r="W14" s="390">
        <v>2</v>
      </c>
      <c r="X14" s="390">
        <v>1</v>
      </c>
      <c r="Y14" s="390">
        <v>1</v>
      </c>
      <c r="Z14" s="383">
        <v>4</v>
      </c>
      <c r="AA14" s="390">
        <v>3</v>
      </c>
      <c r="AB14" s="390">
        <v>9</v>
      </c>
      <c r="AC14" s="390">
        <v>7</v>
      </c>
      <c r="AD14" s="390">
        <v>3</v>
      </c>
      <c r="AE14" s="390">
        <v>2</v>
      </c>
      <c r="AF14" s="390">
        <v>0</v>
      </c>
      <c r="AG14" s="446"/>
      <c r="AH14" s="390">
        <v>3</v>
      </c>
      <c r="AI14" s="390">
        <v>7</v>
      </c>
      <c r="AJ14" s="390">
        <v>4</v>
      </c>
      <c r="AK14" s="390">
        <v>3</v>
      </c>
      <c r="AL14" s="390">
        <v>3</v>
      </c>
      <c r="AM14" s="390">
        <v>0</v>
      </c>
      <c r="AN14" s="390">
        <v>1</v>
      </c>
      <c r="AO14" s="390">
        <v>4</v>
      </c>
      <c r="AP14" s="390">
        <v>5</v>
      </c>
      <c r="AQ14" s="390">
        <v>7</v>
      </c>
      <c r="AR14" s="390">
        <v>6</v>
      </c>
      <c r="AS14" s="390">
        <v>0</v>
      </c>
      <c r="AT14" s="383"/>
      <c r="AU14" s="390">
        <v>0</v>
      </c>
      <c r="AV14" s="390">
        <v>3</v>
      </c>
      <c r="AW14" s="390">
        <v>0</v>
      </c>
      <c r="AX14" s="390">
        <v>2</v>
      </c>
      <c r="AY14" s="390">
        <v>4</v>
      </c>
      <c r="AZ14" s="390">
        <v>2</v>
      </c>
      <c r="BA14" s="390">
        <v>2</v>
      </c>
      <c r="BB14" s="390">
        <v>1</v>
      </c>
      <c r="BC14" s="390">
        <v>4</v>
      </c>
      <c r="BD14" s="390">
        <v>6</v>
      </c>
      <c r="BE14" s="390">
        <v>2</v>
      </c>
      <c r="BF14" s="390">
        <v>2</v>
      </c>
      <c r="BG14" s="390">
        <v>5</v>
      </c>
      <c r="BH14" s="390">
        <v>1</v>
      </c>
      <c r="BI14" s="390">
        <v>1</v>
      </c>
      <c r="BJ14" s="449"/>
      <c r="BK14" s="390">
        <v>2</v>
      </c>
      <c r="BL14" s="390">
        <v>3</v>
      </c>
      <c r="BM14" s="390">
        <v>0</v>
      </c>
      <c r="BN14" s="390">
        <v>4</v>
      </c>
      <c r="BO14" s="390">
        <v>2</v>
      </c>
      <c r="BP14" s="390">
        <v>1</v>
      </c>
      <c r="BQ14" s="390">
        <v>0</v>
      </c>
      <c r="BR14" s="390">
        <v>5</v>
      </c>
      <c r="BS14" s="390">
        <v>4</v>
      </c>
      <c r="BT14" s="390">
        <v>4</v>
      </c>
      <c r="BU14" s="390">
        <v>5</v>
      </c>
      <c r="BV14" s="390">
        <v>2</v>
      </c>
      <c r="BW14" s="390">
        <v>3</v>
      </c>
      <c r="BX14" s="390">
        <v>1</v>
      </c>
      <c r="BY14" s="390">
        <v>2</v>
      </c>
      <c r="BZ14" s="390">
        <v>2</v>
      </c>
      <c r="CA14" s="390">
        <v>13</v>
      </c>
      <c r="CB14" s="390">
        <v>3</v>
      </c>
      <c r="CC14" s="390">
        <v>4</v>
      </c>
      <c r="CD14" s="390">
        <v>0</v>
      </c>
      <c r="CE14" s="390">
        <v>2</v>
      </c>
      <c r="CF14" s="390">
        <v>6</v>
      </c>
      <c r="CG14" s="390">
        <v>2</v>
      </c>
      <c r="CH14" s="390">
        <v>1</v>
      </c>
      <c r="CI14" s="390">
        <v>1</v>
      </c>
      <c r="CJ14" s="390">
        <v>3</v>
      </c>
      <c r="CK14" s="390">
        <v>1</v>
      </c>
      <c r="CL14" s="390">
        <v>1</v>
      </c>
      <c r="CM14" s="390">
        <v>3</v>
      </c>
      <c r="CN14" s="390">
        <v>2</v>
      </c>
      <c r="CO14" s="390">
        <v>9</v>
      </c>
      <c r="CP14" s="446"/>
      <c r="CQ14" s="390">
        <v>3</v>
      </c>
      <c r="CR14" s="390">
        <v>0</v>
      </c>
      <c r="CS14" s="390">
        <v>1</v>
      </c>
      <c r="CT14" s="390">
        <v>1</v>
      </c>
      <c r="CU14" s="390">
        <v>3</v>
      </c>
      <c r="CV14" s="390">
        <v>2</v>
      </c>
      <c r="CW14" s="390">
        <v>0</v>
      </c>
      <c r="CX14" s="390">
        <v>2</v>
      </c>
      <c r="CY14" s="390">
        <v>2</v>
      </c>
      <c r="CZ14" s="390">
        <v>0</v>
      </c>
      <c r="DA14" s="390">
        <v>1</v>
      </c>
      <c r="DB14" s="390">
        <v>0</v>
      </c>
      <c r="DC14" s="390">
        <v>2</v>
      </c>
      <c r="DD14" s="390">
        <v>5</v>
      </c>
      <c r="DE14" s="391">
        <v>5</v>
      </c>
      <c r="DF14" s="391">
        <v>7</v>
      </c>
      <c r="DG14" s="391">
        <v>0</v>
      </c>
      <c r="DH14" s="390">
        <v>1</v>
      </c>
      <c r="DI14" s="394">
        <v>4</v>
      </c>
      <c r="DJ14" s="396">
        <v>3</v>
      </c>
      <c r="DK14" s="398">
        <v>4</v>
      </c>
      <c r="DL14" s="391">
        <v>2</v>
      </c>
      <c r="DM14" s="401">
        <v>1</v>
      </c>
      <c r="DN14" s="410">
        <v>1</v>
      </c>
      <c r="DO14" s="402">
        <v>2</v>
      </c>
      <c r="DP14" s="407">
        <v>3</v>
      </c>
      <c r="DQ14" s="12">
        <v>1</v>
      </c>
      <c r="DR14" s="413">
        <v>3</v>
      </c>
      <c r="DS14" s="424">
        <v>8</v>
      </c>
      <c r="DT14" s="443">
        <v>3</v>
      </c>
      <c r="DU14" s="383">
        <f t="shared" si="0"/>
        <v>323</v>
      </c>
      <c r="DV14" s="1"/>
      <c r="DW14" s="1"/>
    </row>
    <row r="15" spans="1:127" x14ac:dyDescent="0.25">
      <c r="A15" s="95" t="s">
        <v>25</v>
      </c>
      <c r="B15" s="383"/>
      <c r="C15" s="383">
        <v>1</v>
      </c>
      <c r="D15" s="390">
        <v>0</v>
      </c>
      <c r="E15" s="390">
        <v>4</v>
      </c>
      <c r="F15" s="390">
        <v>5</v>
      </c>
      <c r="G15" s="390">
        <v>4</v>
      </c>
      <c r="H15" s="390">
        <v>3</v>
      </c>
      <c r="I15" s="390">
        <v>3</v>
      </c>
      <c r="J15" s="390">
        <v>2</v>
      </c>
      <c r="K15" s="390">
        <v>0</v>
      </c>
      <c r="L15" s="390">
        <v>4</v>
      </c>
      <c r="M15" s="390">
        <v>4</v>
      </c>
      <c r="N15" s="390">
        <v>1</v>
      </c>
      <c r="O15" s="390">
        <v>7</v>
      </c>
      <c r="P15" s="390">
        <v>1</v>
      </c>
      <c r="Q15" s="390">
        <v>1</v>
      </c>
      <c r="R15" s="390">
        <v>2</v>
      </c>
      <c r="S15" s="390">
        <v>3</v>
      </c>
      <c r="T15" s="390">
        <v>4</v>
      </c>
      <c r="U15" s="383">
        <v>3</v>
      </c>
      <c r="V15" s="390">
        <v>3</v>
      </c>
      <c r="W15" s="390">
        <v>7</v>
      </c>
      <c r="X15" s="390">
        <v>2</v>
      </c>
      <c r="Y15" s="390">
        <v>0</v>
      </c>
      <c r="Z15" s="383">
        <v>1</v>
      </c>
      <c r="AA15" s="390">
        <v>4</v>
      </c>
      <c r="AB15" s="390">
        <v>1</v>
      </c>
      <c r="AC15" s="390">
        <v>6</v>
      </c>
      <c r="AD15" s="390">
        <v>4</v>
      </c>
      <c r="AE15" s="390">
        <v>0</v>
      </c>
      <c r="AF15" s="390">
        <v>1</v>
      </c>
      <c r="AG15" s="446"/>
      <c r="AH15" s="390">
        <v>6</v>
      </c>
      <c r="AI15" s="390">
        <v>5</v>
      </c>
      <c r="AJ15" s="390">
        <v>6</v>
      </c>
      <c r="AK15" s="390">
        <v>8</v>
      </c>
      <c r="AL15" s="390">
        <v>6</v>
      </c>
      <c r="AM15" s="390">
        <v>2</v>
      </c>
      <c r="AN15" s="390">
        <v>1</v>
      </c>
      <c r="AO15" s="390">
        <v>1</v>
      </c>
      <c r="AP15" s="390">
        <v>4</v>
      </c>
      <c r="AQ15" s="390">
        <v>5</v>
      </c>
      <c r="AR15" s="390">
        <v>2</v>
      </c>
      <c r="AS15" s="390">
        <v>2</v>
      </c>
      <c r="AT15" s="383">
        <v>1</v>
      </c>
      <c r="AU15" s="390">
        <v>0</v>
      </c>
      <c r="AV15" s="390">
        <v>2</v>
      </c>
      <c r="AW15" s="390">
        <v>4</v>
      </c>
      <c r="AX15" s="390">
        <v>5</v>
      </c>
      <c r="AY15" s="390">
        <v>1</v>
      </c>
      <c r="AZ15" s="390">
        <v>3</v>
      </c>
      <c r="BA15" s="390">
        <v>1</v>
      </c>
      <c r="BB15" s="390">
        <v>0</v>
      </c>
      <c r="BC15" s="390">
        <v>1</v>
      </c>
      <c r="BD15" s="390">
        <v>4</v>
      </c>
      <c r="BE15" s="390">
        <v>7</v>
      </c>
      <c r="BF15" s="390">
        <v>1</v>
      </c>
      <c r="BG15" s="390">
        <v>3</v>
      </c>
      <c r="BH15" s="390">
        <v>1</v>
      </c>
      <c r="BI15" s="390">
        <v>2</v>
      </c>
      <c r="BJ15" s="449"/>
      <c r="BK15" s="390">
        <v>1</v>
      </c>
      <c r="BL15" s="390">
        <v>5</v>
      </c>
      <c r="BM15" s="390">
        <v>2</v>
      </c>
      <c r="BN15" s="390">
        <v>1</v>
      </c>
      <c r="BO15" s="390">
        <v>0</v>
      </c>
      <c r="BP15" s="390">
        <v>1</v>
      </c>
      <c r="BQ15" s="390">
        <v>3</v>
      </c>
      <c r="BR15" s="390">
        <v>3</v>
      </c>
      <c r="BS15" s="390">
        <v>2</v>
      </c>
      <c r="BT15" s="390">
        <v>3</v>
      </c>
      <c r="BU15" s="390">
        <v>1</v>
      </c>
      <c r="BV15" s="390">
        <v>7</v>
      </c>
      <c r="BW15" s="390">
        <v>1</v>
      </c>
      <c r="BX15" s="390">
        <v>3</v>
      </c>
      <c r="BY15" s="390">
        <v>2</v>
      </c>
      <c r="BZ15" s="390">
        <v>4</v>
      </c>
      <c r="CA15" s="390">
        <v>1</v>
      </c>
      <c r="CB15" s="390">
        <v>6</v>
      </c>
      <c r="CC15" s="390">
        <v>0</v>
      </c>
      <c r="CD15" s="390">
        <v>0</v>
      </c>
      <c r="CE15" s="390">
        <v>2</v>
      </c>
      <c r="CF15" s="390">
        <v>6</v>
      </c>
      <c r="CG15" s="390">
        <v>2</v>
      </c>
      <c r="CH15" s="390">
        <v>2</v>
      </c>
      <c r="CI15" s="390">
        <v>3</v>
      </c>
      <c r="CJ15" s="390">
        <v>4</v>
      </c>
      <c r="CK15" s="390">
        <v>4</v>
      </c>
      <c r="CL15" s="390">
        <v>0</v>
      </c>
      <c r="CM15" s="390">
        <v>3</v>
      </c>
      <c r="CN15" s="390">
        <v>1</v>
      </c>
      <c r="CO15" s="390">
        <v>5</v>
      </c>
      <c r="CP15" s="446"/>
      <c r="CQ15" s="390">
        <v>8</v>
      </c>
      <c r="CR15" s="390">
        <v>3</v>
      </c>
      <c r="CS15" s="390">
        <v>3</v>
      </c>
      <c r="CT15" s="390">
        <v>1</v>
      </c>
      <c r="CU15" s="390">
        <v>3</v>
      </c>
      <c r="CV15" s="390">
        <v>4</v>
      </c>
      <c r="CW15" s="390">
        <v>0</v>
      </c>
      <c r="CX15" s="390">
        <v>4</v>
      </c>
      <c r="CY15" s="390">
        <v>3</v>
      </c>
      <c r="CZ15" s="390">
        <v>0</v>
      </c>
      <c r="DA15" s="390">
        <v>2</v>
      </c>
      <c r="DB15" s="390">
        <v>2</v>
      </c>
      <c r="DC15" s="390">
        <v>1</v>
      </c>
      <c r="DD15" s="390">
        <v>2</v>
      </c>
      <c r="DE15" s="391">
        <v>3</v>
      </c>
      <c r="DF15" s="391">
        <v>3</v>
      </c>
      <c r="DG15" s="391">
        <v>2</v>
      </c>
      <c r="DH15" s="390">
        <v>1</v>
      </c>
      <c r="DI15" s="394">
        <v>0</v>
      </c>
      <c r="DJ15" s="396">
        <v>1</v>
      </c>
      <c r="DK15" s="398">
        <v>6</v>
      </c>
      <c r="DL15" s="391">
        <v>6</v>
      </c>
      <c r="DM15" s="401">
        <v>7</v>
      </c>
      <c r="DN15" s="410">
        <v>1</v>
      </c>
      <c r="DO15" s="402">
        <v>0</v>
      </c>
      <c r="DP15" s="407">
        <v>4</v>
      </c>
      <c r="DQ15" s="12">
        <v>1</v>
      </c>
      <c r="DR15" s="413">
        <v>5</v>
      </c>
      <c r="DS15" s="424">
        <v>2</v>
      </c>
      <c r="DT15" s="443">
        <v>3</v>
      </c>
      <c r="DU15" s="383">
        <f t="shared" si="0"/>
        <v>324</v>
      </c>
      <c r="DV15" s="1"/>
      <c r="DW15" s="1"/>
    </row>
    <row r="16" spans="1:127" x14ac:dyDescent="0.25">
      <c r="A16" s="95" t="s">
        <v>26</v>
      </c>
      <c r="B16" s="383"/>
      <c r="C16" s="383">
        <v>1</v>
      </c>
      <c r="D16" s="390">
        <v>0</v>
      </c>
      <c r="E16" s="390">
        <v>0</v>
      </c>
      <c r="F16" s="390">
        <v>4</v>
      </c>
      <c r="G16" s="390">
        <v>3</v>
      </c>
      <c r="H16" s="390">
        <v>3</v>
      </c>
      <c r="I16" s="390">
        <v>2</v>
      </c>
      <c r="J16" s="390">
        <v>0</v>
      </c>
      <c r="K16" s="390">
        <v>1</v>
      </c>
      <c r="L16" s="390">
        <v>4</v>
      </c>
      <c r="M16" s="390">
        <v>2</v>
      </c>
      <c r="N16" s="390">
        <v>2</v>
      </c>
      <c r="O16" s="390">
        <v>8</v>
      </c>
      <c r="P16" s="390">
        <v>2</v>
      </c>
      <c r="Q16" s="390">
        <v>0</v>
      </c>
      <c r="R16" s="390">
        <v>3</v>
      </c>
      <c r="S16" s="390">
        <v>1</v>
      </c>
      <c r="T16" s="390">
        <v>11</v>
      </c>
      <c r="U16" s="383">
        <v>2</v>
      </c>
      <c r="V16" s="390">
        <v>5</v>
      </c>
      <c r="W16" s="390">
        <v>7</v>
      </c>
      <c r="X16" s="390">
        <v>1</v>
      </c>
      <c r="Y16" s="390">
        <v>1</v>
      </c>
      <c r="Z16" s="383">
        <v>3</v>
      </c>
      <c r="AA16" s="390">
        <v>2</v>
      </c>
      <c r="AB16" s="390">
        <v>5</v>
      </c>
      <c r="AC16" s="390">
        <v>1</v>
      </c>
      <c r="AD16" s="390">
        <v>1</v>
      </c>
      <c r="AE16" s="390">
        <v>0</v>
      </c>
      <c r="AF16" s="390">
        <v>0</v>
      </c>
      <c r="AG16" s="446"/>
      <c r="AH16" s="390">
        <v>2</v>
      </c>
      <c r="AI16" s="390">
        <v>5</v>
      </c>
      <c r="AJ16" s="390">
        <v>7</v>
      </c>
      <c r="AK16" s="390">
        <v>2</v>
      </c>
      <c r="AL16" s="390">
        <v>5</v>
      </c>
      <c r="AM16" s="390">
        <v>2</v>
      </c>
      <c r="AN16" s="390">
        <v>3</v>
      </c>
      <c r="AO16" s="390">
        <v>1</v>
      </c>
      <c r="AP16" s="390">
        <v>1</v>
      </c>
      <c r="AQ16" s="390">
        <v>5</v>
      </c>
      <c r="AR16" s="390">
        <v>6</v>
      </c>
      <c r="AS16" s="390">
        <v>4</v>
      </c>
      <c r="AT16" s="383">
        <v>3</v>
      </c>
      <c r="AU16" s="390">
        <v>0</v>
      </c>
      <c r="AV16" s="390">
        <v>4</v>
      </c>
      <c r="AW16" s="390">
        <v>1</v>
      </c>
      <c r="AX16" s="390">
        <v>0</v>
      </c>
      <c r="AY16" s="390">
        <v>2</v>
      </c>
      <c r="AZ16" s="390">
        <v>4</v>
      </c>
      <c r="BA16" s="390">
        <v>0</v>
      </c>
      <c r="BB16" s="390">
        <v>0</v>
      </c>
      <c r="BC16" s="390">
        <v>2</v>
      </c>
      <c r="BD16" s="390">
        <v>4</v>
      </c>
      <c r="BE16" s="390">
        <v>2</v>
      </c>
      <c r="BF16" s="390">
        <v>6</v>
      </c>
      <c r="BG16" s="390">
        <v>9</v>
      </c>
      <c r="BH16" s="390">
        <v>2</v>
      </c>
      <c r="BI16" s="390">
        <v>2</v>
      </c>
      <c r="BJ16" s="449"/>
      <c r="BK16" s="390">
        <v>4</v>
      </c>
      <c r="BL16" s="390">
        <v>5</v>
      </c>
      <c r="BM16" s="390">
        <v>0</v>
      </c>
      <c r="BN16" s="390">
        <v>0</v>
      </c>
      <c r="BO16" s="390">
        <v>3</v>
      </c>
      <c r="BP16" s="390">
        <v>1</v>
      </c>
      <c r="BQ16" s="390">
        <v>0</v>
      </c>
      <c r="BR16" s="390">
        <v>0</v>
      </c>
      <c r="BS16" s="390">
        <v>2</v>
      </c>
      <c r="BT16" s="390">
        <v>4</v>
      </c>
      <c r="BU16" s="390">
        <v>4</v>
      </c>
      <c r="BV16" s="390">
        <v>3</v>
      </c>
      <c r="BW16" s="390">
        <v>0</v>
      </c>
      <c r="BX16" s="390">
        <v>5</v>
      </c>
      <c r="BY16" s="390">
        <v>5</v>
      </c>
      <c r="BZ16" s="390">
        <v>3</v>
      </c>
      <c r="CA16" s="390">
        <v>1</v>
      </c>
      <c r="CB16" s="390">
        <v>7</v>
      </c>
      <c r="CC16" s="390">
        <v>4</v>
      </c>
      <c r="CD16" s="390">
        <v>1</v>
      </c>
      <c r="CE16" s="390">
        <v>5</v>
      </c>
      <c r="CF16" s="390">
        <v>0</v>
      </c>
      <c r="CG16" s="390">
        <v>2</v>
      </c>
      <c r="CH16" s="390">
        <v>3</v>
      </c>
      <c r="CI16" s="390">
        <v>8</v>
      </c>
      <c r="CJ16" s="390">
        <v>6</v>
      </c>
      <c r="CK16" s="390">
        <v>0</v>
      </c>
      <c r="CL16" s="390">
        <v>1</v>
      </c>
      <c r="CM16" s="390">
        <v>5</v>
      </c>
      <c r="CN16" s="390">
        <v>4</v>
      </c>
      <c r="CO16" s="390">
        <v>2</v>
      </c>
      <c r="CP16" s="446"/>
      <c r="CQ16" s="390">
        <v>5</v>
      </c>
      <c r="CR16" s="390">
        <v>1</v>
      </c>
      <c r="CS16" s="390">
        <v>1</v>
      </c>
      <c r="CT16" s="390">
        <v>0</v>
      </c>
      <c r="CU16" s="390">
        <v>3</v>
      </c>
      <c r="CV16" s="390">
        <v>2</v>
      </c>
      <c r="CW16" s="390">
        <v>3</v>
      </c>
      <c r="CX16" s="390">
        <v>3</v>
      </c>
      <c r="CY16" s="390">
        <v>1</v>
      </c>
      <c r="CZ16" s="390">
        <v>5</v>
      </c>
      <c r="DA16" s="390">
        <v>2</v>
      </c>
      <c r="DB16" s="390">
        <v>0</v>
      </c>
      <c r="DC16" s="390">
        <v>3</v>
      </c>
      <c r="DD16" s="390">
        <v>1</v>
      </c>
      <c r="DE16" s="391">
        <v>2</v>
      </c>
      <c r="DF16" s="391">
        <v>3</v>
      </c>
      <c r="DG16" s="391">
        <v>1</v>
      </c>
      <c r="DH16" s="390">
        <v>1</v>
      </c>
      <c r="DI16" s="394">
        <v>1</v>
      </c>
      <c r="DJ16" s="396">
        <v>1</v>
      </c>
      <c r="DK16" s="398">
        <v>3</v>
      </c>
      <c r="DL16" s="391">
        <v>4</v>
      </c>
      <c r="DM16" s="401">
        <v>4</v>
      </c>
      <c r="DN16" s="410">
        <v>0</v>
      </c>
      <c r="DO16" s="402">
        <v>1</v>
      </c>
      <c r="DP16" s="407">
        <v>8</v>
      </c>
      <c r="DQ16" s="12">
        <v>4</v>
      </c>
      <c r="DR16" s="413">
        <v>6</v>
      </c>
      <c r="DS16" s="424">
        <v>7</v>
      </c>
      <c r="DT16" s="443">
        <v>4</v>
      </c>
      <c r="DU16" s="383">
        <f t="shared" si="0"/>
        <v>327</v>
      </c>
      <c r="DV16" s="1"/>
      <c r="DW16" s="1"/>
    </row>
    <row r="17" spans="1:127" x14ac:dyDescent="0.25">
      <c r="A17" s="95" t="s">
        <v>27</v>
      </c>
      <c r="B17" s="383"/>
      <c r="C17" s="383"/>
      <c r="D17" s="390">
        <v>0</v>
      </c>
      <c r="E17" s="390">
        <v>4</v>
      </c>
      <c r="F17" s="390">
        <v>5</v>
      </c>
      <c r="G17" s="390">
        <v>4</v>
      </c>
      <c r="H17" s="390">
        <v>3</v>
      </c>
      <c r="I17" s="390">
        <v>5</v>
      </c>
      <c r="J17" s="390">
        <v>0</v>
      </c>
      <c r="K17" s="390">
        <v>0</v>
      </c>
      <c r="L17" s="390">
        <v>0</v>
      </c>
      <c r="M17" s="390">
        <v>7</v>
      </c>
      <c r="N17" s="390">
        <v>2</v>
      </c>
      <c r="O17" s="390">
        <v>7</v>
      </c>
      <c r="P17" s="390">
        <v>2</v>
      </c>
      <c r="Q17" s="390">
        <v>2</v>
      </c>
      <c r="R17" s="390">
        <v>0</v>
      </c>
      <c r="S17" s="390">
        <v>6</v>
      </c>
      <c r="T17" s="390">
        <v>1</v>
      </c>
      <c r="U17" s="383">
        <v>4</v>
      </c>
      <c r="V17" s="390">
        <v>2</v>
      </c>
      <c r="W17" s="390">
        <v>7</v>
      </c>
      <c r="X17" s="390">
        <v>1</v>
      </c>
      <c r="Y17" s="390">
        <v>0</v>
      </c>
      <c r="Z17" s="383">
        <v>14</v>
      </c>
      <c r="AA17" s="390">
        <v>2</v>
      </c>
      <c r="AB17" s="390">
        <v>2</v>
      </c>
      <c r="AC17" s="390">
        <v>7</v>
      </c>
      <c r="AD17" s="390">
        <v>8</v>
      </c>
      <c r="AE17" s="390">
        <v>0</v>
      </c>
      <c r="AF17" s="390">
        <v>2</v>
      </c>
      <c r="AG17" s="446"/>
      <c r="AH17" s="390">
        <v>2</v>
      </c>
      <c r="AI17" s="390">
        <v>3</v>
      </c>
      <c r="AJ17" s="390">
        <v>3</v>
      </c>
      <c r="AK17" s="390">
        <v>8</v>
      </c>
      <c r="AL17" s="390">
        <v>5</v>
      </c>
      <c r="AM17" s="390">
        <v>1</v>
      </c>
      <c r="AN17" s="390">
        <v>0</v>
      </c>
      <c r="AO17" s="390">
        <v>2</v>
      </c>
      <c r="AP17" s="390">
        <v>0</v>
      </c>
      <c r="AQ17" s="390">
        <v>3</v>
      </c>
      <c r="AR17" s="390">
        <v>2</v>
      </c>
      <c r="AS17" s="390">
        <v>4</v>
      </c>
      <c r="AT17" s="383">
        <v>1</v>
      </c>
      <c r="AU17" s="390">
        <v>2</v>
      </c>
      <c r="AV17" s="390">
        <v>3</v>
      </c>
      <c r="AW17" s="390">
        <v>4</v>
      </c>
      <c r="AX17" s="390">
        <v>2</v>
      </c>
      <c r="AY17" s="390">
        <v>6</v>
      </c>
      <c r="AZ17" s="390">
        <v>5</v>
      </c>
      <c r="BA17" s="390">
        <v>1</v>
      </c>
      <c r="BB17" s="390">
        <v>1</v>
      </c>
      <c r="BC17" s="390">
        <v>4</v>
      </c>
      <c r="BD17" s="390">
        <v>1</v>
      </c>
      <c r="BE17" s="390">
        <v>0</v>
      </c>
      <c r="BF17" s="390">
        <v>4</v>
      </c>
      <c r="BG17" s="390">
        <v>2</v>
      </c>
      <c r="BH17" s="390">
        <v>1</v>
      </c>
      <c r="BI17" s="390">
        <v>2</v>
      </c>
      <c r="BJ17" s="449"/>
      <c r="BK17" s="390">
        <v>3</v>
      </c>
      <c r="BL17" s="390">
        <v>2</v>
      </c>
      <c r="BM17" s="390">
        <v>1</v>
      </c>
      <c r="BN17" s="390">
        <v>3</v>
      </c>
      <c r="BO17" s="390">
        <v>1</v>
      </c>
      <c r="BP17" s="390">
        <v>2</v>
      </c>
      <c r="BQ17" s="390">
        <v>1</v>
      </c>
      <c r="BR17" s="390">
        <v>1</v>
      </c>
      <c r="BS17" s="390">
        <v>8</v>
      </c>
      <c r="BT17" s="390">
        <v>1</v>
      </c>
      <c r="BU17" s="390">
        <v>3</v>
      </c>
      <c r="BV17" s="390">
        <v>3</v>
      </c>
      <c r="BW17" s="390">
        <v>1</v>
      </c>
      <c r="BX17" s="390">
        <v>1</v>
      </c>
      <c r="BY17" s="390">
        <v>2</v>
      </c>
      <c r="BZ17" s="390">
        <v>5</v>
      </c>
      <c r="CA17" s="390">
        <v>6</v>
      </c>
      <c r="CB17" s="390">
        <v>7</v>
      </c>
      <c r="CC17" s="390">
        <v>7</v>
      </c>
      <c r="CD17" s="390">
        <v>1</v>
      </c>
      <c r="CE17" s="390">
        <v>2</v>
      </c>
      <c r="CF17" s="390">
        <v>0</v>
      </c>
      <c r="CG17" s="390">
        <v>8</v>
      </c>
      <c r="CH17" s="390">
        <v>5</v>
      </c>
      <c r="CI17" s="390">
        <v>2</v>
      </c>
      <c r="CJ17" s="390">
        <v>3</v>
      </c>
      <c r="CK17" s="390">
        <v>1</v>
      </c>
      <c r="CL17" s="390">
        <v>2</v>
      </c>
      <c r="CM17" s="390">
        <v>4</v>
      </c>
      <c r="CN17" s="390">
        <v>3</v>
      </c>
      <c r="CO17" s="390">
        <v>2</v>
      </c>
      <c r="CP17" s="446"/>
      <c r="CQ17" s="390">
        <v>3</v>
      </c>
      <c r="CR17" s="390">
        <v>2</v>
      </c>
      <c r="CS17" s="390">
        <v>0</v>
      </c>
      <c r="CT17" s="390">
        <v>0</v>
      </c>
      <c r="CU17" s="390">
        <v>3</v>
      </c>
      <c r="CV17" s="390">
        <v>3</v>
      </c>
      <c r="CW17" s="390">
        <v>1</v>
      </c>
      <c r="CX17" s="390">
        <v>4</v>
      </c>
      <c r="CY17" s="390">
        <v>5</v>
      </c>
      <c r="CZ17" s="390">
        <v>0</v>
      </c>
      <c r="DA17" s="390">
        <v>1</v>
      </c>
      <c r="DB17" s="390">
        <v>1</v>
      </c>
      <c r="DC17" s="390">
        <v>4</v>
      </c>
      <c r="DD17" s="390">
        <v>0</v>
      </c>
      <c r="DE17" s="391">
        <v>2</v>
      </c>
      <c r="DF17" s="391">
        <v>2</v>
      </c>
      <c r="DG17" s="391">
        <v>4</v>
      </c>
      <c r="DH17" s="390">
        <v>1</v>
      </c>
      <c r="DI17" s="394">
        <v>2</v>
      </c>
      <c r="DJ17" s="396">
        <v>3</v>
      </c>
      <c r="DK17" s="398">
        <v>2</v>
      </c>
      <c r="DL17" s="391">
        <v>4</v>
      </c>
      <c r="DM17" s="401">
        <v>3</v>
      </c>
      <c r="DN17" s="410">
        <v>1</v>
      </c>
      <c r="DO17" s="402">
        <v>1</v>
      </c>
      <c r="DP17" s="407">
        <v>6</v>
      </c>
      <c r="DQ17" s="12">
        <v>3</v>
      </c>
      <c r="DR17" s="413">
        <v>3</v>
      </c>
      <c r="DS17" s="424">
        <v>2</v>
      </c>
      <c r="DT17" s="443">
        <v>4</v>
      </c>
      <c r="DU17" s="383">
        <f t="shared" si="0"/>
        <v>330</v>
      </c>
      <c r="DV17" s="1"/>
      <c r="DW17" s="1"/>
    </row>
    <row r="18" spans="1:127" x14ac:dyDescent="0.25">
      <c r="A18" s="95" t="s">
        <v>28</v>
      </c>
      <c r="B18" s="383">
        <v>3</v>
      </c>
      <c r="C18" s="383"/>
      <c r="D18" s="390">
        <v>2</v>
      </c>
      <c r="E18" s="390">
        <v>8</v>
      </c>
      <c r="F18" s="390">
        <v>4</v>
      </c>
      <c r="G18" s="390">
        <v>1</v>
      </c>
      <c r="H18" s="390">
        <v>6</v>
      </c>
      <c r="I18" s="390">
        <v>2</v>
      </c>
      <c r="J18" s="390">
        <v>0</v>
      </c>
      <c r="K18" s="390">
        <v>0</v>
      </c>
      <c r="L18" s="390">
        <v>1</v>
      </c>
      <c r="M18" s="390">
        <v>1</v>
      </c>
      <c r="N18" s="390">
        <v>2</v>
      </c>
      <c r="O18" s="390">
        <v>6</v>
      </c>
      <c r="P18" s="390">
        <v>3</v>
      </c>
      <c r="Q18" s="390">
        <v>3</v>
      </c>
      <c r="R18" s="390">
        <v>0</v>
      </c>
      <c r="S18" s="390">
        <v>4</v>
      </c>
      <c r="T18" s="390">
        <v>4</v>
      </c>
      <c r="U18" s="383">
        <v>9</v>
      </c>
      <c r="V18" s="390">
        <v>1</v>
      </c>
      <c r="W18" s="390">
        <v>2</v>
      </c>
      <c r="X18" s="390">
        <v>1</v>
      </c>
      <c r="Y18" s="390">
        <v>0</v>
      </c>
      <c r="Z18" s="383">
        <v>9</v>
      </c>
      <c r="AA18" s="390">
        <v>1</v>
      </c>
      <c r="AB18" s="390">
        <v>5</v>
      </c>
      <c r="AC18" s="390">
        <v>5</v>
      </c>
      <c r="AD18" s="390">
        <v>1</v>
      </c>
      <c r="AE18" s="390">
        <v>0</v>
      </c>
      <c r="AF18" s="390">
        <v>2</v>
      </c>
      <c r="AG18" s="446"/>
      <c r="AH18" s="390">
        <v>3</v>
      </c>
      <c r="AI18" s="390">
        <v>0</v>
      </c>
      <c r="AJ18" s="390">
        <v>5</v>
      </c>
      <c r="AK18" s="390">
        <v>2</v>
      </c>
      <c r="AL18" s="390">
        <v>2</v>
      </c>
      <c r="AM18" s="390">
        <v>0</v>
      </c>
      <c r="AN18" s="390">
        <v>0</v>
      </c>
      <c r="AO18" s="390">
        <v>5</v>
      </c>
      <c r="AP18" s="390">
        <v>4</v>
      </c>
      <c r="AQ18" s="390">
        <v>0</v>
      </c>
      <c r="AR18" s="390">
        <v>4</v>
      </c>
      <c r="AS18" s="390">
        <v>2</v>
      </c>
      <c r="AT18" s="383">
        <v>1</v>
      </c>
      <c r="AU18" s="390">
        <v>3</v>
      </c>
      <c r="AV18" s="390">
        <v>5</v>
      </c>
      <c r="AW18" s="390">
        <v>8</v>
      </c>
      <c r="AX18" s="390">
        <v>5</v>
      </c>
      <c r="AY18" s="390">
        <v>10</v>
      </c>
      <c r="AZ18" s="390">
        <v>3</v>
      </c>
      <c r="BA18" s="390">
        <v>0</v>
      </c>
      <c r="BB18" s="390">
        <v>1</v>
      </c>
      <c r="BC18" s="390">
        <v>6</v>
      </c>
      <c r="BD18" s="390">
        <v>1</v>
      </c>
      <c r="BE18" s="390">
        <v>4</v>
      </c>
      <c r="BF18" s="390">
        <v>4</v>
      </c>
      <c r="BG18" s="390">
        <v>2</v>
      </c>
      <c r="BH18" s="390">
        <v>1</v>
      </c>
      <c r="BI18" s="390">
        <v>7</v>
      </c>
      <c r="BJ18" s="449"/>
      <c r="BK18" s="390">
        <v>3</v>
      </c>
      <c r="BL18" s="390">
        <v>3</v>
      </c>
      <c r="BM18" s="390">
        <v>5</v>
      </c>
      <c r="BN18" s="390">
        <v>8</v>
      </c>
      <c r="BO18" s="390">
        <v>2</v>
      </c>
      <c r="BP18" s="390">
        <v>1</v>
      </c>
      <c r="BQ18" s="390">
        <v>1</v>
      </c>
      <c r="BR18" s="390">
        <v>0</v>
      </c>
      <c r="BS18" s="390">
        <v>2</v>
      </c>
      <c r="BT18" s="390">
        <v>5</v>
      </c>
      <c r="BU18" s="390">
        <v>6</v>
      </c>
      <c r="BV18" s="390">
        <v>4</v>
      </c>
      <c r="BW18" s="390">
        <v>2</v>
      </c>
      <c r="BX18" s="390">
        <v>4</v>
      </c>
      <c r="BY18" s="390">
        <v>5</v>
      </c>
      <c r="BZ18" s="390">
        <v>4</v>
      </c>
      <c r="CA18" s="390">
        <v>4</v>
      </c>
      <c r="CB18" s="390">
        <v>7</v>
      </c>
      <c r="CC18" s="390">
        <v>4</v>
      </c>
      <c r="CD18" s="390">
        <v>0</v>
      </c>
      <c r="CE18" s="390">
        <v>5</v>
      </c>
      <c r="CF18" s="390">
        <v>2</v>
      </c>
      <c r="CG18" s="390">
        <v>3</v>
      </c>
      <c r="CH18" s="390">
        <v>2</v>
      </c>
      <c r="CI18" s="390">
        <v>5</v>
      </c>
      <c r="CJ18" s="390">
        <v>7</v>
      </c>
      <c r="CK18" s="390">
        <v>1</v>
      </c>
      <c r="CL18" s="390">
        <v>1</v>
      </c>
      <c r="CM18" s="390">
        <v>2</v>
      </c>
      <c r="CN18" s="390">
        <v>2</v>
      </c>
      <c r="CO18" s="390">
        <v>5</v>
      </c>
      <c r="CP18" s="446"/>
      <c r="CQ18" s="390">
        <v>1</v>
      </c>
      <c r="CR18" s="390">
        <v>0</v>
      </c>
      <c r="CS18" s="390">
        <v>0</v>
      </c>
      <c r="CT18" s="390">
        <v>1</v>
      </c>
      <c r="CU18" s="390">
        <v>1</v>
      </c>
      <c r="CV18" s="390">
        <v>6</v>
      </c>
      <c r="CW18" s="390">
        <v>4</v>
      </c>
      <c r="CX18" s="390">
        <v>5</v>
      </c>
      <c r="CY18" s="390">
        <v>1</v>
      </c>
      <c r="CZ18" s="390">
        <v>0</v>
      </c>
      <c r="DA18" s="390">
        <v>2</v>
      </c>
      <c r="DB18" s="390">
        <v>6</v>
      </c>
      <c r="DC18" s="390">
        <v>1</v>
      </c>
      <c r="DD18" s="390">
        <v>5</v>
      </c>
      <c r="DE18" s="391">
        <v>3</v>
      </c>
      <c r="DF18" s="391">
        <v>7</v>
      </c>
      <c r="DG18" s="391">
        <v>0</v>
      </c>
      <c r="DH18" s="390">
        <v>1</v>
      </c>
      <c r="DI18" s="394">
        <v>1</v>
      </c>
      <c r="DJ18" s="396">
        <v>3</v>
      </c>
      <c r="DK18" s="398">
        <v>4</v>
      </c>
      <c r="DL18" s="391">
        <v>2</v>
      </c>
      <c r="DM18" s="401">
        <v>2</v>
      </c>
      <c r="DN18" s="410">
        <v>3</v>
      </c>
      <c r="DO18" s="402">
        <v>1</v>
      </c>
      <c r="DP18" s="407">
        <v>5</v>
      </c>
      <c r="DQ18" s="12">
        <v>4</v>
      </c>
      <c r="DR18" s="413">
        <v>8</v>
      </c>
      <c r="DS18" s="424">
        <v>5</v>
      </c>
      <c r="DT18" s="443">
        <v>6</v>
      </c>
      <c r="DU18" s="383">
        <f t="shared" si="0"/>
        <v>367</v>
      </c>
      <c r="DV18" s="1"/>
      <c r="DW18" s="1"/>
    </row>
    <row r="19" spans="1:127" x14ac:dyDescent="0.25">
      <c r="A19" s="95" t="s">
        <v>29</v>
      </c>
      <c r="B19" s="383">
        <v>1</v>
      </c>
      <c r="C19" s="383">
        <v>2</v>
      </c>
      <c r="D19" s="390">
        <v>1</v>
      </c>
      <c r="E19" s="390">
        <v>2</v>
      </c>
      <c r="F19" s="390">
        <v>4</v>
      </c>
      <c r="G19" s="390">
        <v>3</v>
      </c>
      <c r="H19" s="390">
        <v>1</v>
      </c>
      <c r="I19" s="390">
        <v>2</v>
      </c>
      <c r="J19" s="390">
        <v>1</v>
      </c>
      <c r="K19" s="390">
        <v>0</v>
      </c>
      <c r="L19" s="390">
        <v>4</v>
      </c>
      <c r="M19" s="390">
        <v>2</v>
      </c>
      <c r="N19" s="390">
        <v>6</v>
      </c>
      <c r="O19" s="390">
        <v>3</v>
      </c>
      <c r="P19" s="390">
        <v>2</v>
      </c>
      <c r="Q19" s="390">
        <v>2</v>
      </c>
      <c r="R19" s="390">
        <v>0</v>
      </c>
      <c r="S19" s="390">
        <v>0</v>
      </c>
      <c r="T19" s="390">
        <v>5</v>
      </c>
      <c r="U19" s="383">
        <v>4</v>
      </c>
      <c r="V19" s="390">
        <v>1</v>
      </c>
      <c r="W19" s="390">
        <v>1</v>
      </c>
      <c r="X19" s="390">
        <v>2</v>
      </c>
      <c r="Y19" s="390">
        <v>2</v>
      </c>
      <c r="Z19" s="383">
        <v>6</v>
      </c>
      <c r="AA19" s="390">
        <v>6</v>
      </c>
      <c r="AB19" s="390">
        <v>2</v>
      </c>
      <c r="AC19" s="390">
        <v>4</v>
      </c>
      <c r="AD19" s="390">
        <v>3</v>
      </c>
      <c r="AE19" s="390">
        <v>3</v>
      </c>
      <c r="AF19" s="390">
        <v>0</v>
      </c>
      <c r="AG19" s="446"/>
      <c r="AH19" s="390">
        <v>0</v>
      </c>
      <c r="AI19" s="390">
        <v>3</v>
      </c>
      <c r="AJ19" s="390">
        <v>4</v>
      </c>
      <c r="AK19" s="390">
        <v>2</v>
      </c>
      <c r="AL19" s="390">
        <v>3</v>
      </c>
      <c r="AM19" s="390">
        <v>1</v>
      </c>
      <c r="AN19" s="390">
        <v>1</v>
      </c>
      <c r="AO19" s="390">
        <v>3</v>
      </c>
      <c r="AP19" s="390">
        <v>4</v>
      </c>
      <c r="AQ19" s="390">
        <v>3</v>
      </c>
      <c r="AR19" s="390">
        <v>7</v>
      </c>
      <c r="AS19" s="390">
        <v>2</v>
      </c>
      <c r="AT19" s="383">
        <v>3</v>
      </c>
      <c r="AU19" s="390">
        <v>2</v>
      </c>
      <c r="AV19" s="390">
        <v>5</v>
      </c>
      <c r="AW19" s="390">
        <v>6</v>
      </c>
      <c r="AX19" s="390">
        <v>5</v>
      </c>
      <c r="AY19" s="390">
        <v>10</v>
      </c>
      <c r="AZ19" s="390">
        <v>6</v>
      </c>
      <c r="BA19" s="390">
        <v>1</v>
      </c>
      <c r="BB19" s="390">
        <v>0</v>
      </c>
      <c r="BC19" s="390">
        <v>5</v>
      </c>
      <c r="BD19" s="390">
        <v>2</v>
      </c>
      <c r="BE19" s="390">
        <v>3</v>
      </c>
      <c r="BF19" s="390">
        <v>5</v>
      </c>
      <c r="BG19" s="390">
        <v>2</v>
      </c>
      <c r="BH19" s="390">
        <v>0</v>
      </c>
      <c r="BI19" s="390">
        <v>2</v>
      </c>
      <c r="BJ19" s="449"/>
      <c r="BK19" s="390">
        <v>3</v>
      </c>
      <c r="BL19" s="390">
        <v>0</v>
      </c>
      <c r="BM19" s="390">
        <v>4</v>
      </c>
      <c r="BN19" s="390">
        <v>6</v>
      </c>
      <c r="BO19" s="390">
        <v>3</v>
      </c>
      <c r="BP19" s="390">
        <v>1</v>
      </c>
      <c r="BQ19" s="390">
        <v>0</v>
      </c>
      <c r="BR19" s="390">
        <v>0</v>
      </c>
      <c r="BS19" s="390">
        <v>5</v>
      </c>
      <c r="BT19" s="390">
        <v>4</v>
      </c>
      <c r="BU19" s="390">
        <v>1</v>
      </c>
      <c r="BV19" s="390">
        <v>7</v>
      </c>
      <c r="BW19" s="390">
        <v>2</v>
      </c>
      <c r="BX19" s="390">
        <v>0</v>
      </c>
      <c r="BY19" s="390">
        <v>3</v>
      </c>
      <c r="BZ19" s="390">
        <v>3</v>
      </c>
      <c r="CA19" s="390">
        <v>2</v>
      </c>
      <c r="CB19" s="390">
        <v>5</v>
      </c>
      <c r="CC19" s="390">
        <v>4</v>
      </c>
      <c r="CD19" s="390">
        <v>1</v>
      </c>
      <c r="CE19" s="390">
        <v>3</v>
      </c>
      <c r="CF19" s="390">
        <v>2</v>
      </c>
      <c r="CG19" s="390">
        <v>3</v>
      </c>
      <c r="CH19" s="390">
        <v>4</v>
      </c>
      <c r="CI19" s="390">
        <v>1</v>
      </c>
      <c r="CJ19" s="390">
        <v>3</v>
      </c>
      <c r="CK19" s="390">
        <v>0</v>
      </c>
      <c r="CL19" s="390">
        <v>0</v>
      </c>
      <c r="CM19" s="390">
        <v>3</v>
      </c>
      <c r="CN19" s="390">
        <v>2</v>
      </c>
      <c r="CO19" s="390">
        <v>4</v>
      </c>
      <c r="CP19" s="446"/>
      <c r="CQ19" s="390">
        <v>3</v>
      </c>
      <c r="CR19" s="390">
        <v>1</v>
      </c>
      <c r="CS19" s="390">
        <v>2</v>
      </c>
      <c r="CT19" s="390">
        <v>1</v>
      </c>
      <c r="CU19" s="390">
        <v>2</v>
      </c>
      <c r="CV19" s="390">
        <v>3</v>
      </c>
      <c r="CW19" s="390">
        <v>6</v>
      </c>
      <c r="CX19" s="390">
        <v>6</v>
      </c>
      <c r="CY19" s="390">
        <v>3</v>
      </c>
      <c r="CZ19" s="390">
        <v>1</v>
      </c>
      <c r="DA19" s="390">
        <v>1</v>
      </c>
      <c r="DB19" s="390">
        <v>4</v>
      </c>
      <c r="DC19" s="390">
        <v>0</v>
      </c>
      <c r="DD19" s="390">
        <v>1</v>
      </c>
      <c r="DE19" s="391">
        <v>2</v>
      </c>
      <c r="DF19" s="391">
        <v>2</v>
      </c>
      <c r="DG19" s="391">
        <v>2</v>
      </c>
      <c r="DH19" s="390">
        <v>0</v>
      </c>
      <c r="DI19" s="394">
        <v>2</v>
      </c>
      <c r="DJ19" s="396">
        <v>0</v>
      </c>
      <c r="DK19" s="398">
        <v>6</v>
      </c>
      <c r="DL19" s="391">
        <v>6</v>
      </c>
      <c r="DM19" s="401">
        <v>1</v>
      </c>
      <c r="DN19" s="410">
        <v>1</v>
      </c>
      <c r="DO19" s="402">
        <v>1</v>
      </c>
      <c r="DP19" s="407">
        <v>5</v>
      </c>
      <c r="DQ19" s="12">
        <v>5</v>
      </c>
      <c r="DR19" s="413">
        <v>1</v>
      </c>
      <c r="DS19" s="424">
        <v>3</v>
      </c>
      <c r="DT19" s="443">
        <v>1</v>
      </c>
      <c r="DU19" s="383">
        <f t="shared" si="0"/>
        <v>316</v>
      </c>
      <c r="DV19" s="1"/>
      <c r="DW19" s="1"/>
    </row>
    <row r="20" spans="1:127" x14ac:dyDescent="0.25">
      <c r="A20" s="95" t="s">
        <v>30</v>
      </c>
      <c r="B20" s="383">
        <v>2</v>
      </c>
      <c r="C20" s="383">
        <v>1</v>
      </c>
      <c r="D20" s="390">
        <v>1</v>
      </c>
      <c r="E20" s="390">
        <v>0</v>
      </c>
      <c r="F20" s="390">
        <v>0</v>
      </c>
      <c r="G20" s="390">
        <v>2</v>
      </c>
      <c r="H20" s="390">
        <v>1</v>
      </c>
      <c r="I20" s="390">
        <v>4</v>
      </c>
      <c r="J20" s="390">
        <v>2</v>
      </c>
      <c r="K20" s="390">
        <v>0</v>
      </c>
      <c r="L20" s="390">
        <v>3</v>
      </c>
      <c r="M20" s="390">
        <v>1</v>
      </c>
      <c r="N20" s="390">
        <v>0</v>
      </c>
      <c r="O20" s="390">
        <v>2</v>
      </c>
      <c r="P20" s="390">
        <v>0</v>
      </c>
      <c r="Q20" s="390">
        <v>1</v>
      </c>
      <c r="R20" s="390">
        <v>0</v>
      </c>
      <c r="S20" s="390">
        <v>4</v>
      </c>
      <c r="T20" s="390">
        <v>0</v>
      </c>
      <c r="U20" s="383">
        <v>7</v>
      </c>
      <c r="V20" s="390">
        <v>0</v>
      </c>
      <c r="W20" s="390">
        <v>0</v>
      </c>
      <c r="X20" s="390">
        <v>0</v>
      </c>
      <c r="Y20" s="390">
        <v>2</v>
      </c>
      <c r="Z20" s="383">
        <v>3</v>
      </c>
      <c r="AA20" s="390">
        <v>2</v>
      </c>
      <c r="AB20" s="390">
        <v>4</v>
      </c>
      <c r="AC20" s="390">
        <v>5</v>
      </c>
      <c r="AD20" s="390">
        <v>3</v>
      </c>
      <c r="AE20" s="390">
        <v>0</v>
      </c>
      <c r="AF20" s="390">
        <v>3</v>
      </c>
      <c r="AG20" s="446"/>
      <c r="AH20" s="390">
        <v>0</v>
      </c>
      <c r="AI20" s="390">
        <v>1</v>
      </c>
      <c r="AJ20" s="390">
        <v>2</v>
      </c>
      <c r="AK20" s="390">
        <v>1</v>
      </c>
      <c r="AL20" s="390">
        <v>2</v>
      </c>
      <c r="AM20" s="390">
        <v>0</v>
      </c>
      <c r="AN20" s="390">
        <v>0</v>
      </c>
      <c r="AO20" s="390">
        <v>1</v>
      </c>
      <c r="AP20" s="390">
        <v>1</v>
      </c>
      <c r="AQ20" s="390">
        <v>1</v>
      </c>
      <c r="AR20" s="390">
        <v>2</v>
      </c>
      <c r="AS20" s="390">
        <v>4</v>
      </c>
      <c r="AT20" s="383"/>
      <c r="AU20" s="390">
        <v>0</v>
      </c>
      <c r="AV20" s="390">
        <v>0</v>
      </c>
      <c r="AW20" s="390">
        <v>2</v>
      </c>
      <c r="AX20" s="390">
        <v>0</v>
      </c>
      <c r="AY20" s="390">
        <v>3</v>
      </c>
      <c r="AZ20" s="390">
        <v>0</v>
      </c>
      <c r="BA20" s="390">
        <v>3</v>
      </c>
      <c r="BB20" s="390">
        <v>2</v>
      </c>
      <c r="BC20" s="390">
        <v>1</v>
      </c>
      <c r="BD20" s="390">
        <v>0</v>
      </c>
      <c r="BE20" s="390">
        <v>2</v>
      </c>
      <c r="BF20" s="390">
        <v>4</v>
      </c>
      <c r="BG20" s="390">
        <v>1</v>
      </c>
      <c r="BH20" s="390">
        <v>4</v>
      </c>
      <c r="BI20" s="390">
        <v>0</v>
      </c>
      <c r="BJ20" s="449"/>
      <c r="BK20" s="390">
        <v>3</v>
      </c>
      <c r="BL20" s="390">
        <v>2</v>
      </c>
      <c r="BM20" s="390">
        <v>0</v>
      </c>
      <c r="BN20" s="390">
        <v>0</v>
      </c>
      <c r="BO20" s="390">
        <v>0</v>
      </c>
      <c r="BP20" s="390">
        <v>2</v>
      </c>
      <c r="BQ20" s="390">
        <v>0</v>
      </c>
      <c r="BR20" s="390">
        <v>0</v>
      </c>
      <c r="BS20" s="390">
        <v>4</v>
      </c>
      <c r="BT20" s="390">
        <v>1</v>
      </c>
      <c r="BU20" s="390">
        <v>4</v>
      </c>
      <c r="BV20" s="390">
        <v>3</v>
      </c>
      <c r="BW20" s="390">
        <v>0</v>
      </c>
      <c r="BX20" s="390">
        <v>0</v>
      </c>
      <c r="BY20" s="390">
        <v>0</v>
      </c>
      <c r="BZ20" s="390">
        <v>4</v>
      </c>
      <c r="CA20" s="390">
        <v>1</v>
      </c>
      <c r="CB20" s="390">
        <v>0</v>
      </c>
      <c r="CC20" s="390">
        <v>4</v>
      </c>
      <c r="CD20" s="390">
        <v>2</v>
      </c>
      <c r="CE20" s="390">
        <v>0</v>
      </c>
      <c r="CF20" s="390">
        <v>3</v>
      </c>
      <c r="CG20" s="390">
        <v>0</v>
      </c>
      <c r="CH20" s="390">
        <v>0</v>
      </c>
      <c r="CI20" s="390">
        <v>2</v>
      </c>
      <c r="CJ20" s="390">
        <v>2</v>
      </c>
      <c r="CK20" s="390">
        <v>3</v>
      </c>
      <c r="CL20" s="390">
        <v>0</v>
      </c>
      <c r="CM20" s="390">
        <v>4</v>
      </c>
      <c r="CN20" s="390">
        <v>6</v>
      </c>
      <c r="CO20" s="390">
        <v>8</v>
      </c>
      <c r="CP20" s="446"/>
      <c r="CQ20" s="390">
        <v>3</v>
      </c>
      <c r="CR20" s="390">
        <v>1</v>
      </c>
      <c r="CS20" s="390">
        <v>1</v>
      </c>
      <c r="CT20" s="390">
        <v>1</v>
      </c>
      <c r="CU20" s="390">
        <v>1</v>
      </c>
      <c r="CV20" s="390">
        <v>0</v>
      </c>
      <c r="CW20" s="390">
        <v>3</v>
      </c>
      <c r="CX20" s="390">
        <v>3</v>
      </c>
      <c r="CY20" s="390">
        <v>2</v>
      </c>
      <c r="CZ20" s="390">
        <v>1</v>
      </c>
      <c r="DA20" s="390">
        <v>0</v>
      </c>
      <c r="DB20" s="390">
        <v>2</v>
      </c>
      <c r="DC20" s="390">
        <v>0</v>
      </c>
      <c r="DD20" s="390">
        <v>4</v>
      </c>
      <c r="DE20" s="391">
        <v>2</v>
      </c>
      <c r="DF20" s="391">
        <v>2</v>
      </c>
      <c r="DG20" s="391">
        <v>5</v>
      </c>
      <c r="DH20" s="390">
        <v>0</v>
      </c>
      <c r="DI20" s="394">
        <v>1</v>
      </c>
      <c r="DJ20" s="396">
        <v>2</v>
      </c>
      <c r="DK20" s="398">
        <v>3</v>
      </c>
      <c r="DL20" s="391">
        <v>2</v>
      </c>
      <c r="DM20" s="401">
        <v>2</v>
      </c>
      <c r="DN20" s="410">
        <v>3</v>
      </c>
      <c r="DO20" s="402">
        <v>11</v>
      </c>
      <c r="DP20" s="407">
        <v>1</v>
      </c>
      <c r="DQ20" s="12">
        <v>2</v>
      </c>
      <c r="DR20" s="413">
        <v>2</v>
      </c>
      <c r="DS20" s="424">
        <v>4</v>
      </c>
      <c r="DT20" s="443">
        <v>0</v>
      </c>
      <c r="DU20" s="383">
        <f t="shared" si="0"/>
        <v>212</v>
      </c>
      <c r="DV20" s="1"/>
      <c r="DW20" s="1"/>
    </row>
    <row r="21" spans="1:127" x14ac:dyDescent="0.25">
      <c r="A21" s="95" t="s">
        <v>31</v>
      </c>
      <c r="B21" s="383"/>
      <c r="C21" s="383"/>
      <c r="D21" s="390">
        <v>0</v>
      </c>
      <c r="E21" s="390">
        <v>2</v>
      </c>
      <c r="F21" s="390">
        <v>1</v>
      </c>
      <c r="G21" s="390">
        <v>1</v>
      </c>
      <c r="H21" s="390">
        <v>0</v>
      </c>
      <c r="I21" s="390">
        <v>1</v>
      </c>
      <c r="J21" s="390">
        <v>1</v>
      </c>
      <c r="K21" s="390">
        <v>0</v>
      </c>
      <c r="L21" s="390">
        <v>0</v>
      </c>
      <c r="M21" s="390">
        <v>2</v>
      </c>
      <c r="N21" s="390">
        <v>1</v>
      </c>
      <c r="O21" s="390">
        <v>0</v>
      </c>
      <c r="P21" s="390">
        <v>3</v>
      </c>
      <c r="Q21" s="390">
        <v>1</v>
      </c>
      <c r="R21" s="390">
        <v>3</v>
      </c>
      <c r="S21" s="390">
        <v>1</v>
      </c>
      <c r="T21" s="390">
        <v>0</v>
      </c>
      <c r="U21" s="383">
        <v>8</v>
      </c>
      <c r="V21" s="390">
        <v>1</v>
      </c>
      <c r="W21" s="390">
        <v>0</v>
      </c>
      <c r="X21" s="390">
        <v>0</v>
      </c>
      <c r="Y21" s="390">
        <v>0</v>
      </c>
      <c r="Z21" s="383">
        <v>1</v>
      </c>
      <c r="AA21" s="390">
        <v>0</v>
      </c>
      <c r="AB21" s="390">
        <v>1</v>
      </c>
      <c r="AC21" s="390">
        <v>0</v>
      </c>
      <c r="AD21" s="390">
        <v>2</v>
      </c>
      <c r="AE21" s="390">
        <v>0</v>
      </c>
      <c r="AF21" s="390">
        <v>0</v>
      </c>
      <c r="AG21" s="446"/>
      <c r="AH21" s="390">
        <v>1</v>
      </c>
      <c r="AI21" s="390">
        <v>0</v>
      </c>
      <c r="AJ21" s="390">
        <v>2</v>
      </c>
      <c r="AK21" s="390">
        <v>0</v>
      </c>
      <c r="AL21" s="390">
        <v>0</v>
      </c>
      <c r="AM21" s="390">
        <v>3</v>
      </c>
      <c r="AN21" s="390">
        <v>0</v>
      </c>
      <c r="AO21" s="390">
        <v>2</v>
      </c>
      <c r="AP21" s="390">
        <v>0</v>
      </c>
      <c r="AQ21" s="390">
        <v>0</v>
      </c>
      <c r="AR21" s="390">
        <v>1</v>
      </c>
      <c r="AS21" s="390">
        <v>0</v>
      </c>
      <c r="AT21" s="383">
        <v>3</v>
      </c>
      <c r="AU21" s="390">
        <v>0</v>
      </c>
      <c r="AV21" s="390">
        <v>3</v>
      </c>
      <c r="AW21" s="390">
        <v>1</v>
      </c>
      <c r="AX21" s="390">
        <v>0</v>
      </c>
      <c r="AY21" s="390">
        <v>2</v>
      </c>
      <c r="AZ21" s="390">
        <v>0</v>
      </c>
      <c r="BA21" s="390">
        <v>2</v>
      </c>
      <c r="BB21" s="390">
        <v>0</v>
      </c>
      <c r="BC21" s="390">
        <v>1</v>
      </c>
      <c r="BD21" s="390">
        <v>0</v>
      </c>
      <c r="BE21" s="390">
        <v>0</v>
      </c>
      <c r="BF21" s="390">
        <v>1</v>
      </c>
      <c r="BG21" s="390">
        <v>1</v>
      </c>
      <c r="BH21" s="390">
        <v>0</v>
      </c>
      <c r="BI21" s="390">
        <v>0</v>
      </c>
      <c r="BJ21" s="449"/>
      <c r="BK21" s="390">
        <v>0</v>
      </c>
      <c r="BL21" s="390">
        <v>0</v>
      </c>
      <c r="BM21" s="390">
        <v>1</v>
      </c>
      <c r="BN21" s="390">
        <v>2</v>
      </c>
      <c r="BO21" s="390">
        <v>2</v>
      </c>
      <c r="BP21" s="390">
        <v>0</v>
      </c>
      <c r="BQ21" s="390">
        <v>3</v>
      </c>
      <c r="BR21" s="390">
        <v>0</v>
      </c>
      <c r="BS21" s="390">
        <v>0</v>
      </c>
      <c r="BT21" s="390">
        <v>1</v>
      </c>
      <c r="BU21" s="390">
        <v>0</v>
      </c>
      <c r="BV21" s="390">
        <v>3</v>
      </c>
      <c r="BW21" s="390">
        <v>0</v>
      </c>
      <c r="BX21" s="390">
        <v>0</v>
      </c>
      <c r="BY21" s="390">
        <v>2</v>
      </c>
      <c r="BZ21" s="390">
        <v>0</v>
      </c>
      <c r="CA21" s="390">
        <v>2</v>
      </c>
      <c r="CB21" s="390">
        <v>1</v>
      </c>
      <c r="CC21" s="390">
        <v>2</v>
      </c>
      <c r="CD21" s="390">
        <v>0</v>
      </c>
      <c r="CE21" s="390">
        <v>2</v>
      </c>
      <c r="CF21" s="390">
        <v>2</v>
      </c>
      <c r="CG21" s="390">
        <v>0</v>
      </c>
      <c r="CH21" s="390">
        <v>2</v>
      </c>
      <c r="CI21" s="390">
        <v>4</v>
      </c>
      <c r="CJ21" s="390">
        <v>1</v>
      </c>
      <c r="CK21" s="390">
        <v>0</v>
      </c>
      <c r="CL21" s="390">
        <v>0</v>
      </c>
      <c r="CM21" s="390">
        <v>1</v>
      </c>
      <c r="CN21" s="390">
        <v>0</v>
      </c>
      <c r="CO21" s="390">
        <v>3</v>
      </c>
      <c r="CP21" s="446"/>
      <c r="CQ21" s="390">
        <v>1</v>
      </c>
      <c r="CR21" s="390">
        <v>1</v>
      </c>
      <c r="CS21" s="390">
        <v>3</v>
      </c>
      <c r="CT21" s="390">
        <v>0</v>
      </c>
      <c r="CU21" s="390">
        <v>2</v>
      </c>
      <c r="CV21" s="390">
        <v>4</v>
      </c>
      <c r="CW21" s="390">
        <v>0</v>
      </c>
      <c r="CX21" s="390">
        <v>1</v>
      </c>
      <c r="CY21" s="390">
        <v>0</v>
      </c>
      <c r="CZ21" s="390">
        <v>2</v>
      </c>
      <c r="DA21" s="390">
        <v>1</v>
      </c>
      <c r="DB21" s="390">
        <v>0</v>
      </c>
      <c r="DC21" s="390">
        <v>1</v>
      </c>
      <c r="DD21" s="390">
        <v>0</v>
      </c>
      <c r="DE21" s="391">
        <v>1</v>
      </c>
      <c r="DF21" s="391">
        <v>0</v>
      </c>
      <c r="DG21" s="391">
        <v>0</v>
      </c>
      <c r="DH21" s="390">
        <v>0</v>
      </c>
      <c r="DI21" s="394">
        <v>3</v>
      </c>
      <c r="DJ21" s="396">
        <v>0</v>
      </c>
      <c r="DK21" s="398">
        <v>1</v>
      </c>
      <c r="DL21" s="391">
        <v>1</v>
      </c>
      <c r="DM21" s="401">
        <v>0</v>
      </c>
      <c r="DN21" s="410">
        <v>1</v>
      </c>
      <c r="DO21" s="402">
        <v>0</v>
      </c>
      <c r="DP21" s="407">
        <v>0</v>
      </c>
      <c r="DQ21" s="12">
        <v>1</v>
      </c>
      <c r="DR21" s="413">
        <v>0</v>
      </c>
      <c r="DS21" s="424">
        <v>0</v>
      </c>
      <c r="DT21" s="443">
        <v>1</v>
      </c>
      <c r="DU21" s="383">
        <f t="shared" si="0"/>
        <v>112</v>
      </c>
      <c r="DV21" s="1"/>
      <c r="DW21" s="1"/>
    </row>
    <row r="22" spans="1:127" x14ac:dyDescent="0.25">
      <c r="A22" s="95" t="s">
        <v>32</v>
      </c>
      <c r="B22" s="383"/>
      <c r="C22" s="383">
        <v>1</v>
      </c>
      <c r="D22" s="390">
        <v>0</v>
      </c>
      <c r="E22" s="390">
        <v>0</v>
      </c>
      <c r="F22" s="390">
        <v>0</v>
      </c>
      <c r="G22" s="390">
        <v>0</v>
      </c>
      <c r="H22" s="390">
        <v>0</v>
      </c>
      <c r="I22" s="390">
        <v>1</v>
      </c>
      <c r="J22" s="390">
        <v>0</v>
      </c>
      <c r="K22" s="390">
        <v>1</v>
      </c>
      <c r="L22" s="390">
        <v>1</v>
      </c>
      <c r="M22" s="390">
        <v>2</v>
      </c>
      <c r="N22" s="390">
        <v>0</v>
      </c>
      <c r="O22" s="390">
        <v>1</v>
      </c>
      <c r="P22" s="390">
        <v>4</v>
      </c>
      <c r="Q22" s="390">
        <v>1</v>
      </c>
      <c r="R22" s="390">
        <v>0</v>
      </c>
      <c r="S22" s="390">
        <v>1</v>
      </c>
      <c r="T22" s="390">
        <v>1</v>
      </c>
      <c r="U22" s="383">
        <v>3</v>
      </c>
      <c r="V22" s="390">
        <v>3</v>
      </c>
      <c r="W22" s="390">
        <v>0</v>
      </c>
      <c r="X22" s="390">
        <v>0</v>
      </c>
      <c r="Y22" s="390">
        <v>1</v>
      </c>
      <c r="Z22" s="383">
        <v>1</v>
      </c>
      <c r="AA22" s="390">
        <v>2</v>
      </c>
      <c r="AB22" s="390">
        <v>4</v>
      </c>
      <c r="AC22" s="390">
        <v>1</v>
      </c>
      <c r="AD22" s="390">
        <v>0</v>
      </c>
      <c r="AE22" s="390">
        <v>1</v>
      </c>
      <c r="AF22" s="390">
        <v>2</v>
      </c>
      <c r="AG22" s="446"/>
      <c r="AH22" s="390">
        <v>1</v>
      </c>
      <c r="AI22" s="390">
        <v>2</v>
      </c>
      <c r="AJ22" s="390">
        <v>1</v>
      </c>
      <c r="AK22" s="390">
        <v>0</v>
      </c>
      <c r="AL22" s="390">
        <v>1</v>
      </c>
      <c r="AM22" s="390">
        <v>0</v>
      </c>
      <c r="AN22" s="390">
        <v>4</v>
      </c>
      <c r="AO22" s="390">
        <v>0</v>
      </c>
      <c r="AP22" s="390">
        <v>1</v>
      </c>
      <c r="AQ22" s="390">
        <v>2</v>
      </c>
      <c r="AR22" s="390">
        <v>1</v>
      </c>
      <c r="AS22" s="390">
        <v>2</v>
      </c>
      <c r="AT22" s="383">
        <v>1</v>
      </c>
      <c r="AU22" s="390">
        <v>1</v>
      </c>
      <c r="AV22" s="390">
        <v>0</v>
      </c>
      <c r="AW22" s="390">
        <v>0</v>
      </c>
      <c r="AX22" s="390">
        <v>0</v>
      </c>
      <c r="AY22" s="390">
        <v>2</v>
      </c>
      <c r="AZ22" s="390">
        <v>3</v>
      </c>
      <c r="BA22" s="390">
        <v>0</v>
      </c>
      <c r="BB22" s="390">
        <v>0</v>
      </c>
      <c r="BC22" s="390">
        <v>2</v>
      </c>
      <c r="BD22" s="390">
        <v>2</v>
      </c>
      <c r="BE22" s="390">
        <v>0</v>
      </c>
      <c r="BF22" s="390">
        <v>2</v>
      </c>
      <c r="BG22" s="390">
        <v>7</v>
      </c>
      <c r="BH22" s="390">
        <v>0</v>
      </c>
      <c r="BI22" s="390">
        <v>4</v>
      </c>
      <c r="BJ22" s="449"/>
      <c r="BK22" s="390">
        <v>1</v>
      </c>
      <c r="BL22" s="390">
        <v>1</v>
      </c>
      <c r="BM22" s="390">
        <v>2</v>
      </c>
      <c r="BN22" s="390">
        <v>1</v>
      </c>
      <c r="BO22" s="390">
        <v>1</v>
      </c>
      <c r="BP22" s="390">
        <v>1</v>
      </c>
      <c r="BQ22" s="390">
        <v>2</v>
      </c>
      <c r="BR22" s="390">
        <v>1</v>
      </c>
      <c r="BS22" s="390">
        <v>1</v>
      </c>
      <c r="BT22" s="390">
        <v>1</v>
      </c>
      <c r="BU22" s="390">
        <v>1</v>
      </c>
      <c r="BV22" s="390">
        <v>2</v>
      </c>
      <c r="BW22" s="390">
        <v>3</v>
      </c>
      <c r="BX22" s="390">
        <v>1</v>
      </c>
      <c r="BY22" s="390">
        <v>1</v>
      </c>
      <c r="BZ22" s="390">
        <v>1</v>
      </c>
      <c r="CA22" s="390">
        <v>1</v>
      </c>
      <c r="CB22" s="390">
        <v>2</v>
      </c>
      <c r="CC22" s="390">
        <v>3</v>
      </c>
      <c r="CD22" s="390">
        <v>1</v>
      </c>
      <c r="CE22" s="390">
        <v>1</v>
      </c>
      <c r="CF22" s="390">
        <v>1</v>
      </c>
      <c r="CG22" s="390">
        <v>2</v>
      </c>
      <c r="CH22" s="390">
        <v>2</v>
      </c>
      <c r="CI22" s="390">
        <v>3</v>
      </c>
      <c r="CJ22" s="390">
        <v>4</v>
      </c>
      <c r="CK22" s="390">
        <v>0</v>
      </c>
      <c r="CL22" s="390">
        <v>0</v>
      </c>
      <c r="CM22" s="390">
        <v>0</v>
      </c>
      <c r="CN22" s="390">
        <v>4</v>
      </c>
      <c r="CO22" s="390">
        <v>1</v>
      </c>
      <c r="CP22" s="446"/>
      <c r="CQ22" s="390">
        <v>0</v>
      </c>
      <c r="CR22" s="390">
        <v>2</v>
      </c>
      <c r="CS22" s="390">
        <v>1</v>
      </c>
      <c r="CT22" s="390">
        <v>1</v>
      </c>
      <c r="CU22" s="390">
        <v>0</v>
      </c>
      <c r="CV22" s="390">
        <v>1</v>
      </c>
      <c r="CW22" s="390">
        <v>1</v>
      </c>
      <c r="CX22" s="390">
        <v>2</v>
      </c>
      <c r="CY22" s="390">
        <v>0</v>
      </c>
      <c r="CZ22" s="390">
        <v>2</v>
      </c>
      <c r="DA22" s="390">
        <v>5</v>
      </c>
      <c r="DB22" s="390">
        <v>1</v>
      </c>
      <c r="DC22" s="390">
        <v>0</v>
      </c>
      <c r="DD22" s="390">
        <v>0</v>
      </c>
      <c r="DE22" s="391">
        <v>1</v>
      </c>
      <c r="DF22" s="391">
        <v>0</v>
      </c>
      <c r="DG22" s="391">
        <v>0</v>
      </c>
      <c r="DH22" s="390">
        <v>0</v>
      </c>
      <c r="DI22" s="394">
        <v>0</v>
      </c>
      <c r="DJ22" s="396">
        <v>2</v>
      </c>
      <c r="DK22" s="398">
        <v>0</v>
      </c>
      <c r="DL22" s="391">
        <v>4</v>
      </c>
      <c r="DM22" s="401">
        <v>1</v>
      </c>
      <c r="DN22" s="410">
        <v>0</v>
      </c>
      <c r="DO22" s="402">
        <v>4</v>
      </c>
      <c r="DP22" s="407">
        <v>3</v>
      </c>
      <c r="DQ22" s="12">
        <v>0</v>
      </c>
      <c r="DR22" s="413">
        <v>1</v>
      </c>
      <c r="DS22" s="424">
        <v>2</v>
      </c>
      <c r="DT22" s="443">
        <v>0</v>
      </c>
      <c r="DU22" s="383">
        <f t="shared" si="0"/>
        <v>151</v>
      </c>
      <c r="DV22" s="1"/>
      <c r="DW22" s="1"/>
    </row>
    <row r="23" spans="1:127" x14ac:dyDescent="0.25">
      <c r="A23" s="95" t="s">
        <v>33</v>
      </c>
      <c r="B23" s="383">
        <v>1</v>
      </c>
      <c r="C23" s="383">
        <v>1</v>
      </c>
      <c r="D23" s="390">
        <v>0</v>
      </c>
      <c r="E23" s="390">
        <v>2</v>
      </c>
      <c r="F23" s="390">
        <v>1</v>
      </c>
      <c r="G23" s="390">
        <v>2</v>
      </c>
      <c r="H23" s="390">
        <v>0</v>
      </c>
      <c r="I23" s="390">
        <v>2</v>
      </c>
      <c r="J23" s="390">
        <v>0</v>
      </c>
      <c r="K23" s="390">
        <v>1</v>
      </c>
      <c r="L23" s="390">
        <v>4</v>
      </c>
      <c r="M23" s="390">
        <v>0</v>
      </c>
      <c r="N23" s="390">
        <v>0</v>
      </c>
      <c r="O23" s="390">
        <v>0</v>
      </c>
      <c r="P23" s="390">
        <v>0</v>
      </c>
      <c r="Q23" s="390">
        <v>0</v>
      </c>
      <c r="R23" s="390">
        <v>1</v>
      </c>
      <c r="S23" s="390">
        <v>2</v>
      </c>
      <c r="T23" s="390">
        <v>1</v>
      </c>
      <c r="U23" s="383">
        <v>1</v>
      </c>
      <c r="V23" s="390">
        <v>1</v>
      </c>
      <c r="W23" s="390">
        <v>0</v>
      </c>
      <c r="X23" s="390">
        <v>0</v>
      </c>
      <c r="Y23" s="390">
        <v>1</v>
      </c>
      <c r="Z23" s="383"/>
      <c r="AA23" s="390">
        <v>2</v>
      </c>
      <c r="AB23" s="390">
        <v>0</v>
      </c>
      <c r="AC23" s="390">
        <v>1</v>
      </c>
      <c r="AD23" s="390">
        <v>0</v>
      </c>
      <c r="AE23" s="390">
        <v>1</v>
      </c>
      <c r="AF23" s="390">
        <v>0</v>
      </c>
      <c r="AG23" s="446"/>
      <c r="AH23" s="390">
        <v>3</v>
      </c>
      <c r="AI23" s="390">
        <v>6</v>
      </c>
      <c r="AJ23" s="390">
        <v>1</v>
      </c>
      <c r="AK23" s="390">
        <v>0</v>
      </c>
      <c r="AL23" s="390">
        <v>0</v>
      </c>
      <c r="AM23" s="390">
        <v>0</v>
      </c>
      <c r="AN23" s="390">
        <v>0</v>
      </c>
      <c r="AO23" s="390">
        <v>4</v>
      </c>
      <c r="AP23" s="390">
        <v>1</v>
      </c>
      <c r="AQ23" s="390">
        <v>6</v>
      </c>
      <c r="AR23" s="390">
        <v>0</v>
      </c>
      <c r="AS23" s="390">
        <v>0</v>
      </c>
      <c r="AT23" s="383"/>
      <c r="AU23" s="390">
        <v>1</v>
      </c>
      <c r="AV23" s="390">
        <v>1</v>
      </c>
      <c r="AW23" s="390">
        <v>3</v>
      </c>
      <c r="AX23" s="390">
        <v>0</v>
      </c>
      <c r="AY23" s="390">
        <v>5</v>
      </c>
      <c r="AZ23" s="390">
        <v>1</v>
      </c>
      <c r="BA23" s="390">
        <v>0</v>
      </c>
      <c r="BB23" s="390">
        <v>3</v>
      </c>
      <c r="BC23" s="390">
        <v>2</v>
      </c>
      <c r="BD23" s="390">
        <v>2</v>
      </c>
      <c r="BE23" s="390">
        <v>1</v>
      </c>
      <c r="BF23" s="390">
        <v>1</v>
      </c>
      <c r="BG23" s="390">
        <v>0</v>
      </c>
      <c r="BH23" s="390">
        <v>1</v>
      </c>
      <c r="BI23" s="390">
        <v>2</v>
      </c>
      <c r="BJ23" s="449"/>
      <c r="BK23" s="390">
        <v>1</v>
      </c>
      <c r="BL23" s="390">
        <v>1</v>
      </c>
      <c r="BM23" s="390">
        <v>0</v>
      </c>
      <c r="BN23" s="390">
        <v>0</v>
      </c>
      <c r="BO23" s="390">
        <v>1</v>
      </c>
      <c r="BP23" s="390">
        <v>2</v>
      </c>
      <c r="BQ23" s="390">
        <v>1</v>
      </c>
      <c r="BR23" s="390">
        <v>3</v>
      </c>
      <c r="BS23" s="390">
        <v>1</v>
      </c>
      <c r="BT23" s="390">
        <v>3</v>
      </c>
      <c r="BU23" s="390">
        <v>0</v>
      </c>
      <c r="BV23" s="390">
        <v>0</v>
      </c>
      <c r="BW23" s="390">
        <v>3</v>
      </c>
      <c r="BX23" s="390">
        <v>2</v>
      </c>
      <c r="BY23" s="390">
        <v>3</v>
      </c>
      <c r="BZ23" s="390">
        <v>1</v>
      </c>
      <c r="CA23" s="390">
        <v>2</v>
      </c>
      <c r="CB23" s="390">
        <v>0</v>
      </c>
      <c r="CC23" s="390">
        <v>1</v>
      </c>
      <c r="CD23" s="390">
        <v>0</v>
      </c>
      <c r="CE23" s="390">
        <v>3</v>
      </c>
      <c r="CF23" s="390">
        <v>5</v>
      </c>
      <c r="CG23" s="390">
        <v>3</v>
      </c>
      <c r="CH23" s="390">
        <v>0</v>
      </c>
      <c r="CI23" s="390">
        <v>1</v>
      </c>
      <c r="CJ23" s="390">
        <v>2</v>
      </c>
      <c r="CK23" s="390">
        <v>0</v>
      </c>
      <c r="CL23" s="390">
        <v>1</v>
      </c>
      <c r="CM23" s="390">
        <v>0</v>
      </c>
      <c r="CN23" s="390">
        <v>4</v>
      </c>
      <c r="CO23" s="390">
        <v>1</v>
      </c>
      <c r="CP23" s="446"/>
      <c r="CQ23" s="390">
        <v>0</v>
      </c>
      <c r="CR23" s="390">
        <v>2</v>
      </c>
      <c r="CS23" s="390">
        <v>1</v>
      </c>
      <c r="CT23" s="390">
        <v>0</v>
      </c>
      <c r="CU23" s="390">
        <v>2</v>
      </c>
      <c r="CV23" s="390">
        <v>4</v>
      </c>
      <c r="CW23" s="390">
        <v>0</v>
      </c>
      <c r="CX23" s="390">
        <v>4</v>
      </c>
      <c r="CY23" s="390">
        <v>7</v>
      </c>
      <c r="CZ23" s="390">
        <v>1</v>
      </c>
      <c r="DA23" s="390">
        <v>1</v>
      </c>
      <c r="DB23" s="390">
        <v>0</v>
      </c>
      <c r="DC23" s="390">
        <v>1</v>
      </c>
      <c r="DD23" s="390">
        <v>2</v>
      </c>
      <c r="DE23" s="391">
        <v>0</v>
      </c>
      <c r="DF23" s="391">
        <v>0</v>
      </c>
      <c r="DG23" s="391">
        <v>1</v>
      </c>
      <c r="DH23" s="390">
        <v>0</v>
      </c>
      <c r="DI23" s="394">
        <v>0</v>
      </c>
      <c r="DJ23" s="396">
        <v>0</v>
      </c>
      <c r="DK23" s="398">
        <v>1</v>
      </c>
      <c r="DL23" s="391">
        <v>1</v>
      </c>
      <c r="DM23" s="401">
        <v>0</v>
      </c>
      <c r="DN23" s="410">
        <v>0</v>
      </c>
      <c r="DO23" s="402">
        <v>2</v>
      </c>
      <c r="DP23" s="407">
        <v>0</v>
      </c>
      <c r="DQ23" s="12">
        <v>0</v>
      </c>
      <c r="DR23" s="413">
        <v>4</v>
      </c>
      <c r="DS23" s="424">
        <v>0</v>
      </c>
      <c r="DT23" s="443">
        <v>2</v>
      </c>
      <c r="DU23" s="383">
        <f t="shared" si="0"/>
        <v>150</v>
      </c>
      <c r="DV23" s="1"/>
      <c r="DW23" s="1"/>
    </row>
    <row r="24" spans="1:127" x14ac:dyDescent="0.25">
      <c r="A24" s="377" t="s">
        <v>34</v>
      </c>
      <c r="B24" s="389"/>
      <c r="C24" s="389">
        <v>3</v>
      </c>
      <c r="D24" s="390">
        <v>0</v>
      </c>
      <c r="E24" s="390">
        <v>0</v>
      </c>
      <c r="F24" s="390">
        <v>1</v>
      </c>
      <c r="G24" s="390">
        <v>3</v>
      </c>
      <c r="H24" s="390">
        <v>1</v>
      </c>
      <c r="I24" s="390">
        <v>0</v>
      </c>
      <c r="J24" s="390">
        <v>1</v>
      </c>
      <c r="K24" s="390">
        <v>0</v>
      </c>
      <c r="L24" s="390">
        <v>1</v>
      </c>
      <c r="M24" s="390">
        <v>0</v>
      </c>
      <c r="N24" s="390">
        <v>0</v>
      </c>
      <c r="O24" s="390">
        <v>1</v>
      </c>
      <c r="P24" s="390">
        <v>3</v>
      </c>
      <c r="Q24" s="390">
        <v>2</v>
      </c>
      <c r="R24" s="390">
        <v>0</v>
      </c>
      <c r="S24" s="390">
        <v>0</v>
      </c>
      <c r="T24" s="390">
        <v>2</v>
      </c>
      <c r="U24" s="389"/>
      <c r="V24" s="390">
        <v>0</v>
      </c>
      <c r="W24" s="390">
        <v>0</v>
      </c>
      <c r="X24" s="390">
        <v>0</v>
      </c>
      <c r="Y24" s="390">
        <v>3</v>
      </c>
      <c r="Z24" s="389">
        <v>5</v>
      </c>
      <c r="AA24" s="390">
        <v>1</v>
      </c>
      <c r="AB24" s="390">
        <v>0</v>
      </c>
      <c r="AC24" s="390">
        <v>1</v>
      </c>
      <c r="AD24" s="390">
        <v>1</v>
      </c>
      <c r="AE24" s="390">
        <v>0</v>
      </c>
      <c r="AF24" s="390">
        <v>0</v>
      </c>
      <c r="AG24" s="446"/>
      <c r="AH24" s="390">
        <v>3</v>
      </c>
      <c r="AI24" s="390">
        <v>3</v>
      </c>
      <c r="AJ24" s="390">
        <v>0</v>
      </c>
      <c r="AK24" s="390">
        <v>1</v>
      </c>
      <c r="AL24" s="390">
        <v>1</v>
      </c>
      <c r="AM24" s="390">
        <v>4</v>
      </c>
      <c r="AN24" s="390">
        <v>2</v>
      </c>
      <c r="AO24" s="390">
        <v>3</v>
      </c>
      <c r="AP24" s="390">
        <v>1</v>
      </c>
      <c r="AQ24" s="390">
        <v>3</v>
      </c>
      <c r="AR24" s="390">
        <v>0</v>
      </c>
      <c r="AS24" s="390">
        <v>0</v>
      </c>
      <c r="AT24" s="389"/>
      <c r="AU24" s="390">
        <v>1</v>
      </c>
      <c r="AV24" s="390">
        <v>2</v>
      </c>
      <c r="AW24" s="390">
        <v>2</v>
      </c>
      <c r="AX24" s="390">
        <v>1</v>
      </c>
      <c r="AY24" s="390">
        <v>1</v>
      </c>
      <c r="AZ24" s="390">
        <v>0</v>
      </c>
      <c r="BA24" s="390">
        <v>1</v>
      </c>
      <c r="BB24" s="390">
        <v>1</v>
      </c>
      <c r="BC24" s="390">
        <v>2</v>
      </c>
      <c r="BD24" s="390">
        <v>1</v>
      </c>
      <c r="BE24" s="390">
        <v>1</v>
      </c>
      <c r="BF24" s="390">
        <v>1</v>
      </c>
      <c r="BG24" s="390">
        <v>1</v>
      </c>
      <c r="BH24" s="390">
        <v>1</v>
      </c>
      <c r="BI24" s="390">
        <v>0</v>
      </c>
      <c r="BJ24" s="449"/>
      <c r="BK24" s="390">
        <v>1</v>
      </c>
      <c r="BL24" s="390">
        <v>0</v>
      </c>
      <c r="BM24" s="390">
        <v>2</v>
      </c>
      <c r="BN24" s="390">
        <v>3</v>
      </c>
      <c r="BO24" s="390">
        <v>0</v>
      </c>
      <c r="BP24" s="390">
        <v>0</v>
      </c>
      <c r="BQ24" s="390">
        <v>0</v>
      </c>
      <c r="BR24" s="390">
        <v>1</v>
      </c>
      <c r="BS24" s="390">
        <v>0</v>
      </c>
      <c r="BT24" s="390">
        <v>0</v>
      </c>
      <c r="BU24" s="390">
        <v>1</v>
      </c>
      <c r="BV24" s="390">
        <v>0</v>
      </c>
      <c r="BW24" s="390">
        <v>0</v>
      </c>
      <c r="BX24" s="390">
        <v>0</v>
      </c>
      <c r="BY24" s="390">
        <v>1</v>
      </c>
      <c r="BZ24" s="390">
        <v>1</v>
      </c>
      <c r="CA24" s="390">
        <v>2</v>
      </c>
      <c r="CB24" s="390">
        <v>0</v>
      </c>
      <c r="CC24" s="390">
        <v>0</v>
      </c>
      <c r="CD24" s="390">
        <v>0</v>
      </c>
      <c r="CE24" s="390">
        <v>1</v>
      </c>
      <c r="CF24" s="390">
        <v>5</v>
      </c>
      <c r="CG24" s="390">
        <v>0</v>
      </c>
      <c r="CH24" s="390">
        <v>1</v>
      </c>
      <c r="CI24" s="390">
        <v>0</v>
      </c>
      <c r="CJ24" s="390">
        <v>0</v>
      </c>
      <c r="CK24" s="390">
        <v>1</v>
      </c>
      <c r="CL24" s="390">
        <v>0</v>
      </c>
      <c r="CM24" s="390">
        <v>0</v>
      </c>
      <c r="CN24" s="390">
        <v>2</v>
      </c>
      <c r="CO24" s="390">
        <v>0</v>
      </c>
      <c r="CP24" s="446"/>
      <c r="CQ24" s="390">
        <v>1</v>
      </c>
      <c r="CR24" s="390">
        <v>0</v>
      </c>
      <c r="CS24" s="390">
        <v>0</v>
      </c>
      <c r="CT24" s="390">
        <v>0</v>
      </c>
      <c r="CU24" s="390">
        <v>0</v>
      </c>
      <c r="CV24" s="390">
        <v>0</v>
      </c>
      <c r="CW24" s="390">
        <v>2</v>
      </c>
      <c r="CX24" s="390">
        <v>0</v>
      </c>
      <c r="CY24" s="390">
        <v>1</v>
      </c>
      <c r="CZ24" s="390">
        <v>0</v>
      </c>
      <c r="DA24" s="390">
        <v>0</v>
      </c>
      <c r="DB24" s="390">
        <v>2</v>
      </c>
      <c r="DC24" s="390">
        <v>0</v>
      </c>
      <c r="DD24" s="390">
        <v>0</v>
      </c>
      <c r="DE24" s="391">
        <v>0</v>
      </c>
      <c r="DF24" s="391">
        <v>1</v>
      </c>
      <c r="DG24" s="391">
        <v>1</v>
      </c>
      <c r="DH24" s="390">
        <v>1</v>
      </c>
      <c r="DI24" s="394">
        <v>1</v>
      </c>
      <c r="DJ24" s="396">
        <v>0</v>
      </c>
      <c r="DK24" s="398">
        <v>0</v>
      </c>
      <c r="DL24" s="393">
        <v>4</v>
      </c>
      <c r="DM24" s="401">
        <v>1</v>
      </c>
      <c r="DN24" s="410">
        <v>1</v>
      </c>
      <c r="DO24" s="402">
        <v>1</v>
      </c>
      <c r="DP24" s="407">
        <v>0</v>
      </c>
      <c r="DQ24" s="12">
        <v>1</v>
      </c>
      <c r="DR24" s="413">
        <v>1</v>
      </c>
      <c r="DS24" s="424">
        <v>2</v>
      </c>
      <c r="DT24" s="443">
        <v>2</v>
      </c>
      <c r="DU24" s="383">
        <f t="shared" si="0"/>
        <v>111</v>
      </c>
      <c r="DV24" s="106"/>
      <c r="DW24" s="106"/>
    </row>
    <row r="25" spans="1:127" s="1" customFormat="1" x14ac:dyDescent="0.25">
      <c r="A25" s="95" t="s">
        <v>35</v>
      </c>
      <c r="B25" s="383"/>
      <c r="C25" s="383">
        <v>4</v>
      </c>
      <c r="D25" s="390">
        <v>1</v>
      </c>
      <c r="E25" s="390">
        <v>0</v>
      </c>
      <c r="F25" s="390">
        <v>0</v>
      </c>
      <c r="G25" s="390">
        <v>0</v>
      </c>
      <c r="H25" s="390">
        <v>2</v>
      </c>
      <c r="I25" s="390">
        <v>2</v>
      </c>
      <c r="J25" s="390">
        <v>1</v>
      </c>
      <c r="K25" s="390">
        <v>1</v>
      </c>
      <c r="L25" s="390">
        <v>2</v>
      </c>
      <c r="M25" s="390">
        <v>0</v>
      </c>
      <c r="N25" s="390">
        <v>0</v>
      </c>
      <c r="O25" s="390">
        <v>0</v>
      </c>
      <c r="P25" s="390">
        <v>0</v>
      </c>
      <c r="Q25" s="390">
        <v>1</v>
      </c>
      <c r="R25" s="390">
        <v>4</v>
      </c>
      <c r="S25" s="390">
        <v>0</v>
      </c>
      <c r="T25" s="390">
        <v>2</v>
      </c>
      <c r="U25" s="383">
        <v>2</v>
      </c>
      <c r="V25" s="390">
        <v>0</v>
      </c>
      <c r="W25" s="390">
        <v>1</v>
      </c>
      <c r="X25" s="390">
        <v>1</v>
      </c>
      <c r="Y25" s="390">
        <v>0</v>
      </c>
      <c r="Z25" s="383"/>
      <c r="AA25" s="390">
        <v>1</v>
      </c>
      <c r="AB25" s="390">
        <v>0</v>
      </c>
      <c r="AC25" s="390">
        <v>0</v>
      </c>
      <c r="AD25" s="390">
        <v>0</v>
      </c>
      <c r="AE25" s="390">
        <v>1</v>
      </c>
      <c r="AF25" s="390">
        <v>2</v>
      </c>
      <c r="AG25" s="447"/>
      <c r="AH25" s="390">
        <v>4</v>
      </c>
      <c r="AI25" s="390">
        <v>1</v>
      </c>
      <c r="AJ25" s="390">
        <v>1</v>
      </c>
      <c r="AK25" s="390">
        <v>1</v>
      </c>
      <c r="AL25" s="390">
        <v>0</v>
      </c>
      <c r="AM25" s="390">
        <v>0</v>
      </c>
      <c r="AN25" s="390">
        <v>0</v>
      </c>
      <c r="AO25" s="390">
        <v>0</v>
      </c>
      <c r="AP25" s="390">
        <v>0</v>
      </c>
      <c r="AQ25" s="390">
        <v>1</v>
      </c>
      <c r="AR25" s="390">
        <v>0</v>
      </c>
      <c r="AS25" s="390">
        <v>1</v>
      </c>
      <c r="AT25" s="383">
        <v>1</v>
      </c>
      <c r="AU25" s="390">
        <v>0</v>
      </c>
      <c r="AV25" s="390">
        <v>2</v>
      </c>
      <c r="AW25" s="390">
        <v>1</v>
      </c>
      <c r="AX25" s="390">
        <v>1</v>
      </c>
      <c r="AY25" s="390">
        <v>3</v>
      </c>
      <c r="AZ25" s="383"/>
      <c r="BA25" s="390">
        <v>0</v>
      </c>
      <c r="BB25" s="390">
        <v>1</v>
      </c>
      <c r="BC25" s="390">
        <v>1</v>
      </c>
      <c r="BD25" s="390">
        <v>0</v>
      </c>
      <c r="BE25" s="390">
        <v>0</v>
      </c>
      <c r="BF25" s="390">
        <v>0</v>
      </c>
      <c r="BG25" s="390">
        <v>0</v>
      </c>
      <c r="BH25" s="390">
        <v>3</v>
      </c>
      <c r="BI25" s="390">
        <v>1</v>
      </c>
      <c r="BJ25" s="450"/>
      <c r="BK25" s="390">
        <v>1</v>
      </c>
      <c r="BL25" s="390">
        <v>1</v>
      </c>
      <c r="BM25" s="390">
        <v>3</v>
      </c>
      <c r="BN25" s="390">
        <v>0</v>
      </c>
      <c r="BO25" s="390">
        <v>1</v>
      </c>
      <c r="BP25" s="390">
        <v>2</v>
      </c>
      <c r="BQ25" s="390">
        <v>0</v>
      </c>
      <c r="BR25" s="390">
        <v>0</v>
      </c>
      <c r="BS25" s="390">
        <v>1</v>
      </c>
      <c r="BT25" s="390">
        <v>0</v>
      </c>
      <c r="BU25" s="390">
        <v>1</v>
      </c>
      <c r="BV25" s="390">
        <v>0</v>
      </c>
      <c r="BW25" s="390">
        <v>1</v>
      </c>
      <c r="BX25" s="390">
        <v>2</v>
      </c>
      <c r="BY25" s="390">
        <v>2</v>
      </c>
      <c r="BZ25" s="390">
        <v>1</v>
      </c>
      <c r="CA25" s="390">
        <v>2</v>
      </c>
      <c r="CB25" s="390">
        <v>0</v>
      </c>
      <c r="CC25" s="390">
        <v>1</v>
      </c>
      <c r="CD25" s="390">
        <v>0</v>
      </c>
      <c r="CE25" s="390">
        <v>2</v>
      </c>
      <c r="CF25" s="390">
        <v>2</v>
      </c>
      <c r="CG25" s="390">
        <v>0</v>
      </c>
      <c r="CH25" s="390">
        <v>1</v>
      </c>
      <c r="CI25" s="390">
        <v>2</v>
      </c>
      <c r="CJ25" s="390">
        <v>2</v>
      </c>
      <c r="CK25" s="390">
        <v>0</v>
      </c>
      <c r="CL25" s="390">
        <v>0</v>
      </c>
      <c r="CM25" s="390">
        <v>1</v>
      </c>
      <c r="CN25" s="390">
        <v>0</v>
      </c>
      <c r="CO25" s="390">
        <v>1</v>
      </c>
      <c r="CP25" s="447"/>
      <c r="CQ25" s="390">
        <v>2</v>
      </c>
      <c r="CR25" s="390">
        <v>0</v>
      </c>
      <c r="CS25" s="390">
        <v>2</v>
      </c>
      <c r="CT25" s="390">
        <v>3</v>
      </c>
      <c r="CU25" s="390">
        <v>0</v>
      </c>
      <c r="CV25" s="390">
        <v>0</v>
      </c>
      <c r="CW25" s="390">
        <v>2</v>
      </c>
      <c r="CX25" s="390">
        <v>0</v>
      </c>
      <c r="CY25" s="390">
        <v>1</v>
      </c>
      <c r="CZ25" s="390">
        <v>1</v>
      </c>
      <c r="DA25" s="390">
        <v>2</v>
      </c>
      <c r="DB25" s="390">
        <v>0</v>
      </c>
      <c r="DC25" s="390">
        <v>1</v>
      </c>
      <c r="DD25" s="390">
        <v>0</v>
      </c>
      <c r="DE25" s="391">
        <v>1</v>
      </c>
      <c r="DF25" s="391">
        <v>2</v>
      </c>
      <c r="DG25" s="391">
        <v>0</v>
      </c>
      <c r="DH25" s="390">
        <v>3</v>
      </c>
      <c r="DI25" s="394">
        <v>0</v>
      </c>
      <c r="DJ25" s="396">
        <v>1</v>
      </c>
      <c r="DK25" s="398">
        <v>0</v>
      </c>
      <c r="DL25" s="383"/>
      <c r="DM25" s="401">
        <v>2</v>
      </c>
      <c r="DN25" s="410">
        <v>0</v>
      </c>
      <c r="DO25" s="402">
        <v>2</v>
      </c>
      <c r="DP25" s="407">
        <v>0</v>
      </c>
      <c r="DQ25" s="12">
        <v>0</v>
      </c>
      <c r="DR25" s="413">
        <v>1</v>
      </c>
      <c r="DS25" s="424">
        <v>1</v>
      </c>
      <c r="DT25" s="443">
        <v>3</v>
      </c>
      <c r="DU25" s="383">
        <f t="shared" si="0"/>
        <v>111</v>
      </c>
    </row>
    <row r="27" spans="1:127" x14ac:dyDescent="0.25">
      <c r="A27" s="65"/>
    </row>
  </sheetData>
  <mergeCells count="3">
    <mergeCell ref="CP1:CP25"/>
    <mergeCell ref="BJ1:BJ25"/>
    <mergeCell ref="AG1:AG25"/>
  </mergeCells>
  <conditionalFormatting sqref="DU2:DU25">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BJ72"/>
  <sheetViews>
    <sheetView workbookViewId="0">
      <selection activeCell="BJ2" sqref="BJ2"/>
    </sheetView>
  </sheetViews>
  <sheetFormatPr defaultRowHeight="15" x14ac:dyDescent="0.25"/>
  <cols>
    <col min="1" max="1" width="29.85546875" customWidth="1"/>
    <col min="2" max="31" width="10.7109375" bestFit="1" customWidth="1"/>
    <col min="32" max="32" width="11.42578125" customWidth="1"/>
    <col min="33" max="35" width="10.7109375" bestFit="1" customWidth="1"/>
  </cols>
  <sheetData>
    <row r="1" spans="1:62" ht="15.75" thickBot="1" x14ac:dyDescent="0.3">
      <c r="A1" s="71" t="s">
        <v>7</v>
      </c>
    </row>
    <row r="2" spans="1:62" x14ac:dyDescent="0.25">
      <c r="B2" s="44">
        <v>43922</v>
      </c>
      <c r="C2" s="44">
        <v>43923</v>
      </c>
      <c r="D2" s="44">
        <v>43924</v>
      </c>
      <c r="E2" s="44">
        <v>43925</v>
      </c>
      <c r="F2" s="44">
        <v>43926</v>
      </c>
      <c r="G2" s="44">
        <v>43927</v>
      </c>
      <c r="H2" s="44">
        <v>43928</v>
      </c>
      <c r="I2" s="44">
        <v>43929</v>
      </c>
      <c r="J2" s="44">
        <v>43930</v>
      </c>
      <c r="K2" s="44">
        <v>43931</v>
      </c>
      <c r="L2" s="44">
        <v>43932</v>
      </c>
      <c r="M2" s="44">
        <v>43933</v>
      </c>
      <c r="N2" s="44">
        <v>43934</v>
      </c>
      <c r="O2" s="44">
        <v>43935</v>
      </c>
      <c r="P2" s="44">
        <v>43936</v>
      </c>
      <c r="Q2" s="44">
        <v>43937</v>
      </c>
      <c r="R2" s="44">
        <v>43938</v>
      </c>
      <c r="S2" s="44">
        <v>43939</v>
      </c>
      <c r="T2" s="44">
        <v>43940</v>
      </c>
      <c r="U2" s="44">
        <v>43941</v>
      </c>
      <c r="V2" s="44">
        <v>43942</v>
      </c>
      <c r="W2" s="44">
        <v>43943</v>
      </c>
      <c r="X2" s="44">
        <v>43944</v>
      </c>
      <c r="Y2" s="44">
        <v>43945</v>
      </c>
      <c r="Z2" s="44">
        <v>43946</v>
      </c>
      <c r="AA2" s="44">
        <v>43947</v>
      </c>
      <c r="AB2" s="44">
        <v>43948</v>
      </c>
      <c r="AC2" s="44">
        <v>43949</v>
      </c>
      <c r="AD2" s="44">
        <v>43950</v>
      </c>
      <c r="AE2" s="44">
        <v>43951</v>
      </c>
      <c r="AF2" s="44">
        <v>43952</v>
      </c>
      <c r="AG2" s="44">
        <v>43953</v>
      </c>
      <c r="AH2" s="44">
        <v>43954</v>
      </c>
      <c r="AI2" s="44">
        <v>43955</v>
      </c>
      <c r="AJ2" s="44">
        <v>43956</v>
      </c>
      <c r="AK2" s="44">
        <v>43957</v>
      </c>
      <c r="AL2" s="44">
        <v>43958</v>
      </c>
      <c r="AM2" s="44">
        <v>43959</v>
      </c>
      <c r="AN2" s="44">
        <v>43960</v>
      </c>
      <c r="AO2" s="44">
        <v>43961</v>
      </c>
      <c r="AP2" s="44">
        <v>43962</v>
      </c>
      <c r="AQ2" s="44">
        <v>43963</v>
      </c>
      <c r="AR2" s="44">
        <v>43964</v>
      </c>
      <c r="AS2" s="44">
        <v>43965</v>
      </c>
      <c r="AT2" s="44">
        <v>43966</v>
      </c>
      <c r="AU2" s="44">
        <v>43967</v>
      </c>
      <c r="AV2" s="44">
        <v>43968</v>
      </c>
      <c r="AW2" s="44">
        <v>43969</v>
      </c>
      <c r="AX2" s="44">
        <v>43970</v>
      </c>
      <c r="AY2" s="44">
        <v>43971</v>
      </c>
      <c r="AZ2" s="44">
        <v>43972</v>
      </c>
      <c r="BA2" s="44">
        <v>43973</v>
      </c>
      <c r="BB2" s="44">
        <v>43974</v>
      </c>
      <c r="BC2" s="44">
        <v>43975</v>
      </c>
      <c r="BD2" s="44">
        <v>43976</v>
      </c>
      <c r="BE2" s="44">
        <v>43977</v>
      </c>
      <c r="BF2" s="44">
        <v>43978</v>
      </c>
      <c r="BG2" s="44">
        <v>43979</v>
      </c>
      <c r="BH2" s="44">
        <v>43980</v>
      </c>
      <c r="BI2" s="44">
        <v>43981</v>
      </c>
      <c r="BJ2" s="44">
        <v>43982</v>
      </c>
    </row>
    <row r="3" spans="1:62" s="25" customFormat="1" x14ac:dyDescent="0.25">
      <c r="A3" s="32" t="s">
        <v>0</v>
      </c>
      <c r="B3" s="1">
        <v>12</v>
      </c>
      <c r="C3" s="1">
        <v>18</v>
      </c>
      <c r="D3" s="1">
        <v>24</v>
      </c>
      <c r="E3" s="1">
        <v>10</v>
      </c>
      <c r="F3" s="1">
        <v>9</v>
      </c>
      <c r="G3" s="1">
        <v>17</v>
      </c>
      <c r="H3" s="1">
        <v>20</v>
      </c>
      <c r="I3" s="1">
        <v>20</v>
      </c>
      <c r="J3" s="1">
        <v>26</v>
      </c>
      <c r="K3" s="1">
        <v>18</v>
      </c>
      <c r="L3" s="1">
        <v>10</v>
      </c>
      <c r="M3" s="1">
        <v>15</v>
      </c>
      <c r="N3" s="1">
        <v>23</v>
      </c>
      <c r="O3" s="1">
        <v>17</v>
      </c>
      <c r="P3" s="25">
        <v>17</v>
      </c>
      <c r="Q3" s="1">
        <v>16</v>
      </c>
      <c r="R3" s="1">
        <v>31</v>
      </c>
      <c r="S3" s="1">
        <v>29</v>
      </c>
      <c r="T3" s="1">
        <v>17</v>
      </c>
      <c r="U3" s="1">
        <v>23</v>
      </c>
      <c r="V3" s="2">
        <v>12</v>
      </c>
      <c r="W3" s="2">
        <v>30</v>
      </c>
      <c r="X3" s="2">
        <v>29</v>
      </c>
      <c r="Y3" s="2">
        <v>18</v>
      </c>
      <c r="AB3" s="25">
        <v>7</v>
      </c>
      <c r="AC3" s="25">
        <v>10</v>
      </c>
      <c r="AD3" s="25">
        <v>22</v>
      </c>
      <c r="AE3" s="25">
        <v>31</v>
      </c>
      <c r="AF3" s="25">
        <v>31</v>
      </c>
      <c r="AG3" s="25">
        <v>26</v>
      </c>
      <c r="AH3" s="25">
        <v>13</v>
      </c>
      <c r="AI3" s="25">
        <v>19</v>
      </c>
    </row>
    <row r="4" spans="1:62" s="2" customFormat="1" x14ac:dyDescent="0.25">
      <c r="A4" s="21" t="s">
        <v>122</v>
      </c>
      <c r="B4" s="1">
        <v>8</v>
      </c>
      <c r="C4" s="1">
        <v>14</v>
      </c>
      <c r="D4" s="1">
        <v>21</v>
      </c>
      <c r="E4" s="1">
        <v>10</v>
      </c>
      <c r="F4" s="1">
        <v>7</v>
      </c>
      <c r="G4" s="1">
        <v>10</v>
      </c>
      <c r="H4" s="1">
        <v>17</v>
      </c>
      <c r="I4" s="1">
        <v>16</v>
      </c>
      <c r="J4" s="1">
        <v>21</v>
      </c>
      <c r="K4" s="1">
        <v>15</v>
      </c>
      <c r="L4" s="1">
        <v>9</v>
      </c>
      <c r="M4" s="1">
        <v>14</v>
      </c>
      <c r="N4" s="1">
        <v>19</v>
      </c>
      <c r="O4" s="1">
        <v>17</v>
      </c>
      <c r="P4" s="2">
        <v>14</v>
      </c>
      <c r="Q4" s="1">
        <v>12</v>
      </c>
      <c r="R4" s="1">
        <v>17</v>
      </c>
      <c r="S4" s="1">
        <v>17</v>
      </c>
      <c r="T4" s="1">
        <v>14</v>
      </c>
      <c r="U4" s="1">
        <v>12</v>
      </c>
      <c r="V4" s="2">
        <v>9</v>
      </c>
      <c r="W4" s="2">
        <v>27</v>
      </c>
      <c r="X4" s="2">
        <v>19</v>
      </c>
      <c r="Y4" s="2">
        <v>16</v>
      </c>
      <c r="AB4" s="2">
        <v>6</v>
      </c>
      <c r="AC4" s="2">
        <v>7</v>
      </c>
      <c r="AD4" s="2">
        <v>12</v>
      </c>
      <c r="AE4" s="2">
        <v>25</v>
      </c>
      <c r="AF4" s="2">
        <v>29</v>
      </c>
      <c r="AG4" s="2">
        <v>24</v>
      </c>
      <c r="AH4" s="2">
        <v>11</v>
      </c>
      <c r="AI4" s="2">
        <v>17</v>
      </c>
    </row>
    <row r="5" spans="1:62" s="2" customFormat="1" x14ac:dyDescent="0.25">
      <c r="A5" s="31" t="s">
        <v>78</v>
      </c>
      <c r="B5" s="1">
        <v>3</v>
      </c>
      <c r="C5" s="1">
        <v>1</v>
      </c>
      <c r="D5" s="1">
        <v>3</v>
      </c>
      <c r="E5" s="1"/>
      <c r="F5" s="1">
        <v>1</v>
      </c>
      <c r="G5" s="1">
        <v>6</v>
      </c>
      <c r="H5" s="1">
        <v>2</v>
      </c>
      <c r="I5" s="1"/>
      <c r="J5" s="1">
        <v>3</v>
      </c>
      <c r="K5" s="1">
        <v>2</v>
      </c>
      <c r="L5" s="1">
        <v>1</v>
      </c>
      <c r="M5" s="1"/>
      <c r="N5" s="1">
        <v>4</v>
      </c>
      <c r="O5" s="1"/>
      <c r="P5" s="2">
        <v>3</v>
      </c>
      <c r="Q5" s="1">
        <v>2</v>
      </c>
      <c r="R5" s="1">
        <v>14</v>
      </c>
      <c r="S5" s="1">
        <v>9</v>
      </c>
      <c r="T5" s="1">
        <v>2</v>
      </c>
      <c r="U5" s="1">
        <v>10</v>
      </c>
      <c r="V5" s="2">
        <v>3</v>
      </c>
      <c r="W5" s="2">
        <v>2</v>
      </c>
      <c r="X5" s="2">
        <v>9</v>
      </c>
      <c r="Y5" s="2">
        <v>2</v>
      </c>
      <c r="AB5" s="2">
        <v>1</v>
      </c>
      <c r="AC5" s="2">
        <v>2</v>
      </c>
      <c r="AD5" s="2">
        <v>7</v>
      </c>
      <c r="AE5" s="2">
        <v>1</v>
      </c>
      <c r="AF5" s="2">
        <v>2</v>
      </c>
      <c r="AG5" s="2">
        <v>2</v>
      </c>
      <c r="AH5" s="2">
        <v>2</v>
      </c>
      <c r="AI5" s="2">
        <v>2</v>
      </c>
    </row>
    <row r="6" spans="1:62" s="2" customFormat="1" ht="30" x14ac:dyDescent="0.25">
      <c r="A6" s="31" t="s">
        <v>76</v>
      </c>
      <c r="B6" s="1">
        <v>3</v>
      </c>
      <c r="C6" s="1"/>
      <c r="D6" s="1">
        <v>3</v>
      </c>
      <c r="E6" s="1"/>
      <c r="F6" s="1">
        <v>1</v>
      </c>
      <c r="G6" s="1">
        <v>6</v>
      </c>
      <c r="H6" s="1"/>
      <c r="I6" s="1"/>
      <c r="J6" s="1"/>
      <c r="K6" s="1"/>
      <c r="L6" s="1">
        <v>1</v>
      </c>
      <c r="M6" s="1"/>
      <c r="N6" s="1">
        <v>1</v>
      </c>
      <c r="O6" s="1"/>
      <c r="P6" s="2">
        <v>3</v>
      </c>
      <c r="Q6" s="1">
        <v>1</v>
      </c>
      <c r="R6" s="1">
        <v>12</v>
      </c>
      <c r="S6" s="1">
        <v>6</v>
      </c>
      <c r="T6" s="1">
        <v>4</v>
      </c>
      <c r="U6" s="1">
        <v>7</v>
      </c>
      <c r="W6" s="2">
        <v>2</v>
      </c>
      <c r="X6" s="2">
        <v>6</v>
      </c>
      <c r="AB6" s="2">
        <v>1</v>
      </c>
      <c r="AC6" s="2">
        <v>2</v>
      </c>
      <c r="AD6" s="2">
        <v>5</v>
      </c>
      <c r="AE6" s="2">
        <v>1</v>
      </c>
      <c r="AF6" s="2">
        <v>1</v>
      </c>
      <c r="AG6" s="2">
        <v>1</v>
      </c>
      <c r="AH6" s="2">
        <v>1</v>
      </c>
    </row>
    <row r="7" spans="1:62" s="2" customFormat="1" ht="30" x14ac:dyDescent="0.25">
      <c r="A7" s="31" t="s">
        <v>77</v>
      </c>
      <c r="B7" s="1"/>
      <c r="C7" s="1">
        <v>1</v>
      </c>
      <c r="D7" s="1"/>
      <c r="E7" s="1"/>
      <c r="F7" s="1"/>
      <c r="G7" s="1"/>
      <c r="H7" s="1">
        <v>2</v>
      </c>
      <c r="I7" s="1"/>
      <c r="J7" s="1">
        <v>3</v>
      </c>
      <c r="K7" s="1">
        <v>2</v>
      </c>
      <c r="L7" s="1"/>
      <c r="M7" s="1"/>
      <c r="N7" s="1"/>
      <c r="O7" s="1"/>
      <c r="Q7" s="1"/>
      <c r="R7" s="1">
        <v>2</v>
      </c>
      <c r="S7" s="1"/>
      <c r="T7" s="1"/>
      <c r="U7" s="1">
        <v>4</v>
      </c>
      <c r="V7" s="2">
        <v>3</v>
      </c>
      <c r="X7" s="2">
        <v>3</v>
      </c>
      <c r="Y7" s="2">
        <v>2</v>
      </c>
      <c r="AF7" s="2">
        <v>1</v>
      </c>
      <c r="AG7" s="2">
        <v>1</v>
      </c>
      <c r="AH7" s="2">
        <v>1</v>
      </c>
      <c r="AI7" s="2">
        <v>2</v>
      </c>
    </row>
    <row r="8" spans="1:62" s="2" customFormat="1" x14ac:dyDescent="0.25">
      <c r="A8" s="21" t="s">
        <v>2</v>
      </c>
      <c r="B8" s="1">
        <v>1</v>
      </c>
      <c r="C8" s="1">
        <v>3</v>
      </c>
      <c r="D8" s="1"/>
      <c r="E8" s="1"/>
      <c r="F8" s="1">
        <v>1</v>
      </c>
      <c r="G8" s="1">
        <v>1</v>
      </c>
      <c r="H8" s="1">
        <v>1</v>
      </c>
      <c r="I8" s="1">
        <v>4</v>
      </c>
      <c r="J8" s="1">
        <v>2</v>
      </c>
      <c r="K8" s="1">
        <v>1</v>
      </c>
      <c r="L8" s="1"/>
      <c r="M8" s="1">
        <v>1</v>
      </c>
      <c r="N8" s="1"/>
      <c r="O8" s="1"/>
      <c r="Q8" s="1">
        <v>2</v>
      </c>
      <c r="R8" s="1"/>
      <c r="S8" s="1">
        <v>3</v>
      </c>
      <c r="T8" s="1">
        <v>1</v>
      </c>
      <c r="U8" s="1"/>
      <c r="W8" s="2">
        <v>1</v>
      </c>
      <c r="X8" s="2">
        <v>1</v>
      </c>
      <c r="AC8" s="2">
        <v>1</v>
      </c>
      <c r="AD8" s="2">
        <v>3</v>
      </c>
      <c r="AE8" s="2">
        <v>4</v>
      </c>
    </row>
    <row r="39" spans="1:11" ht="78" x14ac:dyDescent="0.25">
      <c r="A39" s="73" t="s">
        <v>121</v>
      </c>
      <c r="B39" s="74" t="s">
        <v>79</v>
      </c>
      <c r="C39" s="74" t="s">
        <v>80</v>
      </c>
      <c r="D39" s="74" t="s">
        <v>81</v>
      </c>
      <c r="E39" s="74" t="s">
        <v>82</v>
      </c>
      <c r="F39" s="74" t="s">
        <v>83</v>
      </c>
      <c r="G39" s="74" t="s">
        <v>84</v>
      </c>
      <c r="H39" s="74" t="s">
        <v>85</v>
      </c>
      <c r="I39" s="74" t="s">
        <v>86</v>
      </c>
      <c r="J39" s="74" t="s">
        <v>87</v>
      </c>
      <c r="K39" s="74" t="s">
        <v>88</v>
      </c>
    </row>
    <row r="40" spans="1:11" x14ac:dyDescent="0.25">
      <c r="A40" s="72" t="s">
        <v>89</v>
      </c>
      <c r="B40" s="72">
        <v>3</v>
      </c>
      <c r="C40" s="72">
        <v>0</v>
      </c>
      <c r="D40" s="72">
        <v>0</v>
      </c>
      <c r="E40" s="72">
        <v>0</v>
      </c>
      <c r="F40" s="72">
        <v>0</v>
      </c>
      <c r="G40" s="72">
        <v>1</v>
      </c>
      <c r="H40" s="72">
        <v>3</v>
      </c>
      <c r="I40" s="72">
        <v>0</v>
      </c>
      <c r="J40" s="72">
        <v>0</v>
      </c>
      <c r="K40" s="72">
        <v>0</v>
      </c>
    </row>
    <row r="41" spans="1:11" x14ac:dyDescent="0.25">
      <c r="A41" s="72" t="s">
        <v>90</v>
      </c>
      <c r="B41" s="72">
        <v>0</v>
      </c>
      <c r="C41" s="72">
        <v>0</v>
      </c>
      <c r="D41" s="72">
        <v>0</v>
      </c>
      <c r="E41" s="72">
        <v>0</v>
      </c>
      <c r="F41" s="72">
        <v>0</v>
      </c>
      <c r="G41" s="72">
        <v>0</v>
      </c>
      <c r="H41" s="72">
        <v>0</v>
      </c>
      <c r="I41" s="72">
        <v>0</v>
      </c>
      <c r="J41" s="72">
        <v>0</v>
      </c>
      <c r="K41" s="72">
        <v>0</v>
      </c>
    </row>
    <row r="42" spans="1:11" x14ac:dyDescent="0.25">
      <c r="A42" s="72" t="s">
        <v>91</v>
      </c>
      <c r="B42" s="72">
        <v>3</v>
      </c>
      <c r="C42" s="72">
        <v>0</v>
      </c>
      <c r="D42" s="72">
        <v>0</v>
      </c>
      <c r="E42" s="72">
        <v>0</v>
      </c>
      <c r="F42" s="72">
        <v>0</v>
      </c>
      <c r="G42" s="72">
        <v>2</v>
      </c>
      <c r="H42" s="72">
        <v>3</v>
      </c>
      <c r="I42" s="72">
        <v>0</v>
      </c>
      <c r="J42" s="72">
        <v>0</v>
      </c>
      <c r="K42" s="72">
        <v>0</v>
      </c>
    </row>
    <row r="43" spans="1:11" x14ac:dyDescent="0.25">
      <c r="A43" s="72" t="s">
        <v>92</v>
      </c>
      <c r="B43" s="72">
        <v>0</v>
      </c>
      <c r="C43" s="72">
        <v>0</v>
      </c>
      <c r="D43" s="72">
        <v>0</v>
      </c>
      <c r="E43" s="72">
        <v>0</v>
      </c>
      <c r="F43" s="72">
        <v>0</v>
      </c>
      <c r="G43" s="72">
        <v>0</v>
      </c>
      <c r="H43" s="72">
        <v>0</v>
      </c>
      <c r="I43" s="72">
        <v>0</v>
      </c>
      <c r="J43" s="72">
        <v>0</v>
      </c>
      <c r="K43" s="72">
        <v>0</v>
      </c>
    </row>
    <row r="44" spans="1:11" x14ac:dyDescent="0.25">
      <c r="A44" s="72" t="s">
        <v>93</v>
      </c>
      <c r="B44" s="72">
        <v>1</v>
      </c>
      <c r="C44" s="72">
        <v>0</v>
      </c>
      <c r="D44" s="72">
        <v>0</v>
      </c>
      <c r="E44" s="72">
        <v>0</v>
      </c>
      <c r="F44" s="72">
        <v>0</v>
      </c>
      <c r="G44" s="72">
        <v>1</v>
      </c>
      <c r="H44" s="72">
        <v>1</v>
      </c>
      <c r="I44" s="72">
        <v>0</v>
      </c>
      <c r="J44" s="72">
        <v>0</v>
      </c>
      <c r="K44" s="72">
        <v>0</v>
      </c>
    </row>
    <row r="45" spans="1:11" x14ac:dyDescent="0.25">
      <c r="A45" s="72" t="s">
        <v>94</v>
      </c>
      <c r="B45" s="72">
        <v>6</v>
      </c>
      <c r="C45" s="72">
        <v>0</v>
      </c>
      <c r="D45" s="72">
        <v>0</v>
      </c>
      <c r="E45" s="72">
        <v>0</v>
      </c>
      <c r="F45" s="72">
        <v>0</v>
      </c>
      <c r="G45" s="72">
        <v>2</v>
      </c>
      <c r="H45" s="72">
        <v>6</v>
      </c>
      <c r="I45" s="72">
        <v>0</v>
      </c>
      <c r="J45" s="72">
        <v>0</v>
      </c>
      <c r="K45" s="72">
        <v>0</v>
      </c>
    </row>
    <row r="46" spans="1:11" x14ac:dyDescent="0.25">
      <c r="A46" s="72" t="s">
        <v>95</v>
      </c>
      <c r="B46" s="72">
        <v>1</v>
      </c>
      <c r="C46" s="72">
        <v>0</v>
      </c>
      <c r="D46" s="72">
        <v>0</v>
      </c>
      <c r="E46" s="72">
        <v>0</v>
      </c>
      <c r="F46" s="72">
        <v>0</v>
      </c>
      <c r="G46" s="72">
        <v>1</v>
      </c>
      <c r="H46" s="72">
        <v>0</v>
      </c>
      <c r="I46" s="72">
        <v>0</v>
      </c>
      <c r="J46" s="72">
        <v>1</v>
      </c>
      <c r="K46" s="72">
        <v>0</v>
      </c>
    </row>
    <row r="47" spans="1:11" x14ac:dyDescent="0.25">
      <c r="A47" s="72" t="s">
        <v>96</v>
      </c>
      <c r="B47" s="72">
        <v>1</v>
      </c>
      <c r="C47" s="72">
        <v>0</v>
      </c>
      <c r="D47" s="72">
        <v>0</v>
      </c>
      <c r="E47" s="72">
        <v>0</v>
      </c>
      <c r="F47" s="72">
        <v>0</v>
      </c>
      <c r="G47" s="72">
        <v>1</v>
      </c>
      <c r="H47" s="72">
        <v>0</v>
      </c>
      <c r="I47" s="72">
        <v>0</v>
      </c>
      <c r="J47" s="72">
        <v>1</v>
      </c>
      <c r="K47" s="72">
        <v>0</v>
      </c>
    </row>
    <row r="48" spans="1:11" x14ac:dyDescent="0.25">
      <c r="A48" s="72" t="s">
        <v>97</v>
      </c>
      <c r="B48" s="72">
        <v>3</v>
      </c>
      <c r="C48" s="72">
        <v>0</v>
      </c>
      <c r="D48" s="72">
        <v>0</v>
      </c>
      <c r="E48" s="72">
        <v>0</v>
      </c>
      <c r="F48" s="72">
        <v>0</v>
      </c>
      <c r="G48" s="72">
        <v>1</v>
      </c>
      <c r="H48" s="72">
        <v>0</v>
      </c>
      <c r="I48" s="72">
        <v>0</v>
      </c>
      <c r="J48" s="72">
        <v>3</v>
      </c>
      <c r="K48" s="72">
        <v>0</v>
      </c>
    </row>
    <row r="49" spans="1:11" x14ac:dyDescent="0.25">
      <c r="A49" s="72" t="s">
        <v>98</v>
      </c>
      <c r="B49" s="72">
        <v>2</v>
      </c>
      <c r="C49" s="72">
        <v>0</v>
      </c>
      <c r="D49" s="72">
        <v>0</v>
      </c>
      <c r="E49" s="72">
        <v>0</v>
      </c>
      <c r="F49" s="72">
        <v>0</v>
      </c>
      <c r="G49" s="72">
        <v>1</v>
      </c>
      <c r="H49" s="72">
        <v>0</v>
      </c>
      <c r="I49" s="72">
        <v>0</v>
      </c>
      <c r="J49" s="72">
        <v>1</v>
      </c>
      <c r="K49" s="72">
        <v>1</v>
      </c>
    </row>
    <row r="50" spans="1:11" x14ac:dyDescent="0.25">
      <c r="A50" s="72" t="s">
        <v>99</v>
      </c>
      <c r="B50" s="72">
        <v>1</v>
      </c>
      <c r="C50" s="72">
        <v>0</v>
      </c>
      <c r="D50" s="72">
        <v>0</v>
      </c>
      <c r="E50" s="72">
        <v>0</v>
      </c>
      <c r="F50" s="72">
        <v>0</v>
      </c>
      <c r="G50" s="72">
        <v>1</v>
      </c>
      <c r="H50" s="72">
        <v>1</v>
      </c>
      <c r="I50" s="72">
        <v>0</v>
      </c>
      <c r="J50" s="72">
        <v>0</v>
      </c>
      <c r="K50" s="72">
        <v>0</v>
      </c>
    </row>
    <row r="51" spans="1:11" x14ac:dyDescent="0.25">
      <c r="A51" s="72" t="s">
        <v>100</v>
      </c>
      <c r="B51" s="72">
        <v>0</v>
      </c>
      <c r="C51" s="72">
        <v>0</v>
      </c>
      <c r="D51" s="72">
        <v>0</v>
      </c>
      <c r="E51" s="72">
        <v>0</v>
      </c>
      <c r="F51" s="72">
        <v>0</v>
      </c>
      <c r="G51" s="72">
        <v>0</v>
      </c>
      <c r="H51" s="72">
        <v>0</v>
      </c>
      <c r="I51" s="72">
        <v>0</v>
      </c>
      <c r="J51" s="72">
        <v>0</v>
      </c>
      <c r="K51" s="72">
        <v>0</v>
      </c>
    </row>
    <row r="52" spans="1:11" x14ac:dyDescent="0.25">
      <c r="A52" s="72" t="s">
        <v>101</v>
      </c>
      <c r="B52" s="72">
        <v>3</v>
      </c>
      <c r="C52" s="72">
        <v>0</v>
      </c>
      <c r="D52" s="72">
        <v>0</v>
      </c>
      <c r="E52" s="72">
        <v>0</v>
      </c>
      <c r="F52" s="72">
        <v>0</v>
      </c>
      <c r="G52" s="72">
        <v>1</v>
      </c>
      <c r="H52" s="72">
        <v>1</v>
      </c>
      <c r="I52" s="72">
        <v>0</v>
      </c>
      <c r="J52" s="72">
        <v>0</v>
      </c>
      <c r="K52" s="72">
        <v>2</v>
      </c>
    </row>
    <row r="53" spans="1:11" x14ac:dyDescent="0.25">
      <c r="A53" s="72" t="s">
        <v>102</v>
      </c>
      <c r="B53" s="72">
        <v>1</v>
      </c>
      <c r="C53" s="72">
        <v>0</v>
      </c>
      <c r="D53" s="72">
        <v>0</v>
      </c>
      <c r="E53" s="72">
        <v>0</v>
      </c>
      <c r="F53" s="72">
        <v>0</v>
      </c>
      <c r="G53" s="72">
        <v>1</v>
      </c>
      <c r="H53" s="72">
        <v>0</v>
      </c>
      <c r="I53" s="72">
        <v>0</v>
      </c>
      <c r="J53" s="72">
        <v>1</v>
      </c>
      <c r="K53" s="72">
        <v>0</v>
      </c>
    </row>
    <row r="54" spans="1:11" x14ac:dyDescent="0.25">
      <c r="A54" s="72" t="s">
        <v>103</v>
      </c>
      <c r="B54" s="72">
        <v>3</v>
      </c>
      <c r="C54" s="72">
        <v>0</v>
      </c>
      <c r="D54" s="72">
        <v>0</v>
      </c>
      <c r="E54" s="72">
        <v>0</v>
      </c>
      <c r="F54" s="72">
        <v>0</v>
      </c>
      <c r="G54" s="72">
        <v>1</v>
      </c>
      <c r="H54" s="72">
        <v>3</v>
      </c>
      <c r="I54" s="72">
        <v>0</v>
      </c>
      <c r="J54" s="72">
        <v>0</v>
      </c>
      <c r="K54" s="72">
        <v>0</v>
      </c>
    </row>
    <row r="55" spans="1:11" x14ac:dyDescent="0.25">
      <c r="A55" s="72" t="s">
        <v>104</v>
      </c>
      <c r="B55" s="72">
        <v>2</v>
      </c>
      <c r="C55" s="72">
        <v>0</v>
      </c>
      <c r="D55" s="72">
        <v>0</v>
      </c>
      <c r="E55" s="72">
        <v>0</v>
      </c>
      <c r="F55" s="72">
        <v>0</v>
      </c>
      <c r="G55" s="72">
        <v>1</v>
      </c>
      <c r="H55" s="72">
        <v>1</v>
      </c>
      <c r="I55" s="72">
        <v>0</v>
      </c>
      <c r="J55" s="72">
        <v>0</v>
      </c>
      <c r="K55" s="72">
        <v>1</v>
      </c>
    </row>
    <row r="56" spans="1:11" x14ac:dyDescent="0.25">
      <c r="A56" s="72" t="s">
        <v>105</v>
      </c>
      <c r="B56" s="72">
        <v>15</v>
      </c>
      <c r="C56" s="72">
        <v>0</v>
      </c>
      <c r="D56" s="72">
        <v>0</v>
      </c>
      <c r="E56" s="72">
        <v>1</v>
      </c>
      <c r="F56" s="72">
        <v>0</v>
      </c>
      <c r="G56" s="72">
        <v>2</v>
      </c>
      <c r="H56" s="72">
        <v>12</v>
      </c>
      <c r="I56" s="72">
        <v>0</v>
      </c>
      <c r="J56" s="72">
        <v>2</v>
      </c>
      <c r="K56" s="72">
        <v>0</v>
      </c>
    </row>
    <row r="57" spans="1:11" x14ac:dyDescent="0.25">
      <c r="A57" s="72" t="s">
        <v>106</v>
      </c>
      <c r="B57" s="72">
        <v>7</v>
      </c>
      <c r="C57" s="72">
        <v>0</v>
      </c>
      <c r="D57" s="72">
        <v>0</v>
      </c>
      <c r="E57" s="72">
        <v>0</v>
      </c>
      <c r="F57" s="72">
        <v>0</v>
      </c>
      <c r="G57" s="72">
        <v>1</v>
      </c>
      <c r="H57" s="72">
        <v>6</v>
      </c>
      <c r="I57" s="72">
        <v>0</v>
      </c>
      <c r="J57" s="72">
        <v>1</v>
      </c>
      <c r="K57" s="72">
        <v>0</v>
      </c>
    </row>
    <row r="58" spans="1:11" x14ac:dyDescent="0.25">
      <c r="A58" s="72" t="s">
        <v>107</v>
      </c>
      <c r="B58" s="72">
        <v>4</v>
      </c>
      <c r="C58" s="72">
        <v>0</v>
      </c>
      <c r="D58" s="72">
        <v>0</v>
      </c>
      <c r="E58" s="72">
        <v>0</v>
      </c>
      <c r="F58" s="72">
        <v>0</v>
      </c>
      <c r="G58" s="72">
        <v>1</v>
      </c>
      <c r="H58" s="72">
        <v>4</v>
      </c>
      <c r="I58" s="72">
        <v>0</v>
      </c>
      <c r="J58" s="72">
        <v>0</v>
      </c>
      <c r="K58" s="72">
        <v>0</v>
      </c>
    </row>
    <row r="59" spans="1:11" x14ac:dyDescent="0.25">
      <c r="A59" s="72" t="s">
        <v>108</v>
      </c>
      <c r="B59" s="72">
        <v>11</v>
      </c>
      <c r="C59" s="72">
        <v>0</v>
      </c>
      <c r="D59" s="72">
        <v>0</v>
      </c>
      <c r="E59" s="72">
        <v>0</v>
      </c>
      <c r="F59" s="72">
        <v>0</v>
      </c>
      <c r="G59" s="72">
        <v>2</v>
      </c>
      <c r="H59" s="72">
        <v>7</v>
      </c>
      <c r="I59" s="72">
        <v>0</v>
      </c>
      <c r="J59" s="72">
        <v>1</v>
      </c>
      <c r="K59" s="72">
        <v>2</v>
      </c>
    </row>
    <row r="60" spans="1:11" x14ac:dyDescent="0.25">
      <c r="A60" s="72" t="s">
        <v>109</v>
      </c>
      <c r="B60" s="72">
        <v>2</v>
      </c>
      <c r="C60" s="72">
        <v>0</v>
      </c>
      <c r="D60" s="72">
        <v>0</v>
      </c>
      <c r="E60" s="72">
        <v>0</v>
      </c>
      <c r="F60" s="72">
        <v>0</v>
      </c>
      <c r="G60" s="72">
        <v>1</v>
      </c>
      <c r="H60" s="72">
        <v>0</v>
      </c>
      <c r="I60" s="72">
        <v>0</v>
      </c>
      <c r="J60" s="72">
        <v>0</v>
      </c>
      <c r="K60" s="72">
        <v>1</v>
      </c>
    </row>
    <row r="61" spans="1:11" x14ac:dyDescent="0.25">
      <c r="A61" s="72" t="s">
        <v>110</v>
      </c>
      <c r="B61" s="72">
        <v>4</v>
      </c>
      <c r="C61" s="72">
        <v>0</v>
      </c>
      <c r="D61" s="72">
        <v>0</v>
      </c>
      <c r="E61" s="72">
        <v>0</v>
      </c>
      <c r="F61" s="72">
        <v>0</v>
      </c>
      <c r="G61" s="72">
        <v>1</v>
      </c>
      <c r="H61" s="72">
        <v>4</v>
      </c>
      <c r="I61" s="72">
        <v>0</v>
      </c>
      <c r="J61" s="72">
        <v>0</v>
      </c>
      <c r="K61" s="72">
        <v>0</v>
      </c>
    </row>
    <row r="62" spans="1:11" x14ac:dyDescent="0.25">
      <c r="A62" s="72" t="s">
        <v>111</v>
      </c>
      <c r="B62" s="72">
        <v>10</v>
      </c>
      <c r="C62" s="72">
        <v>0</v>
      </c>
      <c r="D62" s="72">
        <v>0</v>
      </c>
      <c r="E62" s="72">
        <v>1</v>
      </c>
      <c r="F62" s="72">
        <v>0</v>
      </c>
      <c r="G62" s="72">
        <v>1</v>
      </c>
      <c r="H62" s="72">
        <v>6</v>
      </c>
      <c r="I62" s="72">
        <v>0</v>
      </c>
      <c r="J62" s="72">
        <v>1</v>
      </c>
      <c r="K62" s="72">
        <v>2</v>
      </c>
    </row>
    <row r="63" spans="1:11" x14ac:dyDescent="0.25">
      <c r="A63" s="72" t="s">
        <v>112</v>
      </c>
      <c r="B63" s="72">
        <v>2</v>
      </c>
      <c r="C63" s="72">
        <v>0</v>
      </c>
      <c r="D63" s="72">
        <v>0</v>
      </c>
      <c r="E63" s="72">
        <v>0</v>
      </c>
      <c r="F63" s="72">
        <v>0</v>
      </c>
      <c r="G63" s="72">
        <v>1</v>
      </c>
      <c r="H63" s="72">
        <v>0</v>
      </c>
      <c r="I63" s="72">
        <v>0</v>
      </c>
      <c r="J63" s="72">
        <v>0</v>
      </c>
      <c r="K63" s="72">
        <v>1</v>
      </c>
    </row>
    <row r="64" spans="1:11" x14ac:dyDescent="0.25">
      <c r="A64" s="72" t="s">
        <v>113</v>
      </c>
      <c r="B64" s="72">
        <v>0</v>
      </c>
      <c r="C64" s="72">
        <v>0</v>
      </c>
      <c r="D64" s="72">
        <v>0</v>
      </c>
      <c r="E64" s="72">
        <v>0</v>
      </c>
      <c r="F64" s="72">
        <v>0</v>
      </c>
      <c r="G64" s="72">
        <v>0</v>
      </c>
      <c r="H64" s="72">
        <v>0</v>
      </c>
      <c r="I64" s="72">
        <v>0</v>
      </c>
      <c r="J64" s="72">
        <v>0</v>
      </c>
      <c r="K64" s="72">
        <v>0</v>
      </c>
    </row>
    <row r="65" spans="1:11" x14ac:dyDescent="0.25">
      <c r="A65" s="72" t="s">
        <v>114</v>
      </c>
      <c r="B65" s="72">
        <v>0</v>
      </c>
      <c r="C65" s="72">
        <v>0</v>
      </c>
      <c r="D65" s="72">
        <v>0</v>
      </c>
      <c r="E65" s="72">
        <v>0</v>
      </c>
      <c r="F65" s="72">
        <v>0</v>
      </c>
      <c r="G65" s="72">
        <v>0</v>
      </c>
      <c r="H65" s="72">
        <v>0</v>
      </c>
      <c r="I65" s="72">
        <v>0</v>
      </c>
      <c r="J65" s="72">
        <v>0</v>
      </c>
      <c r="K65" s="72">
        <v>0</v>
      </c>
    </row>
    <row r="66" spans="1:11" x14ac:dyDescent="0.25">
      <c r="A66" s="72" t="s">
        <v>115</v>
      </c>
      <c r="B66" s="72">
        <v>1</v>
      </c>
      <c r="C66" s="72">
        <v>0</v>
      </c>
      <c r="D66" s="72">
        <v>0</v>
      </c>
      <c r="E66" s="72">
        <v>0</v>
      </c>
      <c r="F66" s="72">
        <v>0</v>
      </c>
      <c r="G66" s="72">
        <v>1</v>
      </c>
      <c r="H66" s="72">
        <v>1</v>
      </c>
      <c r="I66" s="72">
        <v>0</v>
      </c>
      <c r="J66" s="72">
        <v>0</v>
      </c>
      <c r="K66" s="72">
        <v>0</v>
      </c>
    </row>
    <row r="67" spans="1:11" x14ac:dyDescent="0.25">
      <c r="A67" s="72" t="s">
        <v>116</v>
      </c>
      <c r="B67" s="72">
        <v>2</v>
      </c>
      <c r="C67" s="72">
        <v>0</v>
      </c>
      <c r="D67" s="72">
        <v>0</v>
      </c>
      <c r="E67" s="72">
        <v>0</v>
      </c>
      <c r="F67" s="72">
        <v>0</v>
      </c>
      <c r="G67" s="72">
        <v>2</v>
      </c>
      <c r="H67" s="72">
        <v>2</v>
      </c>
      <c r="I67" s="72">
        <v>0</v>
      </c>
      <c r="J67" s="72">
        <v>0</v>
      </c>
      <c r="K67" s="72">
        <v>0</v>
      </c>
    </row>
    <row r="68" spans="1:11" x14ac:dyDescent="0.25">
      <c r="A68" s="72" t="s">
        <v>117</v>
      </c>
      <c r="B68" s="72">
        <v>6</v>
      </c>
      <c r="C68" s="72">
        <v>0</v>
      </c>
      <c r="D68" s="72">
        <v>0</v>
      </c>
      <c r="E68" s="72">
        <v>0</v>
      </c>
      <c r="F68" s="72">
        <v>0</v>
      </c>
      <c r="G68" s="72">
        <v>2</v>
      </c>
      <c r="H68" s="72">
        <v>5</v>
      </c>
      <c r="I68" s="72">
        <v>0</v>
      </c>
      <c r="J68" s="72">
        <v>0</v>
      </c>
      <c r="K68" s="72">
        <v>1</v>
      </c>
    </row>
    <row r="69" spans="1:11" x14ac:dyDescent="0.25">
      <c r="A69" s="72" t="s">
        <v>118</v>
      </c>
      <c r="B69" s="72">
        <v>3</v>
      </c>
      <c r="C69" s="72">
        <v>0</v>
      </c>
      <c r="D69" s="72">
        <v>0</v>
      </c>
      <c r="E69" s="72">
        <v>0</v>
      </c>
      <c r="F69" s="72">
        <v>0</v>
      </c>
      <c r="G69" s="72">
        <v>1</v>
      </c>
      <c r="H69" s="72">
        <v>1</v>
      </c>
      <c r="I69" s="72">
        <v>0</v>
      </c>
      <c r="J69" s="72">
        <v>0</v>
      </c>
      <c r="K69" s="72">
        <v>2</v>
      </c>
    </row>
    <row r="70" spans="1:11" x14ac:dyDescent="0.25">
      <c r="A70" s="72" t="s">
        <v>119</v>
      </c>
      <c r="B70" s="72">
        <v>0</v>
      </c>
      <c r="C70" s="72">
        <v>0</v>
      </c>
      <c r="D70" s="72">
        <v>0</v>
      </c>
      <c r="E70" s="72">
        <v>0</v>
      </c>
      <c r="F70" s="72">
        <v>0</v>
      </c>
      <c r="G70" s="72">
        <v>0</v>
      </c>
      <c r="H70" s="72">
        <v>0</v>
      </c>
      <c r="I70" s="72">
        <v>0</v>
      </c>
      <c r="J70" s="72">
        <v>0</v>
      </c>
      <c r="K70" s="72">
        <v>0</v>
      </c>
    </row>
    <row r="71" spans="1:11" x14ac:dyDescent="0.25">
      <c r="A71" s="72"/>
      <c r="B71" s="72"/>
      <c r="C71" s="72"/>
      <c r="D71" s="72"/>
      <c r="E71" s="72"/>
      <c r="F71" s="72"/>
      <c r="G71" s="72"/>
      <c r="H71" s="72"/>
      <c r="I71" s="72"/>
      <c r="J71" s="72"/>
      <c r="K71" s="72"/>
    </row>
    <row r="72" spans="1:11" x14ac:dyDescent="0.25">
      <c r="A72" s="72" t="s">
        <v>120</v>
      </c>
      <c r="B72" s="72">
        <v>97</v>
      </c>
      <c r="C72" s="72">
        <v>0</v>
      </c>
      <c r="D72" s="72">
        <v>0</v>
      </c>
      <c r="E72" s="72">
        <v>2</v>
      </c>
      <c r="F72" s="72">
        <v>0</v>
      </c>
      <c r="G72" s="72"/>
      <c r="H72" s="72">
        <v>67</v>
      </c>
      <c r="I72" s="72">
        <v>0</v>
      </c>
      <c r="J72" s="72">
        <v>12</v>
      </c>
      <c r="K72" s="72">
        <v>13</v>
      </c>
    </row>
  </sheetData>
  <customSheetViews>
    <customSheetView guid="{A65EC11C-63CB-490A-910D-DD88AD3A7259}" state="hidden">
      <selection activeCell="AF26" sqref="AF26"/>
      <pageMargins left="0.7" right="0.7" top="0.75" bottom="0.75" header="0.3" footer="0.3"/>
    </customSheetView>
    <customSheetView guid="{A6420D54-14D0-4DC1-980F-CF6A6409585B}" state="hidden">
      <selection activeCell="BJ2" sqref="BJ2"/>
      <pageMargins left="0.7" right="0.7" top="0.75" bottom="0.75" header="0.3" footer="0.3"/>
    </customSheetView>
  </customSheetView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April</vt:lpstr>
      <vt:lpstr>May</vt:lpstr>
      <vt:lpstr>June</vt:lpstr>
      <vt:lpstr>Abandoned calls</vt:lpstr>
      <vt:lpstr>July </vt:lpstr>
      <vt:lpstr>August </vt:lpstr>
      <vt:lpstr>September</vt:lpstr>
      <vt:lpstr>October 2020</vt:lpstr>
      <vt:lpstr>Sheet2</vt:lpstr>
      <vt:lpstr>October</vt:lpstr>
      <vt:lpstr>November 2020</vt:lpstr>
      <vt:lpstr>December 2020</vt:lpstr>
      <vt:lpstr>January 2021</vt:lpstr>
      <vt:lpstr>February 2021</vt:lpstr>
      <vt:lpstr>March 2021 </vt:lpstr>
      <vt:lpstr>April 2021</vt:lpstr>
      <vt:lpstr>Hourly Breadown of abandons Tel</vt:lpstr>
      <vt:lpstr>Tracker Graph</vt:lpstr>
      <vt:lpstr>Sheet1</vt:lpstr>
      <vt:lpstr>Hourly Breadown abandons Prof </vt:lpstr>
      <vt:lpstr>Line Chart Data Day &amp; Night</vt:lpstr>
      <vt:lpstr>Times of Access 24hr</vt:lpstr>
      <vt:lpstr>Times of Access lead</vt:lpstr>
      <vt:lpstr>Prof line</vt:lpstr>
    </vt:vector>
  </TitlesOfParts>
  <Company>Devon Partnership NHS Trust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Summers Carey (Devon Partnership NHS Trust)</dc:creator>
  <cp:lastModifiedBy>May Monterey (Devon Partnership NHS Trust)</cp:lastModifiedBy>
  <dcterms:created xsi:type="dcterms:W3CDTF">2020-04-17T11:22:49Z</dcterms:created>
  <dcterms:modified xsi:type="dcterms:W3CDTF">2021-05-02T09:10:45Z</dcterms:modified>
</cp:coreProperties>
</file>