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Procedure-1.1.0" sheetId="1" r:id="rId3"/>
    <sheet state="visible" name="Functions" sheetId="2" r:id="rId4"/>
  </sheets>
  <definedNames>
    <definedName hidden="1" localSheetId="0" name="_xlnm._FilterDatabase">'CareConnect-Procedure-1.1.0'!$A$1:$Z$1000</definedName>
  </definedNames>
  <calcPr/>
</workbook>
</file>

<file path=xl/sharedStrings.xml><?xml version="1.0" encoding="utf-8"?>
<sst xmlns="http://schemas.openxmlformats.org/spreadsheetml/2006/main" count="851" uniqueCount="168">
  <si>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</si>
  <si>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</si>
  <si>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</si>
  <si>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</si>
  <si>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</si>
  <si>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</si>
  <si>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</si>
  <si>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</si>
  <si>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</si>
  <si>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Description/Constraints</t>
  </si>
  <si>
    <t>Procedure</t>
  </si>
  <si>
    <t>​</t>
  </si>
  <si>
    <t>An action that is being or was performed on a patient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(pro-1): Reason not done is only permitted if notDone indicator is true</t>
  </si>
  <si>
    <t>- id</t>
  </si>
  <si>
    <t>0..1</t>
  </si>
  <si>
    <t>Logical id of this artifact</t>
  </si>
  <si>
    <t>- meta</t>
  </si>
  <si>
    <t>Metadata about the resource</t>
  </si>
  <si>
    <t>- - versionId</t>
  </si>
  <si>
    <t>Version specific identifier</t>
  </si>
  <si>
    <t>- - lastUpdated</t>
  </si>
  <si>
    <t>When the resource version last changed</t>
  </si>
  <si>
    <t>- - profile</t>
  </si>
  <si>
    <t>1..1</t>
  </si>
  <si>
    <t>Profiles this resource claims to conform to &lt;br&gt;&lt;font color='red'&gt;The value attribute of the profile element MUST contain the value 'https://fhir.hl7.org.uk/STU3/StructureDefinition/CareConnect-Procedure-1'&lt;/font&gt;</t>
  </si>
  <si>
    <t>- - security</t>
  </si>
  <si>
    <t>0..*</t>
  </si>
  <si>
    <t>Security Labels applied to this resource
Binding (extensible): Security Labels from the Healthcare Privacy and Security Classification System. [All Security Labels](http://hl7.org/fhir/stu3/valueset-security-labels.html)</t>
  </si>
  <si>
    <t>- - - system</t>
  </si>
  <si>
    <t>Identity of the terminology system</t>
  </si>
  <si>
    <t>- - - version</t>
  </si>
  <si>
    <t>Version of the system - if relevant</t>
  </si>
  <si>
    <t>- - - code</t>
  </si>
  <si>
    <t>Symbol in syntax defined by the system</t>
  </si>
  <si>
    <t>- - - display</t>
  </si>
  <si>
    <t>Representation defined by the system</t>
  </si>
  <si>
    <t>- - - userSelected</t>
  </si>
  <si>
    <t>If this coding was chosen directly by the user</t>
  </si>
  <si>
    <t>- - tag</t>
  </si>
  <si>
    <t>Tags applied to this resource
Binding (example): Codes that represent various types of tags, commonly workflow-related; e.g. "Needs review by Dr. Jones" [Common Tags](http://hl7.org/fhir/stu3/valueset-common-tags.html)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</si>
  <si>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</si>
  <si>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</si>
  <si>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</si>
  <si>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</si>
  <si>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</si>
  <si>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</si>
  <si>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- status</t>
  </si>
  <si>
    <t>generated | extensions | additional | empty
Binding (required): The status of a resource narrative [NarrativeStatus](http://hl7.org/fhir/stu3/valueset-narrative-status.html)</t>
  </si>
  <si>
    <t>- - div</t>
  </si>
  <si>
    <t>Limited xhtml content
Constraint (txt-1): The narrative SHALL contain only the basic html formatting elements and attributes described in chapters 7-11 (except section 4 of chapter 9) and 15 of the HTML 4.0 standard, &lt;a&gt; elements (either name or href), images and internally contained style attributes
Constraint (txt-2): The narrative SHALL have some non-whitespace content</t>
  </si>
  <si>
    <t>- contained</t>
  </si>
  <si>
    <t>Contained, inline Resources</t>
  </si>
  <si>
    <t>- extension (anaestheticIssues)</t>
  </si>
  <si>
    <t xml:space="preserve">Details of any adverse reaction to any anaesthetic agents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</si>
  <si>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</si>
  <si>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</si>
  <si>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</si>
  <si>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External Identifiers for this procedure &lt;br&gt;
&lt;font color='red'&gt;An identifier for this Procedure&lt;/font&gt;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</si>
  <si>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</si>
  <si>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</si>
  <si>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</si>
  <si>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</si>
  <si>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</si>
  <si>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</si>
  <si>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</si>
  <si>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- - - - version</t>
  </si>
  <si>
    <t>- - - - code</t>
  </si>
  <si>
    <t>- - - - display</t>
  </si>
  <si>
    <t>- - - - userSelected</t>
  </si>
  <si>
    <t>- - - text</t>
  </si>
  <si>
    <t>Plain text representation of the concept</t>
  </si>
  <si>
    <t>- - system</t>
  </si>
  <si>
    <t>The namespace for the identifier value &lt;font color='red'&gt;The system from which the identifier came&lt;/font&gt;</t>
  </si>
  <si>
    <t>- - value</t>
  </si>
  <si>
    <t>The value that is unique &lt;font color='red'&gt;A value for the identifier&lt;/font&gt;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</si>
  <si>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</si>
  <si>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</si>
  <si>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</si>
  <si>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</si>
  <si>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</si>
  <si>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</si>
  <si>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</si>
  <si>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</si>
  <si>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</si>
  <si>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</si>
  <si>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</si>
  <si>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</si>
  <si>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Text alternative for the resource</t>
  </si>
  <si>
    <t>- definition</t>
  </si>
  <si>
    <t>Instantiates protocol or definition
Constraint (ref-1): SHALL have a contained resource if a local reference is provided</t>
  </si>
  <si>
    <t>- - reference</t>
  </si>
  <si>
    <t>- - identifier</t>
  </si>
  <si>
    <t>- - display</t>
  </si>
  <si>
    <t>- basedOn</t>
  </si>
  <si>
    <t>A request for this procedure
Constraint (ref-1): SHALL have a contained resource if a local reference is provided</t>
  </si>
  <si>
    <t>- partOf</t>
  </si>
  <si>
    <t>Part of referenced event
Constraint (ref-1): SHALL have a contained resource if a local reference is provided</t>
  </si>
  <si>
    <t>- status</t>
  </si>
  <si>
    <t>preparation | in-progress | suspended | aborted | completed | entered-in-error | unknown
Binding (required): A code specifying the state of the procedure. [EventStatus](http://hl7.org/fhir/stu3/valueset-event-status.html)</t>
  </si>
  <si>
    <t>- notDone</t>
  </si>
  <si>
    <t>True if procedure was not performed as scheduled
Default Value: false</t>
  </si>
  <si>
    <t>- notDoneReason</t>
  </si>
  <si>
    <t>Reason procedure was not performed
Binding (example): A code that identifies the reason a procedure was not performed. [Procedure Not Performed Reason (SNOMED-CT)](http://hl7.org/fhir/stu3/valueset-procedure-not-performed-reason.html)</t>
  </si>
  <si>
    <t>- - coding</t>
  </si>
  <si>
    <t>- - text</t>
  </si>
  <si>
    <t>- category</t>
  </si>
  <si>
    <t>Classification of the procedure
Binding (example): A code that classifies a procedure for searching, sorting and display purposes. [Procedure Category Codes (SNOMED CT)](http://hl7.org/fhir/stu3/valueset-procedure-category.html)</t>
  </si>
  <si>
    <t>- code</t>
  </si>
  <si>
    <t xml:space="preserve">Identification of the procedure
Binding (preferred): A code to identify a specific procedure. [Procedure Codes (SNOMED CT)](http://hl7.org/fhir/stu3/valueset-procedure-code.html) 
</t>
  </si>
  <si>
    <t>Code defined by a terminology system
Slicing: Discriminator: system, Ordering: false, Rules: Open</t>
  </si>
  <si>
    <t>- - coding (snomedCT)</t>
  </si>
  <si>
    <t xml:space="preserve">Code defined by a terminology system
Binding (extensible): A code from the SNOMED Clinical Terminology UK. [CareConnect-ProcedureCode-1](https://fhir.hl7.org.uk/STU3/ValueSet/CareConnect-ProcedureCode-1)
</t>
  </si>
  <si>
    <t>- - extension (snomedCTDescriptionID)</t>
  </si>
  <si>
    <t xml:space="preserve">The SNOMED CT Description ID for the display
Constraint (ext-1): Must have either extensions or value[x], not both
</t>
  </si>
  <si>
    <t>Identity of the terminology system
&lt;font color='red'&gt;The value attribute of the profile element MUST contain the value 'http://snomed.info/sct'&lt;/font&gt;</t>
  </si>
  <si>
    <t>- subject</t>
  </si>
  <si>
    <t>Who the procedure was performed on
Constraint (ref-1): SHALL have a contained resource if a local reference is provided</t>
  </si>
  <si>
    <t>- context</t>
  </si>
  <si>
    <t>Encounter or episode associated with the procedure
Constraint (ref-1): SHALL have a contained resource if a local reference is provided</t>
  </si>
  <si>
    <t>- performed[x]</t>
  </si>
  <si>
    <t>Date/Period the procedure was performed&lt;br&gt;&lt;font color='red'&gt;&lt;b&gt;Mapping to Digital Maternity data item='Date/time'&lt;/b&gt;&lt;/font&gt;</t>
  </si>
  <si>
    <t>- performer</t>
  </si>
  <si>
    <t>The people who performed the procedure</t>
  </si>
  <si>
    <t>- - modifierExtension</t>
  </si>
  <si>
    <t>Extensions that cannot be ignored
Constraint (ext-1): Must have either extensions or value[x], not both</t>
  </si>
  <si>
    <t>- - role</t>
  </si>
  <si>
    <t>The role the actor was in
Binding (example): A code that identifies the role of a performer of the procedure. [Procedure Performer Role Codes](http://hl7.org/fhir/stu3/valueset-performer-role.html)</t>
  </si>
  <si>
    <t>- - actor</t>
  </si>
  <si>
    <t xml:space="preserve">The reference to the practitioner
Constraint (ref-1): SHALL have a contained resource if a local reference is provided
</t>
  </si>
  <si>
    <t>- - onBehalfOf</t>
  </si>
  <si>
    <t xml:space="preserve">Organization the device or practitioner was acting for
Constraint (ref-1): SHALL have a contained resource if a local reference is provided
</t>
  </si>
  <si>
    <t>- location</t>
  </si>
  <si>
    <t>Where the procedure happened
Constraint (ref-1): SHALL have a contained resource if a local reference is provided</t>
  </si>
  <si>
    <t>- reasonCode</t>
  </si>
  <si>
    <t>Coded reason procedure performed
Binding (example): A code that identifies the reason a procedure is required. [Procedure Reason Codes](http://hl7.org/fhir/stu3/valueset-procedure-reason.html)</t>
  </si>
  <si>
    <t>- reasonReference</t>
  </si>
  <si>
    <t>Condition that is the reason the procedure performed
Constraint (ref-1): SHALL have a contained resource if a local reference is provided</t>
  </si>
  <si>
    <t>- bodySite</t>
  </si>
  <si>
    <t xml:space="preserve">Target body sites
Binding (example): Codes describing anatomical locations. May include laterality. [SNOMED CT Body Structures](http://hl7.org/fhir/stu3/valueset-body-site.html)
</t>
  </si>
  <si>
    <t>Code defined by a terminology system
Binding (extensible): A code from the SNOMED Clinical Terminology UK. [CareConnect-BodySite-1](https://fhir.hl7.org.uk/STU3/ValueSet/CareConnect-BodySite-1)</t>
  </si>
  <si>
    <t>- outcome</t>
  </si>
  <si>
    <t>The result of procedure
Binding (example): An outcome of a procedure - whether it was resolved or otherwise. [Procedure Outcome Codes (SNOMED CT)](http://hl7.org/fhir/stu3/valueset-procedure-outcome.html)</t>
  </si>
  <si>
    <t>- report</t>
  </si>
  <si>
    <t>Any report resulting from the procedure
Constraint (ref-1): SHALL have a contained resource if a local reference is provided</t>
  </si>
  <si>
    <t>- complication</t>
  </si>
  <si>
    <t xml:space="preserve">Complication following the procedure
Binding (example): Codes describing complications that resulted from a procedure. [Condition/Problem/Diagnosis Codes](http://hl7.org/fhir/stu3/valueset-condition-code.html)
</t>
  </si>
  <si>
    <t>Code defined by a terminology system
Binding (required): A code from the SNOMED Clinical Terminology UK. [CareConnect-ConditionCode-1](https://fhir.hl7.org.uk/STU3/ValueSet/CareConnect-ConditionCode-1)</t>
  </si>
  <si>
    <t>- complicationDetail</t>
  </si>
  <si>
    <t>A condition that is a result of the procedure
Constraint (ref-1): SHALL have a contained resource if a local reference is provided</t>
  </si>
  <si>
    <t>- followUp</t>
  </si>
  <si>
    <t>Instructions for follow up
Binding (example): Specific follow up required for a procedure e.g. removal of sutures. [Procedure Follow up Codes (SNOMED CT)](http://hl7.org/fhir/stu3/valueset-procedure-followup.html)</t>
  </si>
  <si>
    <t>- note</t>
  </si>
  <si>
    <t xml:space="preserve">Additional information about the procedure 
</t>
  </si>
  <si>
    <t>- - author[x]</t>
  </si>
  <si>
    <t>Individual responsible for the annotation
Constraint (ref-1): SHALL have a contained resource if a local reference is provided</t>
  </si>
  <si>
    <t>- - time</t>
  </si>
  <si>
    <t>When the annotation was made</t>
  </si>
  <si>
    <t>The annotation - text content</t>
  </si>
  <si>
    <t>- focalDevice</t>
  </si>
  <si>
    <t>Device changed in procedure</t>
  </si>
  <si>
    <t>- - action</t>
  </si>
  <si>
    <t>Kind of change to device
Binding (preferred): A kind of change that happened to the device during the procedure. [Procedure Device Action Codes](http://hl7.org/fhir/stu3/valueset-device-action.html)</t>
  </si>
  <si>
    <t>- - manipulated</t>
  </si>
  <si>
    <t>Device that was changed
Constraint (ref-1): SHALL have a contained resource if a local reference is provided</t>
  </si>
  <si>
    <t>- usedReference</t>
  </si>
  <si>
    <t>Items used during procedure
Constraint (ref-1): SHALL have a contained resource if a local reference is provided</t>
  </si>
  <si>
    <t>- usedCode</t>
  </si>
  <si>
    <t>Coded items used during the procedure
Binding (example): Codes describing items used during a procedure [FHIR Device Types](http://hl7.org/fhir/stu3/valueset-device-kind.html)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</si>
</sst>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sz val="8.0"/>
      <color rgb="FF474747"/>
      <name val="Arial"/>
    </font>
    <font>
      <u/>
      <sz val="8.0"/>
      <color rgb="FF005EB8"/>
      <name val="Helvetica Neue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2" fontId="12" numFmtId="0" xfId="0" applyAlignment="1" applyFill="1" applyFont="1">
      <alignment horizontal="left" shrinkToFit="0" vertical="top" wrapText="1"/>
    </xf>
    <xf borderId="0" fillId="0" fontId="13" numFmtId="0" xfId="0" applyAlignment="1" applyFont="1">
      <alignment shrinkToFit="0" vertical="top" wrapText="1"/>
    </xf>
    <xf borderId="0" fillId="2" fontId="14" numFmtId="0" xfId="0" applyAlignment="1" applyFont="1">
      <alignment horizontal="left" shrinkToFit="0" vertical="top" wrapText="1"/>
    </xf>
    <xf borderId="0" fillId="0" fontId="15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16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58.43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2" t="s">
        <v>9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3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10" t="s">
        <v>14</v>
      </c>
      <c r="C4" s="8" t="s">
        <v>2</v>
      </c>
      <c r="D4" s="9" t="str">
        <f>HYPERLINK("http://hl7.org/fhir/stu3/resource.html#Meta","Meta")</f>
        <v>Meta</v>
      </c>
      <c r="E4" s="11" t="s">
        <v>17</v>
      </c>
    </row>
    <row r="5" ht="15.75" hidden="1" customHeight="1">
      <c r="A5" s="7" t="s">
        <v>18</v>
      </c>
      <c r="B5" s="5" t="s">
        <v>14</v>
      </c>
      <c r="C5" s="8" t="s">
        <v>4</v>
      </c>
      <c r="D5" s="9" t="str">
        <f>HYPERLINK("http://hl7.org/fhir/stu3/datatypes.html#id","Id")</f>
        <v>Id</v>
      </c>
      <c r="E5" s="6" t="s">
        <v>19</v>
      </c>
    </row>
    <row r="6" ht="15.75" hidden="1" customHeight="1">
      <c r="A6" s="7" t="s">
        <v>20</v>
      </c>
      <c r="B6" s="5" t="s">
        <v>14</v>
      </c>
      <c r="C6" s="8" t="s">
        <v>4</v>
      </c>
      <c r="D6" s="9" t="str">
        <f>HYPERLINK("http://hl7.org/fhir/stu3/datatypes.html#instant","Instant")</f>
        <v>Instant</v>
      </c>
      <c r="E6" s="6" t="s">
        <v>21</v>
      </c>
    </row>
    <row r="7" ht="15.75" customHeight="1">
      <c r="A7" s="7" t="s">
        <v>22</v>
      </c>
      <c r="B7" s="10" t="s">
        <v>23</v>
      </c>
      <c r="C7" s="8" t="s">
        <v>1</v>
      </c>
      <c r="D7" s="9" t="str">
        <f>HYPERLINK("http://hl7.org/fhir/stu3/datatypes.html#uri","Uri")</f>
        <v>Uri</v>
      </c>
      <c r="E7" s="11" t="s">
        <v>24</v>
      </c>
    </row>
    <row r="8" ht="15.75" hidden="1" customHeight="1">
      <c r="A8" s="7" t="s">
        <v>25</v>
      </c>
      <c r="B8" s="5" t="s">
        <v>26</v>
      </c>
      <c r="C8" s="8" t="s">
        <v>4</v>
      </c>
      <c r="D8" s="9" t="str">
        <f>HYPERLINK("http://hl7.org/fhir/stu3/datatypes.html#coding","Coding")</f>
        <v>Coding</v>
      </c>
      <c r="E8" s="12" t="s">
        <v>27</v>
      </c>
    </row>
    <row r="9" ht="15.75" hidden="1" customHeight="1">
      <c r="A9" s="7" t="s">
        <v>28</v>
      </c>
      <c r="B9" s="5" t="s">
        <v>14</v>
      </c>
      <c r="C9" s="8" t="s">
        <v>4</v>
      </c>
      <c r="D9" s="9" t="str">
        <f>HYPERLINK("http://hl7.org/fhir/stu3/datatypes.html#uri","Uri")</f>
        <v>Uri</v>
      </c>
      <c r="E9" s="6" t="s">
        <v>29</v>
      </c>
    </row>
    <row r="10" ht="15.75" hidden="1" customHeight="1">
      <c r="A10" s="7" t="s">
        <v>30</v>
      </c>
      <c r="B10" s="5" t="s">
        <v>14</v>
      </c>
      <c r="C10" s="8" t="s">
        <v>4</v>
      </c>
      <c r="D10" s="9" t="str">
        <f>HYPERLINK("http://hl7.org/fhir/stu3/datatypes.html#string","String")</f>
        <v>String</v>
      </c>
      <c r="E10" s="6" t="s">
        <v>31</v>
      </c>
    </row>
    <row r="11" ht="15.75" hidden="1" customHeight="1">
      <c r="A11" s="7" t="s">
        <v>32</v>
      </c>
      <c r="B11" s="5" t="s">
        <v>14</v>
      </c>
      <c r="C11" s="8" t="s">
        <v>4</v>
      </c>
      <c r="D11" s="9" t="str">
        <f>HYPERLINK("http://hl7.org/fhir/stu3/datatypes.html#code","Code")</f>
        <v>Code</v>
      </c>
      <c r="E11" s="6" t="s">
        <v>33</v>
      </c>
    </row>
    <row r="12" ht="15.75" hidden="1" customHeight="1">
      <c r="A12" s="7" t="s">
        <v>34</v>
      </c>
      <c r="B12" s="5" t="s">
        <v>14</v>
      </c>
      <c r="C12" s="8" t="s">
        <v>4</v>
      </c>
      <c r="D12" s="9" t="str">
        <f>HYPERLINK("http://hl7.org/fhir/stu3/datatypes.html#string","String")</f>
        <v>String</v>
      </c>
      <c r="E12" s="6" t="s">
        <v>35</v>
      </c>
    </row>
    <row r="13" ht="15.75" hidden="1" customHeight="1">
      <c r="A13" s="7" t="s">
        <v>36</v>
      </c>
      <c r="B13" s="5" t="s">
        <v>14</v>
      </c>
      <c r="C13" s="8" t="s">
        <v>4</v>
      </c>
      <c r="D13" s="9" t="str">
        <f>HYPERLINK("http://hl7.org/fhir/stu3/datatypes.html#boolean","Boolean")</f>
        <v>Boolean</v>
      </c>
      <c r="E13" s="6" t="s">
        <v>37</v>
      </c>
    </row>
    <row r="14" ht="15.75" hidden="1" customHeight="1">
      <c r="A14" s="7" t="s">
        <v>38</v>
      </c>
      <c r="B14" s="5" t="s">
        <v>26</v>
      </c>
      <c r="C14" s="8" t="s">
        <v>4</v>
      </c>
      <c r="D14" s="9" t="str">
        <f>HYPERLINK("http://hl7.org/fhir/stu3/datatypes.html#coding","Coding")</f>
        <v>Coding</v>
      </c>
      <c r="E14" s="12" t="s">
        <v>39</v>
      </c>
    </row>
    <row r="15" ht="15.75" hidden="1" customHeight="1">
      <c r="A15" s="7" t="s">
        <v>28</v>
      </c>
      <c r="B15" s="5" t="s">
        <v>14</v>
      </c>
      <c r="C15" s="8" t="s">
        <v>4</v>
      </c>
      <c r="D15" s="9" t="str">
        <f>HYPERLINK("http://hl7.org/fhir/stu3/datatypes.html#uri","Uri")</f>
        <v>Uri</v>
      </c>
      <c r="E15" s="6" t="s">
        <v>29</v>
      </c>
    </row>
    <row r="16" ht="15.75" hidden="1" customHeight="1">
      <c r="A16" s="7" t="s">
        <v>30</v>
      </c>
      <c r="B16" s="5" t="s">
        <v>14</v>
      </c>
      <c r="C16" s="8" t="s">
        <v>4</v>
      </c>
      <c r="D16" s="9" t="str">
        <f>HYPERLINK("http://hl7.org/fhir/stu3/datatypes.html#string","String")</f>
        <v>String</v>
      </c>
      <c r="E16" s="6" t="s">
        <v>31</v>
      </c>
    </row>
    <row r="17" ht="15.75" hidden="1" customHeight="1">
      <c r="A17" s="7" t="s">
        <v>32</v>
      </c>
      <c r="B17" s="5" t="s">
        <v>14</v>
      </c>
      <c r="C17" s="8" t="s">
        <v>4</v>
      </c>
      <c r="D17" s="9" t="str">
        <f>HYPERLINK("http://hl7.org/fhir/stu3/datatypes.html#code","Code")</f>
        <v>Code</v>
      </c>
      <c r="E17" s="6" t="s">
        <v>33</v>
      </c>
    </row>
    <row r="18" ht="15.75" hidden="1" customHeight="1">
      <c r="A18" s="7" t="s">
        <v>34</v>
      </c>
      <c r="B18" s="5" t="s">
        <v>14</v>
      </c>
      <c r="C18" s="8" t="s">
        <v>4</v>
      </c>
      <c r="D18" s="9" t="str">
        <f>HYPERLINK("http://hl7.org/fhir/stu3/datatypes.html#string","String")</f>
        <v>String</v>
      </c>
      <c r="E18" s="6" t="s">
        <v>35</v>
      </c>
    </row>
    <row r="19" ht="15.75" hidden="1" customHeight="1">
      <c r="A19" s="7" t="s">
        <v>36</v>
      </c>
      <c r="B19" s="5" t="s">
        <v>14</v>
      </c>
      <c r="C19" s="8" t="s">
        <v>4</v>
      </c>
      <c r="D19" s="9" t="str">
        <f>HYPERLINK("http://hl7.org/fhir/stu3/datatypes.html#boolean","Boolean")</f>
        <v>Boolean</v>
      </c>
      <c r="E19" s="6" t="s">
        <v>37</v>
      </c>
    </row>
    <row r="20" ht="15.75" hidden="1" customHeight="1">
      <c r="A20" s="7" t="s">
        <v>40</v>
      </c>
      <c r="B20" s="5" t="s">
        <v>14</v>
      </c>
      <c r="C20" s="8" t="s">
        <v>4</v>
      </c>
      <c r="D20" s="9" t="str">
        <f>HYPERLINK("http://hl7.org/fhir/stu3/datatypes.html#uri","Uri")</f>
        <v>Uri</v>
      </c>
      <c r="E20" s="6" t="s">
        <v>41</v>
      </c>
    </row>
    <row r="21" ht="15.75" hidden="1" customHeight="1">
      <c r="A21" s="7" t="s">
        <v>42</v>
      </c>
      <c r="B21" s="5" t="s">
        <v>14</v>
      </c>
      <c r="C21" s="8" t="s">
        <v>4</v>
      </c>
      <c r="D21" s="9" t="str">
        <f>HYPERLINK("http://hl7.org/fhir/stu3/datatypes.html#code","Code")</f>
        <v>Code</v>
      </c>
      <c r="E21" s="12" t="s">
        <v>43</v>
      </c>
    </row>
    <row r="22" ht="15.75" hidden="1" customHeight="1">
      <c r="A22" s="7" t="s">
        <v>44</v>
      </c>
      <c r="B22" s="5" t="s">
        <v>14</v>
      </c>
      <c r="C22" s="8" t="s">
        <v>4</v>
      </c>
      <c r="D22" s="9" t="str">
        <f>HYPERLINK("http://hl7.org/fhir/stu3/narrative.html#Narrative","Narrative")</f>
        <v>Narrative</v>
      </c>
      <c r="E22" s="6" t="s">
        <v>45</v>
      </c>
    </row>
    <row r="23" ht="15.75" hidden="1" customHeight="1">
      <c r="A23" s="7" t="s">
        <v>46</v>
      </c>
      <c r="B23" s="5" t="s">
        <v>23</v>
      </c>
      <c r="C23" s="8" t="s">
        <v>4</v>
      </c>
      <c r="D23" s="9" t="str">
        <f>HYPERLINK("http://hl7.org/fhir/stu3/datatypes.html#code","Code")</f>
        <v>Code</v>
      </c>
      <c r="E23" s="12" t="s">
        <v>47</v>
      </c>
    </row>
    <row r="24" ht="15.75" hidden="1" customHeight="1">
      <c r="A24" s="7" t="s">
        <v>48</v>
      </c>
      <c r="B24" s="5" t="s">
        <v>23</v>
      </c>
      <c r="C24" s="8" t="s">
        <v>4</v>
      </c>
      <c r="D24" s="9" t="str">
        <f>HYPERLINK("http://hl7.org/fhir/stu3/narrative.html#xhtml","Xhtml")</f>
        <v>Xhtml</v>
      </c>
      <c r="E24" s="6" t="s">
        <v>49</v>
      </c>
    </row>
    <row r="25" ht="15.75" hidden="1" customHeight="1">
      <c r="A25" s="7" t="s">
        <v>50</v>
      </c>
      <c r="B25" s="5" t="s">
        <v>26</v>
      </c>
      <c r="C25" s="8" t="s">
        <v>4</v>
      </c>
      <c r="D25" s="9" t="str">
        <f>HYPERLINK("http://hl7.org/fhir/stu3/resource.html","Resource")</f>
        <v>Resource</v>
      </c>
      <c r="E25" s="6" t="s">
        <v>51</v>
      </c>
    </row>
    <row r="26" ht="15.75" hidden="1" customHeight="1">
      <c r="A26" s="7" t="s">
        <v>52</v>
      </c>
      <c r="B26" s="5" t="s">
        <v>14</v>
      </c>
      <c r="C26" s="8" t="s">
        <v>4</v>
      </c>
      <c r="D26" s="13" t="str">
        <f>HYPERLINK("https://fhir.hl7.org.uk/STU3/StructureDefinition/Extension-CareConnect-AnaestheticIssues-1","Extension-CareConnect-AnaestheticIssues-1")</f>
        <v>Extension-CareConnect-AnaestheticIssues-1</v>
      </c>
      <c r="E26" s="14" t="s">
        <v>53</v>
      </c>
    </row>
    <row r="27" ht="15.75" hidden="1" customHeight="1">
      <c r="A27" s="7" t="s">
        <v>54</v>
      </c>
      <c r="B27" s="5" t="s">
        <v>26</v>
      </c>
      <c r="C27" s="8" t="s">
        <v>4</v>
      </c>
      <c r="D27" s="9" t="str">
        <f>HYPERLINK("http://hl7.org/fhir/stu3/extensibility.html#Extension","Extension")</f>
        <v>Extension</v>
      </c>
      <c r="E27" s="6" t="s">
        <v>55</v>
      </c>
    </row>
    <row r="28" ht="15.75" customHeight="1">
      <c r="A28" s="15" t="s">
        <v>56</v>
      </c>
      <c r="B28" s="5" t="s">
        <v>26</v>
      </c>
      <c r="C28" s="8" t="s">
        <v>2</v>
      </c>
      <c r="D28" s="9" t="str">
        <f>HYPERLINK("http://hl7.org/fhir/stu3/datatypes.html#identifier","Identifier")</f>
        <v>Identifier</v>
      </c>
      <c r="E28" s="11" t="s">
        <v>57</v>
      </c>
    </row>
    <row r="29" ht="15.75" hidden="1" customHeight="1">
      <c r="A29" s="15" t="s">
        <v>58</v>
      </c>
      <c r="B29" s="5" t="s">
        <v>14</v>
      </c>
      <c r="C29" s="8" t="s">
        <v>4</v>
      </c>
      <c r="D29" s="9" t="str">
        <f>HYPERLINK("http://hl7.org/fhir/stu3/datatypes.html#code","Code")</f>
        <v>Code</v>
      </c>
      <c r="E29" s="16" t="s">
        <v>59</v>
      </c>
    </row>
    <row r="30" ht="15.75" hidden="1" customHeight="1">
      <c r="A30" s="15" t="s">
        <v>60</v>
      </c>
      <c r="B30" s="5" t="s">
        <v>14</v>
      </c>
      <c r="C30" s="8" t="s">
        <v>4</v>
      </c>
      <c r="D30" s="9" t="str">
        <f>HYPERLINK("http://hl7.org/fhir/stu3/datatypes.html#codeableconcept","CodeableConcept")</f>
        <v>CodeableConcept</v>
      </c>
      <c r="E30" s="16" t="s">
        <v>61</v>
      </c>
    </row>
    <row r="31" ht="15.75" hidden="1" customHeight="1">
      <c r="A31" s="15" t="s">
        <v>62</v>
      </c>
      <c r="B31" s="5" t="s">
        <v>26</v>
      </c>
      <c r="C31" s="8" t="s">
        <v>4</v>
      </c>
      <c r="D31" s="9" t="str">
        <f>HYPERLINK("http://hl7.org/fhir/stu3/datatypes.html#coding","Coding")</f>
        <v>Coding</v>
      </c>
      <c r="E31" s="6" t="s">
        <v>63</v>
      </c>
    </row>
    <row r="32" ht="15.75" hidden="1" customHeight="1">
      <c r="A32" s="15" t="s">
        <v>64</v>
      </c>
      <c r="B32" s="5" t="s">
        <v>14</v>
      </c>
      <c r="C32" s="8" t="s">
        <v>4</v>
      </c>
      <c r="D32" s="9" t="str">
        <f>HYPERLINK("http://hl7.org/fhir/stu3/datatypes.html#uri","Uri")</f>
        <v>Uri</v>
      </c>
      <c r="E32" s="6" t="s">
        <v>29</v>
      </c>
    </row>
    <row r="33" ht="15.75" hidden="1" customHeight="1">
      <c r="A33" s="15" t="s">
        <v>65</v>
      </c>
      <c r="B33" s="5" t="s">
        <v>14</v>
      </c>
      <c r="C33" s="8" t="s">
        <v>4</v>
      </c>
      <c r="D33" s="9" t="str">
        <f>HYPERLINK("http://hl7.org/fhir/stu3/datatypes.html#string","String")</f>
        <v>String</v>
      </c>
      <c r="E33" s="6" t="s">
        <v>31</v>
      </c>
    </row>
    <row r="34" ht="15.75" hidden="1" customHeight="1">
      <c r="A34" s="15" t="s">
        <v>66</v>
      </c>
      <c r="B34" s="5" t="s">
        <v>14</v>
      </c>
      <c r="C34" s="8" t="s">
        <v>4</v>
      </c>
      <c r="D34" s="9" t="str">
        <f>HYPERLINK("http://hl7.org/fhir/stu3/datatypes.html#code","Code")</f>
        <v>Code</v>
      </c>
      <c r="E34" s="6" t="s">
        <v>33</v>
      </c>
    </row>
    <row r="35" ht="15.75" hidden="1" customHeight="1">
      <c r="A35" s="15" t="s">
        <v>67</v>
      </c>
      <c r="B35" s="5" t="s">
        <v>14</v>
      </c>
      <c r="C35" s="8" t="s">
        <v>4</v>
      </c>
      <c r="D35" s="9" t="str">
        <f>HYPERLINK("http://hl7.org/fhir/stu3/datatypes.html#string","String")</f>
        <v>String</v>
      </c>
      <c r="E35" s="6" t="s">
        <v>35</v>
      </c>
    </row>
    <row r="36" ht="15.75" hidden="1" customHeight="1">
      <c r="A36" s="15" t="s">
        <v>68</v>
      </c>
      <c r="B36" s="5" t="s">
        <v>14</v>
      </c>
      <c r="C36" s="8" t="s">
        <v>4</v>
      </c>
      <c r="D36" s="9" t="str">
        <f>HYPERLINK("http://hl7.org/fhir/stu3/datatypes.html#boolean","Boolean")</f>
        <v>Boolean</v>
      </c>
      <c r="E36" s="6" t="s">
        <v>37</v>
      </c>
    </row>
    <row r="37" ht="15.75" hidden="1" customHeight="1">
      <c r="A37" s="15" t="s">
        <v>69</v>
      </c>
      <c r="B37" s="5" t="s">
        <v>14</v>
      </c>
      <c r="C37" s="8" t="s">
        <v>4</v>
      </c>
      <c r="D37" s="9" t="str">
        <f>HYPERLINK("http://hl7.org/fhir/stu3/datatypes.html#string","String")</f>
        <v>String</v>
      </c>
      <c r="E37" s="6" t="s">
        <v>70</v>
      </c>
    </row>
    <row r="38" ht="15.75" customHeight="1">
      <c r="A38" s="15" t="s">
        <v>71</v>
      </c>
      <c r="B38" s="5" t="s">
        <v>23</v>
      </c>
      <c r="C38" s="8" t="s">
        <v>1</v>
      </c>
      <c r="D38" s="9" t="str">
        <f>HYPERLINK("http://hl7.org/fhir/stu3/datatypes.html#uri","Uri")</f>
        <v>Uri</v>
      </c>
      <c r="E38" s="11" t="s">
        <v>72</v>
      </c>
    </row>
    <row r="39" ht="15.75" customHeight="1">
      <c r="A39" s="15" t="s">
        <v>73</v>
      </c>
      <c r="B39" s="5" t="s">
        <v>23</v>
      </c>
      <c r="C39" s="8" t="s">
        <v>1</v>
      </c>
      <c r="D39" s="9" t="str">
        <f>HYPERLINK("http://hl7.org/fhir/stu3/datatypes.html#string","String")</f>
        <v>String</v>
      </c>
      <c r="E39" s="11" t="s">
        <v>74</v>
      </c>
    </row>
    <row r="40" ht="15.75" hidden="1" customHeight="1">
      <c r="A40" s="15" t="s">
        <v>75</v>
      </c>
      <c r="B40" s="5" t="s">
        <v>14</v>
      </c>
      <c r="C40" s="8" t="s">
        <v>4</v>
      </c>
      <c r="D40" s="9" t="str">
        <f>HYPERLINK("http://hl7.org/fhir/stu3/datatypes.html#period","Period")</f>
        <v>Period</v>
      </c>
      <c r="E40" s="6" t="s">
        <v>76</v>
      </c>
    </row>
    <row r="41" ht="15.75" hidden="1" customHeight="1">
      <c r="A41" s="15" t="s">
        <v>77</v>
      </c>
      <c r="B41" s="5" t="s">
        <v>14</v>
      </c>
      <c r="C41" s="8" t="s">
        <v>4</v>
      </c>
      <c r="D41" s="9" t="str">
        <f t="shared" ref="D41:D42" si="1">HYPERLINK("http://hl7.org/fhir/stu3/datatypes.html#datetime","dateTime")</f>
        <v>dateTime</v>
      </c>
      <c r="E41" s="6" t="s">
        <v>78</v>
      </c>
    </row>
    <row r="42" ht="15.75" hidden="1" customHeight="1">
      <c r="A42" s="15" t="s">
        <v>79</v>
      </c>
      <c r="B42" s="5" t="s">
        <v>14</v>
      </c>
      <c r="C42" s="8" t="s">
        <v>4</v>
      </c>
      <c r="D42" s="9" t="str">
        <f t="shared" si="1"/>
        <v>dateTime</v>
      </c>
      <c r="E42" s="6" t="s">
        <v>80</v>
      </c>
    </row>
    <row r="43" ht="15.75" customHeight="1">
      <c r="A43" s="15" t="s">
        <v>81</v>
      </c>
      <c r="B43" s="5" t="s">
        <v>14</v>
      </c>
      <c r="C43" s="8" t="s">
        <v>3</v>
      </c>
      <c r="D43" s="17" t="str">
        <f>HYPERLINK("http://hl7.org/fhir/stu3/references.html","Reference")</f>
        <v>Reference</v>
      </c>
      <c r="E43" s="6" t="s">
        <v>82</v>
      </c>
    </row>
    <row r="44" ht="15.75" customHeight="1">
      <c r="A44" s="15"/>
      <c r="B44" s="5"/>
      <c r="C44" s="8" t="s">
        <v>3</v>
      </c>
      <c r="D44" s="18" t="str">
        <f>HYPERLINK("https://fhir.hl7.org.uk/STU3/StructureDefinition/CareConnect-Organization-1","CareConnect-Organization-1")</f>
        <v>CareConnect-Organization-1</v>
      </c>
      <c r="E44" s="6"/>
    </row>
    <row r="45" ht="15.75" customHeight="1">
      <c r="A45" s="15" t="s">
        <v>83</v>
      </c>
      <c r="B45" s="5" t="s">
        <v>14</v>
      </c>
      <c r="C45" s="8" t="s">
        <v>3</v>
      </c>
      <c r="D45" s="9" t="str">
        <f>HYPERLINK("http://hl7.org/fhir/stu3/datatypes.html#string","String")</f>
        <v>String</v>
      </c>
      <c r="E45" s="6" t="s">
        <v>84</v>
      </c>
    </row>
    <row r="46" ht="15.75" customHeight="1">
      <c r="A46" s="15" t="s">
        <v>85</v>
      </c>
      <c r="B46" s="5" t="s">
        <v>14</v>
      </c>
      <c r="C46" s="8" t="s">
        <v>3</v>
      </c>
      <c r="D46" s="9" t="str">
        <f>HYPERLINK("http://hl7.org/fhir/stu3/datatypes.html#identifier","Identifier")</f>
        <v>Identifier</v>
      </c>
      <c r="E46" s="6" t="s">
        <v>86</v>
      </c>
    </row>
    <row r="47" ht="15.75" customHeight="1">
      <c r="A47" s="15" t="s">
        <v>34</v>
      </c>
      <c r="B47" s="5" t="s">
        <v>14</v>
      </c>
      <c r="C47" s="8" t="s">
        <v>3</v>
      </c>
      <c r="D47" s="9" t="str">
        <f>HYPERLINK("http://hl7.org/fhir/stu3/datatypes.html#string","String")</f>
        <v>String</v>
      </c>
      <c r="E47" s="6" t="s">
        <v>87</v>
      </c>
    </row>
    <row r="48" ht="15.75" hidden="1" customHeight="1">
      <c r="A48" s="7" t="s">
        <v>88</v>
      </c>
      <c r="B48" s="5" t="s">
        <v>26</v>
      </c>
      <c r="C48" s="8" t="s">
        <v>4</v>
      </c>
      <c r="D48" s="19" t="str">
        <f>HYPERLINK("http://hl7.org/fhir/stu3/references.html","Reference")</f>
        <v>Reference</v>
      </c>
      <c r="E48" s="6" t="s">
        <v>89</v>
      </c>
    </row>
    <row r="49" ht="15.75" hidden="1" customHeight="1">
      <c r="A49" s="15"/>
      <c r="B49" s="5"/>
      <c r="C49" s="8" t="s">
        <v>4</v>
      </c>
      <c r="D49" s="20" t="str">
        <f>HYPERLINK("http://hl7.org/fhir/stu3/StructureDefinition/PlanDefinition","PlanDefinition")</f>
        <v>PlanDefinition</v>
      </c>
      <c r="E49" s="6"/>
    </row>
    <row r="50" ht="15.75" hidden="1" customHeight="1">
      <c r="A50" s="15"/>
      <c r="B50" s="5"/>
      <c r="C50" s="8" t="s">
        <v>4</v>
      </c>
      <c r="D50" s="20" t="str">
        <f>HYPERLINK("http://hl7.org/fhir/stu3/StructureDefinition/ActivityDefinition","ActivityDefinition")</f>
        <v>ActivityDefinition</v>
      </c>
      <c r="E50" s="6"/>
    </row>
    <row r="51" ht="15.75" hidden="1" customHeight="1">
      <c r="A51" s="15"/>
      <c r="B51" s="5"/>
      <c r="C51" s="8" t="s">
        <v>4</v>
      </c>
      <c r="D51" s="20" t="str">
        <f>HYPERLINK("http://hl7.org/fhir/stu3/StructureDefinition/HealthcareService","HealthcareService")</f>
        <v>HealthcareService</v>
      </c>
      <c r="E51" s="6"/>
    </row>
    <row r="52" ht="15.75" hidden="1" customHeight="1">
      <c r="A52" s="15" t="s">
        <v>90</v>
      </c>
      <c r="B52" s="5" t="s">
        <v>14</v>
      </c>
      <c r="C52" s="8" t="s">
        <v>4</v>
      </c>
      <c r="D52" s="9" t="str">
        <f>HYPERLINK("http://hl7.org/fhir/stu3/datatypes.html#string","String")</f>
        <v>String</v>
      </c>
      <c r="E52" s="6" t="s">
        <v>84</v>
      </c>
    </row>
    <row r="53" ht="15.75" hidden="1" customHeight="1">
      <c r="A53" s="15" t="s">
        <v>91</v>
      </c>
      <c r="B53" s="5" t="s">
        <v>14</v>
      </c>
      <c r="C53" s="8" t="s">
        <v>4</v>
      </c>
      <c r="D53" s="9" t="str">
        <f>HYPERLINK("http://hl7.org/fhir/stu3/datatypes.html#identifier","Identifier")</f>
        <v>Identifier</v>
      </c>
      <c r="E53" s="6" t="s">
        <v>86</v>
      </c>
    </row>
    <row r="54" ht="15.75" hidden="1" customHeight="1">
      <c r="A54" s="15" t="s">
        <v>92</v>
      </c>
      <c r="B54" s="5" t="s">
        <v>14</v>
      </c>
      <c r="C54" s="8" t="s">
        <v>4</v>
      </c>
      <c r="D54" s="9" t="str">
        <f>HYPERLINK("http://hl7.org/fhir/stu3/datatypes.html#string","String")</f>
        <v>String</v>
      </c>
      <c r="E54" s="6" t="s">
        <v>87</v>
      </c>
    </row>
    <row r="55" ht="15.75" hidden="1" customHeight="1">
      <c r="A55" s="7" t="s">
        <v>93</v>
      </c>
      <c r="B55" s="5" t="s">
        <v>26</v>
      </c>
      <c r="C55" s="8" t="s">
        <v>4</v>
      </c>
      <c r="D55" s="19" t="str">
        <f>HYPERLINK("http://hl7.org/fhir/stu3/references.html","Reference")</f>
        <v>Reference</v>
      </c>
      <c r="E55" s="6" t="s">
        <v>94</v>
      </c>
    </row>
    <row r="56" ht="15.75" hidden="1" customHeight="1">
      <c r="A56" s="15"/>
      <c r="B56" s="5"/>
      <c r="C56" s="8" t="s">
        <v>4</v>
      </c>
      <c r="D56" s="20" t="str">
        <f>HYPERLINK("http://hl7.org/fhir/stu3/StructureDefinition/CarePlan","CarePlan")</f>
        <v>CarePlan</v>
      </c>
      <c r="E56" s="6"/>
    </row>
    <row r="57" ht="15.75" hidden="1" customHeight="1">
      <c r="A57" s="15"/>
      <c r="B57" s="5"/>
      <c r="C57" s="8" t="s">
        <v>4</v>
      </c>
      <c r="D57" s="20" t="str">
        <f>HYPERLINK("http://hl7.org/fhir/stu3/StructureDefinition/ProcedureRequest","ProcedureRequest")</f>
        <v>ProcedureRequest</v>
      </c>
      <c r="E57" s="6"/>
    </row>
    <row r="58" ht="15.75" hidden="1" customHeight="1">
      <c r="A58" s="15"/>
      <c r="B58" s="5"/>
      <c r="C58" s="8" t="s">
        <v>4</v>
      </c>
      <c r="D58" s="20" t="str">
        <f>HYPERLINK("http://hl7.org/fhir/stu3/StructureDefinition/ReferralRequest","ReferralRequest")</f>
        <v>ReferralRequest</v>
      </c>
      <c r="E58" s="6"/>
    </row>
    <row r="59" ht="15.75" hidden="1" customHeight="1">
      <c r="A59" s="15" t="s">
        <v>90</v>
      </c>
      <c r="B59" s="5" t="s">
        <v>14</v>
      </c>
      <c r="C59" s="8" t="s">
        <v>4</v>
      </c>
      <c r="D59" s="9" t="str">
        <f>HYPERLINK("http://hl7.org/fhir/stu3/datatypes.html#string","String")</f>
        <v>String</v>
      </c>
      <c r="E59" s="6" t="s">
        <v>84</v>
      </c>
    </row>
    <row r="60" ht="15.75" hidden="1" customHeight="1">
      <c r="A60" s="15" t="s">
        <v>91</v>
      </c>
      <c r="B60" s="5" t="s">
        <v>14</v>
      </c>
      <c r="C60" s="8" t="s">
        <v>4</v>
      </c>
      <c r="D60" s="9" t="str">
        <f>HYPERLINK("http://hl7.org/fhir/stu3/datatypes.html#identifier","Identifier")</f>
        <v>Identifier</v>
      </c>
      <c r="E60" s="6" t="s">
        <v>86</v>
      </c>
    </row>
    <row r="61" ht="15.75" hidden="1" customHeight="1">
      <c r="A61" s="15" t="s">
        <v>92</v>
      </c>
      <c r="B61" s="5" t="s">
        <v>14</v>
      </c>
      <c r="C61" s="8" t="s">
        <v>4</v>
      </c>
      <c r="D61" s="9" t="str">
        <f>HYPERLINK("http://hl7.org/fhir/stu3/datatypes.html#string","String")</f>
        <v>String</v>
      </c>
      <c r="E61" s="6" t="s">
        <v>87</v>
      </c>
    </row>
    <row r="62" ht="15.75" customHeight="1">
      <c r="A62" s="7" t="s">
        <v>95</v>
      </c>
      <c r="B62" s="5" t="s">
        <v>26</v>
      </c>
      <c r="C62" s="8" t="s">
        <v>2</v>
      </c>
      <c r="D62" s="19" t="str">
        <f>HYPERLINK("http://hl7.org/fhir/stu3/references.html","Reference")</f>
        <v>Reference</v>
      </c>
      <c r="E62" s="6" t="s">
        <v>96</v>
      </c>
    </row>
    <row r="63" ht="15.75" hidden="1" customHeight="1">
      <c r="A63" s="15"/>
      <c r="B63" s="5"/>
      <c r="C63" s="8" t="s">
        <v>4</v>
      </c>
      <c r="D63" s="20" t="str">
        <f>HYPERLINK("http://hl7.org/fhir/stu3/StructureDefinition/MedicationAdministration","MedicationAdministration")</f>
        <v>MedicationAdministration</v>
      </c>
      <c r="E63" s="6"/>
    </row>
    <row r="64" ht="15.75" hidden="1" customHeight="1">
      <c r="A64" s="15"/>
      <c r="B64" s="5"/>
      <c r="C64" s="8" t="s">
        <v>4</v>
      </c>
      <c r="D64" s="20" t="str">
        <f>HYPERLINK("https://fhir.hl7.org.uk/STU3/StructureDefinition/CareConnect-Procedure-1","CareConnect-Procedure-1")</f>
        <v>CareConnect-Procedure-1</v>
      </c>
      <c r="E64" s="6"/>
    </row>
    <row r="65" ht="15.75" customHeight="1">
      <c r="A65" s="15"/>
      <c r="B65" s="5"/>
      <c r="C65" s="8" t="s">
        <v>2</v>
      </c>
      <c r="D65" s="20" t="str">
        <f>HYPERLINK("https://fhir.hl7.org.uk/STU3/StructureDefinition/CareConnect-Observation-1","CareConnect-Observation-1")</f>
        <v>CareConnect-Observation-1</v>
      </c>
      <c r="E65" s="6"/>
    </row>
    <row r="66" ht="15.75" customHeight="1">
      <c r="A66" s="15" t="s">
        <v>90</v>
      </c>
      <c r="B66" s="5" t="s">
        <v>14</v>
      </c>
      <c r="C66" s="8" t="s">
        <v>2</v>
      </c>
      <c r="D66" s="9" t="str">
        <f>HYPERLINK("http://hl7.org/fhir/stu3/datatypes.html#string","String")</f>
        <v>String</v>
      </c>
      <c r="E66" s="6" t="s">
        <v>84</v>
      </c>
    </row>
    <row r="67" ht="15.75" customHeight="1">
      <c r="A67" s="15" t="s">
        <v>91</v>
      </c>
      <c r="B67" s="5" t="s">
        <v>14</v>
      </c>
      <c r="C67" s="8" t="s">
        <v>3</v>
      </c>
      <c r="D67" s="9" t="str">
        <f>HYPERLINK("http://hl7.org/fhir/stu3/datatypes.html#identifier","Identifier")</f>
        <v>Identifier</v>
      </c>
      <c r="E67" s="6" t="s">
        <v>86</v>
      </c>
    </row>
    <row r="68" ht="15.75" customHeight="1">
      <c r="A68" s="15" t="s">
        <v>92</v>
      </c>
      <c r="B68" s="5" t="s">
        <v>14</v>
      </c>
      <c r="C68" s="8" t="s">
        <v>3</v>
      </c>
      <c r="D68" s="9" t="str">
        <f>HYPERLINK("http://hl7.org/fhir/stu3/datatypes.html#string","String")</f>
        <v>String</v>
      </c>
      <c r="E68" s="6" t="s">
        <v>87</v>
      </c>
    </row>
    <row r="69" ht="15.75" customHeight="1">
      <c r="A69" s="7" t="s">
        <v>97</v>
      </c>
      <c r="B69" s="5" t="s">
        <v>23</v>
      </c>
      <c r="C69" s="21" t="s">
        <v>1</v>
      </c>
      <c r="D69" s="9" t="str">
        <f>HYPERLINK("http://hl7.org/fhir/stu3/datatypes.html#code","Code")</f>
        <v>Code</v>
      </c>
      <c r="E69" s="6" t="s">
        <v>98</v>
      </c>
    </row>
    <row r="70" ht="15.75" customHeight="1">
      <c r="A70" s="7" t="s">
        <v>99</v>
      </c>
      <c r="B70" s="5" t="s">
        <v>14</v>
      </c>
      <c r="C70" s="8" t="s">
        <v>3</v>
      </c>
      <c r="D70" s="9" t="str">
        <f>HYPERLINK("http://hl7.org/fhir/stu3/datatypes.html#boolean","Boolean")</f>
        <v>Boolean</v>
      </c>
      <c r="E70" s="6" t="s">
        <v>100</v>
      </c>
    </row>
    <row r="71" ht="15.75" customHeight="1">
      <c r="A71" s="7" t="s">
        <v>101</v>
      </c>
      <c r="B71" s="5" t="s">
        <v>14</v>
      </c>
      <c r="C71" s="8" t="s">
        <v>3</v>
      </c>
      <c r="D71" s="9" t="str">
        <f>HYPERLINK("http://hl7.org/fhir/stu3/datatypes.html#codeableconcept","CodeableConcept")</f>
        <v>CodeableConcept</v>
      </c>
      <c r="E71" s="6" t="s">
        <v>102</v>
      </c>
    </row>
    <row r="72" ht="15.75" customHeight="1">
      <c r="A72" s="7" t="s">
        <v>103</v>
      </c>
      <c r="B72" s="5" t="s">
        <v>26</v>
      </c>
      <c r="C72" s="8" t="s">
        <v>3</v>
      </c>
      <c r="D72" s="9" t="str">
        <f>HYPERLINK("http://hl7.org/fhir/stu3/datatypes.html#coding","Coding")</f>
        <v>Coding</v>
      </c>
      <c r="E72" s="6" t="s">
        <v>63</v>
      </c>
    </row>
    <row r="73" ht="15.75" customHeight="1">
      <c r="A73" s="7" t="s">
        <v>28</v>
      </c>
      <c r="B73" s="5" t="s">
        <v>14</v>
      </c>
      <c r="C73" s="8" t="s">
        <v>3</v>
      </c>
      <c r="D73" s="9" t="str">
        <f>HYPERLINK("http://hl7.org/fhir/stu3/datatypes.html#uri","Uri")</f>
        <v>Uri</v>
      </c>
      <c r="E73" s="6" t="s">
        <v>29</v>
      </c>
    </row>
    <row r="74" ht="15.75" hidden="1" customHeight="1">
      <c r="A74" s="7" t="s">
        <v>30</v>
      </c>
      <c r="B74" s="5" t="s">
        <v>14</v>
      </c>
      <c r="C74" s="8" t="s">
        <v>4</v>
      </c>
      <c r="D74" s="9" t="str">
        <f>HYPERLINK("http://hl7.org/fhir/stu3/datatypes.html#string","String")</f>
        <v>String</v>
      </c>
      <c r="E74" s="6" t="s">
        <v>31</v>
      </c>
    </row>
    <row r="75" ht="15.75" customHeight="1">
      <c r="A75" s="7" t="s">
        <v>32</v>
      </c>
      <c r="B75" s="5" t="s">
        <v>14</v>
      </c>
      <c r="C75" s="8" t="s">
        <v>3</v>
      </c>
      <c r="D75" s="9" t="str">
        <f>HYPERLINK("http://hl7.org/fhir/stu3/datatypes.html#code","Code")</f>
        <v>Code</v>
      </c>
      <c r="E75" s="6" t="s">
        <v>33</v>
      </c>
    </row>
    <row r="76" ht="15.75" customHeight="1">
      <c r="A76" s="7" t="s">
        <v>34</v>
      </c>
      <c r="B76" s="5" t="s">
        <v>14</v>
      </c>
      <c r="C76" s="8" t="s">
        <v>3</v>
      </c>
      <c r="D76" s="9" t="str">
        <f>HYPERLINK("http://hl7.org/fhir/stu3/datatypes.html#string","String")</f>
        <v>String</v>
      </c>
      <c r="E76" s="6" t="s">
        <v>35</v>
      </c>
    </row>
    <row r="77" ht="15.75" customHeight="1">
      <c r="A77" s="7" t="s">
        <v>36</v>
      </c>
      <c r="B77" s="5" t="s">
        <v>14</v>
      </c>
      <c r="C77" s="8" t="s">
        <v>3</v>
      </c>
      <c r="D77" s="9" t="str">
        <f>HYPERLINK("http://hl7.org/fhir/stu3/datatypes.html#boolean","Boolean")</f>
        <v>Boolean</v>
      </c>
      <c r="E77" s="6" t="s">
        <v>37</v>
      </c>
    </row>
    <row r="78" ht="15.75" customHeight="1">
      <c r="A78" s="7" t="s">
        <v>104</v>
      </c>
      <c r="B78" s="5" t="s">
        <v>14</v>
      </c>
      <c r="C78" s="8" t="s">
        <v>3</v>
      </c>
      <c r="D78" s="9" t="str">
        <f>HYPERLINK("http://hl7.org/fhir/stu3/datatypes.html#string","String")</f>
        <v>String</v>
      </c>
      <c r="E78" s="6" t="s">
        <v>70</v>
      </c>
    </row>
    <row r="79" ht="15.75" customHeight="1">
      <c r="A79" s="7" t="s">
        <v>105</v>
      </c>
      <c r="B79" s="5" t="s">
        <v>14</v>
      </c>
      <c r="C79" s="8" t="s">
        <v>3</v>
      </c>
      <c r="D79" s="9" t="str">
        <f>HYPERLINK("http://hl7.org/fhir/stu3/datatypes.html#codeableconcept","CodeableConcept")</f>
        <v>CodeableConcept</v>
      </c>
      <c r="E79" s="6" t="s">
        <v>106</v>
      </c>
    </row>
    <row r="80" ht="15.75" customHeight="1">
      <c r="A80" s="7" t="s">
        <v>103</v>
      </c>
      <c r="B80" s="5" t="s">
        <v>26</v>
      </c>
      <c r="C80" s="8" t="s">
        <v>3</v>
      </c>
      <c r="D80" s="9" t="str">
        <f>HYPERLINK("http://hl7.org/fhir/stu3/datatypes.html#coding","Coding")</f>
        <v>Coding</v>
      </c>
      <c r="E80" s="6" t="s">
        <v>63</v>
      </c>
    </row>
    <row r="81" ht="15.75" customHeight="1">
      <c r="A81" s="7" t="s">
        <v>28</v>
      </c>
      <c r="B81" s="5" t="s">
        <v>14</v>
      </c>
      <c r="C81" s="8" t="s">
        <v>3</v>
      </c>
      <c r="D81" s="9" t="str">
        <f>HYPERLINK("http://hl7.org/fhir/stu3/datatypes.html#uri","Uri")</f>
        <v>Uri</v>
      </c>
      <c r="E81" s="6" t="s">
        <v>29</v>
      </c>
    </row>
    <row r="82" ht="15.75" hidden="1" customHeight="1">
      <c r="A82" s="7" t="s">
        <v>30</v>
      </c>
      <c r="B82" s="5" t="s">
        <v>14</v>
      </c>
      <c r="C82" s="8" t="s">
        <v>4</v>
      </c>
      <c r="D82" s="9" t="str">
        <f>HYPERLINK("http://hl7.org/fhir/stu3/datatypes.html#string","String")</f>
        <v>String</v>
      </c>
      <c r="E82" s="6" t="s">
        <v>31</v>
      </c>
    </row>
    <row r="83" ht="15.75" customHeight="1">
      <c r="A83" s="7" t="s">
        <v>32</v>
      </c>
      <c r="B83" s="5" t="s">
        <v>14</v>
      </c>
      <c r="C83" s="8" t="s">
        <v>3</v>
      </c>
      <c r="D83" s="9" t="str">
        <f>HYPERLINK("http://hl7.org/fhir/stu3/datatypes.html#code","Code")</f>
        <v>Code</v>
      </c>
      <c r="E83" s="6" t="s">
        <v>33</v>
      </c>
    </row>
    <row r="84" ht="15.75" customHeight="1">
      <c r="A84" s="7" t="s">
        <v>34</v>
      </c>
      <c r="B84" s="5" t="s">
        <v>14</v>
      </c>
      <c r="C84" s="8" t="s">
        <v>3</v>
      </c>
      <c r="D84" s="9" t="str">
        <f>HYPERLINK("http://hl7.org/fhir/stu3/datatypes.html#string","String")</f>
        <v>String</v>
      </c>
      <c r="E84" s="6" t="s">
        <v>35</v>
      </c>
    </row>
    <row r="85" ht="15.75" customHeight="1">
      <c r="A85" s="7" t="s">
        <v>36</v>
      </c>
      <c r="B85" s="5" t="s">
        <v>14</v>
      </c>
      <c r="C85" s="8" t="s">
        <v>3</v>
      </c>
      <c r="D85" s="9" t="str">
        <f>HYPERLINK("http://hl7.org/fhir/stu3/datatypes.html#boolean","Boolean")</f>
        <v>Boolean</v>
      </c>
      <c r="E85" s="6" t="s">
        <v>37</v>
      </c>
    </row>
    <row r="86" ht="15.75" customHeight="1">
      <c r="A86" s="7" t="s">
        <v>104</v>
      </c>
      <c r="B86" s="5" t="s">
        <v>14</v>
      </c>
      <c r="C86" s="8" t="s">
        <v>3</v>
      </c>
      <c r="D86" s="9" t="str">
        <f>HYPERLINK("http://hl7.org/fhir/stu3/datatypes.html#string","String")</f>
        <v>String</v>
      </c>
      <c r="E86" s="6" t="s">
        <v>70</v>
      </c>
    </row>
    <row r="87" ht="15.75" customHeight="1">
      <c r="A87" s="7" t="s">
        <v>107</v>
      </c>
      <c r="B87" s="10" t="s">
        <v>14</v>
      </c>
      <c r="C87" s="8" t="s">
        <v>2</v>
      </c>
      <c r="D87" s="9" t="str">
        <f>HYPERLINK("http://hl7.org/fhir/stu3/datatypes.html#codeableconcept","CodeableConcept")</f>
        <v>CodeableConcept</v>
      </c>
      <c r="E87" s="11" t="s">
        <v>108</v>
      </c>
    </row>
    <row r="88" ht="15.75" customHeight="1">
      <c r="A88" s="7" t="s">
        <v>103</v>
      </c>
      <c r="B88" s="5" t="s">
        <v>26</v>
      </c>
      <c r="C88" s="8" t="s">
        <v>3</v>
      </c>
      <c r="D88" s="9" t="str">
        <f t="shared" ref="D88:D89" si="2">HYPERLINK("http://hl7.org/fhir/stu3/datatypes.html#coding","Coding")</f>
        <v>Coding</v>
      </c>
      <c r="E88" s="6" t="s">
        <v>109</v>
      </c>
    </row>
    <row r="89" ht="15.75" customHeight="1">
      <c r="A89" s="7" t="s">
        <v>110</v>
      </c>
      <c r="B89" s="10" t="s">
        <v>14</v>
      </c>
      <c r="C89" s="8" t="s">
        <v>2</v>
      </c>
      <c r="D89" s="9" t="str">
        <f t="shared" si="2"/>
        <v>Coding</v>
      </c>
      <c r="E89" s="11" t="s">
        <v>111</v>
      </c>
    </row>
    <row r="90" ht="15.75" customHeight="1">
      <c r="A90" s="7" t="s">
        <v>112</v>
      </c>
      <c r="B90" s="5" t="s">
        <v>14</v>
      </c>
      <c r="C90" s="8" t="s">
        <v>3</v>
      </c>
      <c r="D90" s="13" t="str">
        <f>HYPERLINK("https://fhir.hl7.org.uk/STU3/StructureDefinition/Extension-coding-sctdescid","Extension-coding-sctdescid")</f>
        <v>Extension-coding-sctdescid</v>
      </c>
      <c r="E90" s="12" t="s">
        <v>113</v>
      </c>
    </row>
    <row r="91" ht="15.75" customHeight="1">
      <c r="A91" s="7" t="s">
        <v>28</v>
      </c>
      <c r="B91" s="5" t="s">
        <v>23</v>
      </c>
      <c r="C91" s="8" t="s">
        <v>1</v>
      </c>
      <c r="D91" s="9" t="str">
        <f>HYPERLINK("http://hl7.org/fhir/stu3/datatypes.html#uri","Uri")</f>
        <v>Uri</v>
      </c>
      <c r="E91" s="6" t="s">
        <v>114</v>
      </c>
    </row>
    <row r="92" ht="15.75" hidden="1" customHeight="1">
      <c r="A92" s="7" t="s">
        <v>30</v>
      </c>
      <c r="B92" s="5" t="s">
        <v>14</v>
      </c>
      <c r="C92" s="8" t="s">
        <v>4</v>
      </c>
      <c r="D92" s="9" t="str">
        <f>HYPERLINK("http://hl7.org/fhir/stu3/datatypes.html#string","String")</f>
        <v>String</v>
      </c>
      <c r="E92" s="6" t="s">
        <v>31</v>
      </c>
    </row>
    <row r="93" ht="15.75" customHeight="1">
      <c r="A93" s="7" t="s">
        <v>32</v>
      </c>
      <c r="B93" s="5" t="s">
        <v>23</v>
      </c>
      <c r="C93" s="8" t="s">
        <v>1</v>
      </c>
      <c r="D93" s="9" t="str">
        <f>HYPERLINK("http://hl7.org/fhir/stu3/datatypes.html#code","Code")</f>
        <v>Code</v>
      </c>
      <c r="E93" s="6" t="s">
        <v>33</v>
      </c>
    </row>
    <row r="94" ht="15.75" customHeight="1">
      <c r="A94" s="7" t="s">
        <v>34</v>
      </c>
      <c r="B94" s="5" t="s">
        <v>23</v>
      </c>
      <c r="C94" s="8" t="s">
        <v>1</v>
      </c>
      <c r="D94" s="9" t="str">
        <f>HYPERLINK("http://hl7.org/fhir/stu3/datatypes.html#string","String")</f>
        <v>String</v>
      </c>
      <c r="E94" s="6" t="s">
        <v>35</v>
      </c>
    </row>
    <row r="95" ht="15.75" customHeight="1">
      <c r="A95" s="7" t="s">
        <v>36</v>
      </c>
      <c r="B95" s="5" t="s">
        <v>14</v>
      </c>
      <c r="C95" s="8" t="s">
        <v>3</v>
      </c>
      <c r="D95" s="9" t="str">
        <f>HYPERLINK("http://hl7.org/fhir/stu3/datatypes.html#boolean","Boolean")</f>
        <v>Boolean</v>
      </c>
      <c r="E95" s="6" t="s">
        <v>37</v>
      </c>
    </row>
    <row r="96" ht="15.75" hidden="1" customHeight="1">
      <c r="A96" s="7" t="s">
        <v>104</v>
      </c>
      <c r="B96" s="5" t="s">
        <v>14</v>
      </c>
      <c r="C96" s="8" t="s">
        <v>4</v>
      </c>
      <c r="D96" s="9" t="str">
        <f>HYPERLINK("http://hl7.org/fhir/stu3/datatypes.html#string","String")</f>
        <v>String</v>
      </c>
      <c r="E96" s="6" t="s">
        <v>70</v>
      </c>
    </row>
    <row r="97" ht="15.75" customHeight="1">
      <c r="A97" s="7" t="s">
        <v>115</v>
      </c>
      <c r="B97" s="5" t="s">
        <v>23</v>
      </c>
      <c r="C97" s="21" t="s">
        <v>1</v>
      </c>
      <c r="D97" s="19" t="str">
        <f>HYPERLINK("http://hl7.org/fhir/stu3/references.html","Reference")</f>
        <v>Reference</v>
      </c>
      <c r="E97" s="6" t="s">
        <v>116</v>
      </c>
    </row>
    <row r="98" ht="15.75" hidden="1" customHeight="1">
      <c r="A98" s="15"/>
      <c r="B98" s="5"/>
      <c r="C98" s="8" t="s">
        <v>4</v>
      </c>
      <c r="D98" s="20" t="str">
        <f>HYPERLINK("http://hl7.org/fhir/stu3/StructureDefinition/Group","Group")</f>
        <v>Group</v>
      </c>
      <c r="E98" s="6"/>
    </row>
    <row r="99" ht="15.75" customHeight="1">
      <c r="A99" s="15"/>
      <c r="B99" s="5"/>
      <c r="C99" s="8" t="s">
        <v>1</v>
      </c>
      <c r="D99" s="22" t="str">
        <f>HYPERLINK("https://fhir.hl7.org.uk/STU3/StructureDefinition/CareConnect-Patient-1","CareConnect-Patient-1")</f>
        <v>CareConnect-Patient-1</v>
      </c>
      <c r="E99" s="6"/>
    </row>
    <row r="100" ht="15.75" customHeight="1">
      <c r="A100" s="15" t="s">
        <v>90</v>
      </c>
      <c r="B100" s="10" t="s">
        <v>23</v>
      </c>
      <c r="C100" s="8" t="s">
        <v>1</v>
      </c>
      <c r="D100" s="9" t="str">
        <f>HYPERLINK("http://hl7.org/fhir/stu3/datatypes.html#string","String")</f>
        <v>String</v>
      </c>
      <c r="E100" s="6" t="s">
        <v>84</v>
      </c>
    </row>
    <row r="101" ht="15.75" customHeight="1">
      <c r="A101" s="15" t="s">
        <v>91</v>
      </c>
      <c r="B101" s="5" t="s">
        <v>14</v>
      </c>
      <c r="C101" s="8" t="s">
        <v>3</v>
      </c>
      <c r="D101" s="9" t="str">
        <f>HYPERLINK("http://hl7.org/fhir/stu3/datatypes.html#identifier","Identifier")</f>
        <v>Identifier</v>
      </c>
      <c r="E101" s="6" t="s">
        <v>86</v>
      </c>
    </row>
    <row r="102" ht="15.75" customHeight="1">
      <c r="A102" s="15" t="s">
        <v>92</v>
      </c>
      <c r="B102" s="5" t="s">
        <v>14</v>
      </c>
      <c r="C102" s="8" t="s">
        <v>3</v>
      </c>
      <c r="D102" s="9" t="str">
        <f>HYPERLINK("http://hl7.org/fhir/stu3/datatypes.html#string","String")</f>
        <v>String</v>
      </c>
      <c r="E102" s="6" t="s">
        <v>87</v>
      </c>
    </row>
    <row r="103" ht="15.75" customHeight="1">
      <c r="A103" s="7" t="s">
        <v>117</v>
      </c>
      <c r="B103" s="5" t="s">
        <v>14</v>
      </c>
      <c r="C103" s="8" t="s">
        <v>3</v>
      </c>
      <c r="D103" s="19" t="str">
        <f>HYPERLINK("http://hl7.org/fhir/stu3/references.html","Reference")</f>
        <v>Reference</v>
      </c>
      <c r="E103" s="6" t="s">
        <v>118</v>
      </c>
    </row>
    <row r="104" ht="15.75" hidden="1" customHeight="1">
      <c r="A104" s="15"/>
      <c r="B104" s="5"/>
      <c r="C104" s="8" t="s">
        <v>4</v>
      </c>
      <c r="D104" s="20" t="str">
        <f>HYPERLINK("http://hl7.org/fhir/stu3/StructureDefinition/EpisodeOfCare","EpisodeOfCare")</f>
        <v>EpisodeOfCare</v>
      </c>
      <c r="E104" s="6"/>
    </row>
    <row r="105" ht="15.75" customHeight="1">
      <c r="A105" s="15"/>
      <c r="B105" s="5"/>
      <c r="C105" s="8" t="s">
        <v>3</v>
      </c>
      <c r="D105" s="20" t="str">
        <f>HYPERLINK("https://fhir.hl7.org.uk/STU3/StructureDefinition/CareConnect-Encounter-1","CareConnect-Encounter-1")</f>
        <v>CareConnect-Encounter-1</v>
      </c>
      <c r="E105" s="6"/>
    </row>
    <row r="106" ht="15.75" customHeight="1">
      <c r="A106" s="15" t="s">
        <v>90</v>
      </c>
      <c r="B106" s="5" t="s">
        <v>14</v>
      </c>
      <c r="C106" s="8" t="s">
        <v>3</v>
      </c>
      <c r="D106" s="9" t="str">
        <f>HYPERLINK("http://hl7.org/fhir/stu3/datatypes.html#string","String")</f>
        <v>String</v>
      </c>
      <c r="E106" s="6" t="s">
        <v>84</v>
      </c>
    </row>
    <row r="107" ht="15.75" customHeight="1">
      <c r="A107" s="15" t="s">
        <v>91</v>
      </c>
      <c r="B107" s="5" t="s">
        <v>14</v>
      </c>
      <c r="C107" s="8" t="s">
        <v>3</v>
      </c>
      <c r="D107" s="9" t="str">
        <f>HYPERLINK("http://hl7.org/fhir/stu3/datatypes.html#identifier","Identifier")</f>
        <v>Identifier</v>
      </c>
      <c r="E107" s="6" t="s">
        <v>86</v>
      </c>
    </row>
    <row r="108" ht="15.75" customHeight="1">
      <c r="A108" s="15" t="s">
        <v>92</v>
      </c>
      <c r="B108" s="5" t="s">
        <v>14</v>
      </c>
      <c r="C108" s="8" t="s">
        <v>3</v>
      </c>
      <c r="D108" s="9" t="str">
        <f>HYPERLINK("http://hl7.org/fhir/stu3/datatypes.html#string","String")</f>
        <v>String</v>
      </c>
      <c r="E108" s="6" t="s">
        <v>87</v>
      </c>
    </row>
    <row r="109" ht="15.75" customHeight="1">
      <c r="A109" s="7" t="s">
        <v>119</v>
      </c>
      <c r="B109" s="10" t="s">
        <v>23</v>
      </c>
      <c r="C109" s="8" t="s">
        <v>1</v>
      </c>
      <c r="D109" s="9" t="str">
        <f>HYPERLINK("http://hl7.org/fhir/stu3/datatypes.html#datetime","dateTime")</f>
        <v>dateTime</v>
      </c>
      <c r="E109" s="11" t="s">
        <v>120</v>
      </c>
    </row>
    <row r="110" ht="15.75" customHeight="1">
      <c r="A110" s="7"/>
      <c r="B110" s="5"/>
      <c r="C110" s="8" t="s">
        <v>3</v>
      </c>
      <c r="D110" s="9" t="str">
        <f>HYPERLINK("http://hl7.org/fhir/stu3/datatypes.html#period","Period")</f>
        <v>Period</v>
      </c>
      <c r="E110" s="6"/>
    </row>
    <row r="111" ht="15.75" customHeight="1">
      <c r="A111" s="7" t="s">
        <v>121</v>
      </c>
      <c r="B111" s="10" t="s">
        <v>14</v>
      </c>
      <c r="C111" s="8" t="s">
        <v>2</v>
      </c>
      <c r="D111" s="9" t="str">
        <f>HYPERLINK("http://hl7.org/fhir/stu3/backboneelement.html","BackboneElement")</f>
        <v>BackboneElement</v>
      </c>
      <c r="E111" s="6" t="s">
        <v>122</v>
      </c>
    </row>
    <row r="112" ht="15.75" hidden="1" customHeight="1">
      <c r="A112" s="7" t="s">
        <v>123</v>
      </c>
      <c r="B112" s="5" t="s">
        <v>26</v>
      </c>
      <c r="C112" s="8" t="s">
        <v>4</v>
      </c>
      <c r="D112" s="9" t="str">
        <f>HYPERLINK("http://hl7.org/fhir/stu3/extensibility.html#Extension","Extension")</f>
        <v>Extension</v>
      </c>
      <c r="E112" s="6" t="s">
        <v>124</v>
      </c>
    </row>
    <row r="113" ht="15.75" customHeight="1">
      <c r="A113" s="7" t="s">
        <v>125</v>
      </c>
      <c r="B113" s="5" t="s">
        <v>14</v>
      </c>
      <c r="C113" s="8" t="s">
        <v>3</v>
      </c>
      <c r="D113" s="9" t="str">
        <f>HYPERLINK("http://hl7.org/fhir/stu3/datatypes.html#codeableconcept","CodeableConcept")</f>
        <v>CodeableConcept</v>
      </c>
      <c r="E113" s="6" t="s">
        <v>126</v>
      </c>
    </row>
    <row r="114" ht="15.75" customHeight="1">
      <c r="A114" s="7" t="s">
        <v>62</v>
      </c>
      <c r="B114" s="5" t="s">
        <v>26</v>
      </c>
      <c r="C114" s="8" t="s">
        <v>3</v>
      </c>
      <c r="D114" s="9" t="str">
        <f>HYPERLINK("http://hl7.org/fhir/stu3/datatypes.html#coding","Coding")</f>
        <v>Coding</v>
      </c>
      <c r="E114" s="6" t="s">
        <v>63</v>
      </c>
    </row>
    <row r="115" ht="15.75" customHeight="1">
      <c r="A115" s="7" t="s">
        <v>64</v>
      </c>
      <c r="B115" s="5" t="s">
        <v>14</v>
      </c>
      <c r="C115" s="8" t="s">
        <v>3</v>
      </c>
      <c r="D115" s="9" t="str">
        <f>HYPERLINK("http://hl7.org/fhir/stu3/datatypes.html#uri","Uri")</f>
        <v>Uri</v>
      </c>
      <c r="E115" s="6" t="s">
        <v>29</v>
      </c>
    </row>
    <row r="116" ht="15.75" hidden="1" customHeight="1">
      <c r="A116" s="7" t="s">
        <v>65</v>
      </c>
      <c r="B116" s="5" t="s">
        <v>14</v>
      </c>
      <c r="C116" s="8" t="s">
        <v>4</v>
      </c>
      <c r="D116" s="9" t="str">
        <f>HYPERLINK("http://hl7.org/fhir/stu3/datatypes.html#string","String")</f>
        <v>String</v>
      </c>
      <c r="E116" s="6" t="s">
        <v>31</v>
      </c>
    </row>
    <row r="117" ht="15.75" customHeight="1">
      <c r="A117" s="7" t="s">
        <v>66</v>
      </c>
      <c r="B117" s="5" t="s">
        <v>14</v>
      </c>
      <c r="C117" s="8" t="s">
        <v>3</v>
      </c>
      <c r="D117" s="9" t="str">
        <f>HYPERLINK("http://hl7.org/fhir/stu3/datatypes.html#code","Code")</f>
        <v>Code</v>
      </c>
      <c r="E117" s="6" t="s">
        <v>33</v>
      </c>
    </row>
    <row r="118" ht="15.75" customHeight="1">
      <c r="A118" s="7" t="s">
        <v>67</v>
      </c>
      <c r="B118" s="5" t="s">
        <v>14</v>
      </c>
      <c r="C118" s="8" t="s">
        <v>3</v>
      </c>
      <c r="D118" s="9" t="str">
        <f>HYPERLINK("http://hl7.org/fhir/stu3/datatypes.html#string","String")</f>
        <v>String</v>
      </c>
      <c r="E118" s="6" t="s">
        <v>35</v>
      </c>
    </row>
    <row r="119" ht="15.75" customHeight="1">
      <c r="A119" s="7" t="s">
        <v>68</v>
      </c>
      <c r="B119" s="5" t="s">
        <v>14</v>
      </c>
      <c r="C119" s="8" t="s">
        <v>3</v>
      </c>
      <c r="D119" s="9" t="str">
        <f>HYPERLINK("http://hl7.org/fhir/stu3/datatypes.html#boolean","Boolean")</f>
        <v>Boolean</v>
      </c>
      <c r="E119" s="6" t="s">
        <v>37</v>
      </c>
    </row>
    <row r="120" ht="15.75" customHeight="1">
      <c r="A120" s="7" t="s">
        <v>69</v>
      </c>
      <c r="B120" s="5" t="s">
        <v>14</v>
      </c>
      <c r="C120" s="8" t="s">
        <v>3</v>
      </c>
      <c r="D120" s="9" t="str">
        <f>HYPERLINK("http://hl7.org/fhir/stu3/datatypes.html#string","String")</f>
        <v>String</v>
      </c>
      <c r="E120" s="6" t="s">
        <v>70</v>
      </c>
    </row>
    <row r="121" ht="15.75" customHeight="1">
      <c r="A121" s="7" t="s">
        <v>127</v>
      </c>
      <c r="B121" s="5" t="s">
        <v>23</v>
      </c>
      <c r="C121" s="8" t="s">
        <v>1</v>
      </c>
      <c r="D121" s="19" t="str">
        <f>HYPERLINK("http://hl7.org/fhir/stu3/references.html","Reference")</f>
        <v>Reference</v>
      </c>
      <c r="E121" s="11" t="s">
        <v>128</v>
      </c>
    </row>
    <row r="122" ht="15.75" hidden="1" customHeight="1">
      <c r="A122" s="7"/>
      <c r="B122" s="5"/>
      <c r="C122" s="8" t="s">
        <v>4</v>
      </c>
      <c r="D122" s="22" t="str">
        <f>HYPERLINK("http://hl7.org/fhir/stu3/StructureDefinition/RelatedPerson","RelatedPerson")</f>
        <v>RelatedPerson</v>
      </c>
      <c r="E122" s="6"/>
    </row>
    <row r="123" ht="15.75" customHeight="1">
      <c r="A123" s="7"/>
      <c r="B123" s="5"/>
      <c r="C123" s="8" t="s">
        <v>3</v>
      </c>
      <c r="D123" s="20" t="str">
        <f>HYPERLINK("http://hl7.org/fhir/stu3/StructureDefinition/Device","Device")</f>
        <v>Device</v>
      </c>
      <c r="E123" s="6"/>
    </row>
    <row r="124" ht="15.75" hidden="1" customHeight="1">
      <c r="A124" s="7"/>
      <c r="B124" s="5"/>
      <c r="C124" s="8" t="s">
        <v>4</v>
      </c>
      <c r="D124" s="22" t="str">
        <f>HYPERLINK("https://fhir.hl7.org.uk/STU3/StructureDefinition/CareConnect-Organization-1","CareConnect-Organization-1")</f>
        <v>CareConnect-Organization-1</v>
      </c>
      <c r="E124" s="6"/>
    </row>
    <row r="125" ht="15.75" hidden="1" customHeight="1">
      <c r="A125" s="7"/>
      <c r="B125" s="5"/>
      <c r="C125" s="8" t="s">
        <v>4</v>
      </c>
      <c r="D125" s="22" t="str">
        <f>HYPERLINK("https://fhir.hl7.org.uk/STU3/StructureDefinition/CareConnect-Patient-1","CareConnect-Patient-1")</f>
        <v>CareConnect-Patient-1</v>
      </c>
      <c r="E125" s="6"/>
    </row>
    <row r="126" ht="15.75" customHeight="1">
      <c r="A126" s="7"/>
      <c r="B126" s="5"/>
      <c r="C126" s="8" t="s">
        <v>2</v>
      </c>
      <c r="D126" s="22" t="str">
        <f>HYPERLINK("https://fhir.hl7.org.uk/STU3/StructureDefinition/CareConnect-Practitioner-1","CareConnect-Practitioner-1")</f>
        <v>CareConnect-Practitioner-1</v>
      </c>
      <c r="E126" s="6"/>
    </row>
    <row r="127" ht="15.75" customHeight="1">
      <c r="A127" s="7" t="s">
        <v>83</v>
      </c>
      <c r="B127" s="10" t="s">
        <v>23</v>
      </c>
      <c r="C127" s="8" t="s">
        <v>1</v>
      </c>
      <c r="D127" s="9" t="str">
        <f>HYPERLINK("http://hl7.org/fhir/stu3/datatypes.html#string","String")</f>
        <v>String</v>
      </c>
      <c r="E127" s="6" t="s">
        <v>84</v>
      </c>
    </row>
    <row r="128" ht="15.75" customHeight="1">
      <c r="A128" s="7" t="s">
        <v>85</v>
      </c>
      <c r="B128" s="5" t="s">
        <v>14</v>
      </c>
      <c r="C128" s="8" t="s">
        <v>3</v>
      </c>
      <c r="D128" s="9" t="str">
        <f>HYPERLINK("http://hl7.org/fhir/stu3/datatypes.html#identifier","Identifier")</f>
        <v>Identifier</v>
      </c>
      <c r="E128" s="6" t="s">
        <v>86</v>
      </c>
    </row>
    <row r="129" ht="15.75" customHeight="1">
      <c r="A129" s="7" t="s">
        <v>34</v>
      </c>
      <c r="B129" s="5" t="s">
        <v>14</v>
      </c>
      <c r="C129" s="8" t="s">
        <v>3</v>
      </c>
      <c r="D129" s="9" t="str">
        <f>HYPERLINK("http://hl7.org/fhir/stu3/datatypes.html#string","String")</f>
        <v>String</v>
      </c>
      <c r="E129" s="6" t="s">
        <v>87</v>
      </c>
    </row>
    <row r="130" ht="15.75" customHeight="1">
      <c r="A130" s="7" t="s">
        <v>129</v>
      </c>
      <c r="B130" s="5" t="s">
        <v>14</v>
      </c>
      <c r="C130" s="8" t="s">
        <v>3</v>
      </c>
      <c r="D130" s="19" t="str">
        <f>HYPERLINK("http://hl7.org/fhir/stu3/references.html","Reference")</f>
        <v>Reference</v>
      </c>
      <c r="E130" s="11" t="s">
        <v>130</v>
      </c>
    </row>
    <row r="131" ht="15.75" customHeight="1">
      <c r="A131" s="7"/>
      <c r="B131" s="5"/>
      <c r="C131" s="8" t="s">
        <v>3</v>
      </c>
      <c r="D131" s="22" t="str">
        <f>HYPERLINK("https://fhir.hl7.org.uk/STU3/StructureDefinition/CareConnect-Organization-1","CareConnect-Organization-1")</f>
        <v>CareConnect-Organization-1</v>
      </c>
      <c r="E131" s="6"/>
    </row>
    <row r="132" ht="15.75" customHeight="1">
      <c r="A132" s="7" t="s">
        <v>83</v>
      </c>
      <c r="B132" s="5" t="s">
        <v>14</v>
      </c>
      <c r="C132" s="8" t="s">
        <v>3</v>
      </c>
      <c r="D132" s="9" t="str">
        <f>HYPERLINK("http://hl7.org/fhir/stu3/datatypes.html#string","String")</f>
        <v>String</v>
      </c>
      <c r="E132" s="6" t="s">
        <v>84</v>
      </c>
    </row>
    <row r="133" ht="15.75" customHeight="1">
      <c r="A133" s="7" t="s">
        <v>85</v>
      </c>
      <c r="B133" s="5" t="s">
        <v>14</v>
      </c>
      <c r="C133" s="8" t="s">
        <v>3</v>
      </c>
      <c r="D133" s="9" t="str">
        <f>HYPERLINK("http://hl7.org/fhir/stu3/datatypes.html#identifier","Identifier")</f>
        <v>Identifier</v>
      </c>
      <c r="E133" s="6" t="s">
        <v>86</v>
      </c>
    </row>
    <row r="134" ht="15.75" customHeight="1">
      <c r="A134" s="7" t="s">
        <v>34</v>
      </c>
      <c r="B134" s="5" t="s">
        <v>14</v>
      </c>
      <c r="C134" s="8" t="s">
        <v>3</v>
      </c>
      <c r="D134" s="9" t="str">
        <f>HYPERLINK("http://hl7.org/fhir/stu3/datatypes.html#string","String")</f>
        <v>String</v>
      </c>
      <c r="E134" s="6" t="s">
        <v>87</v>
      </c>
    </row>
    <row r="135" ht="15.75" customHeight="1">
      <c r="A135" s="7" t="s">
        <v>131</v>
      </c>
      <c r="B135" s="5" t="s">
        <v>14</v>
      </c>
      <c r="C135" s="8" t="s">
        <v>2</v>
      </c>
      <c r="D135" s="19" t="str">
        <f>HYPERLINK("http://hl7.org/fhir/stu3/references.html","Reference")</f>
        <v>Reference</v>
      </c>
      <c r="E135" s="6" t="s">
        <v>132</v>
      </c>
    </row>
    <row r="136" ht="15.75" customHeight="1">
      <c r="A136" s="7"/>
      <c r="B136" s="5"/>
      <c r="C136" s="8" t="s">
        <v>2</v>
      </c>
      <c r="D136" s="20" t="str">
        <f>HYPERLINK("https://fhir.hl7.org.uk/STU3/StructureDefinition/CareConnect-Location-1","CareConnect-Location-1")</f>
        <v>CareConnect-Location-1</v>
      </c>
      <c r="E136" s="6"/>
    </row>
    <row r="137" ht="15.75" customHeight="1">
      <c r="A137" s="7" t="s">
        <v>90</v>
      </c>
      <c r="B137" s="5" t="s">
        <v>14</v>
      </c>
      <c r="C137" s="8" t="s">
        <v>2</v>
      </c>
      <c r="D137" s="9" t="str">
        <f>HYPERLINK("http://hl7.org/fhir/stu3/datatypes.html#string","String")</f>
        <v>String</v>
      </c>
      <c r="E137" s="6" t="s">
        <v>84</v>
      </c>
    </row>
    <row r="138" ht="15.75" customHeight="1">
      <c r="A138" s="7" t="s">
        <v>91</v>
      </c>
      <c r="B138" s="5" t="s">
        <v>14</v>
      </c>
      <c r="C138" s="8" t="s">
        <v>3</v>
      </c>
      <c r="D138" s="9" t="str">
        <f>HYPERLINK("http://hl7.org/fhir/stu3/datatypes.html#identifier","Identifier")</f>
        <v>Identifier</v>
      </c>
      <c r="E138" s="6" t="s">
        <v>86</v>
      </c>
    </row>
    <row r="139" ht="15.75" customHeight="1">
      <c r="A139" s="7" t="s">
        <v>92</v>
      </c>
      <c r="B139" s="5" t="s">
        <v>14</v>
      </c>
      <c r="C139" s="8" t="s">
        <v>3</v>
      </c>
      <c r="D139" s="9" t="str">
        <f>HYPERLINK("http://hl7.org/fhir/stu3/datatypes.html#string","String")</f>
        <v>String</v>
      </c>
      <c r="E139" s="6" t="s">
        <v>87</v>
      </c>
    </row>
    <row r="140" ht="15.75" hidden="1" customHeight="1">
      <c r="A140" s="7" t="s">
        <v>133</v>
      </c>
      <c r="B140" s="5" t="s">
        <v>26</v>
      </c>
      <c r="C140" s="8" t="s">
        <v>4</v>
      </c>
      <c r="D140" s="9" t="str">
        <f>HYPERLINK("http://hl7.org/fhir/stu3/datatypes.html#codeableconcept","CodeableConcept")</f>
        <v>CodeableConcept</v>
      </c>
      <c r="E140" s="6" t="s">
        <v>134</v>
      </c>
    </row>
    <row r="141" ht="15.75" hidden="1" customHeight="1">
      <c r="A141" s="7" t="s">
        <v>103</v>
      </c>
      <c r="B141" s="5" t="s">
        <v>26</v>
      </c>
      <c r="C141" s="8" t="s">
        <v>4</v>
      </c>
      <c r="D141" s="9" t="str">
        <f>HYPERLINK("http://hl7.org/fhir/stu3/datatypes.html#coding","Coding")</f>
        <v>Coding</v>
      </c>
      <c r="E141" s="6" t="s">
        <v>63</v>
      </c>
    </row>
    <row r="142" ht="15.75" hidden="1" customHeight="1">
      <c r="A142" s="7" t="s">
        <v>28</v>
      </c>
      <c r="B142" s="5" t="s">
        <v>14</v>
      </c>
      <c r="C142" s="8" t="s">
        <v>4</v>
      </c>
      <c r="D142" s="9" t="str">
        <f>HYPERLINK("http://hl7.org/fhir/stu3/datatypes.html#uri","Uri")</f>
        <v>Uri</v>
      </c>
      <c r="E142" s="6" t="s">
        <v>29</v>
      </c>
    </row>
    <row r="143" ht="15.75" hidden="1" customHeight="1">
      <c r="A143" s="7" t="s">
        <v>30</v>
      </c>
      <c r="B143" s="5" t="s">
        <v>14</v>
      </c>
      <c r="C143" s="8" t="s">
        <v>4</v>
      </c>
      <c r="D143" s="9" t="str">
        <f>HYPERLINK("http://hl7.org/fhir/stu3/datatypes.html#string","String")</f>
        <v>String</v>
      </c>
      <c r="E143" s="6" t="s">
        <v>31</v>
      </c>
    </row>
    <row r="144" ht="15.75" hidden="1" customHeight="1">
      <c r="A144" s="7" t="s">
        <v>32</v>
      </c>
      <c r="B144" s="5" t="s">
        <v>14</v>
      </c>
      <c r="C144" s="8" t="s">
        <v>4</v>
      </c>
      <c r="D144" s="9" t="str">
        <f>HYPERLINK("http://hl7.org/fhir/stu3/datatypes.html#code","Code")</f>
        <v>Code</v>
      </c>
      <c r="E144" s="6" t="s">
        <v>33</v>
      </c>
    </row>
    <row r="145" ht="15.75" hidden="1" customHeight="1">
      <c r="A145" s="7" t="s">
        <v>34</v>
      </c>
      <c r="B145" s="5" t="s">
        <v>14</v>
      </c>
      <c r="C145" s="8" t="s">
        <v>4</v>
      </c>
      <c r="D145" s="9" t="str">
        <f>HYPERLINK("http://hl7.org/fhir/stu3/datatypes.html#string","String")</f>
        <v>String</v>
      </c>
      <c r="E145" s="6" t="s">
        <v>35</v>
      </c>
    </row>
    <row r="146" ht="15.75" hidden="1" customHeight="1">
      <c r="A146" s="7" t="s">
        <v>36</v>
      </c>
      <c r="B146" s="5" t="s">
        <v>14</v>
      </c>
      <c r="C146" s="8" t="s">
        <v>4</v>
      </c>
      <c r="D146" s="9" t="str">
        <f>HYPERLINK("http://hl7.org/fhir/stu3/datatypes.html#boolean","Boolean")</f>
        <v>Boolean</v>
      </c>
      <c r="E146" s="6" t="s">
        <v>37</v>
      </c>
    </row>
    <row r="147" ht="15.75" hidden="1" customHeight="1">
      <c r="A147" s="7" t="s">
        <v>104</v>
      </c>
      <c r="B147" s="5" t="s">
        <v>14</v>
      </c>
      <c r="C147" s="8" t="s">
        <v>4</v>
      </c>
      <c r="D147" s="9" t="str">
        <f>HYPERLINK("http://hl7.org/fhir/stu3/datatypes.html#string","String")</f>
        <v>String</v>
      </c>
      <c r="E147" s="6" t="s">
        <v>70</v>
      </c>
    </row>
    <row r="148" ht="15.75" hidden="1" customHeight="1">
      <c r="A148" s="7" t="s">
        <v>135</v>
      </c>
      <c r="B148" s="5" t="s">
        <v>26</v>
      </c>
      <c r="C148" s="8" t="s">
        <v>4</v>
      </c>
      <c r="D148" s="19" t="str">
        <f>HYPERLINK("http://hl7.org/fhir/stu3/references.html","Reference")</f>
        <v>Reference</v>
      </c>
      <c r="E148" s="6" t="s">
        <v>136</v>
      </c>
    </row>
    <row r="149" ht="15.75" hidden="1" customHeight="1">
      <c r="A149" s="7"/>
      <c r="B149" s="5"/>
      <c r="C149" s="8" t="s">
        <v>4</v>
      </c>
      <c r="D149" s="20" t="str">
        <f>HYPERLINK("https://fhir.hl7.org.uk/STU3/StructureDefinition/CareConnect-Observation-1","CareConnect-Observation-1")</f>
        <v>CareConnect-Observation-1</v>
      </c>
      <c r="E149" s="6"/>
    </row>
    <row r="150" ht="15.75" hidden="1" customHeight="1">
      <c r="A150" s="7"/>
      <c r="B150" s="5"/>
      <c r="C150" s="8" t="s">
        <v>4</v>
      </c>
      <c r="D150" s="20" t="str">
        <f>HYPERLINK("https://fhir.hl7.org.uk/STU3/StructureDefinition/CareConnect-Condition-1","CareConnect-Condition-1")</f>
        <v>CareConnect-Condition-1</v>
      </c>
      <c r="E150" s="6"/>
    </row>
    <row r="151" ht="15.75" hidden="1" customHeight="1">
      <c r="A151" s="7" t="s">
        <v>90</v>
      </c>
      <c r="B151" s="5" t="s">
        <v>14</v>
      </c>
      <c r="C151" s="8" t="s">
        <v>4</v>
      </c>
      <c r="D151" s="9" t="str">
        <f>HYPERLINK("http://hl7.org/fhir/stu3/datatypes.html#string","String")</f>
        <v>String</v>
      </c>
      <c r="E151" s="6" t="s">
        <v>84</v>
      </c>
    </row>
    <row r="152" ht="15.75" hidden="1" customHeight="1">
      <c r="A152" s="7" t="s">
        <v>91</v>
      </c>
      <c r="B152" s="5" t="s">
        <v>14</v>
      </c>
      <c r="C152" s="8" t="s">
        <v>4</v>
      </c>
      <c r="D152" s="9" t="str">
        <f>HYPERLINK("http://hl7.org/fhir/stu3/datatypes.html#identifier","Identifier")</f>
        <v>Identifier</v>
      </c>
      <c r="E152" s="6" t="s">
        <v>86</v>
      </c>
    </row>
    <row r="153" ht="15.75" hidden="1" customHeight="1">
      <c r="A153" s="7" t="s">
        <v>92</v>
      </c>
      <c r="B153" s="5" t="s">
        <v>14</v>
      </c>
      <c r="C153" s="8" t="s">
        <v>4</v>
      </c>
      <c r="D153" s="9" t="str">
        <f>HYPERLINK("http://hl7.org/fhir/stu3/datatypes.html#string","String")</f>
        <v>String</v>
      </c>
      <c r="E153" s="6" t="s">
        <v>87</v>
      </c>
    </row>
    <row r="154" ht="15.75" customHeight="1">
      <c r="A154" s="7" t="s">
        <v>137</v>
      </c>
      <c r="B154" s="5" t="s">
        <v>26</v>
      </c>
      <c r="C154" s="8" t="s">
        <v>3</v>
      </c>
      <c r="D154" s="9" t="str">
        <f>HYPERLINK("http://hl7.org/fhir/stu3/datatypes.html#codeableconcept","CodeableConcept")</f>
        <v>CodeableConcept</v>
      </c>
      <c r="E154" s="11" t="s">
        <v>138</v>
      </c>
    </row>
    <row r="155" ht="15.75" hidden="1" customHeight="1">
      <c r="A155" s="7" t="s">
        <v>103</v>
      </c>
      <c r="B155" s="5" t="s">
        <v>26</v>
      </c>
      <c r="C155" s="8" t="s">
        <v>4</v>
      </c>
      <c r="D155" s="9" t="str">
        <f t="shared" ref="D155:D156" si="3">HYPERLINK("http://hl7.org/fhir/stu3/datatypes.html#coding","Coding")</f>
        <v>Coding</v>
      </c>
      <c r="E155" s="6" t="s">
        <v>109</v>
      </c>
    </row>
    <row r="156" ht="15.75" customHeight="1">
      <c r="A156" s="7" t="s">
        <v>110</v>
      </c>
      <c r="B156" s="10" t="s">
        <v>23</v>
      </c>
      <c r="C156" s="8" t="s">
        <v>1</v>
      </c>
      <c r="D156" s="9" t="str">
        <f t="shared" si="3"/>
        <v>Coding</v>
      </c>
      <c r="E156" s="6" t="s">
        <v>139</v>
      </c>
    </row>
    <row r="157" ht="15.75" customHeight="1">
      <c r="A157" s="7" t="s">
        <v>112</v>
      </c>
      <c r="B157" s="5" t="s">
        <v>14</v>
      </c>
      <c r="C157" s="8" t="s">
        <v>3</v>
      </c>
      <c r="D157" s="13" t="str">
        <f>HYPERLINK("https://fhir.hl7.org.uk/STU3/StructureDefinition/Extension-coding-sctdescid","Extension-coding-sctdescid")</f>
        <v>Extension-coding-sctdescid</v>
      </c>
      <c r="E157" s="12" t="s">
        <v>113</v>
      </c>
    </row>
    <row r="158" ht="15.75" customHeight="1">
      <c r="A158" s="7" t="s">
        <v>28</v>
      </c>
      <c r="B158" s="5" t="s">
        <v>23</v>
      </c>
      <c r="C158" s="8" t="s">
        <v>1</v>
      </c>
      <c r="D158" s="9" t="str">
        <f>HYPERLINK("http://hl7.org/fhir/stu3/datatypes.html#uri","Uri")</f>
        <v>Uri</v>
      </c>
      <c r="E158" s="6" t="s">
        <v>114</v>
      </c>
    </row>
    <row r="159" ht="15.75" hidden="1" customHeight="1">
      <c r="A159" s="7" t="s">
        <v>30</v>
      </c>
      <c r="B159" s="5" t="s">
        <v>14</v>
      </c>
      <c r="C159" s="8" t="s">
        <v>4</v>
      </c>
      <c r="D159" s="9" t="str">
        <f>HYPERLINK("http://hl7.org/fhir/stu3/datatypes.html#string","String")</f>
        <v>String</v>
      </c>
      <c r="E159" s="6" t="s">
        <v>31</v>
      </c>
    </row>
    <row r="160" ht="15.75" customHeight="1">
      <c r="A160" s="7" t="s">
        <v>32</v>
      </c>
      <c r="B160" s="5" t="s">
        <v>23</v>
      </c>
      <c r="C160" s="8" t="s">
        <v>1</v>
      </c>
      <c r="D160" s="9" t="str">
        <f>HYPERLINK("http://hl7.org/fhir/stu3/datatypes.html#code","Code")</f>
        <v>Code</v>
      </c>
      <c r="E160" s="6" t="s">
        <v>33</v>
      </c>
    </row>
    <row r="161" ht="15.75" customHeight="1">
      <c r="A161" s="7" t="s">
        <v>34</v>
      </c>
      <c r="B161" s="5" t="s">
        <v>23</v>
      </c>
      <c r="C161" s="8" t="s">
        <v>1</v>
      </c>
      <c r="D161" s="9" t="str">
        <f>HYPERLINK("http://hl7.org/fhir/stu3/datatypes.html#string","String")</f>
        <v>String</v>
      </c>
      <c r="E161" s="6" t="s">
        <v>35</v>
      </c>
    </row>
    <row r="162" ht="15.75" customHeight="1">
      <c r="A162" s="7" t="s">
        <v>36</v>
      </c>
      <c r="B162" s="5" t="s">
        <v>14</v>
      </c>
      <c r="C162" s="8" t="s">
        <v>3</v>
      </c>
      <c r="D162" s="9" t="str">
        <f>HYPERLINK("http://hl7.org/fhir/stu3/datatypes.html#boolean","Boolean")</f>
        <v>Boolean</v>
      </c>
      <c r="E162" s="6" t="s">
        <v>37</v>
      </c>
    </row>
    <row r="163" ht="15.75" customHeight="1">
      <c r="A163" s="7" t="s">
        <v>104</v>
      </c>
      <c r="B163" s="5" t="s">
        <v>14</v>
      </c>
      <c r="C163" s="8" t="s">
        <v>3</v>
      </c>
      <c r="D163" s="9" t="str">
        <f>HYPERLINK("http://hl7.org/fhir/stu3/datatypes.html#string","String")</f>
        <v>String</v>
      </c>
      <c r="E163" s="6" t="s">
        <v>70</v>
      </c>
    </row>
    <row r="164" ht="15.75" customHeight="1">
      <c r="A164" s="7" t="s">
        <v>140</v>
      </c>
      <c r="B164" s="5" t="s">
        <v>14</v>
      </c>
      <c r="C164" s="8" t="s">
        <v>3</v>
      </c>
      <c r="D164" s="9" t="str">
        <f>HYPERLINK("http://hl7.org/fhir/stu3/datatypes.html#codeableconcept","CodeableConcept")</f>
        <v>CodeableConcept</v>
      </c>
      <c r="E164" s="6" t="s">
        <v>141</v>
      </c>
    </row>
    <row r="165" ht="15.75" customHeight="1">
      <c r="A165" s="7" t="s">
        <v>103</v>
      </c>
      <c r="B165" s="5" t="s">
        <v>26</v>
      </c>
      <c r="C165" s="8" t="s">
        <v>3</v>
      </c>
      <c r="D165" s="9" t="str">
        <f>HYPERLINK("http://hl7.org/fhir/stu3/datatypes.html#coding","Coding")</f>
        <v>Coding</v>
      </c>
      <c r="E165" s="6" t="s">
        <v>63</v>
      </c>
    </row>
    <row r="166" ht="15.75" customHeight="1">
      <c r="A166" s="7" t="s">
        <v>28</v>
      </c>
      <c r="B166" s="5" t="s">
        <v>14</v>
      </c>
      <c r="C166" s="8" t="s">
        <v>3</v>
      </c>
      <c r="D166" s="9" t="str">
        <f>HYPERLINK("http://hl7.org/fhir/stu3/datatypes.html#uri","Uri")</f>
        <v>Uri</v>
      </c>
      <c r="E166" s="6" t="s">
        <v>29</v>
      </c>
    </row>
    <row r="167" ht="15.75" hidden="1" customHeight="1">
      <c r="A167" s="7" t="s">
        <v>30</v>
      </c>
      <c r="B167" s="5" t="s">
        <v>14</v>
      </c>
      <c r="C167" s="8" t="s">
        <v>4</v>
      </c>
      <c r="D167" s="9" t="str">
        <f>HYPERLINK("http://hl7.org/fhir/stu3/datatypes.html#string","String")</f>
        <v>String</v>
      </c>
      <c r="E167" s="6" t="s">
        <v>31</v>
      </c>
    </row>
    <row r="168" ht="15.75" customHeight="1">
      <c r="A168" s="7" t="s">
        <v>32</v>
      </c>
      <c r="B168" s="5" t="s">
        <v>14</v>
      </c>
      <c r="C168" s="8" t="s">
        <v>3</v>
      </c>
      <c r="D168" s="9" t="str">
        <f>HYPERLINK("http://hl7.org/fhir/stu3/datatypes.html#code","Code")</f>
        <v>Code</v>
      </c>
      <c r="E168" s="6" t="s">
        <v>33</v>
      </c>
    </row>
    <row r="169" ht="15.75" customHeight="1">
      <c r="A169" s="7" t="s">
        <v>34</v>
      </c>
      <c r="B169" s="5" t="s">
        <v>14</v>
      </c>
      <c r="C169" s="8" t="s">
        <v>3</v>
      </c>
      <c r="D169" s="9" t="str">
        <f>HYPERLINK("http://hl7.org/fhir/stu3/datatypes.html#string","String")</f>
        <v>String</v>
      </c>
      <c r="E169" s="6" t="s">
        <v>35</v>
      </c>
    </row>
    <row r="170" ht="15.75" customHeight="1">
      <c r="A170" s="7" t="s">
        <v>36</v>
      </c>
      <c r="B170" s="5" t="s">
        <v>14</v>
      </c>
      <c r="C170" s="8" t="s">
        <v>3</v>
      </c>
      <c r="D170" s="9" t="str">
        <f>HYPERLINK("http://hl7.org/fhir/stu3/datatypes.html#boolean","Boolean")</f>
        <v>Boolean</v>
      </c>
      <c r="E170" s="6" t="s">
        <v>37</v>
      </c>
    </row>
    <row r="171" ht="15.75" customHeight="1">
      <c r="A171" s="7" t="s">
        <v>104</v>
      </c>
      <c r="B171" s="5" t="s">
        <v>14</v>
      </c>
      <c r="C171" s="8" t="s">
        <v>3</v>
      </c>
      <c r="D171" s="9" t="str">
        <f>HYPERLINK("http://hl7.org/fhir/stu3/datatypes.html#string","String")</f>
        <v>String</v>
      </c>
      <c r="E171" s="6" t="s">
        <v>70</v>
      </c>
    </row>
    <row r="172" ht="15.75" hidden="1" customHeight="1">
      <c r="A172" s="7" t="s">
        <v>142</v>
      </c>
      <c r="B172" s="5" t="s">
        <v>26</v>
      </c>
      <c r="C172" s="8" t="s">
        <v>4</v>
      </c>
      <c r="D172" s="17" t="str">
        <f>HYPERLINK("http://hl7.org/fhir/stu3/references.html","Reference")</f>
        <v>Reference</v>
      </c>
      <c r="E172" s="6" t="s">
        <v>143</v>
      </c>
    </row>
    <row r="173" ht="15.75" hidden="1" customHeight="1">
      <c r="A173" s="7"/>
      <c r="B173" s="5"/>
      <c r="C173" s="8" t="s">
        <v>4</v>
      </c>
      <c r="D173" s="20" t="str">
        <f>HYPERLINK("http://hl7.org/fhir/stu3/StructureDefinition/DiagnosticReport","DiagnosticReport")</f>
        <v>DiagnosticReport</v>
      </c>
      <c r="E173" s="6"/>
    </row>
    <row r="174" ht="15.75" hidden="1" customHeight="1">
      <c r="A174" s="7" t="s">
        <v>90</v>
      </c>
      <c r="B174" s="5" t="s">
        <v>14</v>
      </c>
      <c r="C174" s="8" t="s">
        <v>4</v>
      </c>
      <c r="D174" s="9" t="str">
        <f>HYPERLINK("http://hl7.org/fhir/stu3/datatypes.html#string","String")</f>
        <v>String</v>
      </c>
      <c r="E174" s="6" t="s">
        <v>84</v>
      </c>
    </row>
    <row r="175" ht="15.75" hidden="1" customHeight="1">
      <c r="A175" s="7" t="s">
        <v>91</v>
      </c>
      <c r="B175" s="5" t="s">
        <v>14</v>
      </c>
      <c r="C175" s="8" t="s">
        <v>4</v>
      </c>
      <c r="D175" s="9" t="str">
        <f>HYPERLINK("http://hl7.org/fhir/stu3/datatypes.html#identifier","Identifier")</f>
        <v>Identifier</v>
      </c>
      <c r="E175" s="6" t="s">
        <v>86</v>
      </c>
    </row>
    <row r="176" ht="15.75" hidden="1" customHeight="1">
      <c r="A176" s="7" t="s">
        <v>92</v>
      </c>
      <c r="B176" s="5" t="s">
        <v>14</v>
      </c>
      <c r="C176" s="8" t="s">
        <v>4</v>
      </c>
      <c r="D176" s="9" t="str">
        <f>HYPERLINK("http://hl7.org/fhir/stu3/datatypes.html#string","String")</f>
        <v>String</v>
      </c>
      <c r="E176" s="6" t="s">
        <v>87</v>
      </c>
    </row>
    <row r="177" ht="15.75" hidden="1" customHeight="1">
      <c r="A177" s="7" t="s">
        <v>144</v>
      </c>
      <c r="B177" s="5" t="s">
        <v>26</v>
      </c>
      <c r="C177" s="8" t="s">
        <v>4</v>
      </c>
      <c r="D177" s="9" t="str">
        <f>HYPERLINK("http://hl7.org/fhir/stu3/datatypes.html#codeableconcept","CodeableConcept")</f>
        <v>CodeableConcept</v>
      </c>
      <c r="E177" s="11" t="s">
        <v>145</v>
      </c>
    </row>
    <row r="178" ht="15.75" hidden="1" customHeight="1">
      <c r="A178" s="7" t="s">
        <v>103</v>
      </c>
      <c r="B178" s="5" t="s">
        <v>26</v>
      </c>
      <c r="C178" s="8" t="s">
        <v>4</v>
      </c>
      <c r="D178" s="9" t="str">
        <f t="shared" ref="D178:D179" si="4">HYPERLINK("http://hl7.org/fhir/stu3/datatypes.html#coding","Coding")</f>
        <v>Coding</v>
      </c>
      <c r="E178" s="6" t="s">
        <v>109</v>
      </c>
    </row>
    <row r="179" ht="15.75" hidden="1" customHeight="1">
      <c r="A179" s="7" t="s">
        <v>110</v>
      </c>
      <c r="B179" s="5" t="s">
        <v>14</v>
      </c>
      <c r="C179" s="8" t="s">
        <v>4</v>
      </c>
      <c r="D179" s="9" t="str">
        <f t="shared" si="4"/>
        <v>Coding</v>
      </c>
      <c r="E179" s="6" t="s">
        <v>146</v>
      </c>
    </row>
    <row r="180" ht="15.75" hidden="1" customHeight="1">
      <c r="A180" s="7" t="s">
        <v>112</v>
      </c>
      <c r="B180" s="5" t="s">
        <v>14</v>
      </c>
      <c r="C180" s="8" t="s">
        <v>4</v>
      </c>
      <c r="D180" s="13" t="str">
        <f>HYPERLINK("https://fhir.hl7.org.uk/STU3/StructureDefinition/Extension-coding-sctdescid","Extension-coding-sctdescid")</f>
        <v>Extension-coding-sctdescid</v>
      </c>
      <c r="E180" s="12" t="s">
        <v>113</v>
      </c>
    </row>
    <row r="181" ht="15.75" hidden="1" customHeight="1">
      <c r="A181" s="7" t="s">
        <v>28</v>
      </c>
      <c r="B181" s="5" t="s">
        <v>23</v>
      </c>
      <c r="C181" s="8" t="s">
        <v>4</v>
      </c>
      <c r="D181" s="9" t="str">
        <f>HYPERLINK("http://hl7.org/fhir/stu3/datatypes.html#uri","Uri")</f>
        <v>Uri</v>
      </c>
      <c r="E181" s="6" t="s">
        <v>114</v>
      </c>
    </row>
    <row r="182" ht="15.75" hidden="1" customHeight="1">
      <c r="A182" s="7" t="s">
        <v>30</v>
      </c>
      <c r="B182" s="5" t="s">
        <v>14</v>
      </c>
      <c r="C182" s="8" t="s">
        <v>4</v>
      </c>
      <c r="D182" s="9" t="str">
        <f>HYPERLINK("http://hl7.org/fhir/stu3/datatypes.html#string","String")</f>
        <v>String</v>
      </c>
      <c r="E182" s="6" t="s">
        <v>31</v>
      </c>
    </row>
    <row r="183" ht="15.75" hidden="1" customHeight="1">
      <c r="A183" s="7" t="s">
        <v>32</v>
      </c>
      <c r="B183" s="5" t="s">
        <v>23</v>
      </c>
      <c r="C183" s="8" t="s">
        <v>4</v>
      </c>
      <c r="D183" s="9" t="str">
        <f>HYPERLINK("http://hl7.org/fhir/stu3/datatypes.html#code","Code")</f>
        <v>Code</v>
      </c>
      <c r="E183" s="6" t="s">
        <v>33</v>
      </c>
    </row>
    <row r="184" ht="15.75" hidden="1" customHeight="1">
      <c r="A184" s="7" t="s">
        <v>34</v>
      </c>
      <c r="B184" s="5" t="s">
        <v>23</v>
      </c>
      <c r="C184" s="8" t="s">
        <v>4</v>
      </c>
      <c r="D184" s="9" t="str">
        <f>HYPERLINK("http://hl7.org/fhir/stu3/datatypes.html#string","String")</f>
        <v>String</v>
      </c>
      <c r="E184" s="6" t="s">
        <v>35</v>
      </c>
    </row>
    <row r="185" ht="15.75" hidden="1" customHeight="1">
      <c r="A185" s="7" t="s">
        <v>36</v>
      </c>
      <c r="B185" s="5" t="s">
        <v>14</v>
      </c>
      <c r="C185" s="8" t="s">
        <v>4</v>
      </c>
      <c r="D185" s="9" t="str">
        <f>HYPERLINK("http://hl7.org/fhir/stu3/datatypes.html#boolean","Boolean")</f>
        <v>Boolean</v>
      </c>
      <c r="E185" s="6" t="s">
        <v>37</v>
      </c>
    </row>
    <row r="186" ht="15.75" hidden="1" customHeight="1">
      <c r="A186" s="7" t="s">
        <v>104</v>
      </c>
      <c r="B186" s="5" t="s">
        <v>14</v>
      </c>
      <c r="C186" s="8" t="s">
        <v>4</v>
      </c>
      <c r="D186" s="9" t="str">
        <f>HYPERLINK("http://hl7.org/fhir/stu3/datatypes.html#string","String")</f>
        <v>String</v>
      </c>
      <c r="E186" s="6" t="s">
        <v>70</v>
      </c>
    </row>
    <row r="187" ht="15.75" hidden="1" customHeight="1">
      <c r="A187" s="7" t="s">
        <v>147</v>
      </c>
      <c r="B187" s="5" t="s">
        <v>26</v>
      </c>
      <c r="C187" s="8" t="s">
        <v>4</v>
      </c>
      <c r="D187" s="19" t="str">
        <f>HYPERLINK("http://hl7.org/fhir/stu3/references.html","Reference")</f>
        <v>Reference</v>
      </c>
      <c r="E187" s="6" t="s">
        <v>148</v>
      </c>
    </row>
    <row r="188" ht="15.75" hidden="1" customHeight="1">
      <c r="A188" s="7"/>
      <c r="B188" s="5"/>
      <c r="C188" s="8" t="s">
        <v>4</v>
      </c>
      <c r="D188" s="20" t="str">
        <f>HYPERLINK("https://fhir.hl7.org.uk/STU3/StructureDefinition/CareConnect-Condition-1","CareConnect-Condition-1")</f>
        <v>CareConnect-Condition-1</v>
      </c>
      <c r="E188" s="6"/>
    </row>
    <row r="189" ht="15.75" hidden="1" customHeight="1">
      <c r="A189" s="7" t="s">
        <v>90</v>
      </c>
      <c r="B189" s="5" t="s">
        <v>14</v>
      </c>
      <c r="C189" s="8" t="s">
        <v>4</v>
      </c>
      <c r="D189" s="9" t="str">
        <f>HYPERLINK("http://hl7.org/fhir/stu3/datatypes.html#string","String")</f>
        <v>String</v>
      </c>
      <c r="E189" s="6" t="s">
        <v>84</v>
      </c>
    </row>
    <row r="190" ht="15.75" hidden="1" customHeight="1">
      <c r="A190" s="7" t="s">
        <v>91</v>
      </c>
      <c r="B190" s="5" t="s">
        <v>14</v>
      </c>
      <c r="C190" s="8" t="s">
        <v>4</v>
      </c>
      <c r="D190" s="9" t="str">
        <f>HYPERLINK("http://hl7.org/fhir/stu3/datatypes.html#identifier","Identifier")</f>
        <v>Identifier</v>
      </c>
      <c r="E190" s="6" t="s">
        <v>86</v>
      </c>
    </row>
    <row r="191" ht="15.75" hidden="1" customHeight="1">
      <c r="A191" s="7" t="s">
        <v>92</v>
      </c>
      <c r="B191" s="5" t="s">
        <v>14</v>
      </c>
      <c r="C191" s="8" t="s">
        <v>4</v>
      </c>
      <c r="D191" s="9" t="str">
        <f>HYPERLINK("http://hl7.org/fhir/stu3/datatypes.html#string","String")</f>
        <v>String</v>
      </c>
      <c r="E191" s="6" t="s">
        <v>87</v>
      </c>
    </row>
    <row r="192" ht="15.75" hidden="1" customHeight="1">
      <c r="A192" s="7" t="s">
        <v>149</v>
      </c>
      <c r="B192" s="5" t="s">
        <v>26</v>
      </c>
      <c r="C192" s="8" t="s">
        <v>4</v>
      </c>
      <c r="D192" s="9" t="str">
        <f>HYPERLINK("http://hl7.org/fhir/stu3/datatypes.html#codeableconcept","CodeableConcept")</f>
        <v>CodeableConcept</v>
      </c>
      <c r="E192" s="6" t="s">
        <v>150</v>
      </c>
    </row>
    <row r="193" ht="15.75" hidden="1" customHeight="1">
      <c r="A193" s="7" t="s">
        <v>103</v>
      </c>
      <c r="B193" s="5" t="s">
        <v>26</v>
      </c>
      <c r="C193" s="8" t="s">
        <v>4</v>
      </c>
      <c r="D193" s="9" t="str">
        <f>HYPERLINK("http://hl7.org/fhir/stu3/datatypes.html#coding","Coding")</f>
        <v>Coding</v>
      </c>
      <c r="E193" s="6" t="s">
        <v>63</v>
      </c>
    </row>
    <row r="194" ht="15.75" hidden="1" customHeight="1">
      <c r="A194" s="7" t="s">
        <v>28</v>
      </c>
      <c r="B194" s="5" t="s">
        <v>14</v>
      </c>
      <c r="C194" s="8" t="s">
        <v>4</v>
      </c>
      <c r="D194" s="9" t="str">
        <f>HYPERLINK("http://hl7.org/fhir/stu3/datatypes.html#uri","Uri")</f>
        <v>Uri</v>
      </c>
      <c r="E194" s="6" t="s">
        <v>29</v>
      </c>
    </row>
    <row r="195" ht="15.75" hidden="1" customHeight="1">
      <c r="A195" s="7" t="s">
        <v>30</v>
      </c>
      <c r="B195" s="5" t="s">
        <v>14</v>
      </c>
      <c r="C195" s="8" t="s">
        <v>4</v>
      </c>
      <c r="D195" s="9" t="str">
        <f>HYPERLINK("http://hl7.org/fhir/stu3/datatypes.html#string","String")</f>
        <v>String</v>
      </c>
      <c r="E195" s="6" t="s">
        <v>31</v>
      </c>
    </row>
    <row r="196" ht="15.75" hidden="1" customHeight="1">
      <c r="A196" s="7" t="s">
        <v>32</v>
      </c>
      <c r="B196" s="5" t="s">
        <v>14</v>
      </c>
      <c r="C196" s="8" t="s">
        <v>4</v>
      </c>
      <c r="D196" s="9" t="str">
        <f>HYPERLINK("http://hl7.org/fhir/stu3/datatypes.html#code","Code")</f>
        <v>Code</v>
      </c>
      <c r="E196" s="6" t="s">
        <v>33</v>
      </c>
    </row>
    <row r="197" ht="15.75" hidden="1" customHeight="1">
      <c r="A197" s="7" t="s">
        <v>34</v>
      </c>
      <c r="B197" s="5" t="s">
        <v>14</v>
      </c>
      <c r="C197" s="8" t="s">
        <v>4</v>
      </c>
      <c r="D197" s="9" t="str">
        <f>HYPERLINK("http://hl7.org/fhir/stu3/datatypes.html#string","String")</f>
        <v>String</v>
      </c>
      <c r="E197" s="6" t="s">
        <v>35</v>
      </c>
    </row>
    <row r="198" ht="15.75" hidden="1" customHeight="1">
      <c r="A198" s="7" t="s">
        <v>36</v>
      </c>
      <c r="B198" s="5" t="s">
        <v>14</v>
      </c>
      <c r="C198" s="8" t="s">
        <v>4</v>
      </c>
      <c r="D198" s="9" t="str">
        <f>HYPERLINK("http://hl7.org/fhir/stu3/datatypes.html#boolean","Boolean")</f>
        <v>Boolean</v>
      </c>
      <c r="E198" s="6" t="s">
        <v>37</v>
      </c>
    </row>
    <row r="199" ht="15.75" hidden="1" customHeight="1">
      <c r="A199" s="7" t="s">
        <v>104</v>
      </c>
      <c r="B199" s="5" t="s">
        <v>14</v>
      </c>
      <c r="C199" s="8" t="s">
        <v>4</v>
      </c>
      <c r="D199" s="9" t="str">
        <f>HYPERLINK("http://hl7.org/fhir/stu3/datatypes.html#string","String")</f>
        <v>String</v>
      </c>
      <c r="E199" s="6" t="s">
        <v>70</v>
      </c>
    </row>
    <row r="200" ht="15.75" hidden="1" customHeight="1">
      <c r="A200" s="7" t="s">
        <v>151</v>
      </c>
      <c r="B200" s="10" t="s">
        <v>26</v>
      </c>
      <c r="C200" s="8" t="s">
        <v>4</v>
      </c>
      <c r="D200" s="9" t="str">
        <f>HYPERLINK("http://hl7.org/fhir/stu3/datatypes.html#annotation","Annotation")</f>
        <v>Annotation</v>
      </c>
      <c r="E200" s="11" t="s">
        <v>152</v>
      </c>
    </row>
    <row r="201" ht="15.75" hidden="1" customHeight="1">
      <c r="A201" s="7" t="s">
        <v>153</v>
      </c>
      <c r="B201" s="5" t="s">
        <v>14</v>
      </c>
      <c r="C201" s="8" t="s">
        <v>4</v>
      </c>
      <c r="D201" s="19" t="str">
        <f>HYPERLINK("http://hl7.org/fhir/stu3/references.html","Reference")</f>
        <v>Reference</v>
      </c>
      <c r="E201" s="6" t="s">
        <v>154</v>
      </c>
    </row>
    <row r="202" ht="15.75" hidden="1" customHeight="1">
      <c r="A202" s="7"/>
      <c r="B202" s="5"/>
      <c r="C202" s="8" t="s">
        <v>4</v>
      </c>
      <c r="D202" s="22" t="str">
        <f>HYPERLINK("http://hl7.org/fhir/stu3/StructureDefinition/RelatedPerson","RelatedPerson")</f>
        <v>RelatedPerson</v>
      </c>
      <c r="E202" s="6"/>
    </row>
    <row r="203" ht="15.75" hidden="1" customHeight="1">
      <c r="A203" s="7"/>
      <c r="B203" s="5"/>
      <c r="C203" s="8" t="s">
        <v>4</v>
      </c>
      <c r="D203" s="22" t="str">
        <f>HYPERLINK("https://fhir.hl7.org.uk/STU3/StructureDefinition/CareConnect-Patient-1","CareConnect-Patient-1")</f>
        <v>CareConnect-Patient-1</v>
      </c>
      <c r="E203" s="6"/>
    </row>
    <row r="204" ht="15.75" hidden="1" customHeight="1">
      <c r="A204" s="7"/>
      <c r="B204" s="5"/>
      <c r="C204" s="8" t="s">
        <v>4</v>
      </c>
      <c r="D204" s="22" t="str">
        <f>HYPERLINK("https://fhir.hl7.org.uk/STU3/StructureDefinition/CareConnect-Practitioner-1","CareConnect-Practitioner-1")</f>
        <v>CareConnect-Practitioner-1</v>
      </c>
      <c r="E204" s="6"/>
    </row>
    <row r="205" ht="15.75" hidden="1" customHeight="1">
      <c r="A205" s="7"/>
      <c r="B205" s="5"/>
      <c r="C205" s="8" t="s">
        <v>4</v>
      </c>
      <c r="D205" s="9" t="str">
        <f>HYPERLINK("http://hl7.org/fhir/stu3/datatypes.html#string","String")</f>
        <v>String</v>
      </c>
      <c r="E205" s="6"/>
    </row>
    <row r="206" ht="15.75" hidden="1" customHeight="1">
      <c r="A206" s="7" t="s">
        <v>155</v>
      </c>
      <c r="B206" s="5" t="s">
        <v>14</v>
      </c>
      <c r="C206" s="8" t="s">
        <v>4</v>
      </c>
      <c r="D206" s="9" t="str">
        <f>HYPERLINK("http://hl7.org/fhir/stu3/datatypes.html#datetime","dateTime")</f>
        <v>dateTime</v>
      </c>
      <c r="E206" s="6" t="s">
        <v>156</v>
      </c>
    </row>
    <row r="207" ht="15.75" hidden="1" customHeight="1">
      <c r="A207" s="7" t="s">
        <v>104</v>
      </c>
      <c r="B207" s="5" t="s">
        <v>23</v>
      </c>
      <c r="C207" s="8" t="s">
        <v>4</v>
      </c>
      <c r="D207" s="9" t="str">
        <f>HYPERLINK("http://hl7.org/fhir/stu3/datatypes.html#string","String")</f>
        <v>String</v>
      </c>
      <c r="E207" s="6" t="s">
        <v>157</v>
      </c>
    </row>
    <row r="208" ht="15.75" hidden="1" customHeight="1">
      <c r="A208" s="7" t="s">
        <v>158</v>
      </c>
      <c r="B208" s="5" t="s">
        <v>26</v>
      </c>
      <c r="C208" s="8" t="s">
        <v>4</v>
      </c>
      <c r="D208" s="9" t="str">
        <f>HYPERLINK("http://hl7.org/fhir/stu3/backboneelement.html","BackboneElement")</f>
        <v>BackboneElement</v>
      </c>
      <c r="E208" s="6" t="s">
        <v>159</v>
      </c>
    </row>
    <row r="209" ht="15.75" hidden="1" customHeight="1">
      <c r="A209" s="7" t="s">
        <v>123</v>
      </c>
      <c r="B209" s="5" t="s">
        <v>26</v>
      </c>
      <c r="C209" s="8" t="s">
        <v>4</v>
      </c>
      <c r="D209" s="9" t="str">
        <f>HYPERLINK("http://hl7.org/fhir/stu3/extensibility.html#Extension","Extension")</f>
        <v>Extension</v>
      </c>
      <c r="E209" s="6" t="s">
        <v>124</v>
      </c>
    </row>
    <row r="210" ht="15.75" hidden="1" customHeight="1">
      <c r="A210" s="7" t="s">
        <v>160</v>
      </c>
      <c r="B210" s="5" t="s">
        <v>14</v>
      </c>
      <c r="C210" s="8" t="s">
        <v>4</v>
      </c>
      <c r="D210" s="9" t="str">
        <f>HYPERLINK("http://hl7.org/fhir/stu3/datatypes.html#codeableconcept","CodeableConcept")</f>
        <v>CodeableConcept</v>
      </c>
      <c r="E210" s="6" t="s">
        <v>161</v>
      </c>
    </row>
    <row r="211" ht="15.75" hidden="1" customHeight="1">
      <c r="A211" s="7" t="s">
        <v>62</v>
      </c>
      <c r="B211" s="5" t="s">
        <v>26</v>
      </c>
      <c r="C211" s="8" t="s">
        <v>4</v>
      </c>
      <c r="D211" s="9" t="str">
        <f>HYPERLINK("http://hl7.org/fhir/stu3/datatypes.html#coding","Coding")</f>
        <v>Coding</v>
      </c>
      <c r="E211" s="6" t="s">
        <v>63</v>
      </c>
    </row>
    <row r="212" ht="15.75" hidden="1" customHeight="1">
      <c r="A212" s="7" t="s">
        <v>64</v>
      </c>
      <c r="B212" s="5" t="s">
        <v>14</v>
      </c>
      <c r="C212" s="8" t="s">
        <v>4</v>
      </c>
      <c r="D212" s="9" t="str">
        <f>HYPERLINK("http://hl7.org/fhir/stu3/datatypes.html#uri","Uri")</f>
        <v>Uri</v>
      </c>
      <c r="E212" s="6" t="s">
        <v>29</v>
      </c>
    </row>
    <row r="213" ht="15.75" hidden="1" customHeight="1">
      <c r="A213" s="7" t="s">
        <v>65</v>
      </c>
      <c r="B213" s="5" t="s">
        <v>14</v>
      </c>
      <c r="C213" s="8" t="s">
        <v>4</v>
      </c>
      <c r="D213" s="9" t="str">
        <f>HYPERLINK("http://hl7.org/fhir/stu3/datatypes.html#string","String")</f>
        <v>String</v>
      </c>
      <c r="E213" s="6" t="s">
        <v>31</v>
      </c>
    </row>
    <row r="214" ht="15.75" hidden="1" customHeight="1">
      <c r="A214" s="7" t="s">
        <v>66</v>
      </c>
      <c r="B214" s="5" t="s">
        <v>14</v>
      </c>
      <c r="C214" s="8" t="s">
        <v>4</v>
      </c>
      <c r="D214" s="9" t="str">
        <f>HYPERLINK("http://hl7.org/fhir/stu3/datatypes.html#code","Code")</f>
        <v>Code</v>
      </c>
      <c r="E214" s="6" t="s">
        <v>33</v>
      </c>
    </row>
    <row r="215" ht="15.75" hidden="1" customHeight="1">
      <c r="A215" s="7" t="s">
        <v>67</v>
      </c>
      <c r="B215" s="5" t="s">
        <v>14</v>
      </c>
      <c r="C215" s="8" t="s">
        <v>4</v>
      </c>
      <c r="D215" s="9" t="str">
        <f>HYPERLINK("http://hl7.org/fhir/stu3/datatypes.html#string","String")</f>
        <v>String</v>
      </c>
      <c r="E215" s="6" t="s">
        <v>35</v>
      </c>
    </row>
    <row r="216" ht="15.75" hidden="1" customHeight="1">
      <c r="A216" s="7" t="s">
        <v>68</v>
      </c>
      <c r="B216" s="5" t="s">
        <v>14</v>
      </c>
      <c r="C216" s="8" t="s">
        <v>4</v>
      </c>
      <c r="D216" s="9" t="str">
        <f>HYPERLINK("http://hl7.org/fhir/stu3/datatypes.html#boolean","Boolean")</f>
        <v>Boolean</v>
      </c>
      <c r="E216" s="6" t="s">
        <v>37</v>
      </c>
    </row>
    <row r="217" ht="15.75" hidden="1" customHeight="1">
      <c r="A217" s="7" t="s">
        <v>69</v>
      </c>
      <c r="B217" s="5" t="s">
        <v>14</v>
      </c>
      <c r="C217" s="8" t="s">
        <v>4</v>
      </c>
      <c r="D217" s="9" t="str">
        <f>HYPERLINK("http://hl7.org/fhir/stu3/datatypes.html#string","String")</f>
        <v>String</v>
      </c>
      <c r="E217" s="6" t="s">
        <v>70</v>
      </c>
    </row>
    <row r="218" ht="15.75" hidden="1" customHeight="1">
      <c r="A218" s="7" t="s">
        <v>162</v>
      </c>
      <c r="B218" s="5" t="s">
        <v>23</v>
      </c>
      <c r="C218" s="8" t="s">
        <v>4</v>
      </c>
      <c r="D218" s="19" t="str">
        <f>HYPERLINK("http://hl7.org/fhir/stu3/references.html","Reference")</f>
        <v>Reference</v>
      </c>
      <c r="E218" s="6" t="s">
        <v>163</v>
      </c>
    </row>
    <row r="219" ht="15.75" hidden="1" customHeight="1">
      <c r="A219" s="7"/>
      <c r="B219" s="5"/>
      <c r="C219" s="8" t="s">
        <v>4</v>
      </c>
      <c r="D219" s="20" t="str">
        <f>HYPERLINK("http://hl7.org/fhir/stu3/StructureDefinition/Device","Device")</f>
        <v>Device</v>
      </c>
      <c r="E219" s="6"/>
    </row>
    <row r="220" ht="15.75" hidden="1" customHeight="1">
      <c r="A220" s="7" t="s">
        <v>83</v>
      </c>
      <c r="B220" s="5" t="s">
        <v>14</v>
      </c>
      <c r="C220" s="8" t="s">
        <v>4</v>
      </c>
      <c r="D220" s="9" t="str">
        <f>HYPERLINK("http://hl7.org/fhir/stu3/datatypes.html#string","String")</f>
        <v>String</v>
      </c>
      <c r="E220" s="6" t="s">
        <v>84</v>
      </c>
    </row>
    <row r="221" ht="15.75" hidden="1" customHeight="1">
      <c r="A221" s="7" t="s">
        <v>85</v>
      </c>
      <c r="B221" s="5" t="s">
        <v>14</v>
      </c>
      <c r="C221" s="8" t="s">
        <v>4</v>
      </c>
      <c r="D221" s="9" t="str">
        <f>HYPERLINK("http://hl7.org/fhir/stu3/datatypes.html#identifier","Identifier")</f>
        <v>Identifier</v>
      </c>
      <c r="E221" s="6" t="s">
        <v>86</v>
      </c>
    </row>
    <row r="222" ht="15.75" hidden="1" customHeight="1">
      <c r="A222" s="7" t="s">
        <v>34</v>
      </c>
      <c r="B222" s="5" t="s">
        <v>14</v>
      </c>
      <c r="C222" s="8" t="s">
        <v>4</v>
      </c>
      <c r="D222" s="9" t="str">
        <f>HYPERLINK("http://hl7.org/fhir/stu3/datatypes.html#string","String")</f>
        <v>String</v>
      </c>
      <c r="E222" s="6" t="s">
        <v>87</v>
      </c>
    </row>
    <row r="223" ht="15.75" hidden="1" customHeight="1">
      <c r="A223" s="7" t="s">
        <v>164</v>
      </c>
      <c r="B223" s="5" t="s">
        <v>26</v>
      </c>
      <c r="C223" s="8" t="s">
        <v>4</v>
      </c>
      <c r="D223" s="19" t="str">
        <f>HYPERLINK("http://hl7.org/fhir/stu3/references.html","Reference")</f>
        <v>Reference</v>
      </c>
      <c r="E223" s="6" t="s">
        <v>165</v>
      </c>
    </row>
    <row r="224" ht="15.75" hidden="1" customHeight="1">
      <c r="A224" s="7"/>
      <c r="B224" s="5"/>
      <c r="C224" s="8" t="s">
        <v>4</v>
      </c>
      <c r="D224" s="20" t="str">
        <f>HYPERLINK("http://hl7.org/fhir/stu3/StructureDefinition/Device","Device")</f>
        <v>Device</v>
      </c>
      <c r="E224" s="6"/>
    </row>
    <row r="225" ht="15.75" hidden="1" customHeight="1">
      <c r="A225" s="7"/>
      <c r="B225" s="5"/>
      <c r="C225" s="8" t="s">
        <v>4</v>
      </c>
      <c r="D225" s="20" t="str">
        <f>HYPERLINK("http://hl7.org/fhir/stu3/StructureDefinition/Substance","Substance")</f>
        <v>Substance</v>
      </c>
      <c r="E225" s="6"/>
    </row>
    <row r="226" ht="15.75" hidden="1" customHeight="1">
      <c r="A226" s="7"/>
      <c r="B226" s="5"/>
      <c r="C226" s="8" t="s">
        <v>4</v>
      </c>
      <c r="D226" s="20" t="str">
        <f>HYPERLINK("https://fhir.hl7.org.uk/STU3/StructureDefinition/CareConnect-Medication-1","CareConnect-Medication-1")</f>
        <v>CareConnect-Medication-1</v>
      </c>
      <c r="E226" s="6"/>
    </row>
    <row r="227" ht="15.75" hidden="1" customHeight="1">
      <c r="A227" s="7" t="s">
        <v>90</v>
      </c>
      <c r="B227" s="5" t="s">
        <v>14</v>
      </c>
      <c r="C227" s="8" t="s">
        <v>4</v>
      </c>
      <c r="D227" s="9" t="str">
        <f>HYPERLINK("http://hl7.org/fhir/stu3/datatypes.html#string","String")</f>
        <v>String</v>
      </c>
      <c r="E227" s="6" t="s">
        <v>84</v>
      </c>
    </row>
    <row r="228" ht="15.75" hidden="1" customHeight="1">
      <c r="A228" s="7" t="s">
        <v>91</v>
      </c>
      <c r="B228" s="5" t="s">
        <v>14</v>
      </c>
      <c r="C228" s="8" t="s">
        <v>4</v>
      </c>
      <c r="D228" s="9" t="str">
        <f>HYPERLINK("http://hl7.org/fhir/stu3/datatypes.html#identifier","Identifier")</f>
        <v>Identifier</v>
      </c>
      <c r="E228" s="6" t="s">
        <v>86</v>
      </c>
    </row>
    <row r="229" ht="15.75" hidden="1" customHeight="1">
      <c r="A229" s="7" t="s">
        <v>92</v>
      </c>
      <c r="B229" s="5" t="s">
        <v>14</v>
      </c>
      <c r="C229" s="8" t="s">
        <v>4</v>
      </c>
      <c r="D229" s="9" t="str">
        <f>HYPERLINK("http://hl7.org/fhir/stu3/datatypes.html#string","String")</f>
        <v>String</v>
      </c>
      <c r="E229" s="6" t="s">
        <v>87</v>
      </c>
    </row>
    <row r="230" ht="15.75" hidden="1" customHeight="1">
      <c r="A230" s="7" t="s">
        <v>166</v>
      </c>
      <c r="B230" s="5" t="s">
        <v>26</v>
      </c>
      <c r="C230" s="8" t="s">
        <v>4</v>
      </c>
      <c r="D230" s="9" t="str">
        <f>HYPERLINK("http://hl7.org/fhir/stu3/datatypes.html#codeableconcept","CodeableConcept")</f>
        <v>CodeableConcept</v>
      </c>
      <c r="E230" s="6" t="s">
        <v>167</v>
      </c>
    </row>
    <row r="231" ht="15.75" hidden="1" customHeight="1">
      <c r="A231" s="7" t="s">
        <v>103</v>
      </c>
      <c r="B231" s="5" t="s">
        <v>26</v>
      </c>
      <c r="C231" s="8" t="s">
        <v>4</v>
      </c>
      <c r="D231" s="9" t="str">
        <f>HYPERLINK("http://hl7.org/fhir/stu3/datatypes.html#coding","Coding")</f>
        <v>Coding</v>
      </c>
      <c r="E231" s="6" t="s">
        <v>63</v>
      </c>
    </row>
    <row r="232" ht="15.75" hidden="1" customHeight="1">
      <c r="A232" s="7" t="s">
        <v>28</v>
      </c>
      <c r="B232" s="5" t="s">
        <v>14</v>
      </c>
      <c r="C232" s="8" t="s">
        <v>4</v>
      </c>
      <c r="D232" s="9" t="str">
        <f>HYPERLINK("http://hl7.org/fhir/stu3/datatypes.html#uri","Uri")</f>
        <v>Uri</v>
      </c>
      <c r="E232" s="6" t="s">
        <v>29</v>
      </c>
    </row>
    <row r="233" ht="15.75" hidden="1" customHeight="1">
      <c r="A233" s="7" t="s">
        <v>30</v>
      </c>
      <c r="B233" s="5" t="s">
        <v>14</v>
      </c>
      <c r="C233" s="8" t="s">
        <v>4</v>
      </c>
      <c r="D233" s="9" t="str">
        <f>HYPERLINK("http://hl7.org/fhir/stu3/datatypes.html#string","String")</f>
        <v>String</v>
      </c>
      <c r="E233" s="6" t="s">
        <v>31</v>
      </c>
    </row>
    <row r="234" ht="15.75" hidden="1" customHeight="1">
      <c r="A234" s="7" t="s">
        <v>32</v>
      </c>
      <c r="B234" s="5" t="s">
        <v>14</v>
      </c>
      <c r="C234" s="8" t="s">
        <v>4</v>
      </c>
      <c r="D234" s="9" t="str">
        <f>HYPERLINK("http://hl7.org/fhir/stu3/datatypes.html#code","Code")</f>
        <v>Code</v>
      </c>
      <c r="E234" s="6" t="s">
        <v>33</v>
      </c>
    </row>
    <row r="235" ht="15.75" hidden="1" customHeight="1">
      <c r="A235" s="7" t="s">
        <v>34</v>
      </c>
      <c r="B235" s="5" t="s">
        <v>14</v>
      </c>
      <c r="C235" s="8" t="s">
        <v>4</v>
      </c>
      <c r="D235" s="9" t="str">
        <f>HYPERLINK("http://hl7.org/fhir/stu3/datatypes.html#string","String")</f>
        <v>String</v>
      </c>
      <c r="E235" s="6" t="s">
        <v>35</v>
      </c>
    </row>
    <row r="236" ht="15.75" hidden="1" customHeight="1">
      <c r="A236" s="7" t="s">
        <v>36</v>
      </c>
      <c r="B236" s="5" t="s">
        <v>14</v>
      </c>
      <c r="C236" s="8" t="s">
        <v>4</v>
      </c>
      <c r="D236" s="9" t="str">
        <f>HYPERLINK("http://hl7.org/fhir/stu3/datatypes.html#boolean","Boolean")</f>
        <v>Boolean</v>
      </c>
      <c r="E236" s="6" t="s">
        <v>37</v>
      </c>
    </row>
    <row r="237" ht="15.75" hidden="1" customHeight="1">
      <c r="A237" s="7" t="s">
        <v>104</v>
      </c>
      <c r="B237" s="5" t="s">
        <v>14</v>
      </c>
      <c r="C237" s="8" t="s">
        <v>4</v>
      </c>
      <c r="D237" s="9" t="str">
        <f>HYPERLINK("http://hl7.org/fhir/stu3/datatypes.html#string","String")</f>
        <v>String</v>
      </c>
      <c r="E237" s="6" t="s">
        <v>70</v>
      </c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1000">
    <filterColumn colId="2">
      <filters blank="1">
        <filter val="Optional"/>
        <filter val="Required"/>
        <filter val="Mandatory"/>
      </filters>
    </filterColumn>
  </autoFilter>
  <conditionalFormatting sqref="C3:C237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37">
      <formula1>Functions!$A$1:$A$5</formula1>
    </dataValidation>
  </dataValidations>
  <hyperlinks>
    <hyperlink r:id="rId1" location="Procedure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