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<sst xmlns="http://schemas.openxmlformats.org/spreadsheetml/2006/main" count="806" uniqueCount="162">
  <si>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</si>
  <si>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</si>
  <si>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</si>
  <si>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</si>
  <si>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</si>
  <si>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</si>
  <si>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</si>
  <si>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</si>
  <si>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</si>
  <si>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</si>
  <si>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</si>
  <si>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</si>
  <si>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</si>
  <si>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</si>
  <si>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</si>
  <si>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</si>
  <si>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</si>
  <si>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</si>
  <si>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</si>
  <si>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</si>
  <si>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</si>
  <si>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</si>
  <si>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</si>
  <si>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</si>
  <si>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</si>
  <si>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</si>
  <si>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</si>
  <si>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</si>
  <si>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</si>
  <si>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</si>
  <si>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 &lt;br&gt;&lt;font color='red'&gt;An identifier for this Problems list Observation&lt;/font&gt;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</si>
  <si>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</si>
  <si>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</si>
  <si>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</si>
  <si>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</si>
  <si>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</si>
  <si>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</si>
  <si>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</si>
  <si>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</si>
  <si>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</si>
  <si>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</si>
  <si>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</si>
  <si>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</si>
  <si>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</si>
  <si>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</si>
  <si>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</si>
  <si>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</si>
  <si>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</si>
  <si>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</si>
  <si>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</si>
  <si>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</si>
  <si>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</si>
  <si>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</si>
  <si>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>The value that is unique
&lt;font color='red'&gt;A value for the identifier&lt;/font&gt;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</si>
  <si>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</si>
  <si>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</si>
  <si>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</si>
  <si>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</si>
  <si>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</si>
  <si>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</si>
  <si>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</si>
  <si>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</si>
  <si>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</si>
  <si>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</si>
  <si>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</si>
  <si>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</si>
  <si>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</si>
  <si>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</si>
  <si>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</si>
  <si>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</si>
  <si>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</si>
  <si>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</si>
  <si>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</si>
  <si>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</si>
  <si>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</si>
  <si>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</si>
  <si>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</si>
  <si>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</si>
  <si>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</si>
  <si>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</si>
  <si>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</si>
  <si>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</si>
  <si>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</si>
  <si>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</si>
  <si>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 xml:space="preserve">Type of observation (code / type)
Binding (example): Codes identifying names of simple observations. [LOINC Codes](http://hl7.org/fhir/stu3/valueset-observation-codes.html)
&lt;font color='red'&gt;Mapping to Digital Maternity data item = Fetal Diagnosis&lt;/font&gt;
</t>
  </si>
  <si>
    <t>Code defined by a terminology system
Slicing: Discriminator: code, Ordering: false, Rules: Open</t>
  </si>
  <si>
    <t>- - coding (snomedCT)</t>
  </si>
  <si>
    <t xml:space="preserve">Code defined by a terminology system
Binding (extensible): A code from the SNOMED Clinical Terminology UK coding system describing a type of observation [CareConnect-ObservationType-1](https://fhir.hl7.org.uk/STU3/ValueSet/CareConnect-ObservationType-1)
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</si>
  <si>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</si>
  <si>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</si>
  <si>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color='red'&gt;This MUST contain the value 'http://snomed.info/sct'&lt;/font&gt;</t>
  </si>
  <si>
    <t>Symbol in syntax defined by the system
&lt;font color='red'&gt;699250000&lt;/font&gt;</t>
  </si>
  <si>
    <t>Representation defined by the system
&lt;font color='red'&gt;Fetal diagnosis&lt;/font&gt;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</si>
  <si>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</si>
  <si>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</si>
  <si>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</si>
  <si>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</si>
  <si>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</si>
  <si>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</si>
  <si>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</si>
  <si>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</si>
  <si>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</si>
  <si>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</si>
  <si>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</si>
  <si>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</si>
  <si>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 xml:space="preserve">The system element MUST contain the identity of the terminology system
</t>
  </si>
  <si>
    <t>&lt;font color='red'&gt;Value has mapping to Digital Maternity data item 'Fetal diagnosis'&lt;/font&gt;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</si>
  <si>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</si>
  <si>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</si>
  <si>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</si>
  <si>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</si>
  <si>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</si>
  <si>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</si>
  <si>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</si>
  <si>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</si>
  <si>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 xml:space="preserve">Identity of the terminology system
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</si>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</sst>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11" t="s">
        <v>17</v>
      </c>
    </row>
    <row r="5" ht="15.75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2" t="s">
        <v>21</v>
      </c>
    </row>
    <row r="7" ht="15.75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13" t="s">
        <v>3</v>
      </c>
      <c r="D10" s="10" t="str">
        <f>HYPERLINK("http://hl7.org/fhir/stu3/datatypes.html#identifier","Identifier")</f>
        <v>Identifier</v>
      </c>
      <c r="E10" s="11" t="s">
        <v>30</v>
      </c>
    </row>
    <row r="11" ht="15.75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2" t="s">
        <v>32</v>
      </c>
    </row>
    <row r="12" ht="15.75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2" t="s">
        <v>34</v>
      </c>
    </row>
    <row r="13" ht="15.75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13" t="s">
        <v>1</v>
      </c>
      <c r="D20" s="10" t="str">
        <f>HYPERLINK("http://hl7.org/fhir/stu3/datatypes.html#uri","Uri")</f>
        <v>Uri</v>
      </c>
      <c r="E20" s="11" t="s">
        <v>51</v>
      </c>
    </row>
    <row r="21" ht="15.75" customHeight="1">
      <c r="A21" s="8" t="s">
        <v>52</v>
      </c>
      <c r="B21" s="6" t="s">
        <v>50</v>
      </c>
      <c r="C21" s="13" t="s">
        <v>1</v>
      </c>
      <c r="D21" s="10" t="str">
        <f>HYPERLINK("http://hl7.org/fhir/stu3/datatypes.html#string","String")</f>
        <v>String</v>
      </c>
      <c r="E21" s="11" t="s">
        <v>53</v>
      </c>
    </row>
    <row r="22" ht="15.75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13" t="s">
        <v>3</v>
      </c>
      <c r="D25" s="14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13" t="s">
        <v>3</v>
      </c>
      <c r="D26" s="15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13" t="s">
        <v>3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13" t="s">
        <v>3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13" t="s">
        <v>3</v>
      </c>
      <c r="D29" s="10" t="str">
        <f>HYPERLINK("http://hl7.org/fhir/stu3/datatypes.html#string","String")</f>
        <v>String</v>
      </c>
      <c r="E29" s="7" t="s">
        <v>67</v>
      </c>
    </row>
    <row r="30" ht="15.75" customHeight="1">
      <c r="A30" s="8" t="s">
        <v>68</v>
      </c>
      <c r="B30" s="6" t="s">
        <v>25</v>
      </c>
      <c r="C30" s="9" t="s">
        <v>4</v>
      </c>
      <c r="D30" s="14" t="str">
        <f>HYPERLINK("http://hl7.org/fhir/stu3/references.html","Reference")</f>
        <v>Reference</v>
      </c>
      <c r="E30" s="7" t="s">
        <v>69</v>
      </c>
    </row>
    <row r="31" ht="15.75" customHeight="1">
      <c r="A31" s="8"/>
      <c r="B31" s="6"/>
      <c r="C31" s="9" t="s">
        <v>4</v>
      </c>
      <c r="D31" s="15" t="str">
        <f>HYPERLINK("http://hl7.org/fhir/stu3/StructureDefinition/CarePlan","CarePlan")</f>
        <v>CarePlan</v>
      </c>
      <c r="E31" s="7"/>
    </row>
    <row r="32" ht="15.75" customHeight="1">
      <c r="A32" s="8"/>
      <c r="B32" s="6"/>
      <c r="C32" s="9" t="s">
        <v>4</v>
      </c>
      <c r="D32" s="15" t="str">
        <f>HYPERLINK("http://hl7.org/fhir/stu3/StructureDefinition/DeviceRequest","DeviceRequest")</f>
        <v>DeviceRequest</v>
      </c>
      <c r="E32" s="7"/>
    </row>
    <row r="33" ht="15.75" customHeight="1">
      <c r="A33" s="8"/>
      <c r="B33" s="6"/>
      <c r="C33" s="9" t="s">
        <v>4</v>
      </c>
      <c r="D33" s="15" t="str">
        <f>HYPERLINK("http://hl7.org/fhir/stu3/StructureDefinition/ImmunizationRecommendation","ImmunizationRecommendation")</f>
        <v>ImmunizationRecommendation</v>
      </c>
      <c r="E33" s="7"/>
    </row>
    <row r="34" ht="15.75" customHeight="1">
      <c r="A34" s="8"/>
      <c r="B34" s="6"/>
      <c r="C34" s="9" t="s">
        <v>4</v>
      </c>
      <c r="D34" s="15" t="str">
        <f>HYPERLINK("http://hl7.org/fhir/stu3/StructureDefinition/NutritionOrder","NutritionOrder")</f>
        <v>NutritionOrder</v>
      </c>
      <c r="E34" s="7"/>
    </row>
    <row r="35" ht="15.75" customHeight="1">
      <c r="A35" s="8"/>
      <c r="B35" s="6"/>
      <c r="C35" s="9" t="s">
        <v>4</v>
      </c>
      <c r="D35" s="15" t="str">
        <f>HYPERLINK("http://hl7.org/fhir/stu3/StructureDefinition/ProcedureRequest","ProcedureRequest")</f>
        <v>ProcedureRequest</v>
      </c>
      <c r="E35" s="7"/>
    </row>
    <row r="36" ht="15.75" customHeight="1">
      <c r="A36" s="8"/>
      <c r="B36" s="6"/>
      <c r="C36" s="9" t="s">
        <v>4</v>
      </c>
      <c r="D36" s="15" t="str">
        <f>HYPERLINK("http://hl7.org/fhir/stu3/StructureDefinition/ReferralRequest","ReferralRequest")</f>
        <v>ReferralRequest</v>
      </c>
      <c r="E36" s="7"/>
    </row>
    <row r="37" ht="15.75" customHeight="1">
      <c r="A37" s="8"/>
      <c r="B37" s="6"/>
      <c r="C37" s="9" t="s">
        <v>4</v>
      </c>
      <c r="D37" s="15" t="str">
        <f>HYPERLINK("https://fhir.hl7.org.uk/STU3/StructureDefinition/CareConnect-MedicationRequest-1","CareConnect-MedicationRequest-1")</f>
        <v>CareConnect-MedicationRequest-1</v>
      </c>
      <c r="E37" s="7"/>
    </row>
    <row r="38" ht="15.75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1</v>
      </c>
      <c r="D41" s="10" t="str">
        <f>HYPERLINK("http://hl7.org/fhir/stu3/datatypes.html#code","Code")</f>
        <v>Code</v>
      </c>
      <c r="E41" s="16" t="s">
        <v>74</v>
      </c>
    </row>
    <row r="42" ht="15.75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7" t="s">
        <v>38</v>
      </c>
    </row>
    <row r="45" ht="15.75" customHeight="1">
      <c r="A45" s="8" t="s">
        <v>79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40</v>
      </c>
    </row>
    <row r="46" ht="15.75" customHeight="1">
      <c r="A46" s="8" t="s">
        <v>80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7" t="s">
        <v>42</v>
      </c>
    </row>
    <row r="47" ht="15.75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44</v>
      </c>
    </row>
    <row r="48" ht="15.75" customHeight="1">
      <c r="A48" s="8" t="s">
        <v>81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customHeight="1">
      <c r="A49" s="8" t="s">
        <v>82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9" t="s">
        <v>1</v>
      </c>
      <c r="D50" s="10" t="str">
        <f>HYPERLINK("http://hl7.org/fhir/stu3/datatypes.html#codeableconcept","CodeableConcept")</f>
        <v>CodeableConcept</v>
      </c>
      <c r="E50" s="11" t="s">
        <v>84</v>
      </c>
    </row>
    <row r="51" ht="15.75" customHeight="1">
      <c r="A51" s="8" t="s">
        <v>77</v>
      </c>
      <c r="B51" s="6" t="s">
        <v>14</v>
      </c>
      <c r="C51" s="9" t="s">
        <v>2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13" t="s">
        <v>3</v>
      </c>
      <c r="D52" s="10" t="str">
        <f t="shared" si="2"/>
        <v>Coding</v>
      </c>
      <c r="E52" s="11" t="s">
        <v>87</v>
      </c>
    </row>
    <row r="53" ht="15.75" customHeight="1">
      <c r="A53" s="8" t="s">
        <v>88</v>
      </c>
      <c r="B53" s="6" t="s">
        <v>14</v>
      </c>
      <c r="C53" s="9" t="s">
        <v>4</v>
      </c>
      <c r="D53" s="10" t="str">
        <f>HYPERLINK("https://fhir.hl7.org.uk/STU3/StructureDefinition/Extension-coding-sctdescid","Extension-coding-sctdescid")</f>
        <v>Extension-coding-sctdescid</v>
      </c>
      <c r="E53" s="16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1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1" t="s">
        <v>92</v>
      </c>
    </row>
    <row r="57" ht="15.75" customHeight="1">
      <c r="A57" s="8" t="s">
        <v>81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13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13" t="s">
        <v>3</v>
      </c>
      <c r="D59" s="14" t="str">
        <f>HYPERLINK("http://hl7.org/fhir/stu3/references.html","Reference")</f>
        <v>Reference</v>
      </c>
      <c r="E59" s="7" t="s">
        <v>94</v>
      </c>
    </row>
    <row r="60" ht="15.75" customHeight="1">
      <c r="A60" s="8"/>
      <c r="B60" s="6"/>
      <c r="C60" s="9" t="s">
        <v>4</v>
      </c>
      <c r="D60" s="15" t="str">
        <f>HYPERLINK("http://hl7.org/fhir/stu3/StructureDefinition/Group","Group")</f>
        <v>Group</v>
      </c>
      <c r="E60" s="7"/>
    </row>
    <row r="61" ht="15.75" customHeight="1">
      <c r="A61" s="8"/>
      <c r="B61" s="6"/>
      <c r="C61" s="9" t="s">
        <v>4</v>
      </c>
      <c r="D61" s="15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13" t="s">
        <v>3</v>
      </c>
      <c r="D62" s="15" t="str">
        <f>HYPERLINK("https://fhir.hl7.org.uk/STU3/StructureDefinition/CareConnect-Patient-1","CareConnect-Patient-1")</f>
        <v>CareConnect-Patient-1</v>
      </c>
      <c r="E62" s="7"/>
    </row>
    <row r="63" ht="15.75" customHeight="1">
      <c r="A63" s="8"/>
      <c r="B63" s="6"/>
      <c r="C63" s="9" t="s">
        <v>4</v>
      </c>
      <c r="D63" s="15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13" t="s">
        <v>3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13" t="s">
        <v>3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13" t="s">
        <v>3</v>
      </c>
      <c r="D66" s="10" t="str">
        <f>HYPERLINK("http://hl7.org/fhir/stu3/datatypes.html#string","String")</f>
        <v>String</v>
      </c>
      <c r="E66" s="7" t="s">
        <v>67</v>
      </c>
    </row>
    <row r="67" ht="15.75" customHeight="1">
      <c r="A67" s="8" t="s">
        <v>95</v>
      </c>
      <c r="B67" s="6" t="s">
        <v>14</v>
      </c>
      <c r="C67" s="13" t="s">
        <v>2</v>
      </c>
      <c r="D67" s="14" t="str">
        <f>HYPERLINK("http://hl7.org/fhir/stu3/references.html","Reference")</f>
        <v>Reference</v>
      </c>
      <c r="E67" s="7" t="s">
        <v>96</v>
      </c>
    </row>
    <row r="68" ht="15.75" customHeight="1">
      <c r="A68" s="8"/>
      <c r="B68" s="6"/>
      <c r="C68" s="9" t="s">
        <v>4</v>
      </c>
      <c r="D68" s="15" t="str">
        <f>HYPERLINK("http://hl7.org/fhir/stu3/StructureDefinition/EpisodeOfCare","EpisodeOfCare")</f>
        <v>EpisodeOfCare</v>
      </c>
      <c r="E68" s="7"/>
    </row>
    <row r="69" ht="15.75" customHeight="1">
      <c r="A69" s="8"/>
      <c r="B69" s="6"/>
      <c r="C69" s="13" t="s">
        <v>2</v>
      </c>
      <c r="D69" s="15" t="str">
        <f>HYPERLINK("https://fhir.hl7.org.uk/STU3/StructureDefinition/CareConnect-Encounter-1","CareConnect-Encounter-1")</f>
        <v>CareConnect-Encounter-1</v>
      </c>
      <c r="E69" s="7"/>
    </row>
    <row r="70" ht="15.75" customHeight="1">
      <c r="A70" s="8" t="s">
        <v>70</v>
      </c>
      <c r="B70" s="6" t="s">
        <v>14</v>
      </c>
      <c r="C70" s="13" t="s">
        <v>2</v>
      </c>
      <c r="D70" s="10" t="str">
        <f>HYPERLINK("http://hl7.org/fhir/stu3/datatypes.html#string","String")</f>
        <v>String</v>
      </c>
      <c r="E70" s="7" t="s">
        <v>63</v>
      </c>
    </row>
    <row r="71" ht="15.75" customHeight="1">
      <c r="A71" s="8" t="s">
        <v>71</v>
      </c>
      <c r="B71" s="6" t="s">
        <v>14</v>
      </c>
      <c r="C71" s="13" t="s">
        <v>3</v>
      </c>
      <c r="D71" s="10" t="str">
        <f>HYPERLINK("http://hl7.org/fhir/stu3/datatypes.html#identifier","Identifier")</f>
        <v>Identifier</v>
      </c>
      <c r="E71" s="7" t="s">
        <v>65</v>
      </c>
    </row>
    <row r="72" ht="15.75" customHeight="1">
      <c r="A72" s="8" t="s">
        <v>72</v>
      </c>
      <c r="B72" s="6" t="s">
        <v>14</v>
      </c>
      <c r="C72" s="13" t="s">
        <v>3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18" t="s">
        <v>14</v>
      </c>
      <c r="C73" s="13" t="s">
        <v>4</v>
      </c>
      <c r="D73" s="10" t="str">
        <f>HYPERLINK("http://hl7.org/fhir/stu3/datatypes.html#datetime","dateTime")</f>
        <v>dateTime</v>
      </c>
      <c r="E73" s="11" t="s">
        <v>98</v>
      </c>
    </row>
    <row r="74" ht="15.75" customHeight="1">
      <c r="A74" s="8"/>
      <c r="B74" s="6"/>
      <c r="C74" s="9" t="s">
        <v>4</v>
      </c>
      <c r="D74" s="10" t="str">
        <f>HYPERLINK("http://hl7.org/fhir/stu3/datatypes.html#period","Period")</f>
        <v>Period</v>
      </c>
      <c r="E74" s="7"/>
    </row>
    <row r="75" ht="15.75" customHeight="1">
      <c r="A75" s="8" t="s">
        <v>99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18" t="s">
        <v>14</v>
      </c>
      <c r="C76" s="13" t="s">
        <v>2</v>
      </c>
      <c r="D76" s="14" t="str">
        <f>HYPERLINK("http://hl7.org/fhir/stu3/references.html","Reference")</f>
        <v>Reference</v>
      </c>
      <c r="E76" s="7" t="s">
        <v>102</v>
      </c>
    </row>
    <row r="77" ht="15.75" customHeight="1">
      <c r="A77" s="8"/>
      <c r="B77" s="6"/>
      <c r="C77" s="9" t="s">
        <v>4</v>
      </c>
      <c r="D77" s="15" t="str">
        <f>HYPERLINK("http://hl7.org/fhir/stu3/StructureDefinition/RelatedPerson","RelatedPerson")</f>
        <v>RelatedPerson</v>
      </c>
      <c r="E77" s="7"/>
    </row>
    <row r="78" ht="15.75" customHeight="1">
      <c r="A78" s="8"/>
      <c r="B78" s="6"/>
      <c r="C78" s="9" t="s">
        <v>4</v>
      </c>
      <c r="D78" s="15" t="str">
        <f>HYPERLINK("https://fhir.hl7.org.uk/STU3/StructureDefinition/CareConnect-Patient-1","CareConnect-Patient-1")</f>
        <v>CareConnect-Patient-1</v>
      </c>
      <c r="E78" s="7"/>
    </row>
    <row r="79" ht="15.75" customHeight="1">
      <c r="A79" s="8"/>
      <c r="B79" s="6"/>
      <c r="C79" s="9" t="s">
        <v>4</v>
      </c>
      <c r="D79" s="15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13" t="s">
        <v>2</v>
      </c>
      <c r="D80" s="15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13" t="s">
        <v>2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13" t="s">
        <v>3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13" t="s">
        <v>3</v>
      </c>
      <c r="D83" s="10" t="str">
        <f>HYPERLINK("http://hl7.org/fhir/stu3/datatypes.html#string","String")</f>
        <v>String</v>
      </c>
      <c r="E83" s="7" t="s">
        <v>67</v>
      </c>
    </row>
    <row r="84" ht="24.0" customHeight="1">
      <c r="A84" s="8" t="s">
        <v>103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104</v>
      </c>
    </row>
    <row r="85" ht="15.75" customHeight="1">
      <c r="A85" s="8" t="s">
        <v>103</v>
      </c>
      <c r="B85" s="6"/>
      <c r="C85" s="9" t="s">
        <v>4</v>
      </c>
      <c r="D85" s="10" t="str">
        <f>HYPERLINK("http://hl7.org/fhir/stu3/datatypes.html#codeableconcept","CodeableConcept")</f>
        <v>CodeableConcept</v>
      </c>
      <c r="E85" s="17" t="s">
        <v>105</v>
      </c>
    </row>
    <row r="86" ht="15.75" customHeight="1">
      <c r="A86" s="8" t="s">
        <v>103</v>
      </c>
      <c r="B86" s="6"/>
      <c r="C86" s="13" t="s">
        <v>4</v>
      </c>
      <c r="D86" s="10" t="str">
        <f>HYPERLINK("http://hl7.org/fhir/stu3/datatypes.html#string","String")</f>
        <v>String</v>
      </c>
      <c r="E86" s="11"/>
    </row>
    <row r="87" ht="15.75" customHeight="1">
      <c r="A87" s="8" t="s">
        <v>103</v>
      </c>
      <c r="B87" s="6"/>
      <c r="C87" s="13" t="s">
        <v>3</v>
      </c>
      <c r="D87" s="10" t="str">
        <f>HYPERLINK("http://hl7.org/fhir/stu3/datatypes.html#boolean","Boolean")</f>
        <v>Boolean</v>
      </c>
      <c r="E87" s="11" t="s">
        <v>106</v>
      </c>
    </row>
    <row r="88" ht="15.75" customHeight="1">
      <c r="A88" s="8" t="s">
        <v>103</v>
      </c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customHeight="1">
      <c r="A89" s="8" t="s">
        <v>103</v>
      </c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customHeight="1">
      <c r="A90" s="8" t="s">
        <v>103</v>
      </c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customHeight="1">
      <c r="A91" s="8" t="s">
        <v>103</v>
      </c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customHeight="1">
      <c r="A92" s="8" t="s">
        <v>103</v>
      </c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customHeight="1">
      <c r="A93" s="8" t="s">
        <v>103</v>
      </c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customHeight="1">
      <c r="A94" s="8" t="s">
        <v>103</v>
      </c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customHeight="1">
      <c r="A95" s="8" t="s">
        <v>107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108</v>
      </c>
    </row>
    <row r="96" ht="15.75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customHeight="1">
      <c r="A98" s="8" t="s">
        <v>79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customHeight="1">
      <c r="A99" s="8" t="s">
        <v>80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customHeight="1">
      <c r="A101" s="8" t="s">
        <v>81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customHeight="1">
      <c r="A102" s="8" t="s">
        <v>82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customHeight="1">
      <c r="A103" s="8" t="s">
        <v>109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110</v>
      </c>
    </row>
    <row r="104" ht="15.75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customHeight="1">
      <c r="A106" s="8" t="s">
        <v>79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customHeight="1">
      <c r="A107" s="8" t="s">
        <v>80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customHeight="1">
      <c r="A109" s="8" t="s">
        <v>81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customHeight="1">
      <c r="A110" s="8" t="s">
        <v>82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customHeight="1">
      <c r="A111" s="8" t="s">
        <v>111</v>
      </c>
      <c r="B111" s="6" t="s">
        <v>14</v>
      </c>
      <c r="C111" s="9" t="s">
        <v>4</v>
      </c>
      <c r="D111" s="10" t="str">
        <f t="shared" si="3"/>
        <v>String</v>
      </c>
      <c r="E111" s="7" t="s">
        <v>112</v>
      </c>
    </row>
    <row r="112" ht="15.75" customHeight="1">
      <c r="A112" s="8" t="s">
        <v>113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114</v>
      </c>
    </row>
    <row r="113" ht="15.75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customHeight="1">
      <c r="A114" s="8" t="s">
        <v>86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customHeight="1">
      <c r="A115" s="8" t="s">
        <v>88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6" t="s">
        <v>89</v>
      </c>
    </row>
    <row r="116" ht="15.75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115</v>
      </c>
    </row>
    <row r="117" ht="15.75" customHeight="1">
      <c r="A117" s="8" t="s">
        <v>80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customHeight="1">
      <c r="A119" s="8" t="s">
        <v>81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customHeight="1">
      <c r="A120" s="8" t="s">
        <v>82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customHeight="1">
      <c r="A121" s="8" t="s">
        <v>116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117</v>
      </c>
    </row>
    <row r="122" ht="15.75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customHeight="1">
      <c r="A123" s="8" t="s">
        <v>86</v>
      </c>
      <c r="B123" s="6" t="s">
        <v>14</v>
      </c>
      <c r="C123" s="9" t="s">
        <v>4</v>
      </c>
      <c r="D123" s="10" t="str">
        <f t="shared" si="5"/>
        <v>Coding</v>
      </c>
      <c r="E123" s="7" t="s">
        <v>118</v>
      </c>
    </row>
    <row r="124" ht="15.75" customHeight="1">
      <c r="A124" s="8" t="s">
        <v>88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6" t="s">
        <v>89</v>
      </c>
    </row>
    <row r="125" ht="15.75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115</v>
      </c>
    </row>
    <row r="126" ht="15.75" customHeight="1">
      <c r="A126" s="8" t="s">
        <v>80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customHeight="1">
      <c r="A128" s="8" t="s">
        <v>81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customHeight="1">
      <c r="A129" s="8" t="s">
        <v>82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customHeight="1">
      <c r="A130" s="8" t="s">
        <v>119</v>
      </c>
      <c r="B130" s="6" t="s">
        <v>14</v>
      </c>
      <c r="C130" s="9" t="s">
        <v>4</v>
      </c>
      <c r="D130" s="14" t="str">
        <f>HYPERLINK("http://hl7.org/fhir/stu3/references.html","Reference")</f>
        <v>Reference</v>
      </c>
      <c r="E130" s="7" t="s">
        <v>120</v>
      </c>
    </row>
    <row r="131" ht="15.75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customHeight="1">
      <c r="A135" s="8" t="s">
        <v>121</v>
      </c>
      <c r="B135" s="6" t="s">
        <v>14</v>
      </c>
      <c r="C135" s="9" t="s">
        <v>4</v>
      </c>
      <c r="D135" s="14" t="str">
        <f>HYPERLINK("http://hl7.org/fhir/stu3/references.html","Reference")</f>
        <v>Reference</v>
      </c>
      <c r="E135" s="7" t="s">
        <v>122</v>
      </c>
    </row>
    <row r="136" ht="15.75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customHeight="1">
      <c r="A141" s="8" t="s">
        <v>123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124</v>
      </c>
    </row>
    <row r="142" ht="15.75" customHeight="1">
      <c r="A142" s="8" t="s">
        <v>125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126</v>
      </c>
    </row>
    <row r="143" ht="15.75" customHeight="1">
      <c r="A143" s="8" t="s">
        <v>127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128</v>
      </c>
    </row>
    <row r="144" ht="15.75" customHeight="1">
      <c r="A144" s="8" t="s">
        <v>129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130</v>
      </c>
    </row>
    <row r="145" ht="15.75" customHeight="1">
      <c r="A145" s="8" t="s">
        <v>131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132</v>
      </c>
    </row>
    <row r="146" ht="15.75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133</v>
      </c>
    </row>
    <row r="147" ht="15.75" customHeight="1">
      <c r="A147" s="8" t="s">
        <v>80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134</v>
      </c>
    </row>
    <row r="148" ht="15.75" customHeight="1">
      <c r="A148" s="8" t="s">
        <v>135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136</v>
      </c>
    </row>
    <row r="149" ht="15.75" customHeight="1">
      <c r="A149" s="8" t="s">
        <v>129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130</v>
      </c>
    </row>
    <row r="150" ht="15.75" customHeight="1">
      <c r="A150" s="8" t="s">
        <v>131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132</v>
      </c>
    </row>
    <row r="151" ht="15.75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133</v>
      </c>
    </row>
    <row r="152" ht="15.75" customHeight="1">
      <c r="A152" s="8" t="s">
        <v>80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134</v>
      </c>
    </row>
    <row r="153" ht="15.75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137</v>
      </c>
    </row>
    <row r="154" ht="15.75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customHeight="1">
      <c r="A161" s="8" t="s">
        <v>138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139</v>
      </c>
    </row>
    <row r="162" ht="15.75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customHeight="1">
      <c r="A169" s="8" t="s">
        <v>140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141</v>
      </c>
    </row>
    <row r="170" ht="15.75" customHeight="1">
      <c r="A170" s="8" t="s">
        <v>142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143</v>
      </c>
    </row>
    <row r="171" ht="15.75" customHeight="1">
      <c r="A171" s="8" t="s">
        <v>144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130</v>
      </c>
    </row>
    <row r="172" ht="15.75" customHeight="1">
      <c r="A172" s="8" t="s">
        <v>145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132</v>
      </c>
    </row>
    <row r="173" ht="15.75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133</v>
      </c>
    </row>
    <row r="174" ht="15.75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134</v>
      </c>
    </row>
    <row r="175" ht="15.75" customHeight="1">
      <c r="A175" s="8" t="s">
        <v>146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147</v>
      </c>
    </row>
    <row r="176" ht="15.75" customHeight="1">
      <c r="A176" s="8" t="s">
        <v>144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130</v>
      </c>
    </row>
    <row r="177" ht="15.75" customHeight="1">
      <c r="A177" s="8" t="s">
        <v>145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132</v>
      </c>
    </row>
    <row r="178" ht="15.75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133</v>
      </c>
    </row>
    <row r="179" ht="15.75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134</v>
      </c>
    </row>
    <row r="180" ht="15.75" customHeight="1">
      <c r="A180" s="8" t="s">
        <v>82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148</v>
      </c>
    </row>
    <row r="181" ht="15.75" customHeight="1">
      <c r="A181" s="8" t="s">
        <v>149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150</v>
      </c>
    </row>
    <row r="182" ht="15.75" customHeight="1">
      <c r="A182" s="8" t="s">
        <v>125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126</v>
      </c>
    </row>
    <row r="183" ht="15.75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151</v>
      </c>
    </row>
    <row r="184" ht="15.75" customHeight="1">
      <c r="A184" s="8" t="s">
        <v>152</v>
      </c>
      <c r="B184" s="6" t="s">
        <v>50</v>
      </c>
      <c r="C184" s="9" t="s">
        <v>4</v>
      </c>
      <c r="D184" s="14" t="str">
        <f>HYPERLINK("http://hl7.org/fhir/stu3/references.html","Reference")</f>
        <v>Reference</v>
      </c>
      <c r="E184" s="7" t="s">
        <v>153</v>
      </c>
    </row>
    <row r="185" ht="15.75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63</v>
      </c>
    </row>
    <row r="189" ht="15.75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154</v>
      </c>
      <c r="B191" s="6" t="s">
        <v>25</v>
      </c>
      <c r="C191" s="9" t="s">
        <v>4</v>
      </c>
      <c r="D191" s="10" t="str">
        <f>HYPERLINK("http://hl7.org/fhir/stu3/backboneelement.html","BackboneElement")</f>
        <v>BackboneElement</v>
      </c>
      <c r="E191" s="7" t="s">
        <v>155</v>
      </c>
    </row>
    <row r="192" ht="15.75" customHeight="1">
      <c r="A192" s="8" t="s">
        <v>125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126</v>
      </c>
    </row>
    <row r="193" ht="15.75" customHeight="1">
      <c r="A193" s="8" t="s">
        <v>156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157</v>
      </c>
    </row>
    <row r="194" ht="15.75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customHeight="1">
      <c r="A195" s="8" t="s">
        <v>86</v>
      </c>
      <c r="B195" s="6" t="s">
        <v>14</v>
      </c>
      <c r="C195" s="9" t="s">
        <v>4</v>
      </c>
      <c r="D195" s="10" t="str">
        <f t="shared" si="6"/>
        <v>Coding</v>
      </c>
      <c r="E195" s="7" t="s">
        <v>158</v>
      </c>
    </row>
    <row r="196" ht="15.75" customHeight="1">
      <c r="A196" s="8" t="s">
        <v>88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6" t="s">
        <v>89</v>
      </c>
    </row>
    <row r="197" ht="15.75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115</v>
      </c>
    </row>
    <row r="198" ht="15.75" customHeight="1">
      <c r="A198" s="8" t="s">
        <v>80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customHeight="1">
      <c r="A200" s="8" t="s">
        <v>81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4</v>
      </c>
      <c r="D201" s="10" t="str">
        <f>HYPERLINK("http://hl7.org/fhir/stu3/datatypes.html#string","String")</f>
        <v>String</v>
      </c>
      <c r="E201" s="7" t="s">
        <v>48</v>
      </c>
    </row>
    <row r="202" ht="15.75" customHeight="1">
      <c r="A202" s="8" t="s">
        <v>103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159</v>
      </c>
    </row>
    <row r="203" ht="15.75" customHeight="1">
      <c r="A203" s="8" t="s">
        <v>103</v>
      </c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customHeight="1">
      <c r="A204" s="8" t="s">
        <v>103</v>
      </c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customHeight="1">
      <c r="A205" s="8" t="s">
        <v>103</v>
      </c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customHeight="1">
      <c r="A206" s="8" t="s">
        <v>103</v>
      </c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customHeight="1">
      <c r="A207" s="8" t="s">
        <v>103</v>
      </c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customHeight="1">
      <c r="A208" s="8" t="s">
        <v>103</v>
      </c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customHeight="1">
      <c r="A209" s="8" t="s">
        <v>103</v>
      </c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customHeight="1">
      <c r="A210" s="8" t="s">
        <v>103</v>
      </c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customHeight="1">
      <c r="A211" s="8" t="s">
        <v>103</v>
      </c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customHeight="1">
      <c r="A212" s="8" t="s">
        <v>107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160</v>
      </c>
    </row>
    <row r="213" ht="15.75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customHeight="1">
      <c r="A215" s="8" t="s">
        <v>79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customHeight="1">
      <c r="A216" s="8" t="s">
        <v>80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customHeight="1">
      <c r="A218" s="8" t="s">
        <v>81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customHeight="1">
      <c r="A219" s="8" t="s">
        <v>82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customHeight="1">
      <c r="A220" s="8" t="s">
        <v>109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110</v>
      </c>
    </row>
    <row r="221" ht="15.75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customHeight="1">
      <c r="A223" s="8" t="s">
        <v>79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customHeight="1">
      <c r="A224" s="8" t="s">
        <v>80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customHeight="1">
      <c r="A226" s="8" t="s">
        <v>81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customHeight="1">
      <c r="A227" s="8" t="s">
        <v>82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customHeight="1">
      <c r="A228" s="8" t="s">
        <v>123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161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28"/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