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CareTeam-1.0.0" sheetId="1" r:id="rId3"/>
    <sheet state="visible" name="Functions" sheetId="2" r:id="rId4"/>
  </sheets>
  <definedNames>
    <definedName hidden="1" localSheetId="0" name="_xlnm._FilterDatabase">'CareConnect-CareTeam-1.0.0'!$A$1:$Z$1000</definedName>
  </definedNames>
  <calcPr/>
</workbook>
</file>

<file path=xl/sharedStrings.xml><?xml version="1.0" encoding="utf-8"?>
<sst xmlns="http://schemas.openxmlformats.org/spreadsheetml/2006/main" count="382" uniqueCount="117">
  <si>
    <t>Select</t>
  </si>
  <si>
    <t>Name</t>
  </si>
  <si>
    <t>Mandatory</t>
  </si>
  <si>
    <t>Required</t>
  </si>
  <si>
    <t>Optional</t>
  </si>
  <si>
    <t>Card.</t>
  </si>
  <si>
    <t>Not Used</t>
  </si>
  <si>
    <t>Conformance</t>
  </si>
  <si>
    <t>Type</t>
  </si>
  <si>
    <t>Description, Constraints and mapping for Implementation</t>
  </si>
  <si>
    <t>CareTeam</t>
  </si>
  <si>
    <t>​</t>
  </si>
  <si>
    <t>Planned participants in the coordination and delivery of care for a patient or group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</si>
  <si>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</si>
  <si>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</si>
  <si>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</si>
  <si>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</si>
  <si>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 &lt;br&gt; &lt;font color='red'&gt;The value attribute of the profile element MUST contain the value 'https://fhir.hl7.org.uk/STU3/StructureDefinition/CareConnect-CareTeam-1'&lt;/font&gt;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</si>
  <si>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</si>
  <si>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</si>
  <si>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</si>
  <si>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</si>
  <si>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</si>
  <si>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</si>
  <si>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</si>
  <si>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</si>
  <si>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</si>
  <si>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</si>
  <si>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</si>
  <si>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</si>
  <si>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External Ids for this team &lt;br/&gt;&lt;font color='red'&gt;An identifier for this CareTeam&lt;/font&gt;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</si>
  <si>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</si>
  <si>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</si>
  <si>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</si>
  <si>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</si>
  <si>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</si>
  <si>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</si>
  <si>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</si>
  <si>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</si>
  <si>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</si>
  <si>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</si>
  <si>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</si>
  <si>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</si>
  <si>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</si>
  <si>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</si>
  <si>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</si>
  <si>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</si>
  <si>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</si>
  <si>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</si>
  <si>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</si>
  <si>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 xml:space="preserve">The namespace for the identifier value &lt;br/&gt;&lt;font color='red'&gt;The system from which the identifier came&lt;/font&gt; </t>
  </si>
  <si>
    <t>- - value</t>
  </si>
  <si>
    <t>The value that is unique &lt;br/&gt;&lt;font color='red'&gt;A value for the identifier &lt;/font&gt;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</si>
  <si>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</si>
  <si>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</si>
  <si>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</si>
  <si>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</si>
  <si>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</si>
  <si>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</si>
  <si>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</si>
  <si>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</si>
  <si>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</si>
  <si>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</si>
  <si>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</si>
  <si>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</si>
  <si>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</si>
  <si>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</si>
  <si>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</si>
  <si>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proposed : active : suspended : inactive : entered-in-error
Binding (required): Indicates the status of the care team. [CareTeamStatus](http://hl7.org/fhir/stu3/valueset-care-team-status.html)</t>
  </si>
  <si>
    <t>- category</t>
  </si>
  <si>
    <t>Type of team
Binding (example): Indicates the type of care team. [CareTeamCategory](http://hl7.org/fhir/stu3/valueset-care-team-category.html)</t>
  </si>
  <si>
    <t>- - coding</t>
  </si>
  <si>
    <t>- - - system</t>
  </si>
  <si>
    <t>- - - version</t>
  </si>
  <si>
    <t>- - - code</t>
  </si>
  <si>
    <t>- - - userSelected</t>
  </si>
  <si>
    <t>- - text</t>
  </si>
  <si>
    <t>- name</t>
  </si>
  <si>
    <t>Name of the team, such as crisis assessment team &lt;br/&gt;&lt;font color='red'&gt;&lt;b&gt;Mapped to Digital Maternity data item 'Name' &lt;/b&gt;&lt;/font&gt;</t>
  </si>
  <si>
    <t>- subject</t>
  </si>
  <si>
    <t>Who care team is for
Constraint (ref-1): SHALL have a contained resource if a local reference is provided</t>
  </si>
  <si>
    <t>- - reference</t>
  </si>
  <si>
    <t>- - identifier</t>
  </si>
  <si>
    <t>- - display</t>
  </si>
  <si>
    <t>- context</t>
  </si>
  <si>
    <t>Encounter or episode associated with CareTeam
Constraint (ref-1): SHALL have a contained resource if a local reference is provided</t>
  </si>
  <si>
    <t>- period</t>
  </si>
  <si>
    <t>Time period team covers
Constraint (per-1): If present, start SHALL have a lower value than end</t>
  </si>
  <si>
    <t>- - start</t>
  </si>
  <si>
    <t xml:space="preserve">Starting time with inclusive boundary &lt;br&gt;&lt;font color='red'&gt;&lt;b&gt;Mapping to Digital Maternity data item='Start date'&lt;/b&gt;&lt;/font&gt; </t>
  </si>
  <si>
    <t>- - end</t>
  </si>
  <si>
    <t xml:space="preserve">End time with inclusive boundary, if not ongoing &lt;br&gt;&lt;font color='red'&gt;&lt;b&gt;Mapping to Digital Maternity data item='End date'&lt;/b&gt;&lt;/font&gt; </t>
  </si>
  <si>
    <t>- participant</t>
  </si>
  <si>
    <t>Members of the team
Constraint (ctm-1): CareTeam.participant.onBehalfOf can only be populated when CareTeam.participant.member is a Practitioner</t>
  </si>
  <si>
    <t>- - modifierExtension</t>
  </si>
  <si>
    <t>Extensions that cannot be ignored
Constraint (ext-1): Must have either extensions or value[x], not both</t>
  </si>
  <si>
    <t>- - role</t>
  </si>
  <si>
    <t xml:space="preserve">Type of involvement
Binding (example): Indicates specific responsibility of an individual within the care team, such as "Primary physician", "Team coordinator", "Caregiver", etc. [Participant Roles](http://hl7.org/fhir/stu3/valueset-participant-role.html) &lt;br&gt;&lt;font color='red'&gt;&lt;b&gt;Mapping to Digital Maternity data item='Role'&lt;/b&gt;&lt;/font&gt; </t>
  </si>
  <si>
    <t>- - member</t>
  </si>
  <si>
    <t>Who is involved
Constraint (ref-1): SHALL have a contained resource if a local reference is provided</t>
  </si>
  <si>
    <t>- - onBehalfOf</t>
  </si>
  <si>
    <t>1..1</t>
  </si>
  <si>
    <t xml:space="preserve">Organization of the practitioner
Constraint (ref-1): SHALL have a contained resource if a local reference is provided </t>
  </si>
  <si>
    <t>Time period of participant
Constraint (per-1): If present, start SHALL have a lower value than end</t>
  </si>
  <si>
    <t>- reasonCode</t>
  </si>
  <si>
    <t>Why the care team exists
Binding (example): Indicates the reason for the care team. [SNOMED CT Clinical Findings](http://hl7.org/fhir/stu3/valueset-clinical-findings.html)</t>
  </si>
  <si>
    <t>- reasonReference</t>
  </si>
  <si>
    <t>Why the care team exists
Constraint (ref-1): SHALL have a contained resource if a local reference is provided</t>
  </si>
  <si>
    <t>- managingOrganization</t>
  </si>
  <si>
    <t>Organization responsible for the care team
Constraint (ref-1): SHALL have a contained resource if a local reference is provided</t>
  </si>
  <si>
    <t>- note</t>
  </si>
  <si>
    <t>Comments made about the CareTeam</t>
  </si>
  <si>
    <t>- - author[x]</t>
  </si>
  <si>
    <t>Individual responsible for the annotation
Constraint (ref-1): SHALL have a contained resource if a local reference is provided</t>
  </si>
  <si>
    <t>- - time</t>
  </si>
  <si>
    <t>When the annotation was made</t>
  </si>
  <si>
    <t>The annotation - text 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</si>
</sst>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Helvetica Neue"/>
    </font>
    <font>
      <u/>
      <sz val="8.0"/>
      <color rgb="FF005EB8"/>
      <name val="Inherit"/>
    </font>
    <font>
      <u/>
      <sz val="8.0"/>
      <color rgb="FF005EB8"/>
      <name val="Arial"/>
    </font>
    <font>
      <u/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Inherit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2" fontId="12" numFmtId="0" xfId="0" applyAlignment="1" applyFill="1" applyFont="1">
      <alignment horizontal="left" shrinkToFit="0" wrapText="1"/>
    </xf>
    <xf borderId="0" fillId="0" fontId="13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shrinkToFit="0" wrapText="1"/>
    </xf>
    <xf borderId="0" fillId="0" fontId="15" numFmtId="0" xfId="0" applyAlignment="1" applyFont="1">
      <alignment shrinkToFit="0" vertical="top" wrapText="1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shrinkToFit="0" vertical="top" wrapText="1"/>
    </xf>
    <xf borderId="0" fillId="2" fontId="18" numFmtId="0" xfId="0" applyAlignment="1" applyFont="1">
      <alignment horizontal="left" shrinkToFit="0" wrapText="1"/>
    </xf>
    <xf borderId="0" fillId="2" fontId="19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43.43"/>
    <col customWidth="1" min="6" max="6" width="14.43"/>
  </cols>
  <sheetData>
    <row r="1" ht="15.75" customHeight="1">
      <c r="A1" s="2" t="s">
        <v>1</v>
      </c>
      <c r="B1" s="2" t="s">
        <v>5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4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11" t="s">
        <v>14</v>
      </c>
      <c r="C4" s="9" t="s">
        <v>2</v>
      </c>
      <c r="D4" s="10" t="str">
        <f>HYPERLINK("http://hl7.org/fhir/stu3/resource.html#Meta","Meta")</f>
        <v>Meta</v>
      </c>
      <c r="E4" s="12" t="s">
        <v>17</v>
      </c>
    </row>
    <row r="5" ht="15.75" hidden="1" customHeight="1">
      <c r="A5" s="8" t="s">
        <v>18</v>
      </c>
      <c r="B5" s="6" t="s">
        <v>14</v>
      </c>
      <c r="C5" s="9" t="s">
        <v>6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6</v>
      </c>
      <c r="D6" s="10" t="str">
        <f>HYPERLINK("http://hl7.org/fhir/stu3/datatypes.html#code","Code")</f>
        <v>Code</v>
      </c>
      <c r="E6" s="13" t="s">
        <v>21</v>
      </c>
    </row>
    <row r="7" ht="15.75" hidden="1" customHeight="1">
      <c r="A7" s="8" t="s">
        <v>22</v>
      </c>
      <c r="B7" s="6" t="s">
        <v>14</v>
      </c>
      <c r="C7" s="9" t="s">
        <v>6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6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6</v>
      </c>
      <c r="D9" s="10" t="str">
        <f>HYPERLINK("http://hl7.org/fhir/stu3/extensibility.html#Extension","Extension")</f>
        <v>Extension</v>
      </c>
      <c r="E9" s="7" t="s">
        <v>28</v>
      </c>
    </row>
    <row r="10" ht="15.75" customHeight="1">
      <c r="A10" s="8" t="s">
        <v>29</v>
      </c>
      <c r="B10" s="6" t="s">
        <v>25</v>
      </c>
      <c r="C10" s="9" t="s">
        <v>3</v>
      </c>
      <c r="D10" s="10" t="str">
        <f>HYPERLINK("http://hl7.org/fhir/stu3/datatypes.html#identifier","Identifier")</f>
        <v>Identifier</v>
      </c>
      <c r="E10" s="12" t="s">
        <v>30</v>
      </c>
    </row>
    <row r="11" ht="15.75" hidden="1" customHeight="1">
      <c r="A11" s="8" t="s">
        <v>31</v>
      </c>
      <c r="B11" s="6" t="s">
        <v>14</v>
      </c>
      <c r="C11" s="9" t="s">
        <v>6</v>
      </c>
      <c r="D11" s="10" t="str">
        <f>HYPERLINK("http://hl7.org/fhir/stu3/datatypes.html#code","Code")</f>
        <v>Code</v>
      </c>
      <c r="E11" s="14" t="s">
        <v>32</v>
      </c>
    </row>
    <row r="12" ht="15.75" hidden="1" customHeight="1">
      <c r="A12" s="8" t="s">
        <v>33</v>
      </c>
      <c r="B12" s="6" t="s">
        <v>14</v>
      </c>
      <c r="C12" s="9" t="s">
        <v>6</v>
      </c>
      <c r="D12" s="10" t="str">
        <f>HYPERLINK("http://hl7.org/fhir/stu3/datatypes.html#codeableconcept","CodeableConcept")</f>
        <v>CodeableConcept</v>
      </c>
      <c r="E12" s="14" t="s">
        <v>34</v>
      </c>
    </row>
    <row r="13" ht="15.75" hidden="1" customHeight="1">
      <c r="A13" s="8" t="s">
        <v>35</v>
      </c>
      <c r="B13" s="6" t="s">
        <v>25</v>
      </c>
      <c r="C13" s="9" t="s">
        <v>6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6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6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6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6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6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6</v>
      </c>
      <c r="D19" s="10" t="str">
        <f>HYPERLINK("http://hl7.org/fhir/stu3/datatypes.html#string","String")</f>
        <v>String</v>
      </c>
      <c r="E19" s="7" t="s">
        <v>48</v>
      </c>
    </row>
    <row r="20" ht="15.75" customHeight="1">
      <c r="A20" s="8" t="s">
        <v>49</v>
      </c>
      <c r="B20" s="6" t="s">
        <v>14</v>
      </c>
      <c r="C20" s="9" t="s">
        <v>3</v>
      </c>
      <c r="D20" s="10" t="str">
        <f>HYPERLINK("http://hl7.org/fhir/stu3/datatypes.html#uri","Uri")</f>
        <v>Uri</v>
      </c>
      <c r="E20" s="12" t="s">
        <v>50</v>
      </c>
    </row>
    <row r="21" ht="15.75" customHeight="1">
      <c r="A21" s="8" t="s">
        <v>51</v>
      </c>
      <c r="B21" s="6" t="s">
        <v>14</v>
      </c>
      <c r="C21" s="9" t="s">
        <v>3</v>
      </c>
      <c r="D21" s="10" t="str">
        <f>HYPERLINK("http://hl7.org/fhir/stu3/datatypes.html#string","String")</f>
        <v>String</v>
      </c>
      <c r="E21" s="12" t="s">
        <v>52</v>
      </c>
    </row>
    <row r="22" ht="15.75" hidden="1" customHeight="1">
      <c r="A22" s="8" t="s">
        <v>53</v>
      </c>
      <c r="B22" s="6" t="s">
        <v>14</v>
      </c>
      <c r="C22" s="9" t="s">
        <v>6</v>
      </c>
      <c r="D22" s="10" t="str">
        <f>HYPERLINK("http://hl7.org/fhir/stu3/datatypes.html#period","Period")</f>
        <v>Period</v>
      </c>
      <c r="E22" s="7" t="s">
        <v>54</v>
      </c>
    </row>
    <row r="23" ht="15.75" hidden="1" customHeight="1">
      <c r="A23" s="8" t="s">
        <v>55</v>
      </c>
      <c r="B23" s="6" t="s">
        <v>14</v>
      </c>
      <c r="C23" s="9" t="s">
        <v>6</v>
      </c>
      <c r="D23" s="10" t="str">
        <f t="shared" ref="D23:D24" si="1">HYPERLINK("http://hl7.org/fhir/stu3/datatypes.html#datetime","dateTime")</f>
        <v>dateTime</v>
      </c>
      <c r="E23" s="7" t="s">
        <v>56</v>
      </c>
    </row>
    <row r="24" ht="15.75" hidden="1" customHeight="1">
      <c r="A24" s="8" t="s">
        <v>57</v>
      </c>
      <c r="B24" s="6" t="s">
        <v>14</v>
      </c>
      <c r="C24" s="9" t="s">
        <v>6</v>
      </c>
      <c r="D24" s="10" t="str">
        <f t="shared" si="1"/>
        <v>dateTime</v>
      </c>
      <c r="E24" s="7" t="s">
        <v>58</v>
      </c>
    </row>
    <row r="25" ht="15.75" customHeight="1">
      <c r="A25" s="8" t="s">
        <v>59</v>
      </c>
      <c r="B25" s="6" t="s">
        <v>14</v>
      </c>
      <c r="C25" s="9" t="s">
        <v>4</v>
      </c>
      <c r="D25" s="15" t="str">
        <f>HYPERLINK("http://hl7.org/fhir/stu3/references.html","Reference")</f>
        <v>Reference</v>
      </c>
      <c r="E25" s="7" t="s">
        <v>60</v>
      </c>
    </row>
    <row r="26" ht="15.75" customHeight="1">
      <c r="A26" s="8"/>
      <c r="B26" s="6"/>
      <c r="C26" s="9" t="s">
        <v>4</v>
      </c>
      <c r="D26" s="16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8" t="s">
        <v>61</v>
      </c>
      <c r="B27" s="6" t="s">
        <v>14</v>
      </c>
      <c r="C27" s="9" t="s">
        <v>4</v>
      </c>
      <c r="D27" s="10" t="str">
        <f>HYPERLINK("http://hl7.org/fhir/stu3/datatypes.html#string","String")</f>
        <v>String</v>
      </c>
      <c r="E27" s="7" t="s">
        <v>62</v>
      </c>
    </row>
    <row r="28" ht="15.75" hidden="1" customHeight="1">
      <c r="A28" s="8" t="s">
        <v>63</v>
      </c>
      <c r="B28" s="6" t="s">
        <v>14</v>
      </c>
      <c r="C28" s="9" t="s">
        <v>6</v>
      </c>
      <c r="D28" s="10" t="str">
        <f>HYPERLINK("http://hl7.org/fhir/stu3/datatypes.html#identifier","Identifier")</f>
        <v>Identifier</v>
      </c>
      <c r="E28" s="7" t="s">
        <v>64</v>
      </c>
    </row>
    <row r="29" ht="15.75" hidden="1" customHeight="1">
      <c r="A29" s="8" t="s">
        <v>65</v>
      </c>
      <c r="B29" s="6" t="s">
        <v>14</v>
      </c>
      <c r="C29" s="9" t="s">
        <v>6</v>
      </c>
      <c r="D29" s="10" t="str">
        <f>HYPERLINK("http://hl7.org/fhir/stu3/datatypes.html#string","String")</f>
        <v>String</v>
      </c>
      <c r="E29" s="7" t="s">
        <v>66</v>
      </c>
    </row>
    <row r="30" ht="15.75" customHeight="1">
      <c r="A30" s="6" t="s">
        <v>67</v>
      </c>
      <c r="B30" s="6" t="s">
        <v>14</v>
      </c>
      <c r="C30" s="9" t="s">
        <v>4</v>
      </c>
      <c r="D30" s="10" t="str">
        <f>HYPERLINK("http://hl7.org/fhir/stu3/datatypes.html#code","Code")</f>
        <v>Code</v>
      </c>
      <c r="E30" s="7" t="s">
        <v>68</v>
      </c>
    </row>
    <row r="31" ht="15.75" customHeight="1">
      <c r="A31" s="6" t="s">
        <v>69</v>
      </c>
      <c r="B31" s="6" t="s">
        <v>25</v>
      </c>
      <c r="C31" s="9" t="s">
        <v>4</v>
      </c>
      <c r="D31" s="10" t="str">
        <f>HYPERLINK("http://hl7.org/fhir/stu3/datatypes.html#codeableconcept","CodeableConcept")</f>
        <v>CodeableConcept</v>
      </c>
      <c r="E31" s="7" t="s">
        <v>70</v>
      </c>
    </row>
    <row r="32" ht="15.75" customHeight="1">
      <c r="A32" s="6" t="s">
        <v>71</v>
      </c>
      <c r="B32" s="6" t="s">
        <v>25</v>
      </c>
      <c r="C32" s="9" t="s">
        <v>4</v>
      </c>
      <c r="D32" s="10" t="str">
        <f>HYPERLINK("http://hl7.org/fhir/stu3/datatypes.html#coding","Coding")</f>
        <v>Coding</v>
      </c>
      <c r="E32" s="7" t="s">
        <v>36</v>
      </c>
    </row>
    <row r="33" ht="15.75" customHeight="1">
      <c r="A33" s="6" t="s">
        <v>72</v>
      </c>
      <c r="B33" s="6" t="s">
        <v>14</v>
      </c>
      <c r="C33" s="9" t="s">
        <v>4</v>
      </c>
      <c r="D33" s="10" t="str">
        <f>HYPERLINK("http://hl7.org/fhir/stu3/datatypes.html#uri","Uri")</f>
        <v>Uri</v>
      </c>
      <c r="E33" s="7" t="s">
        <v>38</v>
      </c>
    </row>
    <row r="34" ht="15.75" customHeight="1">
      <c r="A34" s="6" t="s">
        <v>73</v>
      </c>
      <c r="B34" s="6" t="s">
        <v>14</v>
      </c>
      <c r="C34" s="9" t="s">
        <v>4</v>
      </c>
      <c r="D34" s="10" t="str">
        <f>HYPERLINK("http://hl7.org/fhir/stu3/datatypes.html#string","String")</f>
        <v>String</v>
      </c>
      <c r="E34" s="7" t="s">
        <v>40</v>
      </c>
    </row>
    <row r="35" ht="15.75" customHeight="1">
      <c r="A35" s="6" t="s">
        <v>74</v>
      </c>
      <c r="B35" s="6" t="s">
        <v>14</v>
      </c>
      <c r="C35" s="9" t="s">
        <v>4</v>
      </c>
      <c r="D35" s="10" t="str">
        <f>HYPERLINK("http://hl7.org/fhir/stu3/datatypes.html#code","Code")</f>
        <v>Code</v>
      </c>
      <c r="E35" s="7" t="s">
        <v>42</v>
      </c>
    </row>
    <row r="36" ht="15.75" customHeight="1">
      <c r="A36" s="6" t="s">
        <v>65</v>
      </c>
      <c r="B36" s="6" t="s">
        <v>14</v>
      </c>
      <c r="C36" s="9" t="s">
        <v>4</v>
      </c>
      <c r="D36" s="10" t="str">
        <f>HYPERLINK("http://hl7.org/fhir/stu3/datatypes.html#string","String")</f>
        <v>String</v>
      </c>
      <c r="E36" s="7" t="s">
        <v>44</v>
      </c>
    </row>
    <row r="37" ht="15.75" customHeight="1">
      <c r="A37" s="6" t="s">
        <v>75</v>
      </c>
      <c r="B37" s="6" t="s">
        <v>14</v>
      </c>
      <c r="C37" s="9" t="s">
        <v>4</v>
      </c>
      <c r="D37" s="10" t="str">
        <f>HYPERLINK("http://hl7.org/fhir/stu3/datatypes.html#boolean","Boolean")</f>
        <v>Boolean</v>
      </c>
      <c r="E37" s="7" t="s">
        <v>46</v>
      </c>
    </row>
    <row r="38" ht="15.75" customHeight="1">
      <c r="A38" s="6" t="s">
        <v>76</v>
      </c>
      <c r="B38" s="6" t="s">
        <v>14</v>
      </c>
      <c r="C38" s="9" t="s">
        <v>4</v>
      </c>
      <c r="D38" s="10" t="str">
        <f t="shared" ref="D38:D39" si="2">HYPERLINK("http://hl7.org/fhir/stu3/datatypes.html#string","String")</f>
        <v>String</v>
      </c>
      <c r="E38" s="7" t="s">
        <v>48</v>
      </c>
    </row>
    <row r="39" ht="15.75" customHeight="1">
      <c r="A39" s="6" t="s">
        <v>77</v>
      </c>
      <c r="B39" s="6" t="s">
        <v>14</v>
      </c>
      <c r="C39" s="9" t="s">
        <v>3</v>
      </c>
      <c r="D39" s="10" t="str">
        <f t="shared" si="2"/>
        <v>String</v>
      </c>
      <c r="E39" s="12" t="s">
        <v>78</v>
      </c>
    </row>
    <row r="40" ht="15.75" customHeight="1">
      <c r="A40" s="6" t="s">
        <v>79</v>
      </c>
      <c r="B40" s="6" t="s">
        <v>14</v>
      </c>
      <c r="C40" s="9" t="s">
        <v>4</v>
      </c>
      <c r="D40" s="15" t="str">
        <f>HYPERLINK("http://hl7.org/fhir/stu3/references.html","Reference")</f>
        <v>Reference</v>
      </c>
      <c r="E40" s="7" t="s">
        <v>80</v>
      </c>
    </row>
    <row r="41" ht="15.75" hidden="1" customHeight="1">
      <c r="A41" s="6"/>
      <c r="B41" s="6"/>
      <c r="C41" s="9" t="s">
        <v>6</v>
      </c>
      <c r="D41" s="17" t="str">
        <f>HYPERLINK("http://hl7.org/fhir/stu3/StructureDefinition/Group","Group")</f>
        <v>Group</v>
      </c>
      <c r="E41" s="7"/>
    </row>
    <row r="42" ht="15.75" customHeight="1">
      <c r="A42" s="6"/>
      <c r="B42" s="6"/>
      <c r="C42" s="9" t="s">
        <v>4</v>
      </c>
      <c r="D42" s="18" t="str">
        <f>HYPERLINK("https://fhir.hl7.org.uk/STU3/StructureDefinition/CareConnect-Patient-1","CareConnect-Patient-1")</f>
        <v>CareConnect-Patient-1</v>
      </c>
      <c r="E42" s="7"/>
    </row>
    <row r="43" ht="15.75" customHeight="1">
      <c r="A43" s="6" t="s">
        <v>81</v>
      </c>
      <c r="B43" s="6" t="s">
        <v>14</v>
      </c>
      <c r="C43" s="9" t="s">
        <v>4</v>
      </c>
      <c r="D43" s="10" t="str">
        <f>HYPERLINK("http://hl7.org/fhir/stu3/datatypes.html#string","String")</f>
        <v>String</v>
      </c>
      <c r="E43" s="7" t="s">
        <v>62</v>
      </c>
    </row>
    <row r="44" ht="15.75" customHeight="1">
      <c r="A44" s="6" t="s">
        <v>82</v>
      </c>
      <c r="B44" s="6" t="s">
        <v>14</v>
      </c>
      <c r="C44" s="9" t="s">
        <v>4</v>
      </c>
      <c r="D44" s="10" t="str">
        <f>HYPERLINK("http://hl7.org/fhir/stu3/datatypes.html#identifier","Identifier")</f>
        <v>Identifier</v>
      </c>
      <c r="E44" s="7" t="s">
        <v>64</v>
      </c>
    </row>
    <row r="45" ht="15.75" customHeight="1">
      <c r="A45" s="6" t="s">
        <v>83</v>
      </c>
      <c r="B45" s="6" t="s">
        <v>14</v>
      </c>
      <c r="C45" s="9" t="s">
        <v>4</v>
      </c>
      <c r="D45" s="10" t="str">
        <f>HYPERLINK("http://hl7.org/fhir/stu3/datatypes.html#string","String")</f>
        <v>String</v>
      </c>
      <c r="E45" s="7" t="s">
        <v>66</v>
      </c>
    </row>
    <row r="46" ht="15.75" customHeight="1">
      <c r="A46" s="6" t="s">
        <v>84</v>
      </c>
      <c r="B46" s="6" t="s">
        <v>14</v>
      </c>
      <c r="C46" s="9" t="s">
        <v>4</v>
      </c>
      <c r="D46" s="15" t="str">
        <f>HYPERLINK("http://hl7.org/fhir/stu3/references.html","Reference")</f>
        <v>Reference</v>
      </c>
      <c r="E46" s="7" t="s">
        <v>85</v>
      </c>
    </row>
    <row r="47" ht="15.75" customHeight="1">
      <c r="A47" s="6"/>
      <c r="B47" s="6"/>
      <c r="C47" s="9" t="s">
        <v>4</v>
      </c>
      <c r="D47" s="18" t="str">
        <f>HYPERLINK("https://fhir.hl7.org.uk/STU3/StructureDefinition/CareConnect-EpisodeOfCare-1","CareConnect-EpisodeOfCare-1")</f>
        <v>CareConnect-EpisodeOfCare-1</v>
      </c>
      <c r="E47" s="7"/>
    </row>
    <row r="48" ht="15.75" customHeight="1">
      <c r="A48" s="6"/>
      <c r="B48" s="6"/>
      <c r="C48" s="9" t="s">
        <v>4</v>
      </c>
      <c r="D48" s="18" t="str">
        <f>HYPERLINK("https://fhir.hl7.org.uk/STU3/StructureDefinition/CareConnect-Encounter-1","CareConnect-Encounter-1")</f>
        <v>CareConnect-Encounter-1</v>
      </c>
      <c r="E48" s="7"/>
    </row>
    <row r="49" ht="15.75" customHeight="1">
      <c r="A49" s="6" t="s">
        <v>81</v>
      </c>
      <c r="B49" s="6" t="s">
        <v>14</v>
      </c>
      <c r="C49" s="9" t="s">
        <v>4</v>
      </c>
      <c r="D49" s="10" t="str">
        <f>HYPERLINK("http://hl7.org/fhir/stu3/datatypes.html#string","String")</f>
        <v>String</v>
      </c>
      <c r="E49" s="7" t="s">
        <v>62</v>
      </c>
    </row>
    <row r="50" ht="15.75" customHeight="1">
      <c r="A50" s="6" t="s">
        <v>82</v>
      </c>
      <c r="B50" s="6" t="s">
        <v>14</v>
      </c>
      <c r="C50" s="9" t="s">
        <v>4</v>
      </c>
      <c r="D50" s="10" t="str">
        <f>HYPERLINK("http://hl7.org/fhir/stu3/datatypes.html#identifier","Identifier")</f>
        <v>Identifier</v>
      </c>
      <c r="E50" s="7" t="s">
        <v>64</v>
      </c>
    </row>
    <row r="51" ht="15.75" customHeight="1">
      <c r="A51" s="6" t="s">
        <v>83</v>
      </c>
      <c r="B51" s="6" t="s">
        <v>14</v>
      </c>
      <c r="C51" s="9" t="s">
        <v>4</v>
      </c>
      <c r="D51" s="10" t="str">
        <f>HYPERLINK("http://hl7.org/fhir/stu3/datatypes.html#string","String")</f>
        <v>String</v>
      </c>
      <c r="E51" s="7" t="s">
        <v>66</v>
      </c>
    </row>
    <row r="52" ht="15.75" customHeight="1">
      <c r="A52" s="6" t="s">
        <v>86</v>
      </c>
      <c r="B52" s="6" t="s">
        <v>14</v>
      </c>
      <c r="C52" s="9" t="s">
        <v>3</v>
      </c>
      <c r="D52" s="10" t="str">
        <f>HYPERLINK("http://hl7.org/fhir/stu3/datatypes.html#period","Period")</f>
        <v>Period</v>
      </c>
      <c r="E52" s="7" t="s">
        <v>87</v>
      </c>
    </row>
    <row r="53" ht="15.75" customHeight="1">
      <c r="A53" s="6" t="s">
        <v>88</v>
      </c>
      <c r="B53" s="6" t="s">
        <v>14</v>
      </c>
      <c r="C53" s="9" t="s">
        <v>3</v>
      </c>
      <c r="D53" s="10" t="str">
        <f t="shared" ref="D53:D54" si="3">HYPERLINK("http://hl7.org/fhir/stu3/datatypes.html#datetime","dateTime")</f>
        <v>dateTime</v>
      </c>
      <c r="E53" s="12" t="s">
        <v>89</v>
      </c>
    </row>
    <row r="54" ht="15.75" customHeight="1">
      <c r="A54" s="6" t="s">
        <v>90</v>
      </c>
      <c r="B54" s="6" t="s">
        <v>14</v>
      </c>
      <c r="C54" s="9" t="s">
        <v>3</v>
      </c>
      <c r="D54" s="10" t="str">
        <f t="shared" si="3"/>
        <v>dateTime</v>
      </c>
      <c r="E54" s="12" t="s">
        <v>91</v>
      </c>
    </row>
    <row r="55" ht="15.75" customHeight="1">
      <c r="A55" s="6" t="s">
        <v>92</v>
      </c>
      <c r="B55" s="6" t="s">
        <v>25</v>
      </c>
      <c r="C55" s="9" t="s">
        <v>3</v>
      </c>
      <c r="D55" s="10" t="str">
        <f>HYPERLINK("http://hl7.org/fhir/stu3/backboneelement.html","BackboneElement")</f>
        <v>BackboneElement</v>
      </c>
      <c r="E55" s="7" t="s">
        <v>93</v>
      </c>
    </row>
    <row r="56" ht="15.75" hidden="1" customHeight="1">
      <c r="A56" s="6" t="s">
        <v>94</v>
      </c>
      <c r="B56" s="6" t="s">
        <v>25</v>
      </c>
      <c r="C56" s="9" t="s">
        <v>6</v>
      </c>
      <c r="D56" s="10" t="str">
        <f>HYPERLINK("http://hl7.org/fhir/stu3/extensibility.html#Extension","Extension")</f>
        <v>Extension</v>
      </c>
      <c r="E56" s="7" t="s">
        <v>95</v>
      </c>
    </row>
    <row r="57" ht="15.75" customHeight="1">
      <c r="A57" s="6" t="s">
        <v>96</v>
      </c>
      <c r="B57" s="6" t="s">
        <v>14</v>
      </c>
      <c r="C57" s="9" t="s">
        <v>4</v>
      </c>
      <c r="D57" s="10" t="str">
        <f>HYPERLINK("http://hl7.org/fhir/stu3/datatypes.html#codeableconcept","CodeableConcept")</f>
        <v>CodeableConcept</v>
      </c>
      <c r="E57" s="12" t="s">
        <v>97</v>
      </c>
    </row>
    <row r="58" ht="15.75" customHeight="1">
      <c r="A58" s="6" t="s">
        <v>35</v>
      </c>
      <c r="B58" s="6" t="s">
        <v>25</v>
      </c>
      <c r="C58" s="9" t="s">
        <v>4</v>
      </c>
      <c r="D58" s="10" t="str">
        <f>HYPERLINK("http://hl7.org/fhir/stu3/datatypes.html#coding","Coding")</f>
        <v>Coding</v>
      </c>
      <c r="E58" s="7" t="s">
        <v>36</v>
      </c>
    </row>
    <row r="59" ht="15.75" customHeight="1">
      <c r="A59" s="6" t="s">
        <v>37</v>
      </c>
      <c r="B59" s="6" t="s">
        <v>14</v>
      </c>
      <c r="C59" s="9" t="s">
        <v>4</v>
      </c>
      <c r="D59" s="10" t="str">
        <f>HYPERLINK("http://hl7.org/fhir/stu3/datatypes.html#uri","Uri")</f>
        <v>Uri</v>
      </c>
      <c r="E59" s="7" t="s">
        <v>38</v>
      </c>
    </row>
    <row r="60" ht="15.75" hidden="1" customHeight="1">
      <c r="A60" s="6" t="s">
        <v>39</v>
      </c>
      <c r="B60" s="6" t="s">
        <v>14</v>
      </c>
      <c r="C60" s="9" t="s">
        <v>6</v>
      </c>
      <c r="D60" s="10" t="str">
        <f>HYPERLINK("http://hl7.org/fhir/stu3/datatypes.html#string","String")</f>
        <v>String</v>
      </c>
      <c r="E60" s="7" t="s">
        <v>40</v>
      </c>
    </row>
    <row r="61" ht="15.75" customHeight="1">
      <c r="A61" s="6" t="s">
        <v>41</v>
      </c>
      <c r="B61" s="6" t="s">
        <v>14</v>
      </c>
      <c r="C61" s="9" t="s">
        <v>4</v>
      </c>
      <c r="D61" s="10" t="str">
        <f>HYPERLINK("http://hl7.org/fhir/stu3/datatypes.html#code","Code")</f>
        <v>Code</v>
      </c>
      <c r="E61" s="7" t="s">
        <v>42</v>
      </c>
    </row>
    <row r="62" ht="15.75" customHeight="1">
      <c r="A62" s="6" t="s">
        <v>43</v>
      </c>
      <c r="B62" s="6" t="s">
        <v>14</v>
      </c>
      <c r="C62" s="9" t="s">
        <v>4</v>
      </c>
      <c r="D62" s="10" t="str">
        <f>HYPERLINK("http://hl7.org/fhir/stu3/datatypes.html#string","String")</f>
        <v>String</v>
      </c>
      <c r="E62" s="7" t="s">
        <v>44</v>
      </c>
    </row>
    <row r="63" ht="15.75" customHeight="1">
      <c r="A63" s="6" t="s">
        <v>45</v>
      </c>
      <c r="B63" s="6" t="s">
        <v>14</v>
      </c>
      <c r="C63" s="9" t="s">
        <v>4</v>
      </c>
      <c r="D63" s="10" t="str">
        <f>HYPERLINK("http://hl7.org/fhir/stu3/datatypes.html#boolean","Boolean")</f>
        <v>Boolean</v>
      </c>
      <c r="E63" s="7" t="s">
        <v>46</v>
      </c>
    </row>
    <row r="64" ht="15.75" customHeight="1">
      <c r="A64" s="6" t="s">
        <v>47</v>
      </c>
      <c r="B64" s="6" t="s">
        <v>14</v>
      </c>
      <c r="C64" s="9" t="s">
        <v>4</v>
      </c>
      <c r="D64" s="10" t="str">
        <f>HYPERLINK("http://hl7.org/fhir/stu3/datatypes.html#string","String")</f>
        <v>String</v>
      </c>
      <c r="E64" s="7" t="s">
        <v>48</v>
      </c>
    </row>
    <row r="65" ht="15.75" customHeight="1">
      <c r="A65" s="6" t="s">
        <v>98</v>
      </c>
      <c r="B65" s="6" t="s">
        <v>14</v>
      </c>
      <c r="C65" s="9" t="s">
        <v>3</v>
      </c>
      <c r="D65" s="15" t="str">
        <f>HYPERLINK("http://hl7.org/fhir/stu3/references.html","Reference")</f>
        <v>Reference</v>
      </c>
      <c r="E65" s="7" t="s">
        <v>99</v>
      </c>
    </row>
    <row r="66" ht="15.75" customHeight="1">
      <c r="A66" s="6"/>
      <c r="B66" s="6"/>
      <c r="C66" s="9" t="s">
        <v>4</v>
      </c>
      <c r="D66" s="16" t="str">
        <f>HYPERLINK("https://fhir.hl7.org.uk/STU3/StructureDefinition/CareConnect-Organization-1","CareConnect-Organization-1")</f>
        <v>CareConnect-Organization-1</v>
      </c>
      <c r="E66" s="7"/>
    </row>
    <row r="67" ht="15.75" customHeight="1">
      <c r="A67" s="6"/>
      <c r="B67" s="6"/>
      <c r="C67" s="9" t="s">
        <v>4</v>
      </c>
      <c r="D67" s="18" t="str">
        <f>HYPERLINK("https://fhir.hl7.org.uk/STU3/StructureDefinition/CareConnect-Patient-1","CareConnect-Patient-1")</f>
        <v>CareConnect-Patient-1</v>
      </c>
      <c r="E67" s="7"/>
    </row>
    <row r="68" ht="15.75" customHeight="1">
      <c r="A68" s="6"/>
      <c r="B68" s="6"/>
      <c r="C68" s="9" t="s">
        <v>3</v>
      </c>
      <c r="D68" s="18" t="str">
        <f>HYPERLINK("https://fhir.hl7.org.uk/STU3/StructureDefinition/CareConnect-Practitioner-1","CareConnect-Practitioner-1")</f>
        <v>CareConnect-Practitioner-1</v>
      </c>
      <c r="E68" s="7"/>
    </row>
    <row r="69" ht="15.75" customHeight="1">
      <c r="A69" s="6"/>
      <c r="B69" s="6"/>
      <c r="C69" s="9" t="s">
        <v>4</v>
      </c>
      <c r="D69" s="19" t="str">
        <f>HYPERLINK("https://fhir.hl7.org.uk/STU3/StructureDefinition/CareConnect-RelatedPerson-1","CareConnect-RelatedPerson-1")</f>
        <v>CareConnect-RelatedPerson-1</v>
      </c>
      <c r="E69" s="7"/>
    </row>
    <row r="70" ht="15.75" customHeight="1">
      <c r="A70" s="6"/>
      <c r="B70" s="6"/>
      <c r="C70" s="9" t="s">
        <v>4</v>
      </c>
      <c r="D70" s="20" t="str">
        <f>HYPERLINK("https://fhir.hl7.org.uk/STU3/StructureDefinition/CareConnect-CareTeam-1","CareConnect-CareTeam-1")</f>
        <v>CareConnect-CareTeam-1</v>
      </c>
      <c r="E70" s="7"/>
    </row>
    <row r="71" ht="15.75" customHeight="1">
      <c r="A71" s="6" t="s">
        <v>61</v>
      </c>
      <c r="B71" s="6" t="s">
        <v>14</v>
      </c>
      <c r="C71" s="9" t="s">
        <v>3</v>
      </c>
      <c r="D71" s="10" t="str">
        <f>HYPERLINK("http://hl7.org/fhir/stu3/datatypes.html#string","String")</f>
        <v>String</v>
      </c>
      <c r="E71" s="7" t="s">
        <v>62</v>
      </c>
    </row>
    <row r="72" ht="15.75" customHeight="1">
      <c r="A72" s="6" t="s">
        <v>63</v>
      </c>
      <c r="B72" s="6" t="s">
        <v>14</v>
      </c>
      <c r="C72" s="9" t="s">
        <v>4</v>
      </c>
      <c r="D72" s="10" t="str">
        <f>HYPERLINK("http://hl7.org/fhir/stu3/datatypes.html#identifier","Identifier")</f>
        <v>Identifier</v>
      </c>
      <c r="E72" s="7" t="s">
        <v>64</v>
      </c>
    </row>
    <row r="73" ht="15.75" customHeight="1">
      <c r="A73" s="6" t="s">
        <v>65</v>
      </c>
      <c r="B73" s="6" t="s">
        <v>14</v>
      </c>
      <c r="C73" s="9" t="s">
        <v>4</v>
      </c>
      <c r="D73" s="10" t="str">
        <f>HYPERLINK("http://hl7.org/fhir/stu3/datatypes.html#string","String")</f>
        <v>String</v>
      </c>
      <c r="E73" s="7" t="s">
        <v>66</v>
      </c>
    </row>
    <row r="74" ht="15.75" customHeight="1">
      <c r="A74" s="6" t="s">
        <v>100</v>
      </c>
      <c r="B74" s="11" t="s">
        <v>101</v>
      </c>
      <c r="C74" s="9" t="s">
        <v>2</v>
      </c>
      <c r="D74" s="21" t="str">
        <f>HYPERLINK("http://hl7.org/fhir/stu3/references.html","Reference")</f>
        <v>Reference</v>
      </c>
      <c r="E74" s="12" t="s">
        <v>102</v>
      </c>
    </row>
    <row r="75" ht="15.75" customHeight="1">
      <c r="A75" s="6"/>
      <c r="B75" s="6"/>
      <c r="C75" s="9" t="s">
        <v>2</v>
      </c>
      <c r="D75" s="16" t="str">
        <f>HYPERLINK("https://fhir.hl7.org.uk/STU3/StructureDefinition/CareConnect-Organization-1","CareConnect-Organization-1")</f>
        <v>CareConnect-Organization-1</v>
      </c>
      <c r="E75" s="7"/>
    </row>
    <row r="76" ht="15.75" customHeight="1">
      <c r="A76" s="6" t="s">
        <v>61</v>
      </c>
      <c r="B76" s="11" t="s">
        <v>101</v>
      </c>
      <c r="C76" s="9" t="s">
        <v>2</v>
      </c>
      <c r="D76" s="10" t="str">
        <f>HYPERLINK("http://hl7.org/fhir/stu3/datatypes.html#string","String")</f>
        <v>String</v>
      </c>
      <c r="E76" s="7" t="s">
        <v>62</v>
      </c>
    </row>
    <row r="77" ht="15.75" customHeight="1">
      <c r="A77" s="6" t="s">
        <v>63</v>
      </c>
      <c r="B77" s="6" t="s">
        <v>14</v>
      </c>
      <c r="C77" s="9" t="s">
        <v>4</v>
      </c>
      <c r="D77" s="10" t="str">
        <f>HYPERLINK("http://hl7.org/fhir/stu3/datatypes.html#identifier","Identifier")</f>
        <v>Identifier</v>
      </c>
      <c r="E77" s="7" t="s">
        <v>64</v>
      </c>
    </row>
    <row r="78" ht="15.75" customHeight="1">
      <c r="A78" s="6" t="s">
        <v>65</v>
      </c>
      <c r="B78" s="6" t="s">
        <v>14</v>
      </c>
      <c r="C78" s="9" t="s">
        <v>4</v>
      </c>
      <c r="D78" s="10" t="str">
        <f>HYPERLINK("http://hl7.org/fhir/stu3/datatypes.html#string","String")</f>
        <v>String</v>
      </c>
      <c r="E78" s="7" t="s">
        <v>66</v>
      </c>
    </row>
    <row r="79" ht="15.75" customHeight="1">
      <c r="A79" s="6" t="s">
        <v>53</v>
      </c>
      <c r="B79" s="6" t="s">
        <v>14</v>
      </c>
      <c r="C79" s="9" t="s">
        <v>4</v>
      </c>
      <c r="D79" s="10" t="str">
        <f>HYPERLINK("http://hl7.org/fhir/stu3/datatypes.html#period","Period")</f>
        <v>Period</v>
      </c>
      <c r="E79" s="7" t="s">
        <v>103</v>
      </c>
    </row>
    <row r="80" ht="15.75" customHeight="1">
      <c r="A80" s="6" t="s">
        <v>55</v>
      </c>
      <c r="B80" s="6" t="s">
        <v>14</v>
      </c>
      <c r="C80" s="9" t="s">
        <v>4</v>
      </c>
      <c r="D80" s="10" t="str">
        <f t="shared" ref="D80:D81" si="4">HYPERLINK("http://hl7.org/fhir/stu3/datatypes.html#datetime","dateTime")</f>
        <v>dateTime</v>
      </c>
      <c r="E80" s="7" t="s">
        <v>56</v>
      </c>
    </row>
    <row r="81" ht="15.75" customHeight="1">
      <c r="A81" s="6" t="s">
        <v>57</v>
      </c>
      <c r="B81" s="6" t="s">
        <v>14</v>
      </c>
      <c r="C81" s="9" t="s">
        <v>4</v>
      </c>
      <c r="D81" s="10" t="str">
        <f t="shared" si="4"/>
        <v>dateTime</v>
      </c>
      <c r="E81" s="7" t="s">
        <v>58</v>
      </c>
    </row>
    <row r="82" ht="15.75" hidden="1" customHeight="1">
      <c r="A82" s="6" t="s">
        <v>104</v>
      </c>
      <c r="B82" s="6" t="s">
        <v>25</v>
      </c>
      <c r="C82" s="9" t="s">
        <v>6</v>
      </c>
      <c r="D82" s="10" t="str">
        <f>HYPERLINK("http://hl7.org/fhir/stu3/datatypes.html#codeableconcept","CodeableConcept")</f>
        <v>CodeableConcept</v>
      </c>
      <c r="E82" s="7" t="s">
        <v>105</v>
      </c>
    </row>
    <row r="83" ht="15.75" hidden="1" customHeight="1">
      <c r="A83" s="6" t="s">
        <v>71</v>
      </c>
      <c r="B83" s="6" t="s">
        <v>25</v>
      </c>
      <c r="C83" s="9" t="s">
        <v>6</v>
      </c>
      <c r="D83" s="10" t="str">
        <f>HYPERLINK("http://hl7.org/fhir/stu3/datatypes.html#coding","Coding")</f>
        <v>Coding</v>
      </c>
      <c r="E83" s="7" t="s">
        <v>36</v>
      </c>
    </row>
    <row r="84" ht="15.75" hidden="1" customHeight="1">
      <c r="A84" s="6" t="s">
        <v>72</v>
      </c>
      <c r="B84" s="6" t="s">
        <v>14</v>
      </c>
      <c r="C84" s="9" t="s">
        <v>6</v>
      </c>
      <c r="D84" s="10" t="str">
        <f>HYPERLINK("http://hl7.org/fhir/stu3/datatypes.html#uri","Uri")</f>
        <v>Uri</v>
      </c>
      <c r="E84" s="7" t="s">
        <v>38</v>
      </c>
    </row>
    <row r="85" ht="15.75" hidden="1" customHeight="1">
      <c r="A85" s="6" t="s">
        <v>73</v>
      </c>
      <c r="B85" s="6" t="s">
        <v>14</v>
      </c>
      <c r="C85" s="9" t="s">
        <v>6</v>
      </c>
      <c r="D85" s="10" t="str">
        <f>HYPERLINK("http://hl7.org/fhir/stu3/datatypes.html#string","String")</f>
        <v>String</v>
      </c>
      <c r="E85" s="7" t="s">
        <v>40</v>
      </c>
    </row>
    <row r="86" ht="15.75" hidden="1" customHeight="1">
      <c r="A86" s="6" t="s">
        <v>74</v>
      </c>
      <c r="B86" s="6" t="s">
        <v>14</v>
      </c>
      <c r="C86" s="9" t="s">
        <v>6</v>
      </c>
      <c r="D86" s="10" t="str">
        <f>HYPERLINK("http://hl7.org/fhir/stu3/datatypes.html#code","Code")</f>
        <v>Code</v>
      </c>
      <c r="E86" s="7" t="s">
        <v>42</v>
      </c>
    </row>
    <row r="87" ht="15.75" hidden="1" customHeight="1">
      <c r="A87" s="6" t="s">
        <v>65</v>
      </c>
      <c r="B87" s="6" t="s">
        <v>14</v>
      </c>
      <c r="C87" s="9" t="s">
        <v>6</v>
      </c>
      <c r="D87" s="10" t="str">
        <f>HYPERLINK("http://hl7.org/fhir/stu3/datatypes.html#string","String")</f>
        <v>String</v>
      </c>
      <c r="E87" s="7" t="s">
        <v>44</v>
      </c>
    </row>
    <row r="88" ht="15.75" hidden="1" customHeight="1">
      <c r="A88" s="6" t="s">
        <v>75</v>
      </c>
      <c r="B88" s="6" t="s">
        <v>14</v>
      </c>
      <c r="C88" s="9" t="s">
        <v>6</v>
      </c>
      <c r="D88" s="10" t="str">
        <f>HYPERLINK("http://hl7.org/fhir/stu3/datatypes.html#boolean","Boolean")</f>
        <v>Boolean</v>
      </c>
      <c r="E88" s="7" t="s">
        <v>46</v>
      </c>
    </row>
    <row r="89" ht="15.75" hidden="1" customHeight="1">
      <c r="A89" s="6" t="s">
        <v>76</v>
      </c>
      <c r="B89" s="6" t="s">
        <v>14</v>
      </c>
      <c r="C89" s="9" t="s">
        <v>6</v>
      </c>
      <c r="D89" s="10" t="str">
        <f>HYPERLINK("http://hl7.org/fhir/stu3/datatypes.html#string","String")</f>
        <v>String</v>
      </c>
      <c r="E89" s="7" t="s">
        <v>48</v>
      </c>
    </row>
    <row r="90" ht="15.75" hidden="1" customHeight="1">
      <c r="A90" s="6" t="s">
        <v>106</v>
      </c>
      <c r="B90" s="6" t="s">
        <v>25</v>
      </c>
      <c r="C90" s="9" t="s">
        <v>6</v>
      </c>
      <c r="D90" s="22" t="str">
        <f>HYPERLINK("http://hl7.org/fhir/stu3/references.html","Reference")</f>
        <v>Reference</v>
      </c>
      <c r="E90" s="7" t="s">
        <v>107</v>
      </c>
    </row>
    <row r="91" ht="15.75" hidden="1" customHeight="1">
      <c r="A91" s="6"/>
      <c r="B91" s="6"/>
      <c r="C91" s="9" t="s">
        <v>6</v>
      </c>
      <c r="D91" s="18" t="str">
        <f>HYPERLINK("https://fhir.hl7.org.uk/STU3/StructureDefinition/CareConnect-Condition-1","CareConnect-Condition-1")</f>
        <v>CareConnect-Condition-1</v>
      </c>
      <c r="E91" s="7"/>
    </row>
    <row r="92" ht="15.75" hidden="1" customHeight="1">
      <c r="A92" s="6" t="s">
        <v>81</v>
      </c>
      <c r="B92" s="6" t="s">
        <v>14</v>
      </c>
      <c r="C92" s="9" t="s">
        <v>6</v>
      </c>
      <c r="D92" s="10" t="str">
        <f>HYPERLINK("http://hl7.org/fhir/stu3/datatypes.html#string","String")</f>
        <v>String</v>
      </c>
      <c r="E92" s="7" t="s">
        <v>62</v>
      </c>
    </row>
    <row r="93" ht="15.75" hidden="1" customHeight="1">
      <c r="A93" s="6" t="s">
        <v>82</v>
      </c>
      <c r="B93" s="6" t="s">
        <v>14</v>
      </c>
      <c r="C93" s="9" t="s">
        <v>6</v>
      </c>
      <c r="D93" s="10" t="str">
        <f>HYPERLINK("http://hl7.org/fhir/stu3/datatypes.html#identifier","Identifier")</f>
        <v>Identifier</v>
      </c>
      <c r="E93" s="7" t="s">
        <v>64</v>
      </c>
    </row>
    <row r="94" ht="15.75" hidden="1" customHeight="1">
      <c r="A94" s="6" t="s">
        <v>83</v>
      </c>
      <c r="B94" s="6" t="s">
        <v>14</v>
      </c>
      <c r="C94" s="9" t="s">
        <v>6</v>
      </c>
      <c r="D94" s="10" t="str">
        <f>HYPERLINK("http://hl7.org/fhir/stu3/datatypes.html#string","String")</f>
        <v>String</v>
      </c>
      <c r="E94" s="7" t="s">
        <v>66</v>
      </c>
    </row>
    <row r="95" ht="15.75" customHeight="1">
      <c r="A95" s="6" t="s">
        <v>108</v>
      </c>
      <c r="B95" s="11" t="s">
        <v>101</v>
      </c>
      <c r="C95" s="9" t="s">
        <v>2</v>
      </c>
      <c r="D95" s="15" t="str">
        <f>HYPERLINK("http://hl7.org/fhir/stu3/references.html","Reference")</f>
        <v>Reference</v>
      </c>
      <c r="E95" s="7" t="s">
        <v>109</v>
      </c>
    </row>
    <row r="96" ht="15.75" customHeight="1">
      <c r="A96" s="6"/>
      <c r="B96" s="6"/>
      <c r="C96" s="9" t="s">
        <v>2</v>
      </c>
      <c r="D96" s="16" t="str">
        <f>HYPERLINK("https://fhir.hl7.org.uk/STU3/StructureDefinition/CareConnect-Organization-1","CareConnect-Organization-1")</f>
        <v>CareConnect-Organization-1</v>
      </c>
      <c r="E96" s="7"/>
    </row>
    <row r="97" ht="15.75" customHeight="1">
      <c r="A97" s="6" t="s">
        <v>81</v>
      </c>
      <c r="B97" s="11" t="s">
        <v>101</v>
      </c>
      <c r="C97" s="9" t="s">
        <v>2</v>
      </c>
      <c r="D97" s="10" t="str">
        <f>HYPERLINK("http://hl7.org/fhir/stu3/datatypes.html#string","String")</f>
        <v>String</v>
      </c>
      <c r="E97" s="7" t="s">
        <v>62</v>
      </c>
    </row>
    <row r="98" ht="15.75" customHeight="1">
      <c r="A98" s="6" t="s">
        <v>82</v>
      </c>
      <c r="B98" s="6" t="s">
        <v>14</v>
      </c>
      <c r="C98" s="9" t="s">
        <v>4</v>
      </c>
      <c r="D98" s="10" t="str">
        <f>HYPERLINK("http://hl7.org/fhir/stu3/datatypes.html#identifier","Identifier")</f>
        <v>Identifier</v>
      </c>
      <c r="E98" s="7" t="s">
        <v>64</v>
      </c>
    </row>
    <row r="99" ht="15.75" customHeight="1">
      <c r="A99" s="6" t="s">
        <v>83</v>
      </c>
      <c r="B99" s="6" t="s">
        <v>14</v>
      </c>
      <c r="C99" s="9" t="s">
        <v>4</v>
      </c>
      <c r="D99" s="10" t="str">
        <f>HYPERLINK("http://hl7.org/fhir/stu3/datatypes.html#string","String")</f>
        <v>String</v>
      </c>
      <c r="E99" s="7" t="s">
        <v>66</v>
      </c>
    </row>
    <row r="100" ht="15.75" customHeight="1">
      <c r="A100" s="6" t="s">
        <v>110</v>
      </c>
      <c r="B100" s="6" t="s">
        <v>25</v>
      </c>
      <c r="C100" s="9" t="s">
        <v>4</v>
      </c>
      <c r="D100" s="10" t="str">
        <f>HYPERLINK("http://hl7.org/fhir/stu3/datatypes.html#annotation","Annotation")</f>
        <v>Annotation</v>
      </c>
      <c r="E100" s="7" t="s">
        <v>111</v>
      </c>
    </row>
    <row r="101" ht="15.75" customHeight="1">
      <c r="A101" s="6" t="s">
        <v>112</v>
      </c>
      <c r="B101" s="6" t="s">
        <v>14</v>
      </c>
      <c r="C101" s="9" t="s">
        <v>4</v>
      </c>
      <c r="D101" s="10" t="str">
        <f>HYPERLINK("http://hl7.org/fhir/stu3/datatypes.html#string","String")</f>
        <v>String</v>
      </c>
      <c r="E101" s="7" t="s">
        <v>113</v>
      </c>
    </row>
    <row r="102" ht="15.75" customHeight="1">
      <c r="A102" s="6"/>
      <c r="B102" s="6"/>
      <c r="C102" s="9" t="s">
        <v>4</v>
      </c>
      <c r="D102" s="15" t="str">
        <f>HYPERLINK("http://hl7.org/fhir/stu3/references.html","Reference")</f>
        <v>Reference</v>
      </c>
      <c r="E102" s="7"/>
    </row>
    <row r="103" ht="15.75" customHeight="1">
      <c r="A103" s="6"/>
      <c r="B103" s="6"/>
      <c r="C103" s="9" t="s">
        <v>4</v>
      </c>
      <c r="D103" s="18" t="str">
        <f>HYPERLINK("https://fhir.hl7.org.uk/STU3/StructureDefinition/CareConnect-Patient-1","CareConnect-Patient-1")</f>
        <v>CareConnect-Patient-1</v>
      </c>
      <c r="E103" s="7"/>
    </row>
    <row r="104" ht="15.75" customHeight="1">
      <c r="A104" s="6"/>
      <c r="B104" s="6"/>
      <c r="C104" s="9" t="s">
        <v>4</v>
      </c>
      <c r="D104" s="18" t="str">
        <f>HYPERLINK("https://fhir.hl7.org.uk/STU3/StructureDefinition/CareConnect-Practitioner-1","CareConnect-Practitioner-1")</f>
        <v>CareConnect-Practitioner-1</v>
      </c>
      <c r="E104" s="7"/>
    </row>
    <row r="105" ht="15.75" customHeight="1">
      <c r="A105" s="6"/>
      <c r="B105" s="6"/>
      <c r="C105" s="9" t="s">
        <v>4</v>
      </c>
      <c r="D105" s="19" t="str">
        <f>HYPERLINK("https://fhir.hl7.org.uk/STU3/StructureDefinition/CareConnect-RelatedPerson-1","CareConnect-RelatedPerson-1")</f>
        <v>CareConnect-RelatedPerson-1</v>
      </c>
      <c r="E105" s="7"/>
    </row>
    <row r="106" ht="15.75" customHeight="1">
      <c r="A106" s="6" t="s">
        <v>114</v>
      </c>
      <c r="B106" s="6" t="s">
        <v>14</v>
      </c>
      <c r="C106" s="9" t="s">
        <v>4</v>
      </c>
      <c r="D106" s="10" t="str">
        <f>HYPERLINK("http://hl7.org/fhir/stu3/datatypes.html#datetime","dateTime")</f>
        <v>dateTime</v>
      </c>
      <c r="E106" s="7" t="s">
        <v>115</v>
      </c>
    </row>
    <row r="107" ht="15.75" customHeight="1">
      <c r="A107" s="6" t="s">
        <v>76</v>
      </c>
      <c r="B107" s="6" t="s">
        <v>101</v>
      </c>
      <c r="C107" s="9" t="s">
        <v>2</v>
      </c>
      <c r="D107" s="10" t="str">
        <f>HYPERLINK("http://hl7.org/fhir/stu3/datatypes.html#string","String")</f>
        <v>String</v>
      </c>
      <c r="E107" s="7" t="s">
        <v>116</v>
      </c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  <c r="D112" s="20"/>
    </row>
    <row r="113" ht="15.75" customHeight="1">
      <c r="A113" s="1"/>
      <c r="D113" s="18"/>
    </row>
    <row r="114" ht="15.75" customHeight="1">
      <c r="A114" s="1"/>
      <c r="D114" s="18"/>
    </row>
    <row r="115" ht="15.75" customHeight="1">
      <c r="A115" s="1"/>
      <c r="D115" s="20"/>
    </row>
    <row r="116" ht="15.75" customHeight="1">
      <c r="A116" s="1"/>
      <c r="D116" s="19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1000">
    <filterColumn colId="2">
      <filters blank="1">
        <filter val="Optional"/>
        <filter val="Required"/>
        <filter val="Mandatory"/>
      </filters>
    </filterColumn>
  </autoFilter>
  <conditionalFormatting sqref="C3:C107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7">
      <formula1>Functions!$A$1:$A$5</formula1>
    </dataValidation>
  </dataValidations>
  <hyperlinks>
    <hyperlink r:id="rId1" location="CareTeam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6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