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'CareConnect-Observation-1.0.0'!$A$1:$E$228</definedName>
  </definedNames>
  <calcPr/>
</workbook>
</file>

<file path=xl/sharedStrings.xml><?xml version="1.0" encoding="utf-8"?>
<sst xmlns="http://schemas.openxmlformats.org/spreadsheetml/2006/main" count="785" uniqueCount="158">
  <si>
    <t>Select</t>
  </si>
  <si>
    <t>Mandatory</t>
  </si>
  <si>
    <t>Name</t>
  </si>
  <si>
    <t>Required</t>
  </si>
  <si>
    <t>Optional</t>
  </si>
  <si>
    <t>Not Used</t>
  </si>
  <si>
    <t>Card.</t>
  </si>
  <si>
    <t>Conformance</t>
  </si>
  <si>
    <t>Type</t>
  </si>
  <si>
    <t>Description, Constraints and mapping for Digital Maternity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</si>
  <si>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</si>
  <si>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</si>
  <si>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</si>
  <si>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</si>
  <si>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</si>
  <si>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</si>
  <si>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</si>
  <si>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</si>
  <si>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</si>
  <si>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</si>
  <si>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</si>
  <si>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</si>
  <si>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</si>
  <si>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</si>
  <si>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</si>
  <si>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</si>
  <si>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</si>
  <si>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</si>
  <si>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</si>
  <si>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</si>
  <si>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</si>
  <si>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</si>
  <si>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</si>
  <si>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</si>
  <si>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</si>
  <si>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</si>
  <si>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</si>
  <si>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</si>
  <si>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</si>
  <si>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</si>
  <si>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</si>
  <si>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</si>
  <si>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</si>
  <si>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</si>
  <si>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</si>
  <si>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</si>
  <si>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</si>
  <si>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</si>
  <si>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</si>
  <si>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</si>
  <si>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</si>
  <si>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</si>
  <si>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</si>
  <si>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</si>
  <si>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</si>
  <si>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</si>
  <si>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</si>
  <si>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</si>
  <si>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</si>
  <si>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</si>
  <si>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</si>
  <si>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</si>
  <si>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</si>
  <si>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</si>
  <si>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</si>
  <si>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</si>
  <si>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</si>
  <si>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</si>
  <si>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</si>
  <si>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</si>
  <si>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</si>
  <si>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</si>
  <si>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</si>
  <si>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</si>
  <si>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</si>
  <si>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</si>
  <si>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</si>
  <si>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</si>
  <si>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</si>
  <si>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</si>
  <si>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</si>
  <si>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</si>
  <si>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</si>
  <si>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</si>
  <si>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
&lt;font color="red"&gt;A SNOMED concept that represents the PRSB maternity data item 'Social Circumstances'&lt;/font&gt;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</si>
  <si>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</si>
  <si>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</si>
  <si>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</si>
  <si>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</si>
  <si>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</si>
  <si>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</si>
  <si>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 xml:space="preserve">Symbol in syntax defined by the system
&lt;font color="red"&gt;TBA&lt;/font&gt;
</t>
  </si>
  <si>
    <t>Representation defined by the system
&lt;font color="red"&gt;TBA&lt;/font&gt;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</si>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</sst>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2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hidden="1" customHeight="1">
      <c r="A2" s="5" t="s">
        <v>10</v>
      </c>
      <c r="B2" s="6" t="s">
        <v>11</v>
      </c>
      <c r="C2" s="6"/>
      <c r="D2" s="6"/>
      <c r="E2" s="7" t="s">
        <v>12</v>
      </c>
    </row>
    <row r="3" ht="15.75" hidden="1" customHeight="1">
      <c r="A3" s="8" t="s">
        <v>13</v>
      </c>
      <c r="B3" s="6" t="s">
        <v>14</v>
      </c>
      <c r="C3" s="9" t="s">
        <v>5</v>
      </c>
      <c r="D3" s="10" t="str">
        <f>HYPERLINK("http://hl7.org/fhir/stu3/datatypes.html#id","Id")</f>
        <v>Id</v>
      </c>
      <c r="E3" s="7" t="s">
        <v>15</v>
      </c>
    </row>
    <row r="4" ht="15.75" hidden="1" customHeight="1">
      <c r="A4" s="8" t="s">
        <v>16</v>
      </c>
      <c r="B4" s="6" t="s">
        <v>14</v>
      </c>
      <c r="C4" s="9" t="s">
        <v>5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5</v>
      </c>
      <c r="D9" s="10" t="str">
        <f>HYPERLINK("http://hl7.org/fhir/stu3/extensibility.html#Extension","Extension")</f>
        <v>Extension</v>
      </c>
      <c r="E9" s="7" t="s">
        <v>28</v>
      </c>
    </row>
    <row r="10" ht="15.75" hidden="1" customHeight="1">
      <c r="A10" s="8" t="s">
        <v>29</v>
      </c>
      <c r="B10" s="6" t="s">
        <v>25</v>
      </c>
      <c r="C10" s="9" t="s">
        <v>5</v>
      </c>
      <c r="D10" s="10" t="str">
        <f>HYPERLINK("http://hl7.org/fhir/stu3/datatypes.html#identifier","Identifier")</f>
        <v>Identifier</v>
      </c>
      <c r="E10" s="7" t="s">
        <v>30</v>
      </c>
    </row>
    <row r="11" ht="15.75" hidden="1" customHeight="1">
      <c r="A11" s="8" t="s">
        <v>31</v>
      </c>
      <c r="B11" s="6" t="s">
        <v>14</v>
      </c>
      <c r="C11" s="9" t="s">
        <v>5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5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5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5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5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5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5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50</v>
      </c>
      <c r="C20" s="9" t="s">
        <v>5</v>
      </c>
      <c r="D20" s="10" t="str">
        <f>HYPERLINK("http://hl7.org/fhir/stu3/datatypes.html#uri","Uri")</f>
        <v>Uri</v>
      </c>
      <c r="E20" s="7" t="s">
        <v>51</v>
      </c>
    </row>
    <row r="21" ht="15.75" hidden="1" customHeight="1">
      <c r="A21" s="8" t="s">
        <v>52</v>
      </c>
      <c r="B21" s="6" t="s">
        <v>50</v>
      </c>
      <c r="C21" s="9" t="s">
        <v>5</v>
      </c>
      <c r="D21" s="10" t="str">
        <f>HYPERLINK("http://hl7.org/fhir/stu3/datatypes.html#string","String")</f>
        <v>String</v>
      </c>
      <c r="E21" s="7" t="s">
        <v>53</v>
      </c>
    </row>
    <row r="22" ht="15.75" hidden="1" customHeight="1">
      <c r="A22" s="8" t="s">
        <v>54</v>
      </c>
      <c r="B22" s="6" t="s">
        <v>14</v>
      </c>
      <c r="C22" s="9" t="s">
        <v>5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5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5</v>
      </c>
      <c r="D24" s="10" t="str">
        <f t="shared" si="1"/>
        <v>dateTime</v>
      </c>
      <c r="E24" s="7" t="s">
        <v>59</v>
      </c>
    </row>
    <row r="25" ht="15.75" hidden="1" customHeight="1">
      <c r="A25" s="8" t="s">
        <v>60</v>
      </c>
      <c r="B25" s="6" t="s">
        <v>14</v>
      </c>
      <c r="C25" s="9" t="s">
        <v>5</v>
      </c>
      <c r="D25" s="12" t="str">
        <f>HYPERLINK("http://hl7.org/fhir/stu3/references.html","Reference")</f>
        <v>Reference</v>
      </c>
      <c r="E25" s="7" t="s">
        <v>61</v>
      </c>
    </row>
    <row r="26" ht="15.75" hidden="1" customHeight="1">
      <c r="A26" s="8"/>
      <c r="B26" s="6"/>
      <c r="C26" s="9" t="s">
        <v>5</v>
      </c>
      <c r="D26" s="13" t="str">
        <f>HYPERLINK("https://fhir.hl7.org.uk/STU3/StructureDefinition/CareConnect-Organization-1","CareConnect-Organization-1")</f>
        <v>CareConnect-Organization-1</v>
      </c>
      <c r="E26" s="7"/>
    </row>
    <row r="27" ht="15.75" hidden="1" customHeight="1">
      <c r="A27" s="8" t="s">
        <v>62</v>
      </c>
      <c r="B27" s="6" t="s">
        <v>14</v>
      </c>
      <c r="C27" s="9" t="s">
        <v>5</v>
      </c>
      <c r="D27" s="10" t="str">
        <f>HYPERLINK("http://hl7.org/fhir/stu3/datatypes.html#string","String")</f>
        <v>String</v>
      </c>
      <c r="E27" s="7" t="s">
        <v>63</v>
      </c>
    </row>
    <row r="28" ht="15.75" hidden="1" customHeight="1">
      <c r="A28" s="8" t="s">
        <v>64</v>
      </c>
      <c r="B28" s="6" t="s">
        <v>14</v>
      </c>
      <c r="C28" s="9" t="s">
        <v>5</v>
      </c>
      <c r="D28" s="10" t="str">
        <f>HYPERLINK("http://hl7.org/fhir/stu3/datatypes.html#identifier","Identifier")</f>
        <v>Identifier</v>
      </c>
      <c r="E28" s="7" t="s">
        <v>65</v>
      </c>
    </row>
    <row r="29" ht="15.75" hidden="1" customHeight="1">
      <c r="A29" s="8" t="s">
        <v>66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5</v>
      </c>
      <c r="D30" s="12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5</v>
      </c>
      <c r="D31" s="13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5</v>
      </c>
      <c r="D32" s="13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5</v>
      </c>
      <c r="D33" s="13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5</v>
      </c>
      <c r="D34" s="13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5</v>
      </c>
      <c r="D35" s="13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5</v>
      </c>
      <c r="D36" s="13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5</v>
      </c>
      <c r="D37" s="13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5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5</v>
      </c>
      <c r="D40" s="10" t="str">
        <f>HYPERLINK("http://hl7.org/fhir/stu3/datatypes.html#string","String")</f>
        <v>String</v>
      </c>
      <c r="E40" s="7" t="s">
        <v>67</v>
      </c>
    </row>
    <row r="41" ht="15.75" hidden="1" customHeight="1">
      <c r="A41" s="8" t="s">
        <v>73</v>
      </c>
      <c r="B41" s="6" t="s">
        <v>50</v>
      </c>
      <c r="C41" s="9" t="s">
        <v>5</v>
      </c>
      <c r="D41" s="10" t="str">
        <f>HYPERLINK("http://hl7.org/fhir/stu3/datatypes.html#code","Code")</f>
        <v>Code</v>
      </c>
      <c r="E41" s="14" t="s">
        <v>74</v>
      </c>
    </row>
    <row r="42" ht="15.75" hidden="1" customHeight="1">
      <c r="A42" s="8" t="s">
        <v>75</v>
      </c>
      <c r="B42" s="6" t="s">
        <v>25</v>
      </c>
      <c r="C42" s="9" t="s">
        <v>5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5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5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5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5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5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5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5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15" t="s">
        <v>1</v>
      </c>
      <c r="D50" s="10" t="str">
        <f>HYPERLINK("http://hl7.org/fhir/stu3/datatypes.html#codeableconcept","CodeableConcept")</f>
        <v>CodeableConcept</v>
      </c>
      <c r="E50" s="16" t="s">
        <v>84</v>
      </c>
    </row>
    <row r="51" ht="15.75" customHeight="1">
      <c r="A51" s="8" t="s">
        <v>77</v>
      </c>
      <c r="B51" s="6" t="s">
        <v>25</v>
      </c>
      <c r="C51" s="9" t="s">
        <v>1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1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9" t="s">
        <v>4</v>
      </c>
      <c r="D53" s="10" t="str">
        <f>HYPERLINK("https://fhir.hl7.org.uk/STU3/StructureDefinition/Extension-coding-sctdescid","Extension-coding-sctdescid")</f>
        <v>Extension-coding-sctdescid</v>
      </c>
      <c r="E53" s="14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16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16" t="s">
        <v>92</v>
      </c>
    </row>
    <row r="57" ht="15.75" hidden="1" customHeight="1">
      <c r="A57" s="8" t="s">
        <v>81</v>
      </c>
      <c r="B57" s="6" t="s">
        <v>14</v>
      </c>
      <c r="C57" s="9" t="s">
        <v>5</v>
      </c>
      <c r="D57" s="10" t="str">
        <f>HYPERLINK("http://hl7.org/fhir/stu3/datatypes.html#boolean","Boolean")</f>
        <v>Boolean</v>
      </c>
      <c r="E57" s="7" t="s">
        <v>46</v>
      </c>
    </row>
    <row r="58" ht="15.75" hidden="1" customHeight="1">
      <c r="A58" s="8" t="s">
        <v>82</v>
      </c>
      <c r="B58" s="6" t="s">
        <v>14</v>
      </c>
      <c r="C58" s="9" t="s">
        <v>5</v>
      </c>
      <c r="D58" s="10" t="str">
        <f>HYPERLINK("http://hl7.org/fhir/stu3/datatypes.html#string","String")</f>
        <v>String</v>
      </c>
      <c r="E58" s="7" t="s">
        <v>48</v>
      </c>
    </row>
    <row r="59" ht="15.75" hidden="1" customHeight="1">
      <c r="A59" s="8" t="s">
        <v>93</v>
      </c>
      <c r="B59" s="6" t="s">
        <v>14</v>
      </c>
      <c r="C59" s="9" t="s">
        <v>5</v>
      </c>
      <c r="D59" s="12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5</v>
      </c>
      <c r="D60" s="13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5</v>
      </c>
      <c r="D61" s="13" t="str">
        <f>HYPERLINK("http://hl7.org/fhir/stu3/StructureDefinition/Device","Device")</f>
        <v>Device</v>
      </c>
      <c r="E61" s="7"/>
    </row>
    <row r="62" ht="15.75" hidden="1" customHeight="1">
      <c r="A62" s="8"/>
      <c r="B62" s="6"/>
      <c r="C62" s="9" t="s">
        <v>5</v>
      </c>
      <c r="D62" s="13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5</v>
      </c>
      <c r="D63" s="13" t="str">
        <f>HYPERLINK("https://fhir.hl7.org.uk/STU3/StructureDefinition/CareConnect-Location-1","CareConnect-Location-1")</f>
        <v>CareConnect-Location-1</v>
      </c>
      <c r="E63" s="7"/>
    </row>
    <row r="64" ht="15.75" hidden="1" customHeight="1">
      <c r="A64" s="8" t="s">
        <v>70</v>
      </c>
      <c r="B64" s="6" t="s">
        <v>14</v>
      </c>
      <c r="C64" s="9" t="s">
        <v>5</v>
      </c>
      <c r="D64" s="10" t="str">
        <f>HYPERLINK("http://hl7.org/fhir/stu3/datatypes.html#string","String")</f>
        <v>String</v>
      </c>
      <c r="E64" s="7" t="s">
        <v>63</v>
      </c>
    </row>
    <row r="65" ht="15.75" hidden="1" customHeight="1">
      <c r="A65" s="8" t="s">
        <v>71</v>
      </c>
      <c r="B65" s="6" t="s">
        <v>14</v>
      </c>
      <c r="C65" s="9" t="s">
        <v>5</v>
      </c>
      <c r="D65" s="10" t="str">
        <f>HYPERLINK("http://hl7.org/fhir/stu3/datatypes.html#identifier","Identifier")</f>
        <v>Identifier</v>
      </c>
      <c r="E65" s="7" t="s">
        <v>65</v>
      </c>
    </row>
    <row r="66" ht="15.75" hidden="1" customHeight="1">
      <c r="A66" s="8" t="s">
        <v>72</v>
      </c>
      <c r="B66" s="6" t="s">
        <v>14</v>
      </c>
      <c r="C66" s="9" t="s">
        <v>5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5</v>
      </c>
      <c r="D67" s="12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5</v>
      </c>
      <c r="D68" s="13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5</v>
      </c>
      <c r="D69" s="13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5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5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5</v>
      </c>
      <c r="D72" s="10" t="str">
        <f>HYPERLINK("http://hl7.org/fhir/stu3/datatypes.html#string","String")</f>
        <v>String</v>
      </c>
      <c r="E72" s="7" t="s">
        <v>67</v>
      </c>
    </row>
    <row r="73" ht="15.75" hidden="1" customHeight="1">
      <c r="A73" s="8" t="s">
        <v>97</v>
      </c>
      <c r="B73" s="6" t="s">
        <v>14</v>
      </c>
      <c r="C73" s="9" t="s">
        <v>5</v>
      </c>
      <c r="D73" s="10" t="str">
        <f>HYPERLINK("http://hl7.org/fhir/stu3/datatypes.html#datetime","dateTime")</f>
        <v>dateTime</v>
      </c>
      <c r="E73" s="7" t="s">
        <v>98</v>
      </c>
    </row>
    <row r="74" ht="15.75" hidden="1" customHeight="1">
      <c r="A74" s="8"/>
      <c r="B74" s="6"/>
      <c r="C74" s="9" t="s">
        <v>5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5</v>
      </c>
      <c r="D75" s="10" t="str">
        <f>HYPERLINK("http://hl7.org/fhir/stu3/datatypes.html#instant","Instant")</f>
        <v>Instant</v>
      </c>
      <c r="E75" s="7" t="s">
        <v>100</v>
      </c>
    </row>
    <row r="76" ht="15.75" hidden="1" customHeight="1">
      <c r="A76" s="8" t="s">
        <v>101</v>
      </c>
      <c r="B76" s="6" t="s">
        <v>25</v>
      </c>
      <c r="C76" s="9" t="s">
        <v>5</v>
      </c>
      <c r="D76" s="12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5</v>
      </c>
      <c r="D77" s="13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5</v>
      </c>
      <c r="D78" s="13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5</v>
      </c>
      <c r="D79" s="13" t="str">
        <f>HYPERLINK("https://fhir.hl7.org.uk/STU3/StructureDefinition/CareConnect-Organization-1","CareConnect-Organization-1")</f>
        <v>CareConnect-Organization-1</v>
      </c>
      <c r="E79" s="7"/>
    </row>
    <row r="80" ht="15.75" hidden="1" customHeight="1">
      <c r="A80" s="8"/>
      <c r="B80" s="6"/>
      <c r="C80" s="9" t="s">
        <v>5</v>
      </c>
      <c r="D80" s="13" t="str">
        <f>HYPERLINK("https://fhir.hl7.org.uk/STU3/StructureDefinition/CareConnect-Practitioner-1","CareConnect-Practitioner-1")</f>
        <v>CareConnect-Practitioner-1</v>
      </c>
      <c r="E80" s="7"/>
    </row>
    <row r="81" ht="15.75" hidden="1" customHeight="1">
      <c r="A81" s="8" t="s">
        <v>70</v>
      </c>
      <c r="B81" s="6" t="s">
        <v>14</v>
      </c>
      <c r="C81" s="9" t="s">
        <v>5</v>
      </c>
      <c r="D81" s="10" t="str">
        <f>HYPERLINK("http://hl7.org/fhir/stu3/datatypes.html#string","String")</f>
        <v>String</v>
      </c>
      <c r="E81" s="7" t="s">
        <v>63</v>
      </c>
    </row>
    <row r="82" ht="15.75" hidden="1" customHeight="1">
      <c r="A82" s="8" t="s">
        <v>71</v>
      </c>
      <c r="B82" s="6" t="s">
        <v>14</v>
      </c>
      <c r="C82" s="9" t="s">
        <v>5</v>
      </c>
      <c r="D82" s="10" t="str">
        <f>HYPERLINK("http://hl7.org/fhir/stu3/datatypes.html#identifier","Identifier")</f>
        <v>Identifier</v>
      </c>
      <c r="E82" s="7" t="s">
        <v>65</v>
      </c>
    </row>
    <row r="83" ht="15.75" hidden="1" customHeight="1">
      <c r="A83" s="8" t="s">
        <v>72</v>
      </c>
      <c r="B83" s="6" t="s">
        <v>14</v>
      </c>
      <c r="C83" s="9" t="s">
        <v>5</v>
      </c>
      <c r="D83" s="10" t="str">
        <f>HYPERLINK("http://hl7.org/fhir/stu3/datatypes.html#string","String")</f>
        <v>String</v>
      </c>
      <c r="E83" s="7" t="s">
        <v>67</v>
      </c>
    </row>
    <row r="84" ht="15.75" customHeight="1">
      <c r="A84" s="8" t="s">
        <v>103</v>
      </c>
      <c r="B84" s="6" t="s">
        <v>14</v>
      </c>
      <c r="C84" s="9" t="s">
        <v>3</v>
      </c>
      <c r="D84" s="10" t="str">
        <f>HYPERLINK("http://hl7.org/fhir/stu3/datatypes.html#quantity","Quantity")</f>
        <v>Quantity</v>
      </c>
      <c r="E84" s="7" t="s">
        <v>104</v>
      </c>
    </row>
    <row r="85" ht="15.75" hidden="1" customHeight="1">
      <c r="A85" s="8"/>
      <c r="B85" s="6"/>
      <c r="C85" s="9" t="s">
        <v>5</v>
      </c>
      <c r="D85" s="10" t="str">
        <f>HYPERLINK("http://hl7.org/fhir/stu3/datatypes.html#codeableconcept","CodeableConcept")</f>
        <v>CodeableConcept</v>
      </c>
      <c r="E85" s="7"/>
    </row>
    <row r="86" ht="15.75" customHeight="1">
      <c r="A86" s="8"/>
      <c r="B86" s="6"/>
      <c r="C86" s="9" t="s">
        <v>3</v>
      </c>
      <c r="D86" s="10" t="str">
        <f>HYPERLINK("http://hl7.org/fhir/stu3/datatypes.html#string","String")</f>
        <v>String</v>
      </c>
      <c r="E86" s="7"/>
    </row>
    <row r="87" ht="15.75" hidden="1" customHeight="1">
      <c r="A87" s="8"/>
      <c r="B87" s="6"/>
      <c r="C87" s="9" t="s">
        <v>5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/>
      <c r="B88" s="6"/>
      <c r="C88" s="9" t="s">
        <v>5</v>
      </c>
      <c r="D88" s="10" t="str">
        <f>HYPERLINK("http://hl7.org/fhir/stu3/datatypes.html#range","Range")</f>
        <v>Range</v>
      </c>
      <c r="E88" s="7"/>
    </row>
    <row r="89" ht="15.75" hidden="1" customHeight="1">
      <c r="A89" s="8"/>
      <c r="B89" s="6"/>
      <c r="C89" s="9" t="s">
        <v>5</v>
      </c>
      <c r="D89" s="10" t="str">
        <f>HYPERLINK("http://hl7.org/fhir/stu3/datatypes.html#ratio","Ratio")</f>
        <v>Ratio</v>
      </c>
      <c r="E89" s="7"/>
    </row>
    <row r="90" ht="15.75" hidden="1" customHeight="1">
      <c r="A90" s="8"/>
      <c r="B90" s="6"/>
      <c r="C90" s="9" t="s">
        <v>5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/>
      <c r="B91" s="6"/>
      <c r="C91" s="9" t="s">
        <v>5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/>
      <c r="B92" s="6"/>
      <c r="C92" s="9" t="s">
        <v>5</v>
      </c>
      <c r="D92" s="10" t="str">
        <f>HYPERLINK("http://hl7.org/fhir/stu3/datatypes.html#time","Time")</f>
        <v>Time</v>
      </c>
      <c r="E92" s="7"/>
    </row>
    <row r="93" ht="15.75" hidden="1" customHeight="1">
      <c r="A93" s="8"/>
      <c r="B93" s="6"/>
      <c r="C93" s="9" t="s">
        <v>5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/>
      <c r="B94" s="6"/>
      <c r="C94" s="9" t="s">
        <v>5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105</v>
      </c>
      <c r="B95" s="6" t="s">
        <v>14</v>
      </c>
      <c r="C95" s="9" t="s">
        <v>5</v>
      </c>
      <c r="D95" s="10" t="str">
        <f>HYPERLINK("http://hl7.org/fhir/stu3/datatypes.html#codeableconcept","CodeableConcept")</f>
        <v>CodeableConcept</v>
      </c>
      <c r="E95" s="7" t="s">
        <v>106</v>
      </c>
    </row>
    <row r="96" ht="15.75" hidden="1" customHeight="1">
      <c r="A96" s="8" t="s">
        <v>77</v>
      </c>
      <c r="B96" s="6" t="s">
        <v>25</v>
      </c>
      <c r="C96" s="9" t="s">
        <v>5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5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5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5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5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107</v>
      </c>
      <c r="B103" s="6" t="s">
        <v>14</v>
      </c>
      <c r="C103" s="9" t="s">
        <v>5</v>
      </c>
      <c r="D103" s="10" t="str">
        <f>HYPERLINK("http://hl7.org/fhir/stu3/datatypes.html#codeableconcept","CodeableConcept")</f>
        <v>CodeableConcept</v>
      </c>
      <c r="E103" s="7" t="s">
        <v>108</v>
      </c>
    </row>
    <row r="104" ht="15.75" hidden="1" customHeight="1">
      <c r="A104" s="8" t="s">
        <v>77</v>
      </c>
      <c r="B104" s="6" t="s">
        <v>25</v>
      </c>
      <c r="C104" s="9" t="s">
        <v>5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5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5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5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5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5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5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109</v>
      </c>
      <c r="B111" s="6" t="s">
        <v>14</v>
      </c>
      <c r="C111" s="9" t="s">
        <v>5</v>
      </c>
      <c r="D111" s="10" t="str">
        <f t="shared" si="3"/>
        <v>String</v>
      </c>
      <c r="E111" s="7" t="s">
        <v>110</v>
      </c>
    </row>
    <row r="112" ht="15.75" hidden="1" customHeight="1">
      <c r="A112" s="8" t="s">
        <v>111</v>
      </c>
      <c r="B112" s="6" t="s">
        <v>14</v>
      </c>
      <c r="C112" s="9" t="s">
        <v>5</v>
      </c>
      <c r="D112" s="10" t="str">
        <f>HYPERLINK("http://hl7.org/fhir/stu3/datatypes.html#codeableconcept","CodeableConcept")</f>
        <v>CodeableConcept</v>
      </c>
      <c r="E112" s="7" t="s">
        <v>112</v>
      </c>
    </row>
    <row r="113" ht="15.75" hidden="1" customHeight="1">
      <c r="A113" s="8" t="s">
        <v>77</v>
      </c>
      <c r="B113" s="6" t="s">
        <v>25</v>
      </c>
      <c r="C113" s="9" t="s">
        <v>5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5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5</v>
      </c>
      <c r="D115" s="10" t="str">
        <f>HYPERLINK("https://fhir.hl7.org.uk/STU3/StructureDefinition/Extension-coding-sctdescid","Extension-coding-sctdescid")</f>
        <v>Extension-coding-sctdescid</v>
      </c>
      <c r="E115" s="14" t="s">
        <v>89</v>
      </c>
    </row>
    <row r="116" ht="15.75" hidden="1" customHeight="1">
      <c r="A116" s="8" t="s">
        <v>78</v>
      </c>
      <c r="B116" s="6" t="s">
        <v>50</v>
      </c>
      <c r="C116" s="9" t="s">
        <v>5</v>
      </c>
      <c r="D116" s="10" t="str">
        <f>HYPERLINK("http://hl7.org/fhir/stu3/datatypes.html#uri","Uri")</f>
        <v>Uri</v>
      </c>
      <c r="E116" s="17" t="s">
        <v>90</v>
      </c>
    </row>
    <row r="117" ht="15.75" hidden="1" customHeight="1">
      <c r="A117" s="8" t="s">
        <v>80</v>
      </c>
      <c r="B117" s="6" t="s">
        <v>50</v>
      </c>
      <c r="C117" s="9" t="s">
        <v>5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5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5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5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113</v>
      </c>
      <c r="B121" s="6" t="s">
        <v>14</v>
      </c>
      <c r="C121" s="9" t="s">
        <v>5</v>
      </c>
      <c r="D121" s="10" t="str">
        <f>HYPERLINK("http://hl7.org/fhir/stu3/datatypes.html#codeableconcept","CodeableConcept")</f>
        <v>CodeableConcept</v>
      </c>
      <c r="E121" s="7" t="s">
        <v>114</v>
      </c>
    </row>
    <row r="122" ht="15.75" hidden="1" customHeight="1">
      <c r="A122" s="8" t="s">
        <v>77</v>
      </c>
      <c r="B122" s="6" t="s">
        <v>25</v>
      </c>
      <c r="C122" s="9" t="s">
        <v>5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5</v>
      </c>
      <c r="D123" s="10" t="str">
        <f t="shared" si="5"/>
        <v>Coding</v>
      </c>
      <c r="E123" s="7" t="s">
        <v>115</v>
      </c>
    </row>
    <row r="124" ht="15.75" hidden="1" customHeight="1">
      <c r="A124" s="8" t="s">
        <v>88</v>
      </c>
      <c r="B124" s="6" t="s">
        <v>14</v>
      </c>
      <c r="C124" s="9" t="s">
        <v>5</v>
      </c>
      <c r="D124" s="10" t="str">
        <f>HYPERLINK("https://fhir.hl7.org.uk/STU3/StructureDefinition/Extension-coding-sctdescid","Extension-coding-sctdescid")</f>
        <v>Extension-coding-sctdescid</v>
      </c>
      <c r="E124" s="14" t="s">
        <v>89</v>
      </c>
    </row>
    <row r="125" ht="15.75" hidden="1" customHeight="1">
      <c r="A125" s="8" t="s">
        <v>78</v>
      </c>
      <c r="B125" s="6" t="s">
        <v>50</v>
      </c>
      <c r="C125" s="9" t="s">
        <v>5</v>
      </c>
      <c r="D125" s="10" t="str">
        <f>HYPERLINK("http://hl7.org/fhir/stu3/datatypes.html#uri","Uri")</f>
        <v>Uri</v>
      </c>
      <c r="E125" s="17" t="s">
        <v>90</v>
      </c>
    </row>
    <row r="126" ht="15.75" hidden="1" customHeight="1">
      <c r="A126" s="8" t="s">
        <v>80</v>
      </c>
      <c r="B126" s="6" t="s">
        <v>50</v>
      </c>
      <c r="C126" s="9" t="s">
        <v>5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5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5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5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116</v>
      </c>
      <c r="B130" s="6" t="s">
        <v>14</v>
      </c>
      <c r="C130" s="9" t="s">
        <v>5</v>
      </c>
      <c r="D130" s="12" t="str">
        <f>HYPERLINK("http://hl7.org/fhir/stu3/references.html","Reference")</f>
        <v>Reference</v>
      </c>
      <c r="E130" s="7" t="s">
        <v>117</v>
      </c>
    </row>
    <row r="131" ht="15.75" hidden="1" customHeight="1">
      <c r="A131" s="8"/>
      <c r="B131" s="6"/>
      <c r="C131" s="9" t="s">
        <v>5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5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5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5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118</v>
      </c>
      <c r="B135" s="6" t="s">
        <v>14</v>
      </c>
      <c r="C135" s="9" t="s">
        <v>5</v>
      </c>
      <c r="D135" s="12" t="str">
        <f>HYPERLINK("http://hl7.org/fhir/stu3/references.html","Reference")</f>
        <v>Reference</v>
      </c>
      <c r="E135" s="7" t="s">
        <v>119</v>
      </c>
    </row>
    <row r="136" ht="15.75" hidden="1" customHeight="1">
      <c r="A136" s="8"/>
      <c r="B136" s="6"/>
      <c r="C136" s="9" t="s">
        <v>5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5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5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5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5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120</v>
      </c>
      <c r="B141" s="6" t="s">
        <v>25</v>
      </c>
      <c r="C141" s="9" t="s">
        <v>5</v>
      </c>
      <c r="D141" s="10" t="str">
        <f>HYPERLINK("http://hl7.org/fhir/stu3/backboneelement.html","BackboneElement")</f>
        <v>BackboneElement</v>
      </c>
      <c r="E141" s="7" t="s">
        <v>121</v>
      </c>
    </row>
    <row r="142" ht="15.75" hidden="1" customHeight="1">
      <c r="A142" s="8" t="s">
        <v>122</v>
      </c>
      <c r="B142" s="6" t="s">
        <v>25</v>
      </c>
      <c r="C142" s="9" t="s">
        <v>5</v>
      </c>
      <c r="D142" s="10" t="str">
        <f>HYPERLINK("http://hl7.org/fhir/stu3/extensibility.html#Extension","Extension")</f>
        <v>Extension</v>
      </c>
      <c r="E142" s="7" t="s">
        <v>123</v>
      </c>
    </row>
    <row r="143" ht="15.75" hidden="1" customHeight="1">
      <c r="A143" s="8" t="s">
        <v>124</v>
      </c>
      <c r="B143" s="6" t="s">
        <v>14</v>
      </c>
      <c r="C143" s="9" t="s">
        <v>5</v>
      </c>
      <c r="D143" s="10" t="str">
        <f>HYPERLINK("http://hl7.org/fhir/stu3/StructureDefinition/SimpleQuantity","Quantity ( SimpleQuantity )")</f>
        <v>Quantity ( SimpleQuantity )</v>
      </c>
      <c r="E143" s="7" t="s">
        <v>125</v>
      </c>
    </row>
    <row r="144" ht="15.75" hidden="1" customHeight="1">
      <c r="A144" s="8" t="s">
        <v>126</v>
      </c>
      <c r="B144" s="6" t="s">
        <v>14</v>
      </c>
      <c r="C144" s="9" t="s">
        <v>5</v>
      </c>
      <c r="D144" s="10" t="str">
        <f>HYPERLINK("http://hl7.org/fhir/stu3/datatypes.html#decimal","Decimal")</f>
        <v>Decimal</v>
      </c>
      <c r="E144" s="7" t="s">
        <v>127</v>
      </c>
    </row>
    <row r="145" ht="15.75" hidden="1" customHeight="1">
      <c r="A145" s="8" t="s">
        <v>128</v>
      </c>
      <c r="B145" s="6" t="s">
        <v>14</v>
      </c>
      <c r="C145" s="9" t="s">
        <v>5</v>
      </c>
      <c r="D145" s="10" t="str">
        <f>HYPERLINK("http://hl7.org/fhir/stu3/datatypes.html#string","String")</f>
        <v>String</v>
      </c>
      <c r="E145" s="7" t="s">
        <v>129</v>
      </c>
    </row>
    <row r="146" ht="15.75" hidden="1" customHeight="1">
      <c r="A146" s="8" t="s">
        <v>78</v>
      </c>
      <c r="B146" s="6" t="s">
        <v>14</v>
      </c>
      <c r="C146" s="9" t="s">
        <v>5</v>
      </c>
      <c r="D146" s="10" t="str">
        <f>HYPERLINK("http://hl7.org/fhir/stu3/datatypes.html#uri","Uri")</f>
        <v>Uri</v>
      </c>
      <c r="E146" s="7" t="s">
        <v>130</v>
      </c>
    </row>
    <row r="147" ht="15.75" hidden="1" customHeight="1">
      <c r="A147" s="8" t="s">
        <v>80</v>
      </c>
      <c r="B147" s="6" t="s">
        <v>14</v>
      </c>
      <c r="C147" s="9" t="s">
        <v>5</v>
      </c>
      <c r="D147" s="10" t="str">
        <f>HYPERLINK("http://hl7.org/fhir/stu3/datatypes.html#code","Code")</f>
        <v>Code</v>
      </c>
      <c r="E147" s="7" t="s">
        <v>131</v>
      </c>
    </row>
    <row r="148" ht="15.75" hidden="1" customHeight="1">
      <c r="A148" s="8" t="s">
        <v>132</v>
      </c>
      <c r="B148" s="6" t="s">
        <v>14</v>
      </c>
      <c r="C148" s="9" t="s">
        <v>5</v>
      </c>
      <c r="D148" s="10" t="str">
        <f>HYPERLINK("http://hl7.org/fhir/stu3/StructureDefinition/SimpleQuantity","Quantity ( SimpleQuantity )")</f>
        <v>Quantity ( SimpleQuantity )</v>
      </c>
      <c r="E148" s="7" t="s">
        <v>133</v>
      </c>
    </row>
    <row r="149" ht="15.75" hidden="1" customHeight="1">
      <c r="A149" s="8" t="s">
        <v>126</v>
      </c>
      <c r="B149" s="6" t="s">
        <v>14</v>
      </c>
      <c r="C149" s="9" t="s">
        <v>5</v>
      </c>
      <c r="D149" s="10" t="str">
        <f>HYPERLINK("http://hl7.org/fhir/stu3/datatypes.html#decimal","Decimal")</f>
        <v>Decimal</v>
      </c>
      <c r="E149" s="7" t="s">
        <v>127</v>
      </c>
    </row>
    <row r="150" ht="15.75" hidden="1" customHeight="1">
      <c r="A150" s="8" t="s">
        <v>128</v>
      </c>
      <c r="B150" s="6" t="s">
        <v>14</v>
      </c>
      <c r="C150" s="9" t="s">
        <v>5</v>
      </c>
      <c r="D150" s="10" t="str">
        <f>HYPERLINK("http://hl7.org/fhir/stu3/datatypes.html#string","String")</f>
        <v>String</v>
      </c>
      <c r="E150" s="7" t="s">
        <v>129</v>
      </c>
    </row>
    <row r="151" ht="15.75" hidden="1" customHeight="1">
      <c r="A151" s="8" t="s">
        <v>78</v>
      </c>
      <c r="B151" s="6" t="s">
        <v>14</v>
      </c>
      <c r="C151" s="9" t="s">
        <v>5</v>
      </c>
      <c r="D151" s="10" t="str">
        <f>HYPERLINK("http://hl7.org/fhir/stu3/datatypes.html#uri","Uri")</f>
        <v>Uri</v>
      </c>
      <c r="E151" s="7" t="s">
        <v>130</v>
      </c>
    </row>
    <row r="152" ht="15.75" hidden="1" customHeight="1">
      <c r="A152" s="8" t="s">
        <v>80</v>
      </c>
      <c r="B152" s="6" t="s">
        <v>14</v>
      </c>
      <c r="C152" s="9" t="s">
        <v>5</v>
      </c>
      <c r="D152" s="10" t="str">
        <f>HYPERLINK("http://hl7.org/fhir/stu3/datatypes.html#code","Code")</f>
        <v>Code</v>
      </c>
      <c r="E152" s="7" t="s">
        <v>131</v>
      </c>
    </row>
    <row r="153" ht="15.75" hidden="1" customHeight="1">
      <c r="A153" s="8" t="s">
        <v>33</v>
      </c>
      <c r="B153" s="6" t="s">
        <v>14</v>
      </c>
      <c r="C153" s="9" t="s">
        <v>5</v>
      </c>
      <c r="D153" s="10" t="str">
        <f>HYPERLINK("http://hl7.org/fhir/stu3/datatypes.html#codeableconcept","CodeableConcept")</f>
        <v>CodeableConcept</v>
      </c>
      <c r="E153" s="7" t="s">
        <v>134</v>
      </c>
    </row>
    <row r="154" ht="15.75" hidden="1" customHeight="1">
      <c r="A154" s="8" t="s">
        <v>35</v>
      </c>
      <c r="B154" s="6" t="s">
        <v>25</v>
      </c>
      <c r="C154" s="9" t="s">
        <v>5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5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5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5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5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5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5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135</v>
      </c>
      <c r="B161" s="6" t="s">
        <v>25</v>
      </c>
      <c r="C161" s="9" t="s">
        <v>5</v>
      </c>
      <c r="D161" s="10" t="str">
        <f>HYPERLINK("http://hl7.org/fhir/stu3/datatypes.html#codeableconcept","CodeableConcept")</f>
        <v>CodeableConcept</v>
      </c>
      <c r="E161" s="7" t="s">
        <v>136</v>
      </c>
    </row>
    <row r="162" ht="15.75" hidden="1" customHeight="1">
      <c r="A162" s="8" t="s">
        <v>35</v>
      </c>
      <c r="B162" s="6" t="s">
        <v>25</v>
      </c>
      <c r="C162" s="9" t="s">
        <v>5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5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5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5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5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5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5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137</v>
      </c>
      <c r="B169" s="6" t="s">
        <v>14</v>
      </c>
      <c r="C169" s="9" t="s">
        <v>5</v>
      </c>
      <c r="D169" s="10" t="str">
        <f>HYPERLINK("http://hl7.org/fhir/stu3/datatypes.html#range","Range")</f>
        <v>Range</v>
      </c>
      <c r="E169" s="7" t="s">
        <v>138</v>
      </c>
    </row>
    <row r="170" ht="15.75" hidden="1" customHeight="1">
      <c r="A170" s="8" t="s">
        <v>139</v>
      </c>
      <c r="B170" s="6" t="s">
        <v>14</v>
      </c>
      <c r="C170" s="9" t="s">
        <v>5</v>
      </c>
      <c r="D170" s="10" t="str">
        <f>HYPERLINK("http://hl7.org/fhir/stu3/StructureDefinition/SimpleQuantity","Quantity ( SimpleQuantity )")</f>
        <v>Quantity ( SimpleQuantity )</v>
      </c>
      <c r="E170" s="7" t="s">
        <v>140</v>
      </c>
    </row>
    <row r="171" ht="15.75" hidden="1" customHeight="1">
      <c r="A171" s="8" t="s">
        <v>141</v>
      </c>
      <c r="B171" s="6" t="s">
        <v>14</v>
      </c>
      <c r="C171" s="9" t="s">
        <v>5</v>
      </c>
      <c r="D171" s="10" t="str">
        <f>HYPERLINK("http://hl7.org/fhir/stu3/datatypes.html#decimal","Decimal")</f>
        <v>Decimal</v>
      </c>
      <c r="E171" s="7" t="s">
        <v>127</v>
      </c>
    </row>
    <row r="172" ht="15.75" hidden="1" customHeight="1">
      <c r="A172" s="8" t="s">
        <v>142</v>
      </c>
      <c r="B172" s="6" t="s">
        <v>14</v>
      </c>
      <c r="C172" s="9" t="s">
        <v>5</v>
      </c>
      <c r="D172" s="10" t="str">
        <f>HYPERLINK("http://hl7.org/fhir/stu3/datatypes.html#string","String")</f>
        <v>String</v>
      </c>
      <c r="E172" s="7" t="s">
        <v>129</v>
      </c>
    </row>
    <row r="173" ht="15.75" hidden="1" customHeight="1">
      <c r="A173" s="8" t="s">
        <v>37</v>
      </c>
      <c r="B173" s="6" t="s">
        <v>14</v>
      </c>
      <c r="C173" s="9" t="s">
        <v>5</v>
      </c>
      <c r="D173" s="10" t="str">
        <f>HYPERLINK("http://hl7.org/fhir/stu3/datatypes.html#uri","Uri")</f>
        <v>Uri</v>
      </c>
      <c r="E173" s="7" t="s">
        <v>130</v>
      </c>
    </row>
    <row r="174" ht="15.75" hidden="1" customHeight="1">
      <c r="A174" s="8" t="s">
        <v>41</v>
      </c>
      <c r="B174" s="6" t="s">
        <v>14</v>
      </c>
      <c r="C174" s="9" t="s">
        <v>5</v>
      </c>
      <c r="D174" s="10" t="str">
        <f>HYPERLINK("http://hl7.org/fhir/stu3/datatypes.html#code","Code")</f>
        <v>Code</v>
      </c>
      <c r="E174" s="7" t="s">
        <v>131</v>
      </c>
    </row>
    <row r="175" ht="15.75" hidden="1" customHeight="1">
      <c r="A175" s="8" t="s">
        <v>143</v>
      </c>
      <c r="B175" s="6" t="s">
        <v>14</v>
      </c>
      <c r="C175" s="9" t="s">
        <v>5</v>
      </c>
      <c r="D175" s="10" t="str">
        <f>HYPERLINK("http://hl7.org/fhir/stu3/StructureDefinition/SimpleQuantity","Quantity ( SimpleQuantity )")</f>
        <v>Quantity ( SimpleQuantity )</v>
      </c>
      <c r="E175" s="7" t="s">
        <v>144</v>
      </c>
    </row>
    <row r="176" ht="15.75" hidden="1" customHeight="1">
      <c r="A176" s="8" t="s">
        <v>141</v>
      </c>
      <c r="B176" s="6" t="s">
        <v>14</v>
      </c>
      <c r="C176" s="9" t="s">
        <v>5</v>
      </c>
      <c r="D176" s="10" t="str">
        <f>HYPERLINK("http://hl7.org/fhir/stu3/datatypes.html#decimal","Decimal")</f>
        <v>Decimal</v>
      </c>
      <c r="E176" s="7" t="s">
        <v>127</v>
      </c>
    </row>
    <row r="177" ht="15.75" hidden="1" customHeight="1">
      <c r="A177" s="8" t="s">
        <v>142</v>
      </c>
      <c r="B177" s="6" t="s">
        <v>14</v>
      </c>
      <c r="C177" s="9" t="s">
        <v>5</v>
      </c>
      <c r="D177" s="10" t="str">
        <f>HYPERLINK("http://hl7.org/fhir/stu3/datatypes.html#string","String")</f>
        <v>String</v>
      </c>
      <c r="E177" s="7" t="s">
        <v>129</v>
      </c>
    </row>
    <row r="178" ht="15.75" hidden="1" customHeight="1">
      <c r="A178" s="8" t="s">
        <v>37</v>
      </c>
      <c r="B178" s="6" t="s">
        <v>14</v>
      </c>
      <c r="C178" s="9" t="s">
        <v>5</v>
      </c>
      <c r="D178" s="10" t="str">
        <f>HYPERLINK("http://hl7.org/fhir/stu3/datatypes.html#uri","Uri")</f>
        <v>Uri</v>
      </c>
      <c r="E178" s="7" t="s">
        <v>130</v>
      </c>
    </row>
    <row r="179" ht="15.75" hidden="1" customHeight="1">
      <c r="A179" s="8" t="s">
        <v>41</v>
      </c>
      <c r="B179" s="6" t="s">
        <v>14</v>
      </c>
      <c r="C179" s="9" t="s">
        <v>5</v>
      </c>
      <c r="D179" s="10" t="str">
        <f>HYPERLINK("http://hl7.org/fhir/stu3/datatypes.html#code","Code")</f>
        <v>Code</v>
      </c>
      <c r="E179" s="7" t="s">
        <v>131</v>
      </c>
    </row>
    <row r="180" ht="15.75" hidden="1" customHeight="1">
      <c r="A180" s="8" t="s">
        <v>82</v>
      </c>
      <c r="B180" s="6" t="s">
        <v>14</v>
      </c>
      <c r="C180" s="9" t="s">
        <v>5</v>
      </c>
      <c r="D180" s="10" t="str">
        <f>HYPERLINK("http://hl7.org/fhir/stu3/datatypes.html#string","String")</f>
        <v>String</v>
      </c>
      <c r="E180" s="7" t="s">
        <v>145</v>
      </c>
    </row>
    <row r="181" ht="15.75" hidden="1" customHeight="1">
      <c r="A181" s="8" t="s">
        <v>146</v>
      </c>
      <c r="B181" s="6" t="s">
        <v>25</v>
      </c>
      <c r="C181" s="9" t="s">
        <v>5</v>
      </c>
      <c r="D181" s="10" t="str">
        <f>HYPERLINK("http://hl7.org/fhir/stu3/backboneelement.html","BackboneElement")</f>
        <v>BackboneElement</v>
      </c>
      <c r="E181" s="7" t="s">
        <v>147</v>
      </c>
    </row>
    <row r="182" ht="15.75" hidden="1" customHeight="1">
      <c r="A182" s="8" t="s">
        <v>122</v>
      </c>
      <c r="B182" s="6" t="s">
        <v>25</v>
      </c>
      <c r="C182" s="9" t="s">
        <v>5</v>
      </c>
      <c r="D182" s="10" t="str">
        <f>HYPERLINK("http://hl7.org/fhir/stu3/extensibility.html#Extension","Extension")</f>
        <v>Extension</v>
      </c>
      <c r="E182" s="7" t="s">
        <v>123</v>
      </c>
    </row>
    <row r="183" ht="15.75" hidden="1" customHeight="1">
      <c r="A183" s="8" t="s">
        <v>33</v>
      </c>
      <c r="B183" s="6" t="s">
        <v>14</v>
      </c>
      <c r="C183" s="9" t="s">
        <v>5</v>
      </c>
      <c r="D183" s="10" t="str">
        <f>HYPERLINK("http://hl7.org/fhir/stu3/datatypes.html#code","Code")</f>
        <v>Code</v>
      </c>
      <c r="E183" s="7" t="s">
        <v>148</v>
      </c>
    </row>
    <row r="184" ht="15.75" hidden="1" customHeight="1">
      <c r="A184" s="8" t="s">
        <v>149</v>
      </c>
      <c r="B184" s="6" t="s">
        <v>50</v>
      </c>
      <c r="C184" s="9" t="s">
        <v>5</v>
      </c>
      <c r="D184" s="12" t="str">
        <f>HYPERLINK("http://hl7.org/fhir/stu3/references.html","Reference")</f>
        <v>Reference</v>
      </c>
      <c r="E184" s="7" t="s">
        <v>150</v>
      </c>
    </row>
    <row r="185" ht="15.75" hidden="1" customHeight="1">
      <c r="A185" s="8"/>
      <c r="B185" s="6"/>
      <c r="C185" s="9" t="s">
        <v>5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5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5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5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5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5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151</v>
      </c>
      <c r="B191" s="6" t="s">
        <v>25</v>
      </c>
      <c r="C191" s="9" t="s">
        <v>5</v>
      </c>
      <c r="D191" s="10" t="str">
        <f>HYPERLINK("http://hl7.org/fhir/stu3/backboneelement.html","BackboneElement")</f>
        <v>BackboneElement</v>
      </c>
      <c r="E191" s="7" t="s">
        <v>152</v>
      </c>
    </row>
    <row r="192" ht="15.75" hidden="1" customHeight="1">
      <c r="A192" s="8" t="s">
        <v>122</v>
      </c>
      <c r="B192" s="6" t="s">
        <v>25</v>
      </c>
      <c r="C192" s="9" t="s">
        <v>5</v>
      </c>
      <c r="D192" s="10" t="str">
        <f>HYPERLINK("http://hl7.org/fhir/stu3/extensibility.html#Extension","Extension")</f>
        <v>Extension</v>
      </c>
      <c r="E192" s="7" t="s">
        <v>123</v>
      </c>
    </row>
    <row r="193" ht="15.75" hidden="1" customHeight="1">
      <c r="A193" s="8" t="s">
        <v>153</v>
      </c>
      <c r="B193" s="6" t="s">
        <v>50</v>
      </c>
      <c r="C193" s="9" t="s">
        <v>5</v>
      </c>
      <c r="D193" s="10" t="str">
        <f>HYPERLINK("http://hl7.org/fhir/stu3/datatypes.html#codeableconcept","CodeableConcept")</f>
        <v>CodeableConcept</v>
      </c>
      <c r="E193" s="7" t="s">
        <v>154</v>
      </c>
    </row>
    <row r="194" ht="15.75" hidden="1" customHeight="1">
      <c r="A194" s="8" t="s">
        <v>77</v>
      </c>
      <c r="B194" s="6" t="s">
        <v>25</v>
      </c>
      <c r="C194" s="9" t="s">
        <v>5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5</v>
      </c>
      <c r="D195" s="10" t="str">
        <f t="shared" si="6"/>
        <v>Coding</v>
      </c>
      <c r="E195" s="7" t="s">
        <v>87</v>
      </c>
    </row>
    <row r="196" ht="15.75" hidden="1" customHeight="1">
      <c r="A196" s="8" t="s">
        <v>88</v>
      </c>
      <c r="B196" s="6" t="s">
        <v>14</v>
      </c>
      <c r="C196" s="9" t="s">
        <v>5</v>
      </c>
      <c r="D196" s="10" t="str">
        <f>HYPERLINK("https://fhir.hl7.org.uk/STU3/StructureDefinition/Extension-coding-sctdescid","Extension-coding-sctdescid")</f>
        <v>Extension-coding-sctdescid</v>
      </c>
      <c r="E196" s="14" t="s">
        <v>89</v>
      </c>
    </row>
    <row r="197" ht="15.75" hidden="1" customHeight="1">
      <c r="A197" s="8" t="s">
        <v>78</v>
      </c>
      <c r="B197" s="6" t="s">
        <v>50</v>
      </c>
      <c r="C197" s="9" t="s">
        <v>5</v>
      </c>
      <c r="D197" s="10" t="str">
        <f>HYPERLINK("http://hl7.org/fhir/stu3/datatypes.html#uri","Uri")</f>
        <v>Uri</v>
      </c>
      <c r="E197" s="17" t="s">
        <v>90</v>
      </c>
    </row>
    <row r="198" ht="15.75" hidden="1" customHeight="1">
      <c r="A198" s="8" t="s">
        <v>80</v>
      </c>
      <c r="B198" s="6" t="s">
        <v>50</v>
      </c>
      <c r="C198" s="9" t="s">
        <v>5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5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5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82</v>
      </c>
      <c r="B201" s="6" t="s">
        <v>14</v>
      </c>
      <c r="C201" s="9" t="s">
        <v>5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5</v>
      </c>
      <c r="D202" s="10" t="str">
        <f>HYPERLINK("http://hl7.org/fhir/stu3/datatypes.html#quantity","Quantity")</f>
        <v>Quantity</v>
      </c>
      <c r="E202" s="7" t="s">
        <v>155</v>
      </c>
    </row>
    <row r="203" ht="15.75" hidden="1" customHeight="1">
      <c r="A203" s="8"/>
      <c r="B203" s="6"/>
      <c r="C203" s="9" t="s">
        <v>5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/>
      <c r="B204" s="6"/>
      <c r="C204" s="9" t="s">
        <v>5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/>
      <c r="B205" s="6"/>
      <c r="C205" s="9" t="s">
        <v>5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/>
      <c r="B206" s="6"/>
      <c r="C206" s="9" t="s">
        <v>5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/>
      <c r="B207" s="6"/>
      <c r="C207" s="9" t="s">
        <v>5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/>
      <c r="B208" s="6"/>
      <c r="C208" s="9" t="s">
        <v>5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/>
      <c r="B209" s="6"/>
      <c r="C209" s="9" t="s">
        <v>5</v>
      </c>
      <c r="D209" s="10" t="str">
        <f>HYPERLINK("http://hl7.org/fhir/stu3/datatypes.html#time","Time")</f>
        <v>Time</v>
      </c>
      <c r="E209" s="7"/>
    </row>
    <row r="210" ht="15.75" hidden="1" customHeight="1">
      <c r="A210" s="8"/>
      <c r="B210" s="6"/>
      <c r="C210" s="9" t="s">
        <v>5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/>
      <c r="B211" s="6"/>
      <c r="C211" s="9" t="s">
        <v>5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105</v>
      </c>
      <c r="B212" s="6" t="s">
        <v>14</v>
      </c>
      <c r="C212" s="9" t="s">
        <v>5</v>
      </c>
      <c r="D212" s="10" t="str">
        <f>HYPERLINK("http://hl7.org/fhir/stu3/datatypes.html#codeableconcept","CodeableConcept")</f>
        <v>CodeableConcept</v>
      </c>
      <c r="E212" s="7" t="s">
        <v>156</v>
      </c>
    </row>
    <row r="213" ht="15.75" hidden="1" customHeight="1">
      <c r="A213" s="8" t="s">
        <v>77</v>
      </c>
      <c r="B213" s="6" t="s">
        <v>25</v>
      </c>
      <c r="C213" s="9" t="s">
        <v>5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5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5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5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5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5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5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107</v>
      </c>
      <c r="B220" s="6" t="s">
        <v>14</v>
      </c>
      <c r="C220" s="9" t="s">
        <v>5</v>
      </c>
      <c r="D220" s="10" t="str">
        <f>HYPERLINK("http://hl7.org/fhir/stu3/datatypes.html#codeableconcept","CodeableConcept")</f>
        <v>CodeableConcept</v>
      </c>
      <c r="E220" s="7" t="s">
        <v>108</v>
      </c>
    </row>
    <row r="221" ht="15.75" hidden="1" customHeight="1">
      <c r="A221" s="8" t="s">
        <v>77</v>
      </c>
      <c r="B221" s="6" t="s">
        <v>25</v>
      </c>
      <c r="C221" s="9" t="s">
        <v>5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5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5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5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5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5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5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120</v>
      </c>
      <c r="B228" s="6" t="s">
        <v>25</v>
      </c>
      <c r="C228" s="9" t="s">
        <v>5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157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