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Encounter-1.1.0" sheetId="1" r:id="rId3"/>
    <sheet state="visible" name="Functions" sheetId="2" r:id="rId4"/>
  </sheets>
  <definedNames>
    <definedName hidden="1" localSheetId="0" name="_xlnm._FilterDatabase">'CareConnect-Encounter-1.1.0'!$A$2:$E$260</definedName>
  </definedNames>
  <calcPr/>
</workbook>
</file>

<file path=xl/sharedStrings.xml><?xml version="1.0" encoding="utf-8"?>
<sst xmlns="http://schemas.openxmlformats.org/spreadsheetml/2006/main" count="997" uniqueCount="224">
  <si>
    <t>Select</t>
  </si>
  <si>
    <t>Mandatory</t>
  </si>
  <si>
    <t>Required</t>
  </si>
  <si>
    <t>Optional</t>
  </si>
  <si>
    <t>Not Used</t>
  </si>
  <si>
    <t>Name</t>
  </si>
  <si>
    <t>Card.</t>
  </si>
  <si>
    <t>Conformance</t>
  </si>
  <si>
    <t>Type</t>
  </si>
  <si>
    <t>Description, Constraints and mapping for Implementation</t>
  </si>
  <si>
    <t>Encounter</t>
  </si>
  <si>
    <t>​</t>
  </si>
  <si>
    <t>An interaction during which services are provided to the patient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</si>
  <si>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</si>
  <si>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</si>
  <si>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Logical id of this artifact</t>
  </si>
  <si>
    <t>- meta</t>
  </si>
  <si>
    <t>Metadata about the resource
&lt;font color='red'&gt;The value attribute of the profile element MUST contain the value 'https://fhir.nhs.uk/STU3/StructureDefinition/CareConnect-Encounter-1'&lt;/font&gt;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</si>
  <si>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</si>
  <si>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</si>
  <si>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</si>
  <si>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</si>
  <si>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</si>
  <si>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</si>
  <si>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</si>
  <si>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</si>
  <si>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</si>
  <si>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extension (encounterTransport)</t>
  </si>
  <si>
    <t xml:space="preserve">Encounter transport
Constraint (ext-1): Must have either extensions or value[x], not both
</t>
  </si>
  <si>
    <t>- extension (outcomeOfAttendance)</t>
  </si>
  <si>
    <t xml:space="preserve">An extension to the Encounter resource to record the outcome of an Out-Patient attendance.
Constraint (ext-1): Must have either extensions or value[x], not both
</t>
  </si>
  <si>
    <t>- extension (emergencyCareDischargeStatus)</t>
  </si>
  <si>
    <t xml:space="preserve">An extension to the Encounter resource which is used indicate the status of the Patient on discharge from an Emergency Care Department.
Constraint (ext-1): Must have either extensions or value[x], not both
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</si>
  <si>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</si>
  <si>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</si>
  <si>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</si>
  <si>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Identifier(s) by which this encounter is known
&lt;font color='red'&gt;An identifier for this Encounter&lt;/font&gt;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</si>
  <si>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</si>
  <si>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</si>
  <si>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</si>
  <si>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</si>
  <si>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</si>
  <si>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</si>
  <si>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</si>
  <si>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</si>
  <si>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</si>
  <si>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</si>
  <si>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</si>
  <si>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</si>
  <si>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</si>
  <si>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</si>
  <si>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</si>
  <si>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</si>
  <si>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</si>
  <si>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</si>
  <si>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</si>
  <si>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</si>
  <si>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
&lt;font color='red'&gt;The system from which the identifier came from&lt;/font&gt;</t>
  </si>
  <si>
    <t>- - value</t>
  </si>
  <si>
    <t>The value that is unique
&lt;font color='red'&gt;An identifier for this Attendance details encounter&lt;/font&gt;</t>
  </si>
  <si>
    <t>- - period</t>
  </si>
  <si>
    <t>Time period when id is/was valid for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</si>
  <si>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</si>
  <si>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</si>
  <si>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</si>
  <si>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</si>
  <si>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</si>
  <si>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</si>
  <si>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</si>
  <si>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</si>
  <si>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</si>
  <si>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</si>
  <si>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</si>
  <si>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</si>
  <si>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status</t>
  </si>
  <si>
    <t>planned : arrived : triaged : in-progress : onleave : finished : cancelled +
Binding (required): Current state of the encounter [EncounterStatus](http://hl7.org/fhir/stu3/valueset-encounter-status.html)
&lt;font color='red'&gt;The status of the Encounter MUST contain the value 'finished'&lt;/font&gt;</t>
  </si>
  <si>
    <t>- statusHistory</t>
  </si>
  <si>
    <t>List of past encounter statuses</t>
  </si>
  <si>
    <t>- - modifierExtension</t>
  </si>
  <si>
    <t>Extensions that cannot be ignored
Constraint (ext-1): Must have either extensions or value[x], not both</t>
  </si>
  <si>
    <t>- - status</t>
  </si>
  <si>
    <t>planned : arrived : triaged : in-progress : onleave : finished : cancelled +
Binding (required): Current state of the encounter [EncounterStatus](http://hl7.org/fhir/stu3/valueset-encounter-status.html)</t>
  </si>
  <si>
    <t>The time that the episode was in the specified status
Constraint (per-1): If present, start SHALL have a lower value than end</t>
  </si>
  <si>
    <t>- class</t>
  </si>
  <si>
    <t>Classification of the encounter
Binding (extensible): Classification of the encounter [ActEncounterCode](http://hl7.org/fhir/stu3/v3/ActEncounterCode/vs.html)</t>
  </si>
  <si>
    <t>- - version</t>
  </si>
  <si>
    <t>- - code</t>
  </si>
  <si>
    <t>- - display</t>
  </si>
  <si>
    <t>- - userSelected</t>
  </si>
  <si>
    <t>- classHistory</t>
  </si>
  <si>
    <t>List of past encounter classes</t>
  </si>
  <si>
    <t>- - class</t>
  </si>
  <si>
    <t>- - - system</t>
  </si>
  <si>
    <t>- - - version</t>
  </si>
  <si>
    <t>- - - code</t>
  </si>
  <si>
    <t>- - - userSelected</t>
  </si>
  <si>
    <t>The time that the episode was in the specified class
Constraint (per-1): If present, start SHALL have a lower value than end</t>
  </si>
  <si>
    <t>- type</t>
  </si>
  <si>
    <t xml:space="preserve">Specific type of encounter
Binding (example): The type of encounter [EncounterType](http://hl7.org/fhir/stu3/valueset-encounter-type.html)
</t>
  </si>
  <si>
    <t>- - coding</t>
  </si>
  <si>
    <t>&lt;font color='red'&gt;The example MUST not be used the following valeSet MUST be used instead [Care Contact Type](https://www.datadictionary.nhs.uk/data_dictionary/attributes/c/card/care_contact_type_de.asp?shownav=1)</t>
  </si>
  <si>
    <t>- - coding (snomedCT)</t>
  </si>
  <si>
    <t>Code defined by a terminology system
Binding (extensible): A code from the SNOMED Clinical Terminology UK coding system that describes an encounter between a care professional and the patient (or patient's record). [CareConnect-EncounterType-1](https://fhir.hl7.org.uk/STU3/ValueSet/CareConnect-EncounterType-1)</t>
  </si>
  <si>
    <t>- - - extension (snomedCTDescriptionID)</t>
  </si>
  <si>
    <t xml:space="preserve">The SNOMED CT Description ID for the display
Constraint (ext-1): Must have either extensions or value[x], not both
</t>
  </si>
  <si>
    <t xml:space="preserve">Identity of the terminology system
</t>
  </si>
  <si>
    <t>- - text</t>
  </si>
  <si>
    <t>- priority</t>
  </si>
  <si>
    <t>Indicates the urgency of the encounter
Binding (example): Indicates the urgency of the encounter. [v3 Code System ActPriority](http://hl7.org/fhir/stu3/v3/ActPriority/vs.html)</t>
  </si>
  <si>
    <t>- subject</t>
  </si>
  <si>
    <t>The patient or group present at the encounter
Constraint (ref-1): SHALL have a contained resource if a local reference is provided</t>
  </si>
  <si>
    <t>- - reference</t>
  </si>
  <si>
    <t>- - identifier</t>
  </si>
  <si>
    <t>- episodeOfCare</t>
  </si>
  <si>
    <t>Episode(s) of care that this encounter should be recorded against
Constraint (ref-1): SHALL have a contained resource if a local reference is provided</t>
  </si>
  <si>
    <t>- incomingReferral</t>
  </si>
  <si>
    <t>The ReferralRequest that initiated this encounter
Constraint (ref-1): SHALL have a contained resource if a local reference is provided</t>
  </si>
  <si>
    <t>- participant</t>
  </si>
  <si>
    <t>List of participants involved in the encounter</t>
  </si>
  <si>
    <t>Role of participant in encounter
Binding (extensible): Role of participant in encounter [ParticipantType](http://hl7.org/fhir/stu3/valueset-encounter-participant-type.html)
&lt;font color='red'&gt;There will be serveral instances of this element. The first use case is for Care professionals present and this will use a reference to  the Practitioner resource and the second use case is for Person accompanying patient and this will use a reference to  the relatedPerson resource&lt;/font&gt;</t>
  </si>
  <si>
    <t>Code defined by a terminology system
&lt;font color='red'&gt;There will be one instance of the coding for each instance of type&lt;/font&gt;</t>
  </si>
  <si>
    <t>Identity of the terminology system
&lt;font color='red'&gt;This MUST contain the value 'http://hl7.org/fhir/ValueSet/encounter-participant-type'&lt;/font&gt;</t>
  </si>
  <si>
    <t xml:space="preserve">Symbol in syntax defined by the system
&lt;font color='red'&gt;The Care professionals present will use the most appropriate code.&lt;/font&gt;
&lt;font color='red'&gt;The Person accompanying patient will use a code of 'ESC'&lt;/font&gt; </t>
  </si>
  <si>
    <t xml:space="preserve">&lt;font color='red'&gt;The Responsible Clinician will use a display of 'consultant'&lt;/font&gt;
&lt;font color='red'&gt;The Person accompanying patient will use a code of 'escort'&lt;/font&gt; </t>
  </si>
  <si>
    <t>Period of time during the encounter that the participant participated
Constraint (per-1): If present, start SHALL have a lower value than end</t>
  </si>
  <si>
    <t>- - individual</t>
  </si>
  <si>
    <t>Persons involved in the encounter other than the patient
Constraint (ref-1): SHALL have a contained resource if a local reference is provided
&lt;font color='red'&gt;This MUST be a reference to either the Practitioner or RelatedPerson resource&lt;/font&gt;</t>
  </si>
  <si>
    <t>&lt;font color='red'&gt;The person accompanying the patient.
This MUST use the RelatedPerson resource. &lt;/font&gt;See [RelatedPerson resource](explore_Attendance_details.html#mapping-for-Attendance-details-relatedperson) for information on how to populate the resource.</t>
  </si>
  <si>
    <t>&lt;font color='red'&gt;Care Professionals presnt during the encounter.
This MUST use the CareConnect Practitioner profile. &lt;/font&gt;See [Practitioner resource](explore_Attendance_details.html#mapping-for-Attendance-details-encounter) for information on how to populate the resource.</t>
  </si>
  <si>
    <t xml:space="preserve">Literal reference, Relative, internal or absolute URL
&lt;font color='red'&gt;A reference to the RelatedPerson resource or the Practitioner resource included in the Attendance details list&lt;/font&gt; </t>
  </si>
  <si>
    <t>- appointment</t>
  </si>
  <si>
    <t>The appointment that scheduled this encounter
Constraint (ref-1): SHALL have a contained resource if a local reference is provided</t>
  </si>
  <si>
    <t>- period</t>
  </si>
  <si>
    <t>The start and end time of the encounter
Constraint (per-1): If present, start SHALL have a lower value than end</t>
  </si>
  <si>
    <t>- - start</t>
  </si>
  <si>
    <t>Starting time with inclusive boundary
&lt;font color='red'&gt;The date and time of Attendance&lt;/font&gt;
&lt;font color='red'&gt;&lt;b&gt;Mapping to Maternity data item = 'Date and Time of Attendance'.&lt;/b&gt;&lt;/font&gt;</t>
  </si>
  <si>
    <t>- - end</t>
  </si>
  <si>
    <t>- length</t>
  </si>
  <si>
    <t>Quantity of time the encounter lasted (less time absent)
Constraint (qty-3): If a code for the unit is present, the system SHALL also be present
Constraint (drt-1): There SHALL be a code if there is a value and it SHALL be an expression of time. If system is present, it SHALL be UCUM.</t>
  </si>
  <si>
    <t>Numerical value (with implicit precision)</t>
  </si>
  <si>
    <t>- - comparator</t>
  </si>
  <si>
    <t>&lt; : &lt;= : &gt;= : &gt; - how to understand the value
Binding (required): How the Quantity should be understood and represented. [QuantityComparator](http://hl7.org/fhir/stu3/valueset-quantity-comparator.html)</t>
  </si>
  <si>
    <t>- - unit</t>
  </si>
  <si>
    <t>Unit representation</t>
  </si>
  <si>
    <t>System that defines coded unit form</t>
  </si>
  <si>
    <t>Coded form of the unit</t>
  </si>
  <si>
    <t>- reason</t>
  </si>
  <si>
    <t>Reason the encounter takes place (code)
Binding (preferred): Reason why the encounter takes place. [Encounter Reason Codes](http://hl7.org/fhir/stu3/valueset-encounter-reason.html)
&lt;font color='red'&gt;The Attendance details encounter does not use the preferred value set but uses SNOMED CT concepts instead&lt;/font&gt;
&lt;font color='red'&gt;&lt;b&gt;Mapping to Maternity data item = 'Reason for Attendance'.&lt;/b&gt;&lt;/font&gt;</t>
  </si>
  <si>
    <t>Code defined by a terminology system
Slicing: Discriminator: system, Ordering: false, Rules: Open</t>
  </si>
  <si>
    <t>Code defined by a terminology system
&lt;font color='red'&gt;A concept from the Care planning health issues simple reference set&lt;/font&gt;
[See here for further information](https://termbrowser.nhs.uk/?perspective=full&amp;conceptId1=999000131000000105&amp;edition=uk-edition&amp;server=https://termbrowser.dataproducts.nhs.uk/sct-browser-api/snomed&amp;langRefset=999001261000000100,999000691000001104)
&lt;font color='red'&gt;Note this reference set MAY be extnded as required by the sending system&lt;/font&gt;</t>
  </si>
  <si>
    <t>Identity of the terminology system
&lt;font color='red'&gt;The value attribute of the profile element MUST contain the value 'http://snomed.info/sct'&lt;/font&gt;</t>
  </si>
  <si>
    <t xml:space="preserve">Symbol in syntax defined by the system
&lt;font color='red'&gt;A SNOMED CT from the Care planning health issues simple reference set as defined above&lt;/font&gt; </t>
  </si>
  <si>
    <t>Representation defined by the system
&lt;font color='red'&gt;The display associated with the SNOMED CT concept. This SHOULD be the preferred term&lt;/font&gt;</t>
  </si>
  <si>
    <t>Plain text representation of the concept
&lt;font color='red'&gt;This MAY be used where a suitable coded concept is not available to the sending system&lt;/font&gt;</t>
  </si>
  <si>
    <t>- diagnosis</t>
  </si>
  <si>
    <t>The list of diagnosis relevant to this encounter</t>
  </si>
  <si>
    <t>- - condition</t>
  </si>
  <si>
    <t>Reason the encounter takes place (resource)
Constraint (ref-1): SHALL have a contained resource if a local reference is provided</t>
  </si>
  <si>
    <t>- - role</t>
  </si>
  <si>
    <t>Role that this diagnosis has within the encounter (e.g. Attendance, billing, discharge …)
Binding (preferred): The type of diagnosis this condition represents [DiagnosisRole](http://hl7.org/fhir/stu3/valueset-diagnosis-role.html)</t>
  </si>
  <si>
    <t>- - rank</t>
  </si>
  <si>
    <t>Ranking of the diagnosis (for each role type)</t>
  </si>
  <si>
    <t>- account</t>
  </si>
  <si>
    <t>The set of accounts that may be used for billing for this Encounter
Constraint (ref-1): SHALL have a contained resource if a local reference is provided</t>
  </si>
  <si>
    <t>- hospitalization</t>
  </si>
  <si>
    <t>Details about the Attendance to a healthcare service</t>
  </si>
  <si>
    <t>- - extension (AttendanceMethod)</t>
  </si>
  <si>
    <t xml:space="preserve">An extension to the Encounter resource to record how a Patient was admitted to hospital.
Constraint (ext-1): Must have either extensions or value[x], not both
&lt;font color='red'&gt;An extension to the Encounter  resource&lt;/font&gt;
See [Attendance method extension](explore_Attendance_details.html#mapping-for-Attendance-details-Attendance-method-extension) for information on how to populate this extension to the resource.
&lt;font color='red'&gt;&lt;b&gt;Mapping to Maternity data item = 'Attendance Method'.&lt;/b&gt;&lt;/font&gt; </t>
  </si>
  <si>
    <t>- - extension (dischargeMethod)</t>
  </si>
  <si>
    <t xml:space="preserve">An extension to the Encounter resource to record the method of discharge from hospital.
Constraint (ext-1): Must have either extensions or value[x], not both
</t>
  </si>
  <si>
    <t>- - preAttendanceIdentifier</t>
  </si>
  <si>
    <t>Pre-Attendance identifier</t>
  </si>
  <si>
    <t>- - - use</t>
  </si>
  <si>
    <t>usual : official : temp : secondary (If known)
Binding (required): Identifies the purpose for this identifier, if known . [IdentifierUse](http://hl7.org/fhir/stu3/valueset-identifier-use.html)</t>
  </si>
  <si>
    <t>- - - type</t>
  </si>
  <si>
    <t>- - - - coding</t>
  </si>
  <si>
    <t>- - - - - system</t>
  </si>
  <si>
    <t>- - - - - version</t>
  </si>
  <si>
    <t>- - - - - code</t>
  </si>
  <si>
    <t>- - - - - display</t>
  </si>
  <si>
    <t>- - - - - userSelected</t>
  </si>
  <si>
    <t>- - - - text</t>
  </si>
  <si>
    <t>The namespace for the identifier value</t>
  </si>
  <si>
    <t>- - - value</t>
  </si>
  <si>
    <t>The value that is unique</t>
  </si>
  <si>
    <t>- - - period</t>
  </si>
  <si>
    <t>- - - - start</t>
  </si>
  <si>
    <t>- - - - end</t>
  </si>
  <si>
    <t>- - - assigner</t>
  </si>
  <si>
    <t>- - - - reference</t>
  </si>
  <si>
    <t>- - - - identifier</t>
  </si>
  <si>
    <t>- - origin</t>
  </si>
  <si>
    <t>The location from which the patient came before Attendance
Constraint (ref-1): SHALL have a contained resource if a local reference is provided</t>
  </si>
  <si>
    <t>- - admitSource</t>
  </si>
  <si>
    <t>From where patient was admitted (physician referral, transfer)
Binding (preferred): The source of Attendance to a Hospital Provider Spell or a Nursing Episode when the Patient is in a Hospital Site or a Care Home. [CareConnect-SourceOfAttendance-1](https://fhir.hl7.org.uk/STU3/ValueSet/CareConnect-SourceOfAttendance-1)
&lt;font color='red'&gt;&lt;b&gt;Maternity Data set mapping = 'Source of Attendance'&lt;/b&gt;&lt;/font&gt;</t>
  </si>
  <si>
    <t>Symbol in syntax defined by the system
&lt;font color='red'&gt;This MUST contain the value 'https://fhir.hl7.org.uk/STU3/ValueSet/CareConnect-SourceOfAttendance-1'&lt;/font&gt;</t>
  </si>
  <si>
    <t xml:space="preserve">Representation defined by the system
&lt;font color='red'&gt;This MUST contain a code from the stated ValueSet&lt;/font&gt; </t>
  </si>
  <si>
    <t xml:space="preserve">Plain text representation of the concept
</t>
  </si>
  <si>
    <t>- - reAttendance</t>
  </si>
  <si>
    <t>The type of hospital re-Attendance that has occurred (if any). If the value is absent, then this is not identified as a reAttendance
Binding (example): The reason for re-Attendance of this hospitalization encounter. [v2 Re-Attendance Indicator](http://hl7.org/fhir/ValueSet/v2-0092)</t>
  </si>
  <si>
    <t>- - - coding (snomedCT)</t>
  </si>
  <si>
    <t>- - - - extension (snomedCTDescriptionID)</t>
  </si>
  <si>
    <t>- - dietPreference</t>
  </si>
  <si>
    <t>Diet preferences reported by the patient
Binding (extensible): Medical, cultural or ethical food preferences to help with catering requirements. [Diet](http://hl7.org/fhir/stu3/valueset-encounter-diet.html)</t>
  </si>
  <si>
    <t>- - specialCourtesy</t>
  </si>
  <si>
    <t>Special courtesies (VIP, board member)
Binding (preferred): Special courtesies [SpecialCourtesy](http://hl7.org/fhir/stu3/valueset-encounter-special-courtesy.html)</t>
  </si>
  <si>
    <t>- - specialArrangement</t>
  </si>
  <si>
    <t>Wheelchair, translator, stretcher, etc.
Binding (preferred): Special arrangements [SpecialArrangements](http://hl7.org/fhir/stu3/valueset-encounter-special-arrangements.html)</t>
  </si>
  <si>
    <t>- - destination</t>
  </si>
  <si>
    <t>Location to which the patient is discharged
Constraint (ref-1): SHALL have a contained resource if a local reference is provided</t>
  </si>
  <si>
    <t>- - dischargeDisposition</t>
  </si>
  <si>
    <t>Category or kind of location after discharge
Binding (example): The destination of a Patient on completion of a Hospital Provider Spell, or a note that the Patient died or was a still birth. [CareConnect-DischargeDestination-1](https://fhir.hl7.org.uk/STU3/ValueSet/CareConnect-DischargeDestination-1)</t>
  </si>
  <si>
    <t>- location</t>
  </si>
  <si>
    <t>List of locations where the patient has been</t>
  </si>
  <si>
    <t>- - location</t>
  </si>
  <si>
    <t>Location the encounter takes place
Constraint (ref-1): SHALL have a contained resource if a local reference is provided
&lt;font color='red'&gt;The site code of the unit to which the person was admitted&lt;/font&gt;</t>
  </si>
  <si>
    <t>"&lt;font color='red'&gt;The location
This MUST use the CareConnect Location profile. &lt;/font&gt;See [Location resource](explore_Attendance_details.html#mapping-for-Attendance-details-location) for information on how to populate the resource."</t>
  </si>
  <si>
    <t xml:space="preserve">Literal reference, Relative, internal or absolute URL
&lt;font color='red'&gt;A reference to the Location resource included in the Attendance details list&lt;/font&gt; </t>
  </si>
  <si>
    <t>planned : active : reserved : completed
Binding (required): The status of the location. [EncounterLocationStatus](http://hl7.org/fhir/stu3/valueset-encounter-location-status.html)</t>
  </si>
  <si>
    <t>Time period during which the patient was present at the location
Constraint (per-1): If present, start SHALL have a lower value than end</t>
  </si>
  <si>
    <t>- serviceProvider</t>
  </si>
  <si>
    <t>The custodian organization of this Encounter record
Constraint (ref-1): SHALL have a contained resource if a local reference is provided</t>
  </si>
  <si>
    <t>- partOf</t>
  </si>
  <si>
    <t>Another Encounter this encounter is part of
Constraint (ref-1): SHALL have a contained resource if a local reference is provided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</si>
</sst>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u/>
      <sz val="8.0"/>
      <color rgb="FF005EB8"/>
      <name val="Arial"/>
    </font>
    <font>
      <sz val="8.0"/>
      <color rgb="FF474747"/>
      <name val="Arial"/>
    </font>
    <font>
      <u/>
      <sz val="8.0"/>
      <color rgb="FF005EB8"/>
      <name val="Arial"/>
    </font>
    <font>
      <sz val="12.0"/>
      <color rgb="FF333333"/>
      <name val="Helvetica Neue"/>
    </font>
    <font>
      <color rgb="FF474747"/>
      <name val="Helvetica Neu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0" fontId="10" numFmtId="0" xfId="0" applyAlignment="1" applyFont="1">
      <alignment horizontal="left" shrinkToFit="0" vertical="top" wrapText="1"/>
    </xf>
    <xf borderId="0" fillId="0" fontId="11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2" fontId="12" numFmtId="0" xfId="0" applyAlignment="1" applyFill="1" applyFont="1">
      <alignment horizontal="left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2" fontId="13" numFmtId="0" xfId="0" applyAlignment="1" applyFont="1">
      <alignment horizontal="left"/>
    </xf>
    <xf borderId="0" fillId="2" fontId="14" numFmtId="0" xfId="0" applyAlignment="1" applyFont="1">
      <alignment horizontal="left"/>
    </xf>
    <xf borderId="0" fillId="0" fontId="7" numFmtId="0" xfId="0" applyAlignment="1" applyFont="1">
      <alignment horizontal="left" readingOrder="0" shrinkToFit="0" vertical="top" wrapText="1"/>
    </xf>
    <xf borderId="0" fillId="0" fontId="1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14"/>
    <col customWidth="1" min="2" max="3" width="14.43"/>
    <col customWidth="1" min="4" max="4" width="31.14"/>
    <col customWidth="1" min="5" max="5" width="88.14"/>
    <col customWidth="1" min="6" max="6" width="14.43"/>
  </cols>
  <sheetData>
    <row r="1" ht="15.75" customHeight="1">
      <c r="A1" s="2" t="s">
        <v>5</v>
      </c>
      <c r="B1" s="2" t="s">
        <v>6</v>
      </c>
      <c r="C1" s="3" t="s">
        <v>7</v>
      </c>
      <c r="D1" s="2" t="s">
        <v>8</v>
      </c>
      <c r="E1" s="3" t="s">
        <v>9</v>
      </c>
    </row>
    <row r="2" ht="15.75" customHeight="1">
      <c r="A2" s="4" t="s">
        <v>10</v>
      </c>
      <c r="B2" s="5" t="s">
        <v>11</v>
      </c>
      <c r="C2" s="5"/>
      <c r="D2" s="5"/>
      <c r="E2" s="6" t="s">
        <v>12</v>
      </c>
    </row>
    <row r="3" ht="15.75" customHeight="1">
      <c r="A3" s="7" t="s">
        <v>13</v>
      </c>
      <c r="B3" s="5" t="s">
        <v>14</v>
      </c>
      <c r="C3" s="8" t="s">
        <v>3</v>
      </c>
      <c r="D3" s="9" t="str">
        <f>HYPERLINK("http://hl7.org/fhir/stu3/datatypes.html#id","Id")</f>
        <v>Id</v>
      </c>
      <c r="E3" s="6" t="s">
        <v>15</v>
      </c>
    </row>
    <row r="4" ht="15.75" customHeight="1">
      <c r="A4" s="7" t="s">
        <v>16</v>
      </c>
      <c r="B4" s="5" t="s">
        <v>14</v>
      </c>
      <c r="C4" s="8" t="s">
        <v>1</v>
      </c>
      <c r="D4" s="9" t="str">
        <f>HYPERLINK("http://hl7.org/fhir/stu3/resource.html#Meta","Meta")</f>
        <v>Meta</v>
      </c>
      <c r="E4" s="6" t="s">
        <v>17</v>
      </c>
    </row>
    <row r="5" ht="15.75" customHeight="1">
      <c r="A5" s="7" t="s">
        <v>18</v>
      </c>
      <c r="B5" s="5" t="s">
        <v>14</v>
      </c>
      <c r="C5" s="8" t="s">
        <v>4</v>
      </c>
      <c r="D5" s="9" t="str">
        <f>HYPERLINK("http://hl7.org/fhir/stu3/datatypes.html#uri","Uri")</f>
        <v>Uri</v>
      </c>
      <c r="E5" s="6" t="s">
        <v>19</v>
      </c>
    </row>
    <row r="6" ht="15.75" customHeight="1">
      <c r="A6" s="7" t="s">
        <v>20</v>
      </c>
      <c r="B6" s="5" t="s">
        <v>14</v>
      </c>
      <c r="C6" s="8" t="s">
        <v>4</v>
      </c>
      <c r="D6" s="9" t="str">
        <f>HYPERLINK("http://hl7.org/fhir/stu3/datatypes.html#code","Code")</f>
        <v>Code</v>
      </c>
      <c r="E6" s="10" t="s">
        <v>21</v>
      </c>
    </row>
    <row r="7" ht="15.75" customHeight="1">
      <c r="A7" s="7" t="s">
        <v>22</v>
      </c>
      <c r="B7" s="5" t="s">
        <v>14</v>
      </c>
      <c r="C7" s="8" t="s">
        <v>4</v>
      </c>
      <c r="D7" s="9" t="str">
        <f>HYPERLINK("http://hl7.org/fhir/stu3/narrative.html#Narrative","Narrative")</f>
        <v>Narrative</v>
      </c>
      <c r="E7" s="6" t="s">
        <v>23</v>
      </c>
    </row>
    <row r="8" ht="15.75" customHeight="1">
      <c r="A8" s="7" t="s">
        <v>24</v>
      </c>
      <c r="B8" s="5" t="s">
        <v>25</v>
      </c>
      <c r="C8" s="8" t="s">
        <v>4</v>
      </c>
      <c r="D8" s="9" t="str">
        <f>HYPERLINK("http://hl7.org/fhir/stu3/resource.html","Resource")</f>
        <v>Resource</v>
      </c>
      <c r="E8" s="6" t="s">
        <v>26</v>
      </c>
    </row>
    <row r="9" ht="15.75" customHeight="1">
      <c r="A9" s="7" t="s">
        <v>27</v>
      </c>
      <c r="B9" s="5" t="s">
        <v>14</v>
      </c>
      <c r="C9" s="8" t="s">
        <v>4</v>
      </c>
      <c r="D9" s="11" t="str">
        <f>HYPERLINK("https://fhir.hl7.org.uk/STU3/StructureDefinition/Extension-CareConnect-EncounterTransport-1","Extension-CareConnect-EncounterTransport-1")</f>
        <v>Extension-CareConnect-EncounterTransport-1</v>
      </c>
      <c r="E9" s="12" t="s">
        <v>28</v>
      </c>
    </row>
    <row r="10" ht="15.75" customHeight="1">
      <c r="A10" s="7" t="s">
        <v>29</v>
      </c>
      <c r="B10" s="5" t="s">
        <v>14</v>
      </c>
      <c r="C10" s="13" t="s">
        <v>2</v>
      </c>
      <c r="D10" s="11" t="str">
        <f>HYPERLINK("https://fhir.hl7.org.uk/STU3/StructureDefinition/Extension-CareConnect-OutcomeOfAttendance-1","Extension-CareConnect-OutcomeOfAttendance-1")</f>
        <v>Extension-CareConnect-OutcomeOfAttendance-1</v>
      </c>
      <c r="E10" s="12" t="s">
        <v>30</v>
      </c>
    </row>
    <row r="11" ht="15.75" customHeight="1">
      <c r="A11" s="7" t="s">
        <v>31</v>
      </c>
      <c r="B11" s="5" t="s">
        <v>14</v>
      </c>
      <c r="C11" s="8" t="s">
        <v>4</v>
      </c>
      <c r="D11" s="11" t="str">
        <f>HYPERLINK("https://fhir.hl7.org.uk/STU3/StructureDefinition/Extension-CareConnect-EmergencyCareDischargeStatus-1","Extension-CareConnect-EmergencyCareDischargeStatus-1")</f>
        <v>Extension-CareConnect-EmergencyCareDischargeStatus-1</v>
      </c>
      <c r="E11" s="12" t="s">
        <v>32</v>
      </c>
    </row>
    <row r="12" ht="15.75" customHeight="1">
      <c r="A12" s="7" t="s">
        <v>33</v>
      </c>
      <c r="B12" s="5" t="s">
        <v>25</v>
      </c>
      <c r="C12" s="8" t="s">
        <v>4</v>
      </c>
      <c r="D12" s="9" t="str">
        <f>HYPERLINK("http://hl7.org/fhir/stu3/extensibility.html#Extension","Extension")</f>
        <v>Extension</v>
      </c>
      <c r="E12" s="6" t="s">
        <v>34</v>
      </c>
    </row>
    <row r="13" ht="15.75" customHeight="1">
      <c r="A13" s="7" t="s">
        <v>35</v>
      </c>
      <c r="B13" s="5" t="s">
        <v>25</v>
      </c>
      <c r="C13" s="8" t="s">
        <v>2</v>
      </c>
      <c r="D13" s="9" t="str">
        <f>HYPERLINK("http://hl7.org/fhir/stu3/datatypes.html#identifier","Identifier")</f>
        <v>Identifier</v>
      </c>
      <c r="E13" s="6" t="s">
        <v>36</v>
      </c>
    </row>
    <row r="14" ht="15.75" customHeight="1">
      <c r="A14" s="7" t="s">
        <v>37</v>
      </c>
      <c r="B14" s="5" t="s">
        <v>14</v>
      </c>
      <c r="C14" s="8" t="s">
        <v>4</v>
      </c>
      <c r="D14" s="9" t="str">
        <f>HYPERLINK("http://hl7.org/fhir/stu3/datatypes.html#code","Code")</f>
        <v>Code</v>
      </c>
      <c r="E14" s="10" t="s">
        <v>38</v>
      </c>
    </row>
    <row r="15" ht="15.75" customHeight="1">
      <c r="A15" s="7" t="s">
        <v>39</v>
      </c>
      <c r="B15" s="5" t="s">
        <v>14</v>
      </c>
      <c r="C15" s="8" t="s">
        <v>4</v>
      </c>
      <c r="D15" s="9" t="str">
        <f>HYPERLINK("http://hl7.org/fhir/stu3/datatypes.html#codeableconcept","CodeableConcept")</f>
        <v>CodeableConcept</v>
      </c>
      <c r="E15" s="10" t="s">
        <v>40</v>
      </c>
    </row>
    <row r="16" ht="15.75" customHeight="1">
      <c r="A16" s="7" t="s">
        <v>41</v>
      </c>
      <c r="B16" s="5" t="s">
        <v>25</v>
      </c>
      <c r="C16" s="8" t="s">
        <v>4</v>
      </c>
      <c r="D16" s="9" t="str">
        <f>HYPERLINK("http://hl7.org/fhir/stu3/datatypes.html#coding","Coding")</f>
        <v>Coding</v>
      </c>
      <c r="E16" s="6" t="s">
        <v>42</v>
      </c>
    </row>
    <row r="17" ht="15.75" customHeight="1">
      <c r="A17" s="7" t="s">
        <v>43</v>
      </c>
      <c r="B17" s="5" t="s">
        <v>14</v>
      </c>
      <c r="C17" s="8" t="s">
        <v>4</v>
      </c>
      <c r="D17" s="9" t="str">
        <f>HYPERLINK("http://hl7.org/fhir/stu3/datatypes.html#uri","Uri")</f>
        <v>Uri</v>
      </c>
      <c r="E17" s="6" t="s">
        <v>44</v>
      </c>
    </row>
    <row r="18" ht="15.75" customHeight="1">
      <c r="A18" s="7" t="s">
        <v>45</v>
      </c>
      <c r="B18" s="5" t="s">
        <v>14</v>
      </c>
      <c r="C18" s="8" t="s">
        <v>4</v>
      </c>
      <c r="D18" s="9" t="str">
        <f>HYPERLINK("http://hl7.org/fhir/stu3/datatypes.html#string","String")</f>
        <v>String</v>
      </c>
      <c r="E18" s="6" t="s">
        <v>46</v>
      </c>
    </row>
    <row r="19" ht="15.75" customHeight="1">
      <c r="A19" s="7" t="s">
        <v>47</v>
      </c>
      <c r="B19" s="5" t="s">
        <v>14</v>
      </c>
      <c r="C19" s="8" t="s">
        <v>4</v>
      </c>
      <c r="D19" s="9" t="str">
        <f>HYPERLINK("http://hl7.org/fhir/stu3/datatypes.html#code","Code")</f>
        <v>Code</v>
      </c>
      <c r="E19" s="6" t="s">
        <v>48</v>
      </c>
    </row>
    <row r="20" ht="15.75" customHeight="1">
      <c r="A20" s="7" t="s">
        <v>49</v>
      </c>
      <c r="B20" s="5" t="s">
        <v>14</v>
      </c>
      <c r="C20" s="8" t="s">
        <v>4</v>
      </c>
      <c r="D20" s="9" t="str">
        <f>HYPERLINK("http://hl7.org/fhir/stu3/datatypes.html#string","String")</f>
        <v>String</v>
      </c>
      <c r="E20" s="6" t="s">
        <v>50</v>
      </c>
    </row>
    <row r="21" ht="15.75" customHeight="1">
      <c r="A21" s="7" t="s">
        <v>51</v>
      </c>
      <c r="B21" s="5" t="s">
        <v>14</v>
      </c>
      <c r="C21" s="8" t="s">
        <v>4</v>
      </c>
      <c r="D21" s="9" t="str">
        <f>HYPERLINK("http://hl7.org/fhir/stu3/datatypes.html#boolean","Boolean")</f>
        <v>Boolean</v>
      </c>
      <c r="E21" s="6" t="s">
        <v>52</v>
      </c>
    </row>
    <row r="22" ht="15.75" customHeight="1">
      <c r="A22" s="7" t="s">
        <v>53</v>
      </c>
      <c r="B22" s="5" t="s">
        <v>14</v>
      </c>
      <c r="C22" s="8" t="s">
        <v>4</v>
      </c>
      <c r="D22" s="9" t="str">
        <f>HYPERLINK("http://hl7.org/fhir/stu3/datatypes.html#string","String")</f>
        <v>String</v>
      </c>
      <c r="E22" s="6" t="s">
        <v>54</v>
      </c>
    </row>
    <row r="23" ht="15.75" customHeight="1">
      <c r="A23" s="7" t="s">
        <v>55</v>
      </c>
      <c r="B23" s="5" t="s">
        <v>56</v>
      </c>
      <c r="C23" s="8" t="s">
        <v>2</v>
      </c>
      <c r="D23" s="9" t="str">
        <f>HYPERLINK("http://hl7.org/fhir/stu3/datatypes.html#uri","Uri")</f>
        <v>Uri</v>
      </c>
      <c r="E23" s="6" t="s">
        <v>57</v>
      </c>
    </row>
    <row r="24" ht="15.75" customHeight="1">
      <c r="A24" s="7" t="s">
        <v>58</v>
      </c>
      <c r="B24" s="5" t="s">
        <v>56</v>
      </c>
      <c r="C24" s="8" t="s">
        <v>2</v>
      </c>
      <c r="D24" s="9" t="str">
        <f>HYPERLINK("http://hl7.org/fhir/stu3/datatypes.html#string","String")</f>
        <v>String</v>
      </c>
      <c r="E24" s="14" t="s">
        <v>59</v>
      </c>
    </row>
    <row r="25" ht="15.75" customHeight="1">
      <c r="A25" s="7" t="s">
        <v>60</v>
      </c>
      <c r="B25" s="5" t="s">
        <v>14</v>
      </c>
      <c r="C25" s="8" t="s">
        <v>4</v>
      </c>
      <c r="D25" s="9" t="str">
        <f>HYPERLINK("http://hl7.org/fhir/stu3/datatypes.html#period","Period")</f>
        <v>Period</v>
      </c>
      <c r="E25" s="6" t="s">
        <v>61</v>
      </c>
    </row>
    <row r="26" ht="15.75" customHeight="1">
      <c r="A26" s="7" t="s">
        <v>62</v>
      </c>
      <c r="B26" s="5" t="s">
        <v>14</v>
      </c>
      <c r="C26" s="8" t="s">
        <v>4</v>
      </c>
      <c r="D26" s="9" t="str">
        <f t="shared" ref="D26:D27" si="1">HYPERLINK("http://hl7.org/fhir/stu3/datatypes.html#datetime","dateTime")</f>
        <v>dateTime</v>
      </c>
      <c r="E26" s="6" t="s">
        <v>63</v>
      </c>
    </row>
    <row r="27" ht="15.75" customHeight="1">
      <c r="A27" s="7" t="s">
        <v>64</v>
      </c>
      <c r="B27" s="5" t="s">
        <v>14</v>
      </c>
      <c r="C27" s="8" t="s">
        <v>4</v>
      </c>
      <c r="D27" s="9" t="str">
        <f t="shared" si="1"/>
        <v>dateTime</v>
      </c>
      <c r="E27" s="6" t="s">
        <v>65</v>
      </c>
    </row>
    <row r="28" ht="15.75" customHeight="1">
      <c r="A28" s="7" t="s">
        <v>66</v>
      </c>
      <c r="B28" s="5" t="s">
        <v>14</v>
      </c>
      <c r="C28" s="8" t="s">
        <v>4</v>
      </c>
      <c r="D28" s="15" t="str">
        <f>HYPERLINK("http://hl7.org/fhir/stu3/references.html","Reference")</f>
        <v>Reference</v>
      </c>
      <c r="E28" s="6" t="s">
        <v>67</v>
      </c>
    </row>
    <row r="29" ht="15.75" customHeight="1">
      <c r="A29" s="7"/>
      <c r="B29" s="5"/>
      <c r="C29" s="8" t="s">
        <v>4</v>
      </c>
      <c r="D29" s="11" t="str">
        <f>HYPERLINK("https://fhir.hl7.org.uk/STU3/StructureDefinition/CareConnect-Organization-1","CareConnect-Organization-1")</f>
        <v>CareConnect-Organization-1</v>
      </c>
      <c r="E29" s="6"/>
    </row>
    <row r="30" ht="15.75" customHeight="1">
      <c r="A30" s="7" t="s">
        <v>68</v>
      </c>
      <c r="B30" s="5" t="s">
        <v>14</v>
      </c>
      <c r="C30" s="8" t="s">
        <v>4</v>
      </c>
      <c r="D30" s="9" t="str">
        <f>HYPERLINK("http://hl7.org/fhir/stu3/datatypes.html#string","String")</f>
        <v>String</v>
      </c>
      <c r="E30" s="6" t="s">
        <v>69</v>
      </c>
    </row>
    <row r="31" ht="15.75" customHeight="1">
      <c r="A31" s="7" t="s">
        <v>70</v>
      </c>
      <c r="B31" s="5" t="s">
        <v>14</v>
      </c>
      <c r="C31" s="8" t="s">
        <v>4</v>
      </c>
      <c r="D31" s="9" t="str">
        <f>HYPERLINK("http://hl7.org/fhir/stu3/datatypes.html#identifier","Identifier")</f>
        <v>Identifier</v>
      </c>
      <c r="E31" s="6" t="s">
        <v>71</v>
      </c>
    </row>
    <row r="32" ht="15.75" customHeight="1">
      <c r="A32" s="7" t="s">
        <v>72</v>
      </c>
      <c r="B32" s="5" t="s">
        <v>14</v>
      </c>
      <c r="C32" s="13" t="s">
        <v>2</v>
      </c>
      <c r="D32" s="9" t="str">
        <f>HYPERLINK("http://hl7.org/fhir/stu3/datatypes.html#string","String")</f>
        <v>String</v>
      </c>
      <c r="E32" s="6" t="s">
        <v>73</v>
      </c>
    </row>
    <row r="33" ht="15.75" customHeight="1">
      <c r="A33" s="7" t="s">
        <v>74</v>
      </c>
      <c r="B33" s="5" t="s">
        <v>56</v>
      </c>
      <c r="C33" s="8" t="s">
        <v>1</v>
      </c>
      <c r="D33" s="9" t="str">
        <f>HYPERLINK("http://hl7.org/fhir/stu3/datatypes.html#code","Code")</f>
        <v>Code</v>
      </c>
      <c r="E33" s="12" t="s">
        <v>75</v>
      </c>
    </row>
    <row r="34" ht="15.75" customHeight="1">
      <c r="A34" s="7" t="s">
        <v>76</v>
      </c>
      <c r="B34" s="5" t="s">
        <v>25</v>
      </c>
      <c r="C34" s="8" t="s">
        <v>4</v>
      </c>
      <c r="D34" s="9" t="str">
        <f>HYPERLINK("http://hl7.org/fhir/stu3/backboneelement.html","BackboneElement")</f>
        <v>BackboneElement</v>
      </c>
      <c r="E34" s="6" t="s">
        <v>77</v>
      </c>
    </row>
    <row r="35" ht="15.75" customHeight="1">
      <c r="A35" s="7" t="s">
        <v>78</v>
      </c>
      <c r="B35" s="5" t="s">
        <v>25</v>
      </c>
      <c r="C35" s="8" t="s">
        <v>4</v>
      </c>
      <c r="D35" s="9" t="str">
        <f>HYPERLINK("http://hl7.org/fhir/stu3/extensibility.html#Extension","Extension")</f>
        <v>Extension</v>
      </c>
      <c r="E35" s="6" t="s">
        <v>79</v>
      </c>
    </row>
    <row r="36" ht="15.75" customHeight="1">
      <c r="A36" s="7" t="s">
        <v>80</v>
      </c>
      <c r="B36" s="5" t="s">
        <v>56</v>
      </c>
      <c r="C36" s="8" t="s">
        <v>4</v>
      </c>
      <c r="D36" s="9" t="str">
        <f>HYPERLINK("http://hl7.org/fhir/stu3/datatypes.html#code","Code")</f>
        <v>Code</v>
      </c>
      <c r="E36" s="6" t="s">
        <v>81</v>
      </c>
    </row>
    <row r="37" ht="15.75" customHeight="1">
      <c r="A37" s="7" t="s">
        <v>60</v>
      </c>
      <c r="B37" s="5" t="s">
        <v>56</v>
      </c>
      <c r="C37" s="8" t="s">
        <v>4</v>
      </c>
      <c r="D37" s="9" t="str">
        <f>HYPERLINK("http://hl7.org/fhir/stu3/datatypes.html#period","Period")</f>
        <v>Period</v>
      </c>
      <c r="E37" s="6" t="s">
        <v>82</v>
      </c>
    </row>
    <row r="38" ht="15.75" customHeight="1">
      <c r="A38" s="7" t="s">
        <v>62</v>
      </c>
      <c r="B38" s="5" t="s">
        <v>14</v>
      </c>
      <c r="C38" s="8" t="s">
        <v>4</v>
      </c>
      <c r="D38" s="9" t="str">
        <f t="shared" ref="D38:D39" si="2">HYPERLINK("http://hl7.org/fhir/stu3/datatypes.html#datetime","dateTime")</f>
        <v>dateTime</v>
      </c>
      <c r="E38" s="6" t="s">
        <v>63</v>
      </c>
    </row>
    <row r="39" ht="15.75" customHeight="1">
      <c r="A39" s="7" t="s">
        <v>64</v>
      </c>
      <c r="B39" s="5" t="s">
        <v>14</v>
      </c>
      <c r="C39" s="8" t="s">
        <v>4</v>
      </c>
      <c r="D39" s="9" t="str">
        <f t="shared" si="2"/>
        <v>dateTime</v>
      </c>
      <c r="E39" s="6" t="s">
        <v>65</v>
      </c>
    </row>
    <row r="40" ht="15.75" customHeight="1">
      <c r="A40" s="7" t="s">
        <v>83</v>
      </c>
      <c r="B40" s="5" t="s">
        <v>14</v>
      </c>
      <c r="C40" s="13" t="s">
        <v>2</v>
      </c>
      <c r="D40" s="9" t="str">
        <f>HYPERLINK("http://hl7.org/fhir/stu3/datatypes.html#coding","Coding")</f>
        <v>Coding</v>
      </c>
      <c r="E40" s="6" t="s">
        <v>84</v>
      </c>
    </row>
    <row r="41" ht="15.75" customHeight="1">
      <c r="A41" s="7" t="s">
        <v>55</v>
      </c>
      <c r="B41" s="5" t="s">
        <v>14</v>
      </c>
      <c r="C41" s="13" t="s">
        <v>2</v>
      </c>
      <c r="D41" s="9" t="str">
        <f>HYPERLINK("http://hl7.org/fhir/stu3/datatypes.html#uri","Uri")</f>
        <v>Uri</v>
      </c>
      <c r="E41" s="6" t="s">
        <v>44</v>
      </c>
    </row>
    <row r="42" ht="15.75" customHeight="1">
      <c r="A42" s="7" t="s">
        <v>85</v>
      </c>
      <c r="B42" s="5" t="s">
        <v>14</v>
      </c>
      <c r="C42" s="8" t="s">
        <v>4</v>
      </c>
      <c r="D42" s="9" t="str">
        <f>HYPERLINK("http://hl7.org/fhir/stu3/datatypes.html#string","String")</f>
        <v>String</v>
      </c>
      <c r="E42" s="6" t="s">
        <v>46</v>
      </c>
    </row>
    <row r="43" ht="15.75" customHeight="1">
      <c r="A43" s="7" t="s">
        <v>86</v>
      </c>
      <c r="B43" s="5" t="s">
        <v>14</v>
      </c>
      <c r="C43" s="13" t="s">
        <v>2</v>
      </c>
      <c r="D43" s="9" t="str">
        <f>HYPERLINK("http://hl7.org/fhir/stu3/datatypes.html#code","Code")</f>
        <v>Code</v>
      </c>
      <c r="E43" s="6" t="s">
        <v>48</v>
      </c>
    </row>
    <row r="44" ht="15.75" customHeight="1">
      <c r="A44" s="7" t="s">
        <v>87</v>
      </c>
      <c r="B44" s="5" t="s">
        <v>14</v>
      </c>
      <c r="C44" s="13" t="s">
        <v>2</v>
      </c>
      <c r="D44" s="9" t="str">
        <f>HYPERLINK("http://hl7.org/fhir/stu3/datatypes.html#string","String")</f>
        <v>String</v>
      </c>
      <c r="E44" s="6" t="s">
        <v>50</v>
      </c>
    </row>
    <row r="45" ht="15.75" customHeight="1">
      <c r="A45" s="7" t="s">
        <v>88</v>
      </c>
      <c r="B45" s="5" t="s">
        <v>14</v>
      </c>
      <c r="C45" s="8" t="s">
        <v>4</v>
      </c>
      <c r="D45" s="9" t="str">
        <f>HYPERLINK("http://hl7.org/fhir/stu3/datatypes.html#boolean","Boolean")</f>
        <v>Boolean</v>
      </c>
      <c r="E45" s="6" t="s">
        <v>52</v>
      </c>
    </row>
    <row r="46" ht="15.75" customHeight="1">
      <c r="A46" s="7" t="s">
        <v>89</v>
      </c>
      <c r="B46" s="5" t="s">
        <v>25</v>
      </c>
      <c r="C46" s="8" t="s">
        <v>4</v>
      </c>
      <c r="D46" s="9" t="str">
        <f>HYPERLINK("http://hl7.org/fhir/stu3/backboneelement.html","BackboneElement")</f>
        <v>BackboneElement</v>
      </c>
      <c r="E46" s="6" t="s">
        <v>90</v>
      </c>
    </row>
    <row r="47" ht="15.75" customHeight="1">
      <c r="A47" s="7" t="s">
        <v>78</v>
      </c>
      <c r="B47" s="5" t="s">
        <v>25</v>
      </c>
      <c r="C47" s="8" t="s">
        <v>4</v>
      </c>
      <c r="D47" s="9" t="str">
        <f>HYPERLINK("http://hl7.org/fhir/stu3/extensibility.html#Extension","Extension")</f>
        <v>Extension</v>
      </c>
      <c r="E47" s="6" t="s">
        <v>79</v>
      </c>
    </row>
    <row r="48" ht="15.75" customHeight="1">
      <c r="A48" s="7" t="s">
        <v>91</v>
      </c>
      <c r="B48" s="5" t="s">
        <v>56</v>
      </c>
      <c r="C48" s="8" t="s">
        <v>4</v>
      </c>
      <c r="D48" s="9" t="str">
        <f>HYPERLINK("http://hl7.org/fhir/stu3/datatypes.html#coding","Coding")</f>
        <v>Coding</v>
      </c>
      <c r="E48" s="6" t="s">
        <v>84</v>
      </c>
    </row>
    <row r="49" ht="15.75" customHeight="1">
      <c r="A49" s="7" t="s">
        <v>92</v>
      </c>
      <c r="B49" s="5" t="s">
        <v>14</v>
      </c>
      <c r="C49" s="8" t="s">
        <v>4</v>
      </c>
      <c r="D49" s="9" t="str">
        <f>HYPERLINK("http://hl7.org/fhir/stu3/datatypes.html#uri","Uri")</f>
        <v>Uri</v>
      </c>
      <c r="E49" s="6" t="s">
        <v>44</v>
      </c>
    </row>
    <row r="50" ht="15.75" customHeight="1">
      <c r="A50" s="7" t="s">
        <v>93</v>
      </c>
      <c r="B50" s="5" t="s">
        <v>14</v>
      </c>
      <c r="C50" s="8" t="s">
        <v>4</v>
      </c>
      <c r="D50" s="9" t="str">
        <f>HYPERLINK("http://hl7.org/fhir/stu3/datatypes.html#string","String")</f>
        <v>String</v>
      </c>
      <c r="E50" s="6" t="s">
        <v>46</v>
      </c>
    </row>
    <row r="51" ht="15.75" customHeight="1">
      <c r="A51" s="7" t="s">
        <v>94</v>
      </c>
      <c r="B51" s="5" t="s">
        <v>14</v>
      </c>
      <c r="C51" s="8" t="s">
        <v>4</v>
      </c>
      <c r="D51" s="9" t="str">
        <f>HYPERLINK("http://hl7.org/fhir/stu3/datatypes.html#code","Code")</f>
        <v>Code</v>
      </c>
      <c r="E51" s="6" t="s">
        <v>48</v>
      </c>
    </row>
    <row r="52" ht="15.75" customHeight="1">
      <c r="A52" s="7" t="s">
        <v>72</v>
      </c>
      <c r="B52" s="5" t="s">
        <v>14</v>
      </c>
      <c r="C52" s="8" t="s">
        <v>4</v>
      </c>
      <c r="D52" s="9" t="str">
        <f>HYPERLINK("http://hl7.org/fhir/stu3/datatypes.html#string","String")</f>
        <v>String</v>
      </c>
      <c r="E52" s="6" t="s">
        <v>50</v>
      </c>
    </row>
    <row r="53" ht="15.75" customHeight="1">
      <c r="A53" s="7" t="s">
        <v>95</v>
      </c>
      <c r="B53" s="5" t="s">
        <v>14</v>
      </c>
      <c r="C53" s="8" t="s">
        <v>4</v>
      </c>
      <c r="D53" s="9" t="str">
        <f>HYPERLINK("http://hl7.org/fhir/stu3/datatypes.html#boolean","Boolean")</f>
        <v>Boolean</v>
      </c>
      <c r="E53" s="6" t="s">
        <v>52</v>
      </c>
    </row>
    <row r="54" ht="15.75" customHeight="1">
      <c r="A54" s="7" t="s">
        <v>60</v>
      </c>
      <c r="B54" s="16" t="s">
        <v>14</v>
      </c>
      <c r="C54" s="8" t="s">
        <v>4</v>
      </c>
      <c r="D54" s="9" t="str">
        <f>HYPERLINK("http://hl7.org/fhir/stu3/datatypes.html#period","Period")</f>
        <v>Period</v>
      </c>
      <c r="E54" s="6" t="s">
        <v>96</v>
      </c>
    </row>
    <row r="55" ht="15.75" customHeight="1">
      <c r="A55" s="7" t="s">
        <v>62</v>
      </c>
      <c r="B55" s="5" t="s">
        <v>14</v>
      </c>
      <c r="C55" s="8" t="s">
        <v>4</v>
      </c>
      <c r="D55" s="9" t="str">
        <f t="shared" ref="D55:D56" si="3">HYPERLINK("http://hl7.org/fhir/stu3/datatypes.html#datetime","dateTime")</f>
        <v>dateTime</v>
      </c>
      <c r="E55" s="6" t="s">
        <v>63</v>
      </c>
    </row>
    <row r="56" ht="15.75" customHeight="1">
      <c r="A56" s="7" t="s">
        <v>64</v>
      </c>
      <c r="B56" s="5" t="s">
        <v>14</v>
      </c>
      <c r="C56" s="8" t="s">
        <v>4</v>
      </c>
      <c r="D56" s="9" t="str">
        <f t="shared" si="3"/>
        <v>dateTime</v>
      </c>
      <c r="E56" s="6" t="s">
        <v>65</v>
      </c>
    </row>
    <row r="57" ht="30.0" customHeight="1">
      <c r="A57" s="7" t="s">
        <v>97</v>
      </c>
      <c r="B57" s="16" t="s">
        <v>14</v>
      </c>
      <c r="C57" s="13" t="s">
        <v>2</v>
      </c>
      <c r="D57" s="9" t="str">
        <f>HYPERLINK("http://hl7.org/fhir/stu3/datatypes.html#codeableconcept","CodeableConcept")</f>
        <v>CodeableConcept</v>
      </c>
      <c r="E57" s="6" t="s">
        <v>98</v>
      </c>
    </row>
    <row r="58" ht="15.75" customHeight="1">
      <c r="A58" s="7" t="s">
        <v>99</v>
      </c>
      <c r="B58" s="5" t="s">
        <v>14</v>
      </c>
      <c r="C58" s="13" t="s">
        <v>2</v>
      </c>
      <c r="D58" s="9" t="str">
        <f t="shared" ref="D58:D59" si="4">HYPERLINK("http://hl7.org/fhir/stu3/datatypes.html#coding","Coding")</f>
        <v>Coding</v>
      </c>
      <c r="E58" s="14" t="s">
        <v>100</v>
      </c>
    </row>
    <row r="59" ht="15.75" customHeight="1">
      <c r="A59" s="7" t="s">
        <v>101</v>
      </c>
      <c r="B59" s="5" t="s">
        <v>25</v>
      </c>
      <c r="C59" s="8" t="s">
        <v>4</v>
      </c>
      <c r="D59" s="9" t="str">
        <f t="shared" si="4"/>
        <v>Coding</v>
      </c>
      <c r="E59" s="6" t="s">
        <v>102</v>
      </c>
    </row>
    <row r="60" ht="15.75" customHeight="1">
      <c r="A60" s="7" t="s">
        <v>103</v>
      </c>
      <c r="B60" s="5" t="s">
        <v>14</v>
      </c>
      <c r="C60" s="8" t="s">
        <v>4</v>
      </c>
      <c r="D60" s="11" t="str">
        <f>HYPERLINK("https://fhir.hl7.org.uk/STU3/StructureDefinition/Extension-coding-sctdescid","Extension-coding-sctdescid")</f>
        <v>Extension-coding-sctdescid</v>
      </c>
      <c r="E60" s="12" t="s">
        <v>104</v>
      </c>
    </row>
    <row r="61" ht="15.75" customHeight="1">
      <c r="A61" s="7" t="s">
        <v>92</v>
      </c>
      <c r="B61" s="5" t="s">
        <v>56</v>
      </c>
      <c r="C61" s="13" t="s">
        <v>1</v>
      </c>
      <c r="D61" s="9" t="str">
        <f>HYPERLINK("http://hl7.org/fhir/stu3/datatypes.html#uri","Uri")</f>
        <v>Uri</v>
      </c>
      <c r="E61" s="6" t="s">
        <v>105</v>
      </c>
    </row>
    <row r="62" ht="15.75" customHeight="1">
      <c r="A62" s="7" t="s">
        <v>93</v>
      </c>
      <c r="B62" s="5" t="s">
        <v>14</v>
      </c>
      <c r="C62" s="13" t="s">
        <v>4</v>
      </c>
      <c r="D62" s="9" t="str">
        <f>HYPERLINK("http://hl7.org/fhir/stu3/datatypes.html#string","String")</f>
        <v>String</v>
      </c>
      <c r="E62" s="6" t="s">
        <v>46</v>
      </c>
    </row>
    <row r="63" ht="15.75" customHeight="1">
      <c r="A63" s="7" t="s">
        <v>94</v>
      </c>
      <c r="B63" s="5" t="s">
        <v>56</v>
      </c>
      <c r="C63" s="13" t="s">
        <v>2</v>
      </c>
      <c r="D63" s="9" t="str">
        <f>HYPERLINK("http://hl7.org/fhir/stu3/datatypes.html#code","Code")</f>
        <v>Code</v>
      </c>
      <c r="E63" s="6" t="s">
        <v>48</v>
      </c>
    </row>
    <row r="64" ht="15.75" customHeight="1">
      <c r="A64" s="7" t="s">
        <v>72</v>
      </c>
      <c r="B64" s="5" t="s">
        <v>56</v>
      </c>
      <c r="C64" s="13" t="s">
        <v>2</v>
      </c>
      <c r="D64" s="9" t="str">
        <f>HYPERLINK("http://hl7.org/fhir/stu3/datatypes.html#string","String")</f>
        <v>String</v>
      </c>
      <c r="E64" s="6" t="s">
        <v>50</v>
      </c>
    </row>
    <row r="65" ht="15.75" customHeight="1">
      <c r="A65" s="7" t="s">
        <v>95</v>
      </c>
      <c r="B65" s="5" t="s">
        <v>14</v>
      </c>
      <c r="C65" s="8" t="s">
        <v>4</v>
      </c>
      <c r="D65" s="9" t="str">
        <f>HYPERLINK("http://hl7.org/fhir/stu3/datatypes.html#boolean","Boolean")</f>
        <v>Boolean</v>
      </c>
      <c r="E65" s="6" t="s">
        <v>52</v>
      </c>
    </row>
    <row r="66" ht="15.75" customHeight="1">
      <c r="A66" s="7" t="s">
        <v>106</v>
      </c>
      <c r="B66" s="5" t="s">
        <v>14</v>
      </c>
      <c r="C66" s="8" t="s">
        <v>4</v>
      </c>
      <c r="D66" s="9" t="str">
        <f>HYPERLINK("http://hl7.org/fhir/stu3/datatypes.html#string","String")</f>
        <v>String</v>
      </c>
      <c r="E66" s="6" t="s">
        <v>54</v>
      </c>
    </row>
    <row r="67" ht="15.75" customHeight="1">
      <c r="A67" s="7" t="s">
        <v>107</v>
      </c>
      <c r="B67" s="5" t="s">
        <v>14</v>
      </c>
      <c r="C67" s="8" t="s">
        <v>4</v>
      </c>
      <c r="D67" s="9" t="str">
        <f>HYPERLINK("http://hl7.org/fhir/stu3/datatypes.html#codeableconcept","CodeableConcept")</f>
        <v>CodeableConcept</v>
      </c>
      <c r="E67" s="6" t="s">
        <v>108</v>
      </c>
    </row>
    <row r="68" ht="15.75" customHeight="1">
      <c r="A68" s="7" t="s">
        <v>99</v>
      </c>
      <c r="B68" s="5" t="s">
        <v>25</v>
      </c>
      <c r="C68" s="8" t="s">
        <v>4</v>
      </c>
      <c r="D68" s="9" t="str">
        <f>HYPERLINK("http://hl7.org/fhir/stu3/datatypes.html#coding","Coding")</f>
        <v>Coding</v>
      </c>
      <c r="E68" s="6" t="s">
        <v>42</v>
      </c>
    </row>
    <row r="69" ht="15.75" customHeight="1">
      <c r="A69" s="7" t="s">
        <v>92</v>
      </c>
      <c r="B69" s="5" t="s">
        <v>14</v>
      </c>
      <c r="C69" s="8" t="s">
        <v>4</v>
      </c>
      <c r="D69" s="9" t="str">
        <f>HYPERLINK("http://hl7.org/fhir/stu3/datatypes.html#uri","Uri")</f>
        <v>Uri</v>
      </c>
      <c r="E69" s="6" t="s">
        <v>44</v>
      </c>
    </row>
    <row r="70" ht="15.75" customHeight="1">
      <c r="A70" s="7" t="s">
        <v>93</v>
      </c>
      <c r="B70" s="5" t="s">
        <v>14</v>
      </c>
      <c r="C70" s="8" t="s">
        <v>4</v>
      </c>
      <c r="D70" s="9" t="str">
        <f>HYPERLINK("http://hl7.org/fhir/stu3/datatypes.html#string","String")</f>
        <v>String</v>
      </c>
      <c r="E70" s="6" t="s">
        <v>46</v>
      </c>
    </row>
    <row r="71" ht="15.75" customHeight="1">
      <c r="A71" s="7" t="s">
        <v>94</v>
      </c>
      <c r="B71" s="5" t="s">
        <v>14</v>
      </c>
      <c r="C71" s="8" t="s">
        <v>4</v>
      </c>
      <c r="D71" s="9" t="str">
        <f>HYPERLINK("http://hl7.org/fhir/stu3/datatypes.html#code","Code")</f>
        <v>Code</v>
      </c>
      <c r="E71" s="6" t="s">
        <v>48</v>
      </c>
    </row>
    <row r="72" ht="15.75" customHeight="1">
      <c r="A72" s="7" t="s">
        <v>72</v>
      </c>
      <c r="B72" s="5" t="s">
        <v>14</v>
      </c>
      <c r="C72" s="8" t="s">
        <v>4</v>
      </c>
      <c r="D72" s="9" t="str">
        <f>HYPERLINK("http://hl7.org/fhir/stu3/datatypes.html#string","String")</f>
        <v>String</v>
      </c>
      <c r="E72" s="6" t="s">
        <v>50</v>
      </c>
    </row>
    <row r="73" ht="15.75" customHeight="1">
      <c r="A73" s="7" t="s">
        <v>95</v>
      </c>
      <c r="B73" s="5" t="s">
        <v>14</v>
      </c>
      <c r="C73" s="8" t="s">
        <v>4</v>
      </c>
      <c r="D73" s="9" t="str">
        <f>HYPERLINK("http://hl7.org/fhir/stu3/datatypes.html#boolean","Boolean")</f>
        <v>Boolean</v>
      </c>
      <c r="E73" s="6" t="s">
        <v>52</v>
      </c>
    </row>
    <row r="74" ht="15.75" customHeight="1">
      <c r="A74" s="7" t="s">
        <v>106</v>
      </c>
      <c r="B74" s="5" t="s">
        <v>14</v>
      </c>
      <c r="C74" s="8" t="s">
        <v>4</v>
      </c>
      <c r="D74" s="9" t="str">
        <f>HYPERLINK("http://hl7.org/fhir/stu3/datatypes.html#string","String")</f>
        <v>String</v>
      </c>
      <c r="E74" s="6" t="s">
        <v>54</v>
      </c>
    </row>
    <row r="75" ht="15.75" customHeight="1">
      <c r="A75" s="7" t="s">
        <v>109</v>
      </c>
      <c r="B75" s="5" t="s">
        <v>14</v>
      </c>
      <c r="C75" s="8" t="s">
        <v>4</v>
      </c>
      <c r="D75" s="15" t="str">
        <f>HYPERLINK("http://hl7.org/fhir/stu3/references.html","Reference")</f>
        <v>Reference</v>
      </c>
      <c r="E75" s="14" t="s">
        <v>110</v>
      </c>
    </row>
    <row r="76" ht="15.75" customHeight="1">
      <c r="A76" s="7"/>
      <c r="B76" s="5"/>
      <c r="C76" s="8" t="s">
        <v>4</v>
      </c>
      <c r="D76" s="11" t="str">
        <f>HYPERLINK("http://hl7.org/fhir/STU3/group.html","Group")</f>
        <v>Group</v>
      </c>
      <c r="E76" s="6"/>
    </row>
    <row r="77" ht="15.75" customHeight="1">
      <c r="A77" s="7"/>
      <c r="B77" s="5"/>
      <c r="C77" s="8" t="s">
        <v>4</v>
      </c>
      <c r="D77" s="11" t="str">
        <f>HYPERLINK("https://fhir.hl7.org.uk/STU3/StructureDefinition/CareConnect-Patient-1","CareConnect-Patient-1")</f>
        <v>CareConnect-Patient-1</v>
      </c>
      <c r="E77" s="6"/>
    </row>
    <row r="78" ht="15.75" customHeight="1">
      <c r="A78" s="7" t="s">
        <v>111</v>
      </c>
      <c r="B78" s="5" t="s">
        <v>14</v>
      </c>
      <c r="C78" s="8" t="s">
        <v>4</v>
      </c>
      <c r="D78" s="9" t="str">
        <f>HYPERLINK("http://hl7.org/fhir/stu3/datatypes.html#string","String")</f>
        <v>String</v>
      </c>
      <c r="E78" s="6" t="s">
        <v>69</v>
      </c>
    </row>
    <row r="79" ht="15.75" customHeight="1">
      <c r="A79" s="7" t="s">
        <v>112</v>
      </c>
      <c r="B79" s="5" t="s">
        <v>14</v>
      </c>
      <c r="C79" s="8" t="s">
        <v>4</v>
      </c>
      <c r="D79" s="9" t="str">
        <f>HYPERLINK("http://hl7.org/fhir/stu3/datatypes.html#identifier","Identifier")</f>
        <v>Identifier</v>
      </c>
      <c r="E79" s="6" t="s">
        <v>71</v>
      </c>
    </row>
    <row r="80" ht="15.75" customHeight="1">
      <c r="A80" s="7" t="s">
        <v>87</v>
      </c>
      <c r="B80" s="5" t="s">
        <v>14</v>
      </c>
      <c r="C80" s="8" t="s">
        <v>4</v>
      </c>
      <c r="D80" s="9" t="str">
        <f>HYPERLINK("http://hl7.org/fhir/stu3/datatypes.html#string","String")</f>
        <v>String</v>
      </c>
      <c r="E80" s="6" t="s">
        <v>73</v>
      </c>
    </row>
    <row r="81" ht="15.75" customHeight="1">
      <c r="A81" s="7" t="s">
        <v>113</v>
      </c>
      <c r="B81" s="5" t="s">
        <v>25</v>
      </c>
      <c r="C81" s="8" t="s">
        <v>4</v>
      </c>
      <c r="D81" s="15" t="str">
        <f>HYPERLINK("http://hl7.org/fhir/stu3/references.html","Reference")</f>
        <v>Reference</v>
      </c>
      <c r="E81" s="6" t="s">
        <v>114</v>
      </c>
    </row>
    <row r="82" ht="15.75" customHeight="1">
      <c r="A82" s="7"/>
      <c r="B82" s="5"/>
      <c r="C82" s="8" t="s">
        <v>4</v>
      </c>
      <c r="D82" s="11" t="str">
        <f>HYPERLINK("http://hl7.org/fhir/stu3/StructureDefinition/EpisodeOfCare","EpisodeOfCare")</f>
        <v>EpisodeOfCare</v>
      </c>
      <c r="E82" s="6"/>
    </row>
    <row r="83" ht="15.75" customHeight="1">
      <c r="A83" s="7" t="s">
        <v>111</v>
      </c>
      <c r="B83" s="5" t="s">
        <v>14</v>
      </c>
      <c r="C83" s="8" t="s">
        <v>4</v>
      </c>
      <c r="D83" s="9" t="str">
        <f>HYPERLINK("http://hl7.org/fhir/stu3/datatypes.html#string","String")</f>
        <v>String</v>
      </c>
      <c r="E83" s="6" t="s">
        <v>69</v>
      </c>
    </row>
    <row r="84" ht="15.75" customHeight="1">
      <c r="A84" s="7" t="s">
        <v>112</v>
      </c>
      <c r="B84" s="5" t="s">
        <v>14</v>
      </c>
      <c r="C84" s="8" t="s">
        <v>4</v>
      </c>
      <c r="D84" s="9" t="str">
        <f>HYPERLINK("http://hl7.org/fhir/stu3/datatypes.html#identifier","Identifier")</f>
        <v>Identifier</v>
      </c>
      <c r="E84" s="6" t="s">
        <v>71</v>
      </c>
    </row>
    <row r="85" ht="15.75" customHeight="1">
      <c r="A85" s="7" t="s">
        <v>87</v>
      </c>
      <c r="B85" s="5" t="s">
        <v>14</v>
      </c>
      <c r="C85" s="8" t="s">
        <v>4</v>
      </c>
      <c r="D85" s="9" t="str">
        <f>HYPERLINK("http://hl7.org/fhir/stu3/datatypes.html#string","String")</f>
        <v>String</v>
      </c>
      <c r="E85" s="6" t="s">
        <v>73</v>
      </c>
    </row>
    <row r="86" ht="15.75" customHeight="1">
      <c r="A86" s="7" t="s">
        <v>115</v>
      </c>
      <c r="B86" s="5" t="s">
        <v>25</v>
      </c>
      <c r="C86" s="8" t="s">
        <v>4</v>
      </c>
      <c r="D86" s="15" t="str">
        <f>HYPERLINK("http://hl7.org/fhir/stu3/references.html","Reference")</f>
        <v>Reference</v>
      </c>
      <c r="E86" s="6" t="s">
        <v>116</v>
      </c>
    </row>
    <row r="87" ht="15.75" customHeight="1">
      <c r="A87" s="7"/>
      <c r="B87" s="5"/>
      <c r="C87" s="8" t="s">
        <v>4</v>
      </c>
      <c r="D87" s="11" t="str">
        <f>HYPERLINK("http://hl7.org/fhir/stu3/StructureDefinition/ReferralRequest","ReferralRequest")</f>
        <v>ReferralRequest</v>
      </c>
      <c r="E87" s="6"/>
    </row>
    <row r="88" ht="15.75" customHeight="1">
      <c r="A88" s="7" t="s">
        <v>111</v>
      </c>
      <c r="B88" s="5" t="s">
        <v>14</v>
      </c>
      <c r="C88" s="8" t="s">
        <v>4</v>
      </c>
      <c r="D88" s="9" t="str">
        <f>HYPERLINK("http://hl7.org/fhir/stu3/datatypes.html#string","String")</f>
        <v>String</v>
      </c>
      <c r="E88" s="6" t="s">
        <v>69</v>
      </c>
    </row>
    <row r="89" ht="15.75" customHeight="1">
      <c r="A89" s="7" t="s">
        <v>112</v>
      </c>
      <c r="B89" s="5" t="s">
        <v>14</v>
      </c>
      <c r="C89" s="8" t="s">
        <v>4</v>
      </c>
      <c r="D89" s="9" t="str">
        <f>HYPERLINK("http://hl7.org/fhir/stu3/datatypes.html#identifier","Identifier")</f>
        <v>Identifier</v>
      </c>
      <c r="E89" s="6" t="s">
        <v>71</v>
      </c>
    </row>
    <row r="90" ht="15.75" customHeight="1">
      <c r="A90" s="7" t="s">
        <v>87</v>
      </c>
      <c r="B90" s="5" t="s">
        <v>14</v>
      </c>
      <c r="C90" s="8" t="s">
        <v>4</v>
      </c>
      <c r="D90" s="9" t="str">
        <f>HYPERLINK("http://hl7.org/fhir/stu3/datatypes.html#string","String")</f>
        <v>String</v>
      </c>
      <c r="E90" s="6" t="s">
        <v>73</v>
      </c>
    </row>
    <row r="91" ht="15.75" customHeight="1">
      <c r="A91" s="7" t="s">
        <v>117</v>
      </c>
      <c r="B91" s="5" t="s">
        <v>25</v>
      </c>
      <c r="C91" s="8" t="s">
        <v>2</v>
      </c>
      <c r="D91" s="9" t="str">
        <f>HYPERLINK("http://hl7.org/fhir/stu3/backboneelement.html","BackboneElement")</f>
        <v>BackboneElement</v>
      </c>
      <c r="E91" s="6" t="s">
        <v>118</v>
      </c>
    </row>
    <row r="92" ht="15.75" customHeight="1">
      <c r="A92" s="7" t="s">
        <v>78</v>
      </c>
      <c r="B92" s="5" t="s">
        <v>25</v>
      </c>
      <c r="C92" s="8" t="s">
        <v>4</v>
      </c>
      <c r="D92" s="9" t="str">
        <f>HYPERLINK("http://hl7.org/fhir/stu3/extensibility.html#Extension","Extension")</f>
        <v>Extension</v>
      </c>
      <c r="E92" s="6" t="s">
        <v>79</v>
      </c>
    </row>
    <row r="93" ht="15.75" customHeight="1">
      <c r="A93" s="7" t="s">
        <v>39</v>
      </c>
      <c r="B93" s="16" t="s">
        <v>25</v>
      </c>
      <c r="C93" s="8" t="s">
        <v>2</v>
      </c>
      <c r="D93" s="9" t="str">
        <f>HYPERLINK("http://hl7.org/fhir/stu3/datatypes.html#codeableconcept","CodeableConcept")</f>
        <v>CodeableConcept</v>
      </c>
      <c r="E93" s="14" t="s">
        <v>119</v>
      </c>
    </row>
    <row r="94" ht="15.75" customHeight="1">
      <c r="A94" s="7" t="s">
        <v>41</v>
      </c>
      <c r="B94" s="5" t="s">
        <v>56</v>
      </c>
      <c r="C94" s="8" t="s">
        <v>1</v>
      </c>
      <c r="D94" s="9" t="str">
        <f>HYPERLINK("http://hl7.org/fhir/stu3/datatypes.html#coding","Coding")</f>
        <v>Coding</v>
      </c>
      <c r="E94" s="6" t="s">
        <v>120</v>
      </c>
    </row>
    <row r="95" ht="15.75" customHeight="1">
      <c r="A95" s="7" t="s">
        <v>43</v>
      </c>
      <c r="B95" s="5" t="s">
        <v>56</v>
      </c>
      <c r="C95" s="8" t="s">
        <v>1</v>
      </c>
      <c r="D95" s="9" t="str">
        <f>HYPERLINK("http://hl7.org/fhir/stu3/datatypes.html#uri","Uri")</f>
        <v>Uri</v>
      </c>
      <c r="E95" s="6" t="s">
        <v>121</v>
      </c>
    </row>
    <row r="96" ht="15.75" customHeight="1">
      <c r="A96" s="7" t="s">
        <v>45</v>
      </c>
      <c r="B96" s="5" t="s">
        <v>14</v>
      </c>
      <c r="C96" s="8" t="s">
        <v>4</v>
      </c>
      <c r="D96" s="9" t="str">
        <f>HYPERLINK("http://hl7.org/fhir/stu3/datatypes.html#string","String")</f>
        <v>String</v>
      </c>
      <c r="E96" s="6" t="s">
        <v>46</v>
      </c>
    </row>
    <row r="97" ht="15.75" customHeight="1">
      <c r="A97" s="7" t="s">
        <v>47</v>
      </c>
      <c r="B97" s="17" t="s">
        <v>56</v>
      </c>
      <c r="C97" s="8" t="s">
        <v>1</v>
      </c>
      <c r="D97" s="9" t="str">
        <f>HYPERLINK("http://hl7.org/fhir/stu3/datatypes.html#code","Code")</f>
        <v>Code</v>
      </c>
      <c r="E97" s="14" t="s">
        <v>122</v>
      </c>
    </row>
    <row r="98" ht="15.75" customHeight="1">
      <c r="A98" s="7" t="s">
        <v>49</v>
      </c>
      <c r="B98" s="17" t="s">
        <v>56</v>
      </c>
      <c r="C98" s="8" t="s">
        <v>1</v>
      </c>
      <c r="D98" s="9" t="str">
        <f>HYPERLINK("http://hl7.org/fhir/stu3/datatypes.html#string","String")</f>
        <v>String</v>
      </c>
      <c r="E98" s="18" t="s">
        <v>123</v>
      </c>
    </row>
    <row r="99" ht="15.75" customHeight="1">
      <c r="A99" s="7" t="s">
        <v>51</v>
      </c>
      <c r="B99" s="5" t="s">
        <v>14</v>
      </c>
      <c r="C99" s="8" t="s">
        <v>4</v>
      </c>
      <c r="D99" s="9" t="str">
        <f>HYPERLINK("http://hl7.org/fhir/stu3/datatypes.html#boolean","Boolean")</f>
        <v>Boolean</v>
      </c>
      <c r="E99" s="6" t="s">
        <v>52</v>
      </c>
    </row>
    <row r="100" ht="15.75" customHeight="1">
      <c r="A100" s="7" t="s">
        <v>53</v>
      </c>
      <c r="B100" s="5" t="s">
        <v>14</v>
      </c>
      <c r="C100" s="8" t="s">
        <v>4</v>
      </c>
      <c r="D100" s="9" t="str">
        <f>HYPERLINK("http://hl7.org/fhir/stu3/datatypes.html#string","String")</f>
        <v>String</v>
      </c>
      <c r="E100" s="6" t="s">
        <v>54</v>
      </c>
    </row>
    <row r="101" ht="15.75" customHeight="1">
      <c r="A101" s="7" t="s">
        <v>60</v>
      </c>
      <c r="B101" s="5" t="s">
        <v>14</v>
      </c>
      <c r="C101" s="8" t="s">
        <v>4</v>
      </c>
      <c r="D101" s="9" t="str">
        <f>HYPERLINK("http://hl7.org/fhir/stu3/datatypes.html#period","Period")</f>
        <v>Period</v>
      </c>
      <c r="E101" s="6" t="s">
        <v>124</v>
      </c>
    </row>
    <row r="102" ht="15.75" customHeight="1">
      <c r="A102" s="7" t="s">
        <v>62</v>
      </c>
      <c r="B102" s="5" t="s">
        <v>14</v>
      </c>
      <c r="C102" s="8" t="s">
        <v>4</v>
      </c>
      <c r="D102" s="9" t="str">
        <f t="shared" ref="D102:D103" si="5">HYPERLINK("http://hl7.org/fhir/stu3/datatypes.html#datetime","dateTime")</f>
        <v>dateTime</v>
      </c>
      <c r="E102" s="6" t="s">
        <v>63</v>
      </c>
    </row>
    <row r="103" ht="15.75" customHeight="1">
      <c r="A103" s="7" t="s">
        <v>64</v>
      </c>
      <c r="B103" s="5" t="s">
        <v>14</v>
      </c>
      <c r="C103" s="8" t="s">
        <v>4</v>
      </c>
      <c r="D103" s="9" t="str">
        <f t="shared" si="5"/>
        <v>dateTime</v>
      </c>
      <c r="E103" s="6" t="s">
        <v>65</v>
      </c>
    </row>
    <row r="104" ht="15.75" customHeight="1">
      <c r="A104" s="7" t="s">
        <v>125</v>
      </c>
      <c r="B104" s="17" t="s">
        <v>56</v>
      </c>
      <c r="C104" s="8" t="s">
        <v>1</v>
      </c>
      <c r="D104" s="15" t="str">
        <f>HYPERLINK("http://hl7.org/fhir/stu3/references.html","Reference")</f>
        <v>Reference</v>
      </c>
      <c r="E104" s="6" t="s">
        <v>126</v>
      </c>
    </row>
    <row r="105" ht="15.75" customHeight="1">
      <c r="A105" s="7"/>
      <c r="B105" s="5"/>
      <c r="C105" s="8" t="s">
        <v>2</v>
      </c>
      <c r="D105" s="11" t="str">
        <f>HYPERLINK("http://hl7.org/fhir/stu3/StructureDefinition/RelatedPerson","RelatedPerson")</f>
        <v>RelatedPerson</v>
      </c>
      <c r="E105" s="14" t="s">
        <v>127</v>
      </c>
    </row>
    <row r="106" ht="15.75" customHeight="1">
      <c r="A106" s="7"/>
      <c r="B106" s="5"/>
      <c r="C106" s="8" t="s">
        <v>2</v>
      </c>
      <c r="D106" s="11" t="str">
        <f>HYPERLINK("https://fhir.hl7.org.uk/STU3/StructureDefinition/CareConnect-Practitioner-1","CareConnect-Practitioner-1")</f>
        <v>CareConnect-Practitioner-1</v>
      </c>
      <c r="E106" s="14" t="s">
        <v>128</v>
      </c>
    </row>
    <row r="107" ht="15.75" customHeight="1">
      <c r="A107" s="7" t="s">
        <v>68</v>
      </c>
      <c r="B107" s="5" t="s">
        <v>56</v>
      </c>
      <c r="C107" s="8" t="s">
        <v>1</v>
      </c>
      <c r="D107" s="9" t="str">
        <f>HYPERLINK("http://hl7.org/fhir/stu3/datatypes.html#string","String")</f>
        <v>String</v>
      </c>
      <c r="E107" s="14" t="s">
        <v>129</v>
      </c>
    </row>
    <row r="108" ht="15.75" customHeight="1">
      <c r="A108" s="7" t="s">
        <v>70</v>
      </c>
      <c r="B108" s="5" t="s">
        <v>14</v>
      </c>
      <c r="C108" s="8" t="s">
        <v>4</v>
      </c>
      <c r="D108" s="9" t="str">
        <f>HYPERLINK("http://hl7.org/fhir/stu3/datatypes.html#identifier","Identifier")</f>
        <v>Identifier</v>
      </c>
      <c r="E108" s="6" t="s">
        <v>71</v>
      </c>
    </row>
    <row r="109" ht="15.75" customHeight="1">
      <c r="A109" s="7" t="s">
        <v>72</v>
      </c>
      <c r="B109" s="5" t="s">
        <v>14</v>
      </c>
      <c r="C109" s="8" t="s">
        <v>4</v>
      </c>
      <c r="D109" s="9" t="str">
        <f>HYPERLINK("http://hl7.org/fhir/stu3/datatypes.html#string","String")</f>
        <v>String</v>
      </c>
      <c r="E109" s="6" t="s">
        <v>73</v>
      </c>
    </row>
    <row r="110" ht="15.75" customHeight="1">
      <c r="A110" s="7" t="s">
        <v>130</v>
      </c>
      <c r="B110" s="5" t="s">
        <v>14</v>
      </c>
      <c r="C110" s="8" t="s">
        <v>4</v>
      </c>
      <c r="D110" s="15" t="str">
        <f>HYPERLINK("http://hl7.org/fhir/stu3/references.html","Reference")</f>
        <v>Reference</v>
      </c>
      <c r="E110" s="6" t="s">
        <v>131</v>
      </c>
    </row>
    <row r="111" ht="15.75" customHeight="1">
      <c r="A111" s="7"/>
      <c r="B111" s="5"/>
      <c r="C111" s="8" t="s">
        <v>4</v>
      </c>
      <c r="D111" s="11" t="str">
        <f>HYPERLINK("http://hl7.org/fhir/stu3/StructureDefinition/Appointment","Appointment")</f>
        <v>Appointment</v>
      </c>
      <c r="E111" s="6"/>
    </row>
    <row r="112" ht="15.75" customHeight="1">
      <c r="A112" s="7" t="s">
        <v>111</v>
      </c>
      <c r="B112" s="5" t="s">
        <v>14</v>
      </c>
      <c r="C112" s="8" t="s">
        <v>4</v>
      </c>
      <c r="D112" s="9" t="str">
        <f>HYPERLINK("http://hl7.org/fhir/stu3/datatypes.html#string","String")</f>
        <v>String</v>
      </c>
      <c r="E112" s="6" t="s">
        <v>69</v>
      </c>
    </row>
    <row r="113" ht="15.75" customHeight="1">
      <c r="A113" s="7" t="s">
        <v>112</v>
      </c>
      <c r="B113" s="5" t="s">
        <v>14</v>
      </c>
      <c r="C113" s="8" t="s">
        <v>4</v>
      </c>
      <c r="D113" s="9" t="str">
        <f>HYPERLINK("http://hl7.org/fhir/stu3/datatypes.html#identifier","Identifier")</f>
        <v>Identifier</v>
      </c>
      <c r="E113" s="6" t="s">
        <v>71</v>
      </c>
    </row>
    <row r="114" ht="15.75" customHeight="1">
      <c r="A114" s="7" t="s">
        <v>87</v>
      </c>
      <c r="B114" s="5" t="s">
        <v>14</v>
      </c>
      <c r="C114" s="8" t="s">
        <v>4</v>
      </c>
      <c r="D114" s="9" t="str">
        <f>HYPERLINK("http://hl7.org/fhir/stu3/datatypes.html#string","String")</f>
        <v>String</v>
      </c>
      <c r="E114" s="6" t="s">
        <v>73</v>
      </c>
    </row>
    <row r="115" ht="15.75" customHeight="1">
      <c r="A115" s="7" t="s">
        <v>132</v>
      </c>
      <c r="B115" s="5" t="s">
        <v>14</v>
      </c>
      <c r="C115" s="13" t="s">
        <v>4</v>
      </c>
      <c r="D115" s="9" t="str">
        <f>HYPERLINK("http://hl7.org/fhir/stu3/datatypes.html#period","Period")</f>
        <v>Period</v>
      </c>
      <c r="E115" s="6" t="s">
        <v>133</v>
      </c>
    </row>
    <row r="116" ht="15.75" customHeight="1">
      <c r="A116" s="7" t="s">
        <v>134</v>
      </c>
      <c r="B116" s="5" t="s">
        <v>14</v>
      </c>
      <c r="C116" s="13" t="s">
        <v>4</v>
      </c>
      <c r="D116" s="9" t="str">
        <f t="shared" ref="D116:D117" si="6">HYPERLINK("http://hl7.org/fhir/stu3/datatypes.html#datetime","dateTime")</f>
        <v>dateTime</v>
      </c>
      <c r="E116" s="14" t="s">
        <v>135</v>
      </c>
    </row>
    <row r="117" ht="15.75" customHeight="1">
      <c r="A117" s="7" t="s">
        <v>136</v>
      </c>
      <c r="B117" s="5" t="s">
        <v>14</v>
      </c>
      <c r="C117" s="8" t="s">
        <v>4</v>
      </c>
      <c r="D117" s="9" t="str">
        <f t="shared" si="6"/>
        <v>dateTime</v>
      </c>
      <c r="E117" s="6" t="s">
        <v>65</v>
      </c>
    </row>
    <row r="118" ht="15.75" customHeight="1">
      <c r="A118" s="7" t="s">
        <v>137</v>
      </c>
      <c r="B118" s="5" t="s">
        <v>14</v>
      </c>
      <c r="C118" s="8" t="s">
        <v>4</v>
      </c>
      <c r="D118" s="9" t="str">
        <f>HYPERLINK("http://hl7.org/fhir/stu3/datatypes.html#duration","Duration")</f>
        <v>Duration</v>
      </c>
      <c r="E118" s="6" t="s">
        <v>138</v>
      </c>
    </row>
    <row r="119" ht="15.75" customHeight="1">
      <c r="A119" s="7" t="s">
        <v>58</v>
      </c>
      <c r="B119" s="5" t="s">
        <v>14</v>
      </c>
      <c r="C119" s="8" t="s">
        <v>4</v>
      </c>
      <c r="D119" s="9" t="str">
        <f>HYPERLINK("http://hl7.org/fhir/stu3/datatypes.html#decimal","Decimal")</f>
        <v>Decimal</v>
      </c>
      <c r="E119" s="6" t="s">
        <v>139</v>
      </c>
    </row>
    <row r="120" ht="15.75" customHeight="1">
      <c r="A120" s="7" t="s">
        <v>140</v>
      </c>
      <c r="B120" s="5" t="s">
        <v>14</v>
      </c>
      <c r="C120" s="8" t="s">
        <v>4</v>
      </c>
      <c r="D120" s="9" t="str">
        <f>HYPERLINK("http://hl7.org/fhir/stu3/datatypes.html#code","Code")</f>
        <v>Code</v>
      </c>
      <c r="E120" s="6" t="s">
        <v>141</v>
      </c>
    </row>
    <row r="121" ht="15.75" customHeight="1">
      <c r="A121" s="7" t="s">
        <v>142</v>
      </c>
      <c r="B121" s="5" t="s">
        <v>14</v>
      </c>
      <c r="C121" s="8" t="s">
        <v>4</v>
      </c>
      <c r="D121" s="9" t="str">
        <f>HYPERLINK("http://hl7.org/fhir/stu3/datatypes.html#string","String")</f>
        <v>String</v>
      </c>
      <c r="E121" s="6" t="s">
        <v>143</v>
      </c>
    </row>
    <row r="122" ht="15.75" customHeight="1">
      <c r="A122" s="7" t="s">
        <v>55</v>
      </c>
      <c r="B122" s="5" t="s">
        <v>14</v>
      </c>
      <c r="C122" s="8" t="s">
        <v>4</v>
      </c>
      <c r="D122" s="9" t="str">
        <f>HYPERLINK("http://hl7.org/fhir/stu3/datatypes.html#uri","Uri")</f>
        <v>Uri</v>
      </c>
      <c r="E122" s="6" t="s">
        <v>144</v>
      </c>
    </row>
    <row r="123" ht="15.75" customHeight="1">
      <c r="A123" s="7" t="s">
        <v>86</v>
      </c>
      <c r="B123" s="5" t="s">
        <v>14</v>
      </c>
      <c r="C123" s="8" t="s">
        <v>4</v>
      </c>
      <c r="D123" s="9" t="str">
        <f>HYPERLINK("http://hl7.org/fhir/stu3/datatypes.html#code","Code")</f>
        <v>Code</v>
      </c>
      <c r="E123" s="6" t="s">
        <v>145</v>
      </c>
    </row>
    <row r="124" ht="15.75" customHeight="1">
      <c r="A124" s="7" t="s">
        <v>146</v>
      </c>
      <c r="B124" s="5" t="s">
        <v>14</v>
      </c>
      <c r="C124" s="13" t="s">
        <v>4</v>
      </c>
      <c r="D124" s="9" t="str">
        <f>HYPERLINK("http://hl7.org/fhir/stu3/datatypes.html#codeableconcept","CodeableConcept")</f>
        <v>CodeableConcept</v>
      </c>
      <c r="E124" s="14" t="s">
        <v>147</v>
      </c>
    </row>
    <row r="125" ht="15.75" customHeight="1">
      <c r="A125" s="7" t="s">
        <v>99</v>
      </c>
      <c r="B125" s="5" t="s">
        <v>25</v>
      </c>
      <c r="C125" s="8" t="s">
        <v>4</v>
      </c>
      <c r="D125" s="9" t="str">
        <f t="shared" ref="D125:D126" si="7">HYPERLINK("http://hl7.org/fhir/stu3/datatypes.html#coding","Coding")</f>
        <v>Coding</v>
      </c>
      <c r="E125" s="6" t="s">
        <v>148</v>
      </c>
    </row>
    <row r="126" ht="15.75" customHeight="1">
      <c r="A126" s="7" t="s">
        <v>101</v>
      </c>
      <c r="B126" s="5" t="s">
        <v>14</v>
      </c>
      <c r="C126" s="13" t="s">
        <v>4</v>
      </c>
      <c r="D126" s="9" t="str">
        <f t="shared" si="7"/>
        <v>Coding</v>
      </c>
      <c r="E126" s="6" t="s">
        <v>149</v>
      </c>
    </row>
    <row r="127" ht="15.75" customHeight="1">
      <c r="A127" s="7" t="s">
        <v>103</v>
      </c>
      <c r="B127" s="5" t="s">
        <v>14</v>
      </c>
      <c r="C127" s="8" t="s">
        <v>4</v>
      </c>
      <c r="D127" s="11" t="str">
        <f>HYPERLINK("https://fhir.hl7.org.uk/STU3/StructureDefinition/Extension-coding-sctdescid","Extension-coding-sctdescid")</f>
        <v>Extension-coding-sctdescid</v>
      </c>
      <c r="E127" s="12" t="s">
        <v>104</v>
      </c>
    </row>
    <row r="128" ht="15.75" customHeight="1">
      <c r="A128" s="7" t="s">
        <v>92</v>
      </c>
      <c r="B128" s="5" t="s">
        <v>56</v>
      </c>
      <c r="C128" s="13" t="s">
        <v>4</v>
      </c>
      <c r="D128" s="9" t="str">
        <f>HYPERLINK("http://hl7.org/fhir/stu3/datatypes.html#uri","Uri")</f>
        <v>Uri</v>
      </c>
      <c r="E128" s="6" t="s">
        <v>150</v>
      </c>
    </row>
    <row r="129" ht="15.75" customHeight="1">
      <c r="A129" s="7" t="s">
        <v>93</v>
      </c>
      <c r="B129" s="5" t="s">
        <v>14</v>
      </c>
      <c r="C129" s="8" t="s">
        <v>4</v>
      </c>
      <c r="D129" s="9" t="str">
        <f>HYPERLINK("http://hl7.org/fhir/stu3/datatypes.html#string","String")</f>
        <v>String</v>
      </c>
      <c r="E129" s="6" t="s">
        <v>46</v>
      </c>
    </row>
    <row r="130" ht="15.75" customHeight="1">
      <c r="A130" s="7" t="s">
        <v>94</v>
      </c>
      <c r="B130" s="5" t="s">
        <v>56</v>
      </c>
      <c r="C130" s="13" t="s">
        <v>4</v>
      </c>
      <c r="D130" s="9" t="str">
        <f>HYPERLINK("http://hl7.org/fhir/stu3/datatypes.html#code","Code")</f>
        <v>Code</v>
      </c>
      <c r="E130" s="6" t="s">
        <v>151</v>
      </c>
    </row>
    <row r="131" ht="15.75" customHeight="1">
      <c r="A131" s="7" t="s">
        <v>72</v>
      </c>
      <c r="B131" s="5" t="s">
        <v>56</v>
      </c>
      <c r="C131" s="13" t="s">
        <v>4</v>
      </c>
      <c r="D131" s="9" t="str">
        <f>HYPERLINK("http://hl7.org/fhir/stu3/datatypes.html#string","String")</f>
        <v>String</v>
      </c>
      <c r="E131" s="6" t="s">
        <v>152</v>
      </c>
    </row>
    <row r="132" ht="15.75" customHeight="1">
      <c r="A132" s="7" t="s">
        <v>95</v>
      </c>
      <c r="B132" s="5" t="s">
        <v>14</v>
      </c>
      <c r="C132" s="8" t="s">
        <v>4</v>
      </c>
      <c r="D132" s="9" t="str">
        <f>HYPERLINK("http://hl7.org/fhir/stu3/datatypes.html#boolean","Boolean")</f>
        <v>Boolean</v>
      </c>
      <c r="E132" s="6" t="s">
        <v>52</v>
      </c>
    </row>
    <row r="133" ht="15.75" customHeight="1">
      <c r="A133" s="7" t="s">
        <v>106</v>
      </c>
      <c r="B133" s="5" t="s">
        <v>14</v>
      </c>
      <c r="C133" s="13" t="s">
        <v>4</v>
      </c>
      <c r="D133" s="9" t="str">
        <f>HYPERLINK("http://hl7.org/fhir/stu3/datatypes.html#string","String")</f>
        <v>String</v>
      </c>
      <c r="E133" s="6" t="s">
        <v>153</v>
      </c>
    </row>
    <row r="134" ht="15.75" customHeight="1">
      <c r="A134" s="7" t="s">
        <v>154</v>
      </c>
      <c r="B134" s="5" t="s">
        <v>25</v>
      </c>
      <c r="C134" s="8" t="s">
        <v>4</v>
      </c>
      <c r="D134" s="9" t="str">
        <f>HYPERLINK("http://hl7.org/fhir/stu3/backboneelement.html","BackboneElement")</f>
        <v>BackboneElement</v>
      </c>
      <c r="E134" s="6" t="s">
        <v>155</v>
      </c>
    </row>
    <row r="135" ht="15.75" customHeight="1">
      <c r="A135" s="7" t="s">
        <v>78</v>
      </c>
      <c r="B135" s="5" t="s">
        <v>25</v>
      </c>
      <c r="C135" s="8" t="s">
        <v>4</v>
      </c>
      <c r="D135" s="9" t="str">
        <f>HYPERLINK("http://hl7.org/fhir/stu3/extensibility.html#Extension","Extension")</f>
        <v>Extension</v>
      </c>
      <c r="E135" s="6" t="s">
        <v>79</v>
      </c>
    </row>
    <row r="136" ht="15.75" customHeight="1">
      <c r="A136" s="7" t="s">
        <v>156</v>
      </c>
      <c r="B136" s="5" t="s">
        <v>56</v>
      </c>
      <c r="C136" s="8" t="s">
        <v>4</v>
      </c>
      <c r="D136" s="15" t="str">
        <f>HYPERLINK("http://hl7.org/fhir/stu3/references.html","Reference")</f>
        <v>Reference</v>
      </c>
      <c r="E136" s="6" t="s">
        <v>157</v>
      </c>
    </row>
    <row r="137" ht="15.75" customHeight="1">
      <c r="A137" s="7"/>
      <c r="B137" s="5"/>
      <c r="C137" s="8" t="s">
        <v>4</v>
      </c>
      <c r="D137" s="11" t="str">
        <f>HYPERLINK("https://fhir.hl7.org.uk/STU3/StructureDefinition/CareConnect-Procedure-1","CareConnect-Procedure-1")</f>
        <v>CareConnect-Procedure-1</v>
      </c>
      <c r="E137" s="6"/>
    </row>
    <row r="138" ht="15.75" customHeight="1">
      <c r="A138" s="7"/>
      <c r="B138" s="5"/>
      <c r="C138" s="8" t="s">
        <v>4</v>
      </c>
      <c r="D138" s="11" t="str">
        <f>HYPERLINK("https://fhir.hl7.org.uk/STU3/StructureDefinition/CareConnect-Condition-1","CareConnect-Condition-1")</f>
        <v>CareConnect-Condition-1</v>
      </c>
      <c r="E138" s="6"/>
    </row>
    <row r="139" ht="15.75" customHeight="1">
      <c r="A139" s="7" t="s">
        <v>68</v>
      </c>
      <c r="B139" s="5" t="s">
        <v>14</v>
      </c>
      <c r="C139" s="8" t="s">
        <v>4</v>
      </c>
      <c r="D139" s="9" t="str">
        <f>HYPERLINK("http://hl7.org/fhir/stu3/datatypes.html#string","String")</f>
        <v>String</v>
      </c>
      <c r="E139" s="6" t="s">
        <v>69</v>
      </c>
    </row>
    <row r="140" ht="15.75" customHeight="1">
      <c r="A140" s="7" t="s">
        <v>70</v>
      </c>
      <c r="B140" s="5" t="s">
        <v>14</v>
      </c>
      <c r="C140" s="8" t="s">
        <v>4</v>
      </c>
      <c r="D140" s="9" t="str">
        <f>HYPERLINK("http://hl7.org/fhir/stu3/datatypes.html#identifier","Identifier")</f>
        <v>Identifier</v>
      </c>
      <c r="E140" s="6" t="s">
        <v>71</v>
      </c>
    </row>
    <row r="141" ht="15.75" customHeight="1">
      <c r="A141" s="7" t="s">
        <v>72</v>
      </c>
      <c r="B141" s="5" t="s">
        <v>14</v>
      </c>
      <c r="C141" s="8" t="s">
        <v>4</v>
      </c>
      <c r="D141" s="9" t="str">
        <f>HYPERLINK("http://hl7.org/fhir/stu3/datatypes.html#string","String")</f>
        <v>String</v>
      </c>
      <c r="E141" s="6" t="s">
        <v>73</v>
      </c>
    </row>
    <row r="142" ht="15.75" customHeight="1">
      <c r="A142" s="7" t="s">
        <v>158</v>
      </c>
      <c r="B142" s="5" t="s">
        <v>14</v>
      </c>
      <c r="C142" s="8" t="s">
        <v>4</v>
      </c>
      <c r="D142" s="9" t="str">
        <f>HYPERLINK("http://hl7.org/fhir/stu3/datatypes.html#codeableconcept","CodeableConcept")</f>
        <v>CodeableConcept</v>
      </c>
      <c r="E142" s="14" t="s">
        <v>159</v>
      </c>
    </row>
    <row r="143" ht="15.75" customHeight="1">
      <c r="A143" s="7" t="s">
        <v>41</v>
      </c>
      <c r="B143" s="5" t="s">
        <v>25</v>
      </c>
      <c r="C143" s="8" t="s">
        <v>4</v>
      </c>
      <c r="D143" s="9" t="str">
        <f>HYPERLINK("http://hl7.org/fhir/stu3/datatypes.html#coding","Coding")</f>
        <v>Coding</v>
      </c>
      <c r="E143" s="6" t="s">
        <v>42</v>
      </c>
    </row>
    <row r="144" ht="15.75" customHeight="1">
      <c r="A144" s="7" t="s">
        <v>43</v>
      </c>
      <c r="B144" s="5" t="s">
        <v>14</v>
      </c>
      <c r="C144" s="8" t="s">
        <v>4</v>
      </c>
      <c r="D144" s="9" t="str">
        <f>HYPERLINK("http://hl7.org/fhir/stu3/datatypes.html#uri","Uri")</f>
        <v>Uri</v>
      </c>
      <c r="E144" s="6" t="s">
        <v>44</v>
      </c>
    </row>
    <row r="145" ht="15.75" customHeight="1">
      <c r="A145" s="7" t="s">
        <v>45</v>
      </c>
      <c r="B145" s="5" t="s">
        <v>14</v>
      </c>
      <c r="C145" s="8" t="s">
        <v>4</v>
      </c>
      <c r="D145" s="9" t="str">
        <f>HYPERLINK("http://hl7.org/fhir/stu3/datatypes.html#string","String")</f>
        <v>String</v>
      </c>
      <c r="E145" s="6" t="s">
        <v>46</v>
      </c>
    </row>
    <row r="146" ht="15.75" customHeight="1">
      <c r="A146" s="7" t="s">
        <v>47</v>
      </c>
      <c r="B146" s="5" t="s">
        <v>14</v>
      </c>
      <c r="C146" s="8" t="s">
        <v>4</v>
      </c>
      <c r="D146" s="9" t="str">
        <f>HYPERLINK("http://hl7.org/fhir/stu3/datatypes.html#code","Code")</f>
        <v>Code</v>
      </c>
      <c r="E146" s="6" t="s">
        <v>48</v>
      </c>
    </row>
    <row r="147" ht="15.75" customHeight="1">
      <c r="A147" s="7" t="s">
        <v>49</v>
      </c>
      <c r="B147" s="5" t="s">
        <v>14</v>
      </c>
      <c r="C147" s="8" t="s">
        <v>4</v>
      </c>
      <c r="D147" s="9" t="str">
        <f>HYPERLINK("http://hl7.org/fhir/stu3/datatypes.html#string","String")</f>
        <v>String</v>
      </c>
      <c r="E147" s="6" t="s">
        <v>50</v>
      </c>
    </row>
    <row r="148" ht="15.75" customHeight="1">
      <c r="A148" s="7" t="s">
        <v>51</v>
      </c>
      <c r="B148" s="5" t="s">
        <v>14</v>
      </c>
      <c r="C148" s="8" t="s">
        <v>4</v>
      </c>
      <c r="D148" s="9" t="str">
        <f>HYPERLINK("http://hl7.org/fhir/stu3/datatypes.html#boolean","Boolean")</f>
        <v>Boolean</v>
      </c>
      <c r="E148" s="6" t="s">
        <v>52</v>
      </c>
    </row>
    <row r="149" ht="15.75" customHeight="1">
      <c r="A149" s="7" t="s">
        <v>53</v>
      </c>
      <c r="B149" s="5" t="s">
        <v>14</v>
      </c>
      <c r="C149" s="8" t="s">
        <v>4</v>
      </c>
      <c r="D149" s="9" t="str">
        <f>HYPERLINK("http://hl7.org/fhir/stu3/datatypes.html#string","String")</f>
        <v>String</v>
      </c>
      <c r="E149" s="6" t="s">
        <v>54</v>
      </c>
    </row>
    <row r="150" ht="15.75" customHeight="1">
      <c r="A150" s="7" t="s">
        <v>160</v>
      </c>
      <c r="B150" s="5" t="s">
        <v>14</v>
      </c>
      <c r="C150" s="8" t="s">
        <v>4</v>
      </c>
      <c r="D150" s="9" t="str">
        <f>HYPERLINK("http://hl7.org/fhir/stu3/datatypes.html#positiveint","positiveInt")</f>
        <v>positiveInt</v>
      </c>
      <c r="E150" s="6" t="s">
        <v>161</v>
      </c>
    </row>
    <row r="151" ht="15.75" customHeight="1">
      <c r="A151" s="7" t="s">
        <v>162</v>
      </c>
      <c r="B151" s="5" t="s">
        <v>25</v>
      </c>
      <c r="C151" s="8" t="s">
        <v>4</v>
      </c>
      <c r="D151" s="15" t="str">
        <f>HYPERLINK("http://hl7.org/fhir/stu3/references.html","Reference")</f>
        <v>Reference</v>
      </c>
      <c r="E151" s="6" t="s">
        <v>163</v>
      </c>
    </row>
    <row r="152" ht="15.75" customHeight="1">
      <c r="A152" s="7"/>
      <c r="B152" s="5"/>
      <c r="C152" s="8" t="s">
        <v>4</v>
      </c>
      <c r="D152" s="9" t="str">
        <f>HYPERLINK("http://hl7.org/fhir/stu3/StructureDefinition/Account","Account")</f>
        <v>Account</v>
      </c>
      <c r="E152" s="6"/>
    </row>
    <row r="153" ht="15.75" customHeight="1">
      <c r="A153" s="7" t="s">
        <v>111</v>
      </c>
      <c r="B153" s="5" t="s">
        <v>14</v>
      </c>
      <c r="C153" s="8" t="s">
        <v>4</v>
      </c>
      <c r="D153" s="9" t="str">
        <f>HYPERLINK("http://hl7.org/fhir/stu3/datatypes.html#string","String")</f>
        <v>String</v>
      </c>
      <c r="E153" s="6" t="s">
        <v>69</v>
      </c>
    </row>
    <row r="154" ht="15.75" customHeight="1">
      <c r="A154" s="7" t="s">
        <v>112</v>
      </c>
      <c r="B154" s="5" t="s">
        <v>14</v>
      </c>
      <c r="C154" s="8" t="s">
        <v>4</v>
      </c>
      <c r="D154" s="9" t="str">
        <f>HYPERLINK("http://hl7.org/fhir/stu3/datatypes.html#identifier","Identifier")</f>
        <v>Identifier</v>
      </c>
      <c r="E154" s="6" t="s">
        <v>71</v>
      </c>
    </row>
    <row r="155" ht="15.75" customHeight="1">
      <c r="A155" s="7" t="s">
        <v>87</v>
      </c>
      <c r="B155" s="5" t="s">
        <v>14</v>
      </c>
      <c r="C155" s="8" t="s">
        <v>4</v>
      </c>
      <c r="D155" s="9" t="str">
        <f>HYPERLINK("http://hl7.org/fhir/stu3/datatypes.html#string","String")</f>
        <v>String</v>
      </c>
      <c r="E155" s="6" t="s">
        <v>73</v>
      </c>
    </row>
    <row r="156" ht="15.75" customHeight="1">
      <c r="A156" s="7" t="s">
        <v>164</v>
      </c>
      <c r="B156" s="5" t="s">
        <v>14</v>
      </c>
      <c r="C156" s="13" t="s">
        <v>4</v>
      </c>
      <c r="D156" s="9" t="str">
        <f>HYPERLINK("http://hl7.org/fhir/stu3/backboneelement.html","BackboneElement")</f>
        <v>BackboneElement</v>
      </c>
      <c r="E156" s="14" t="s">
        <v>165</v>
      </c>
    </row>
    <row r="157" ht="15.75" customHeight="1">
      <c r="A157" s="19" t="s">
        <v>166</v>
      </c>
      <c r="B157" s="5" t="s">
        <v>14</v>
      </c>
      <c r="C157" s="13" t="s">
        <v>4</v>
      </c>
      <c r="D157" s="11" t="str">
        <f>HYPERLINK("https://fhir.hl7.org.uk/STU3/StructureDefinition/Extension-CareConnect-AdmissionMethod-1","Extension-CareConnect-AdmissionMethod-1")</f>
        <v>Extension-CareConnect-AdmissionMethod-1</v>
      </c>
      <c r="E157" s="20" t="s">
        <v>167</v>
      </c>
    </row>
    <row r="158" ht="15.75" customHeight="1">
      <c r="A158" s="7" t="s">
        <v>168</v>
      </c>
      <c r="B158" s="5" t="s">
        <v>14</v>
      </c>
      <c r="C158" s="8" t="s">
        <v>4</v>
      </c>
      <c r="D158" s="11" t="str">
        <f>HYPERLINK("https://fhir.hl7.org.uk/STU3/StructureDefinition/Extension-CareConnect-DischargeMethod-1","Extension-CareConnect-DischargeMethod-1")</f>
        <v>Extension-CareConnect-DischargeMethod-1</v>
      </c>
      <c r="E158" s="12" t="s">
        <v>169</v>
      </c>
    </row>
    <row r="159" ht="15.75" customHeight="1">
      <c r="A159" s="7" t="s">
        <v>78</v>
      </c>
      <c r="B159" s="5" t="s">
        <v>25</v>
      </c>
      <c r="C159" s="8" t="s">
        <v>4</v>
      </c>
      <c r="D159" s="9" t="str">
        <f>HYPERLINK("http://hl7.org/fhir/stu3/extensibility.html#Extension","Extension")</f>
        <v>Extension</v>
      </c>
      <c r="E159" s="6" t="s">
        <v>79</v>
      </c>
    </row>
    <row r="160" ht="15.75" customHeight="1">
      <c r="A160" s="19" t="s">
        <v>170</v>
      </c>
      <c r="B160" s="5" t="s">
        <v>14</v>
      </c>
      <c r="C160" s="8" t="s">
        <v>4</v>
      </c>
      <c r="D160" s="9" t="str">
        <f>HYPERLINK("http://hl7.org/fhir/stu3/datatypes.html#identifier","Identifier")</f>
        <v>Identifier</v>
      </c>
      <c r="E160" s="14" t="s">
        <v>171</v>
      </c>
    </row>
    <row r="161" ht="15.75" customHeight="1">
      <c r="A161" s="7" t="s">
        <v>172</v>
      </c>
      <c r="B161" s="5" t="s">
        <v>14</v>
      </c>
      <c r="C161" s="8" t="s">
        <v>4</v>
      </c>
      <c r="D161" s="9" t="str">
        <f>HYPERLINK("http://hl7.org/fhir/stu3/datatypes.html#code","Code")</f>
        <v>Code</v>
      </c>
      <c r="E161" s="6" t="s">
        <v>173</v>
      </c>
    </row>
    <row r="162" ht="15.75" customHeight="1">
      <c r="A162" s="7" t="s">
        <v>174</v>
      </c>
      <c r="B162" s="5" t="s">
        <v>14</v>
      </c>
      <c r="C162" s="8" t="s">
        <v>4</v>
      </c>
      <c r="D162" s="9" t="str">
        <f>HYPERLINK("http://hl7.org/fhir/stu3/datatypes.html#codeableconcept","CodeableConcept")</f>
        <v>CodeableConcept</v>
      </c>
      <c r="E162" s="6" t="s">
        <v>40</v>
      </c>
    </row>
    <row r="163" ht="15.75" customHeight="1">
      <c r="A163" s="7" t="s">
        <v>175</v>
      </c>
      <c r="B163" s="5" t="s">
        <v>25</v>
      </c>
      <c r="C163" s="8" t="s">
        <v>4</v>
      </c>
      <c r="D163" s="9" t="str">
        <f>HYPERLINK("http://hl7.org/fhir/stu3/datatypes.html#coding","Coding")</f>
        <v>Coding</v>
      </c>
      <c r="E163" s="6" t="s">
        <v>42</v>
      </c>
    </row>
    <row r="164" ht="15.75" customHeight="1">
      <c r="A164" s="7" t="s">
        <v>176</v>
      </c>
      <c r="B164" s="5" t="s">
        <v>14</v>
      </c>
      <c r="C164" s="8" t="s">
        <v>4</v>
      </c>
      <c r="D164" s="9" t="str">
        <f>HYPERLINK("http://hl7.org/fhir/stu3/datatypes.html#uri","Uri")</f>
        <v>Uri</v>
      </c>
      <c r="E164" s="6" t="s">
        <v>44</v>
      </c>
    </row>
    <row r="165" ht="15.75" customHeight="1">
      <c r="A165" s="7" t="s">
        <v>177</v>
      </c>
      <c r="B165" s="5" t="s">
        <v>14</v>
      </c>
      <c r="C165" s="8" t="s">
        <v>4</v>
      </c>
      <c r="D165" s="9" t="str">
        <f>HYPERLINK("http://hl7.org/fhir/stu3/datatypes.html#string","String")</f>
        <v>String</v>
      </c>
      <c r="E165" s="6" t="s">
        <v>46</v>
      </c>
    </row>
    <row r="166" ht="15.75" customHeight="1">
      <c r="A166" s="7" t="s">
        <v>178</v>
      </c>
      <c r="B166" s="5" t="s">
        <v>14</v>
      </c>
      <c r="C166" s="8" t="s">
        <v>4</v>
      </c>
      <c r="D166" s="9" t="str">
        <f>HYPERLINK("http://hl7.org/fhir/stu3/datatypes.html#code","Code")</f>
        <v>Code</v>
      </c>
      <c r="E166" s="6" t="s">
        <v>48</v>
      </c>
    </row>
    <row r="167" ht="15.75" customHeight="1">
      <c r="A167" s="7" t="s">
        <v>179</v>
      </c>
      <c r="B167" s="5" t="s">
        <v>14</v>
      </c>
      <c r="C167" s="8" t="s">
        <v>4</v>
      </c>
      <c r="D167" s="9" t="str">
        <f>HYPERLINK("http://hl7.org/fhir/stu3/datatypes.html#string","String")</f>
        <v>String</v>
      </c>
      <c r="E167" s="6" t="s">
        <v>50</v>
      </c>
    </row>
    <row r="168" ht="15.75" customHeight="1">
      <c r="A168" s="7" t="s">
        <v>180</v>
      </c>
      <c r="B168" s="5" t="s">
        <v>14</v>
      </c>
      <c r="C168" s="8" t="s">
        <v>4</v>
      </c>
      <c r="D168" s="9" t="str">
        <f>HYPERLINK("http://hl7.org/fhir/stu3/datatypes.html#boolean","Boolean")</f>
        <v>Boolean</v>
      </c>
      <c r="E168" s="6" t="s">
        <v>52</v>
      </c>
    </row>
    <row r="169" ht="15.75" customHeight="1">
      <c r="A169" s="7" t="s">
        <v>181</v>
      </c>
      <c r="B169" s="5" t="s">
        <v>14</v>
      </c>
      <c r="C169" s="8" t="s">
        <v>4</v>
      </c>
      <c r="D169" s="9" t="str">
        <f>HYPERLINK("http://hl7.org/fhir/stu3/datatypes.html#string","String")</f>
        <v>String</v>
      </c>
      <c r="E169" s="6" t="s">
        <v>54</v>
      </c>
    </row>
    <row r="170" ht="15.75" customHeight="1">
      <c r="A170" s="7" t="s">
        <v>92</v>
      </c>
      <c r="B170" s="5" t="s">
        <v>56</v>
      </c>
      <c r="C170" s="8" t="s">
        <v>4</v>
      </c>
      <c r="D170" s="9" t="str">
        <f>HYPERLINK("http://hl7.org/fhir/stu3/datatypes.html#uri","Uri")</f>
        <v>Uri</v>
      </c>
      <c r="E170" s="6" t="s">
        <v>182</v>
      </c>
    </row>
    <row r="171" ht="15.75" customHeight="1">
      <c r="A171" s="7" t="s">
        <v>183</v>
      </c>
      <c r="B171" s="5" t="s">
        <v>56</v>
      </c>
      <c r="C171" s="8" t="s">
        <v>4</v>
      </c>
      <c r="D171" s="9" t="str">
        <f>HYPERLINK("http://hl7.org/fhir/stu3/datatypes.html#string","String")</f>
        <v>String</v>
      </c>
      <c r="E171" s="6" t="s">
        <v>184</v>
      </c>
    </row>
    <row r="172" ht="15.75" customHeight="1">
      <c r="A172" s="7" t="s">
        <v>185</v>
      </c>
      <c r="B172" s="5" t="s">
        <v>14</v>
      </c>
      <c r="C172" s="8" t="s">
        <v>4</v>
      </c>
      <c r="D172" s="9" t="str">
        <f>HYPERLINK("http://hl7.org/fhir/stu3/datatypes.html#period","Period")</f>
        <v>Period</v>
      </c>
      <c r="E172" s="6" t="s">
        <v>61</v>
      </c>
    </row>
    <row r="173" ht="15.75" customHeight="1">
      <c r="A173" s="7" t="s">
        <v>186</v>
      </c>
      <c r="B173" s="5" t="s">
        <v>14</v>
      </c>
      <c r="C173" s="8" t="s">
        <v>4</v>
      </c>
      <c r="D173" s="9" t="str">
        <f t="shared" ref="D173:D174" si="8">HYPERLINK("http://hl7.org/fhir/stu3/datatypes.html#datetime","dateTime")</f>
        <v>dateTime</v>
      </c>
      <c r="E173" s="6" t="s">
        <v>63</v>
      </c>
    </row>
    <row r="174" ht="15.75" customHeight="1">
      <c r="A174" s="7" t="s">
        <v>187</v>
      </c>
      <c r="B174" s="5" t="s">
        <v>14</v>
      </c>
      <c r="C174" s="8" t="s">
        <v>4</v>
      </c>
      <c r="D174" s="9" t="str">
        <f t="shared" si="8"/>
        <v>dateTime</v>
      </c>
      <c r="E174" s="6" t="s">
        <v>65</v>
      </c>
    </row>
    <row r="175" ht="15.75" customHeight="1">
      <c r="A175" s="7" t="s">
        <v>188</v>
      </c>
      <c r="B175" s="5" t="s">
        <v>14</v>
      </c>
      <c r="C175" s="8" t="s">
        <v>4</v>
      </c>
      <c r="D175" s="15" t="str">
        <f>HYPERLINK("http://hl7.org/fhir/stu3/references.html","Reference")</f>
        <v>Reference</v>
      </c>
      <c r="E175" s="6" t="s">
        <v>67</v>
      </c>
    </row>
    <row r="176" ht="15.75" customHeight="1">
      <c r="A176" s="7"/>
      <c r="B176" s="5"/>
      <c r="C176" s="8" t="s">
        <v>4</v>
      </c>
      <c r="D176" s="11" t="str">
        <f>HYPERLINK("https://fhir.hl7.org.uk/STU3/StructureDefinition/CareConnect-Organization-1","CareConnect-Organization-1")</f>
        <v>CareConnect-Organization-1</v>
      </c>
      <c r="E176" s="6"/>
    </row>
    <row r="177" ht="15.75" customHeight="1">
      <c r="A177" s="7" t="s">
        <v>189</v>
      </c>
      <c r="B177" s="5" t="s">
        <v>14</v>
      </c>
      <c r="C177" s="8" t="s">
        <v>4</v>
      </c>
      <c r="D177" s="9" t="str">
        <f>HYPERLINK("http://hl7.org/fhir/stu3/datatypes.html#string","String")</f>
        <v>String</v>
      </c>
      <c r="E177" s="6" t="s">
        <v>69</v>
      </c>
    </row>
    <row r="178" ht="15.75" customHeight="1">
      <c r="A178" s="7" t="s">
        <v>190</v>
      </c>
      <c r="B178" s="5" t="s">
        <v>14</v>
      </c>
      <c r="C178" s="8" t="s">
        <v>4</v>
      </c>
      <c r="D178" s="9" t="str">
        <f>HYPERLINK("http://hl7.org/fhir/stu3/datatypes.html#identifier","Identifier")</f>
        <v>Identifier</v>
      </c>
      <c r="E178" s="6" t="s">
        <v>71</v>
      </c>
    </row>
    <row r="179" ht="15.75" customHeight="1">
      <c r="A179" s="7" t="s">
        <v>49</v>
      </c>
      <c r="B179" s="5" t="s">
        <v>14</v>
      </c>
      <c r="C179" s="8" t="s">
        <v>4</v>
      </c>
      <c r="D179" s="9" t="str">
        <f>HYPERLINK("http://hl7.org/fhir/stu3/datatypes.html#string","String")</f>
        <v>String</v>
      </c>
      <c r="E179" s="6" t="s">
        <v>73</v>
      </c>
    </row>
    <row r="180" ht="15.75" customHeight="1">
      <c r="A180" s="7" t="s">
        <v>191</v>
      </c>
      <c r="B180" s="5" t="s">
        <v>14</v>
      </c>
      <c r="C180" s="8" t="s">
        <v>4</v>
      </c>
      <c r="D180" s="15" t="str">
        <f>HYPERLINK("http://hl7.org/fhir/stu3/references.html","Reference")</f>
        <v>Reference</v>
      </c>
      <c r="E180" s="14" t="s">
        <v>192</v>
      </c>
    </row>
    <row r="181" ht="15.75" customHeight="1">
      <c r="A181" s="7"/>
      <c r="B181" s="5"/>
      <c r="C181" s="8" t="s">
        <v>4</v>
      </c>
      <c r="D181" s="11" t="str">
        <f>HYPERLINK("https://fhir.hl7.org.uk/STU3/StructureDefinition/CareConnect-Location-1","CareConnect-Location-1")</f>
        <v>CareConnect-Location-1</v>
      </c>
      <c r="E181" s="6"/>
    </row>
    <row r="182" ht="15.75" customHeight="1">
      <c r="A182" s="7" t="s">
        <v>68</v>
      </c>
      <c r="B182" s="5" t="s">
        <v>14</v>
      </c>
      <c r="C182" s="8" t="s">
        <v>4</v>
      </c>
      <c r="D182" s="9" t="str">
        <f>HYPERLINK("http://hl7.org/fhir/stu3/datatypes.html#string","String")</f>
        <v>String</v>
      </c>
      <c r="E182" s="6" t="s">
        <v>69</v>
      </c>
    </row>
    <row r="183" ht="15.75" customHeight="1">
      <c r="A183" s="7" t="s">
        <v>70</v>
      </c>
      <c r="B183" s="5" t="s">
        <v>14</v>
      </c>
      <c r="C183" s="8" t="s">
        <v>4</v>
      </c>
      <c r="D183" s="9" t="str">
        <f>HYPERLINK("http://hl7.org/fhir/stu3/datatypes.html#identifier","Identifier")</f>
        <v>Identifier</v>
      </c>
      <c r="E183" s="6" t="s">
        <v>71</v>
      </c>
    </row>
    <row r="184" ht="15.75" customHeight="1">
      <c r="A184" s="7" t="s">
        <v>72</v>
      </c>
      <c r="B184" s="5" t="s">
        <v>14</v>
      </c>
      <c r="C184" s="8" t="s">
        <v>4</v>
      </c>
      <c r="D184" s="9" t="str">
        <f>HYPERLINK("http://hl7.org/fhir/stu3/datatypes.html#string","String")</f>
        <v>String</v>
      </c>
      <c r="E184" s="6" t="s">
        <v>73</v>
      </c>
    </row>
    <row r="185" ht="15.75" customHeight="1">
      <c r="A185" s="7" t="s">
        <v>193</v>
      </c>
      <c r="B185" s="5" t="s">
        <v>14</v>
      </c>
      <c r="C185" s="13" t="s">
        <v>4</v>
      </c>
      <c r="D185" s="9" t="str">
        <f>HYPERLINK("http://hl7.org/fhir/stu3/datatypes.html#codeableconcept","CodeableConcept")</f>
        <v>CodeableConcept</v>
      </c>
      <c r="E185" s="14" t="s">
        <v>194</v>
      </c>
    </row>
    <row r="186" ht="15.75" customHeight="1">
      <c r="A186" s="7" t="s">
        <v>41</v>
      </c>
      <c r="B186" s="5" t="s">
        <v>14</v>
      </c>
      <c r="C186" s="13" t="s">
        <v>4</v>
      </c>
      <c r="D186" s="9" t="str">
        <f>HYPERLINK("http://hl7.org/fhir/stu3/datatypes.html#coding","Coding")</f>
        <v>Coding</v>
      </c>
      <c r="E186" s="6" t="s">
        <v>42</v>
      </c>
    </row>
    <row r="187" ht="15.75" customHeight="1">
      <c r="A187" s="7" t="s">
        <v>43</v>
      </c>
      <c r="B187" s="5" t="s">
        <v>56</v>
      </c>
      <c r="C187" s="13" t="s">
        <v>4</v>
      </c>
      <c r="D187" s="9" t="str">
        <f>HYPERLINK("http://hl7.org/fhir/stu3/datatypes.html#uri","Uri")</f>
        <v>Uri</v>
      </c>
      <c r="E187" s="6" t="s">
        <v>44</v>
      </c>
    </row>
    <row r="188" ht="15.75" customHeight="1">
      <c r="A188" s="7" t="s">
        <v>45</v>
      </c>
      <c r="B188" s="5" t="s">
        <v>14</v>
      </c>
      <c r="C188" s="8" t="s">
        <v>4</v>
      </c>
      <c r="D188" s="9" t="str">
        <f>HYPERLINK("http://hl7.org/fhir/stu3/datatypes.html#string","String")</f>
        <v>String</v>
      </c>
      <c r="E188" s="6" t="s">
        <v>46</v>
      </c>
    </row>
    <row r="189" ht="15.75" customHeight="1">
      <c r="A189" s="7" t="s">
        <v>47</v>
      </c>
      <c r="B189" s="5" t="s">
        <v>56</v>
      </c>
      <c r="C189" s="13" t="s">
        <v>4</v>
      </c>
      <c r="D189" s="9" t="str">
        <f>HYPERLINK("http://hl7.org/fhir/stu3/datatypes.html#code","Code")</f>
        <v>Code</v>
      </c>
      <c r="E189" s="14" t="s">
        <v>195</v>
      </c>
    </row>
    <row r="190" ht="15.75" customHeight="1">
      <c r="A190" s="7" t="s">
        <v>49</v>
      </c>
      <c r="B190" s="5" t="s">
        <v>56</v>
      </c>
      <c r="C190" s="13" t="s">
        <v>4</v>
      </c>
      <c r="D190" s="9" t="str">
        <f>HYPERLINK("http://hl7.org/fhir/stu3/datatypes.html#string","String")</f>
        <v>String</v>
      </c>
      <c r="E190" s="6" t="s">
        <v>196</v>
      </c>
    </row>
    <row r="191" ht="15.75" customHeight="1">
      <c r="A191" s="7" t="s">
        <v>51</v>
      </c>
      <c r="B191" s="5" t="s">
        <v>14</v>
      </c>
      <c r="C191" s="8" t="s">
        <v>4</v>
      </c>
      <c r="D191" s="9" t="str">
        <f>HYPERLINK("http://hl7.org/fhir/stu3/datatypes.html#boolean","Boolean")</f>
        <v>Boolean</v>
      </c>
      <c r="E191" s="6" t="s">
        <v>52</v>
      </c>
    </row>
    <row r="192" ht="15.75" customHeight="1">
      <c r="A192" s="7" t="s">
        <v>53</v>
      </c>
      <c r="B192" s="5" t="s">
        <v>14</v>
      </c>
      <c r="C192" s="8" t="s">
        <v>4</v>
      </c>
      <c r="D192" s="9" t="str">
        <f>HYPERLINK("http://hl7.org/fhir/stu3/datatypes.html#string","String")</f>
        <v>String</v>
      </c>
      <c r="E192" s="6" t="s">
        <v>197</v>
      </c>
    </row>
    <row r="193" ht="15.75" customHeight="1">
      <c r="A193" s="19" t="s">
        <v>198</v>
      </c>
      <c r="B193" s="5" t="s">
        <v>14</v>
      </c>
      <c r="C193" s="8" t="s">
        <v>4</v>
      </c>
      <c r="D193" s="9" t="str">
        <f>HYPERLINK("http://hl7.org/fhir/stu3/datatypes.html#codeableconcept","CodeableConcept")</f>
        <v>CodeableConcept</v>
      </c>
      <c r="E193" s="14" t="s">
        <v>199</v>
      </c>
    </row>
    <row r="194" ht="15.75" customHeight="1">
      <c r="A194" s="7" t="s">
        <v>41</v>
      </c>
      <c r="B194" s="5" t="s">
        <v>25</v>
      </c>
      <c r="C194" s="8" t="s">
        <v>4</v>
      </c>
      <c r="D194" s="9" t="str">
        <f t="shared" ref="D194:D195" si="9">HYPERLINK("http://hl7.org/fhir/stu3/datatypes.html#coding","Coding")</f>
        <v>Coding</v>
      </c>
      <c r="E194" s="6" t="s">
        <v>148</v>
      </c>
    </row>
    <row r="195" ht="15.75" customHeight="1">
      <c r="A195" s="7" t="s">
        <v>200</v>
      </c>
      <c r="B195" s="5" t="s">
        <v>14</v>
      </c>
      <c r="C195" s="8" t="s">
        <v>4</v>
      </c>
      <c r="D195" s="9" t="str">
        <f t="shared" si="9"/>
        <v>Coding</v>
      </c>
      <c r="E195" s="6" t="s">
        <v>42</v>
      </c>
    </row>
    <row r="196" ht="15.75" customHeight="1">
      <c r="A196" s="7" t="s">
        <v>201</v>
      </c>
      <c r="B196" s="5" t="s">
        <v>14</v>
      </c>
      <c r="C196" s="8" t="s">
        <v>4</v>
      </c>
      <c r="D196" s="11" t="str">
        <f>HYPERLINK("https://fhir.hl7.org.uk/STU3/StructureDefinition/Extension-coding-sctdescid","Extension-coding-sctdescid")</f>
        <v>Extension-coding-sctdescid</v>
      </c>
      <c r="E196" s="12" t="s">
        <v>104</v>
      </c>
    </row>
    <row r="197" ht="15.75" customHeight="1">
      <c r="A197" s="7" t="s">
        <v>43</v>
      </c>
      <c r="B197" s="5" t="s">
        <v>56</v>
      </c>
      <c r="C197" s="8" t="s">
        <v>4</v>
      </c>
      <c r="D197" s="9" t="str">
        <f>HYPERLINK("http://hl7.org/fhir/stu3/datatypes.html#uri","Uri")</f>
        <v>Uri</v>
      </c>
      <c r="E197" s="6" t="s">
        <v>150</v>
      </c>
    </row>
    <row r="198" ht="15.75" customHeight="1">
      <c r="A198" s="7" t="s">
        <v>45</v>
      </c>
      <c r="B198" s="5" t="s">
        <v>14</v>
      </c>
      <c r="C198" s="8" t="s">
        <v>4</v>
      </c>
      <c r="D198" s="9" t="str">
        <f>HYPERLINK("http://hl7.org/fhir/stu3/datatypes.html#string","String")</f>
        <v>String</v>
      </c>
      <c r="E198" s="6" t="s">
        <v>46</v>
      </c>
    </row>
    <row r="199" ht="15.75" customHeight="1">
      <c r="A199" s="7" t="s">
        <v>47</v>
      </c>
      <c r="B199" s="5" t="s">
        <v>56</v>
      </c>
      <c r="C199" s="8" t="s">
        <v>4</v>
      </c>
      <c r="D199" s="9" t="str">
        <f>HYPERLINK("http://hl7.org/fhir/stu3/datatypes.html#code","Code")</f>
        <v>Code</v>
      </c>
      <c r="E199" s="6" t="s">
        <v>48</v>
      </c>
    </row>
    <row r="200" ht="15.75" customHeight="1">
      <c r="A200" s="7" t="s">
        <v>49</v>
      </c>
      <c r="B200" s="5" t="s">
        <v>56</v>
      </c>
      <c r="C200" s="8" t="s">
        <v>4</v>
      </c>
      <c r="D200" s="9" t="str">
        <f>HYPERLINK("http://hl7.org/fhir/stu3/datatypes.html#string","String")</f>
        <v>String</v>
      </c>
      <c r="E200" s="6" t="s">
        <v>50</v>
      </c>
    </row>
    <row r="201" ht="15.75" customHeight="1">
      <c r="A201" s="7" t="s">
        <v>51</v>
      </c>
      <c r="B201" s="5" t="s">
        <v>14</v>
      </c>
      <c r="C201" s="8" t="s">
        <v>4</v>
      </c>
      <c r="D201" s="9" t="str">
        <f>HYPERLINK("http://hl7.org/fhir/stu3/datatypes.html#boolean","Boolean")</f>
        <v>Boolean</v>
      </c>
      <c r="E201" s="6" t="s">
        <v>52</v>
      </c>
    </row>
    <row r="202" ht="15.75" customHeight="1">
      <c r="A202" s="7" t="s">
        <v>53</v>
      </c>
      <c r="B202" s="5" t="s">
        <v>14</v>
      </c>
      <c r="C202" s="8" t="s">
        <v>4</v>
      </c>
      <c r="D202" s="9" t="str">
        <f>HYPERLINK("http://hl7.org/fhir/stu3/datatypes.html#string","String")</f>
        <v>String</v>
      </c>
      <c r="E202" s="6" t="s">
        <v>54</v>
      </c>
    </row>
    <row r="203" ht="15.75" customHeight="1">
      <c r="A203" s="7" t="s">
        <v>202</v>
      </c>
      <c r="B203" s="5" t="s">
        <v>25</v>
      </c>
      <c r="C203" s="8" t="s">
        <v>4</v>
      </c>
      <c r="D203" s="9" t="str">
        <f>HYPERLINK("http://hl7.org/fhir/stu3/datatypes.html#codeableconcept","CodeableConcept")</f>
        <v>CodeableConcept</v>
      </c>
      <c r="E203" s="6" t="s">
        <v>203</v>
      </c>
    </row>
    <row r="204" ht="15.75" customHeight="1">
      <c r="A204" s="7" t="s">
        <v>41</v>
      </c>
      <c r="B204" s="5" t="s">
        <v>25</v>
      </c>
      <c r="C204" s="8" t="s">
        <v>4</v>
      </c>
      <c r="D204" s="9" t="str">
        <f>HYPERLINK("http://hl7.org/fhir/stu3/datatypes.html#coding","Coding")</f>
        <v>Coding</v>
      </c>
      <c r="E204" s="6" t="s">
        <v>42</v>
      </c>
    </row>
    <row r="205" ht="15.75" customHeight="1">
      <c r="A205" s="7" t="s">
        <v>43</v>
      </c>
      <c r="B205" s="5" t="s">
        <v>14</v>
      </c>
      <c r="C205" s="8" t="s">
        <v>4</v>
      </c>
      <c r="D205" s="9" t="str">
        <f>HYPERLINK("http://hl7.org/fhir/stu3/datatypes.html#uri","Uri")</f>
        <v>Uri</v>
      </c>
      <c r="E205" s="6" t="s">
        <v>44</v>
      </c>
    </row>
    <row r="206" ht="15.75" customHeight="1">
      <c r="A206" s="7" t="s">
        <v>45</v>
      </c>
      <c r="B206" s="5" t="s">
        <v>14</v>
      </c>
      <c r="C206" s="8" t="s">
        <v>4</v>
      </c>
      <c r="D206" s="9" t="str">
        <f>HYPERLINK("http://hl7.org/fhir/stu3/datatypes.html#string","String")</f>
        <v>String</v>
      </c>
      <c r="E206" s="6" t="s">
        <v>46</v>
      </c>
    </row>
    <row r="207" ht="15.75" customHeight="1">
      <c r="A207" s="7" t="s">
        <v>47</v>
      </c>
      <c r="B207" s="5" t="s">
        <v>14</v>
      </c>
      <c r="C207" s="8" t="s">
        <v>4</v>
      </c>
      <c r="D207" s="9" t="str">
        <f>HYPERLINK("http://hl7.org/fhir/stu3/datatypes.html#code","Code")</f>
        <v>Code</v>
      </c>
      <c r="E207" s="6" t="s">
        <v>48</v>
      </c>
    </row>
    <row r="208" ht="15.75" customHeight="1">
      <c r="A208" s="7" t="s">
        <v>49</v>
      </c>
      <c r="B208" s="5" t="s">
        <v>14</v>
      </c>
      <c r="C208" s="8" t="s">
        <v>4</v>
      </c>
      <c r="D208" s="9" t="str">
        <f>HYPERLINK("http://hl7.org/fhir/stu3/datatypes.html#string","String")</f>
        <v>String</v>
      </c>
      <c r="E208" s="6" t="s">
        <v>50</v>
      </c>
    </row>
    <row r="209" ht="15.75" customHeight="1">
      <c r="A209" s="7" t="s">
        <v>51</v>
      </c>
      <c r="B209" s="5" t="s">
        <v>14</v>
      </c>
      <c r="C209" s="8" t="s">
        <v>4</v>
      </c>
      <c r="D209" s="9" t="str">
        <f>HYPERLINK("http://hl7.org/fhir/stu3/datatypes.html#boolean","Boolean")</f>
        <v>Boolean</v>
      </c>
      <c r="E209" s="6" t="s">
        <v>52</v>
      </c>
    </row>
    <row r="210" ht="15.75" customHeight="1">
      <c r="A210" s="7" t="s">
        <v>53</v>
      </c>
      <c r="B210" s="5" t="s">
        <v>14</v>
      </c>
      <c r="C210" s="8" t="s">
        <v>4</v>
      </c>
      <c r="D210" s="9" t="str">
        <f>HYPERLINK("http://hl7.org/fhir/stu3/datatypes.html#string","String")</f>
        <v>String</v>
      </c>
      <c r="E210" s="6" t="s">
        <v>54</v>
      </c>
    </row>
    <row r="211" ht="15.75" customHeight="1">
      <c r="A211" s="7" t="s">
        <v>204</v>
      </c>
      <c r="B211" s="5" t="s">
        <v>25</v>
      </c>
      <c r="C211" s="8" t="s">
        <v>4</v>
      </c>
      <c r="D211" s="9" t="str">
        <f>HYPERLINK("http://hl7.org/fhir/stu3/datatypes.html#codeableconcept","CodeableConcept")</f>
        <v>CodeableConcept</v>
      </c>
      <c r="E211" s="6" t="s">
        <v>205</v>
      </c>
    </row>
    <row r="212" ht="15.75" customHeight="1">
      <c r="A212" s="7" t="s">
        <v>41</v>
      </c>
      <c r="B212" s="5" t="s">
        <v>25</v>
      </c>
      <c r="C212" s="8" t="s">
        <v>4</v>
      </c>
      <c r="D212" s="9" t="str">
        <f>HYPERLINK("http://hl7.org/fhir/stu3/datatypes.html#coding","Coding")</f>
        <v>Coding</v>
      </c>
      <c r="E212" s="6" t="s">
        <v>42</v>
      </c>
    </row>
    <row r="213" ht="15.75" customHeight="1">
      <c r="A213" s="7" t="s">
        <v>43</v>
      </c>
      <c r="B213" s="5" t="s">
        <v>14</v>
      </c>
      <c r="C213" s="8" t="s">
        <v>4</v>
      </c>
      <c r="D213" s="9" t="str">
        <f>HYPERLINK("http://hl7.org/fhir/stu3/datatypes.html#uri","Uri")</f>
        <v>Uri</v>
      </c>
      <c r="E213" s="6" t="s">
        <v>44</v>
      </c>
    </row>
    <row r="214" ht="15.75" customHeight="1">
      <c r="A214" s="7" t="s">
        <v>45</v>
      </c>
      <c r="B214" s="5" t="s">
        <v>14</v>
      </c>
      <c r="C214" s="8" t="s">
        <v>4</v>
      </c>
      <c r="D214" s="9" t="str">
        <f>HYPERLINK("http://hl7.org/fhir/stu3/datatypes.html#string","String")</f>
        <v>String</v>
      </c>
      <c r="E214" s="6" t="s">
        <v>46</v>
      </c>
    </row>
    <row r="215" ht="15.75" customHeight="1">
      <c r="A215" s="7" t="s">
        <v>47</v>
      </c>
      <c r="B215" s="5" t="s">
        <v>14</v>
      </c>
      <c r="C215" s="8" t="s">
        <v>4</v>
      </c>
      <c r="D215" s="9" t="str">
        <f>HYPERLINK("http://hl7.org/fhir/stu3/datatypes.html#code","Code")</f>
        <v>Code</v>
      </c>
      <c r="E215" s="6" t="s">
        <v>48</v>
      </c>
    </row>
    <row r="216" ht="15.75" customHeight="1">
      <c r="A216" s="7" t="s">
        <v>49</v>
      </c>
      <c r="B216" s="5" t="s">
        <v>14</v>
      </c>
      <c r="C216" s="8" t="s">
        <v>4</v>
      </c>
      <c r="D216" s="9" t="str">
        <f>HYPERLINK("http://hl7.org/fhir/stu3/datatypes.html#string","String")</f>
        <v>String</v>
      </c>
      <c r="E216" s="6" t="s">
        <v>50</v>
      </c>
    </row>
    <row r="217" ht="15.75" customHeight="1">
      <c r="A217" s="7" t="s">
        <v>51</v>
      </c>
      <c r="B217" s="5" t="s">
        <v>14</v>
      </c>
      <c r="C217" s="8" t="s">
        <v>4</v>
      </c>
      <c r="D217" s="9" t="str">
        <f>HYPERLINK("http://hl7.org/fhir/stu3/datatypes.html#boolean","Boolean")</f>
        <v>Boolean</v>
      </c>
      <c r="E217" s="6" t="s">
        <v>52</v>
      </c>
    </row>
    <row r="218" ht="15.75" customHeight="1">
      <c r="A218" s="7" t="s">
        <v>53</v>
      </c>
      <c r="B218" s="5" t="s">
        <v>14</v>
      </c>
      <c r="C218" s="8" t="s">
        <v>4</v>
      </c>
      <c r="D218" s="9" t="str">
        <f>HYPERLINK("http://hl7.org/fhir/stu3/datatypes.html#string","String")</f>
        <v>String</v>
      </c>
      <c r="E218" s="6" t="s">
        <v>54</v>
      </c>
    </row>
    <row r="219" ht="15.75" customHeight="1">
      <c r="A219" s="7" t="s">
        <v>206</v>
      </c>
      <c r="B219" s="5" t="s">
        <v>25</v>
      </c>
      <c r="C219" s="8" t="s">
        <v>4</v>
      </c>
      <c r="D219" s="9" t="str">
        <f>HYPERLINK("http://hl7.org/fhir/stu3/datatypes.html#codeableconcept","CodeableConcept")</f>
        <v>CodeableConcept</v>
      </c>
      <c r="E219" s="6" t="s">
        <v>207</v>
      </c>
    </row>
    <row r="220" ht="15.75" customHeight="1">
      <c r="A220" s="7" t="s">
        <v>41</v>
      </c>
      <c r="B220" s="5" t="s">
        <v>25</v>
      </c>
      <c r="C220" s="8" t="s">
        <v>4</v>
      </c>
      <c r="D220" s="9" t="str">
        <f>HYPERLINK("http://hl7.org/fhir/stu3/datatypes.html#coding","Coding")</f>
        <v>Coding</v>
      </c>
      <c r="E220" s="6" t="s">
        <v>42</v>
      </c>
    </row>
    <row r="221" ht="15.75" customHeight="1">
      <c r="A221" s="7" t="s">
        <v>43</v>
      </c>
      <c r="B221" s="5" t="s">
        <v>14</v>
      </c>
      <c r="C221" s="8" t="s">
        <v>4</v>
      </c>
      <c r="D221" s="9" t="str">
        <f>HYPERLINK("http://hl7.org/fhir/stu3/datatypes.html#uri","Uri")</f>
        <v>Uri</v>
      </c>
      <c r="E221" s="6" t="s">
        <v>44</v>
      </c>
    </row>
    <row r="222" ht="15.75" customHeight="1">
      <c r="A222" s="7" t="s">
        <v>45</v>
      </c>
      <c r="B222" s="5" t="s">
        <v>14</v>
      </c>
      <c r="C222" s="8" t="s">
        <v>4</v>
      </c>
      <c r="D222" s="9" t="str">
        <f>HYPERLINK("http://hl7.org/fhir/stu3/datatypes.html#string","String")</f>
        <v>String</v>
      </c>
      <c r="E222" s="6" t="s">
        <v>46</v>
      </c>
    </row>
    <row r="223" ht="15.75" customHeight="1">
      <c r="A223" s="7" t="s">
        <v>47</v>
      </c>
      <c r="B223" s="5" t="s">
        <v>14</v>
      </c>
      <c r="C223" s="8" t="s">
        <v>4</v>
      </c>
      <c r="D223" s="9" t="str">
        <f>HYPERLINK("http://hl7.org/fhir/stu3/datatypes.html#code","Code")</f>
        <v>Code</v>
      </c>
      <c r="E223" s="6" t="s">
        <v>48</v>
      </c>
    </row>
    <row r="224" ht="15.75" customHeight="1">
      <c r="A224" s="7" t="s">
        <v>49</v>
      </c>
      <c r="B224" s="5" t="s">
        <v>14</v>
      </c>
      <c r="C224" s="8" t="s">
        <v>4</v>
      </c>
      <c r="D224" s="9" t="str">
        <f>HYPERLINK("http://hl7.org/fhir/stu3/datatypes.html#string","String")</f>
        <v>String</v>
      </c>
      <c r="E224" s="6" t="s">
        <v>50</v>
      </c>
    </row>
    <row r="225" ht="15.75" customHeight="1">
      <c r="A225" s="7" t="s">
        <v>51</v>
      </c>
      <c r="B225" s="5" t="s">
        <v>14</v>
      </c>
      <c r="C225" s="8" t="s">
        <v>4</v>
      </c>
      <c r="D225" s="9" t="str">
        <f>HYPERLINK("http://hl7.org/fhir/stu3/datatypes.html#boolean","Boolean")</f>
        <v>Boolean</v>
      </c>
      <c r="E225" s="6" t="s">
        <v>52</v>
      </c>
    </row>
    <row r="226" ht="15.75" customHeight="1">
      <c r="A226" s="7" t="s">
        <v>53</v>
      </c>
      <c r="B226" s="5" t="s">
        <v>14</v>
      </c>
      <c r="C226" s="8" t="s">
        <v>4</v>
      </c>
      <c r="D226" s="9" t="str">
        <f>HYPERLINK("http://hl7.org/fhir/stu3/datatypes.html#string","String")</f>
        <v>String</v>
      </c>
      <c r="E226" s="6" t="s">
        <v>54</v>
      </c>
    </row>
    <row r="227" ht="15.75" customHeight="1">
      <c r="A227" s="7" t="s">
        <v>208</v>
      </c>
      <c r="B227" s="5" t="s">
        <v>14</v>
      </c>
      <c r="C227" s="8" t="s">
        <v>4</v>
      </c>
      <c r="D227" s="15" t="str">
        <f>HYPERLINK("http://hl7.org/fhir/stu3/references.html","Reference")</f>
        <v>Reference</v>
      </c>
      <c r="E227" s="6" t="s">
        <v>209</v>
      </c>
    </row>
    <row r="228" ht="15.75" customHeight="1">
      <c r="A228" s="7"/>
      <c r="B228" s="5"/>
      <c r="C228" s="8" t="s">
        <v>4</v>
      </c>
      <c r="D228" s="11" t="str">
        <f>HYPERLINK("https://fhir.hl7.org.uk/STU3/StructureDefinition/CareConnect-Location-1","CareConnect-Location-1")</f>
        <v>CareConnect-Location-1</v>
      </c>
      <c r="E228" s="6"/>
    </row>
    <row r="229" ht="15.75" customHeight="1">
      <c r="A229" s="7" t="s">
        <v>68</v>
      </c>
      <c r="B229" s="5" t="s">
        <v>14</v>
      </c>
      <c r="C229" s="8" t="s">
        <v>4</v>
      </c>
      <c r="D229" s="9" t="str">
        <f>HYPERLINK("http://hl7.org/fhir/stu3/datatypes.html#string","String")</f>
        <v>String</v>
      </c>
      <c r="E229" s="6" t="s">
        <v>69</v>
      </c>
    </row>
    <row r="230" ht="15.75" customHeight="1">
      <c r="A230" s="7" t="s">
        <v>70</v>
      </c>
      <c r="B230" s="5" t="s">
        <v>14</v>
      </c>
      <c r="C230" s="8" t="s">
        <v>4</v>
      </c>
      <c r="D230" s="9" t="str">
        <f>HYPERLINK("http://hl7.org/fhir/stu3/datatypes.html#identifier","Identifier")</f>
        <v>Identifier</v>
      </c>
      <c r="E230" s="6" t="s">
        <v>71</v>
      </c>
    </row>
    <row r="231" ht="15.75" customHeight="1">
      <c r="A231" s="7" t="s">
        <v>72</v>
      </c>
      <c r="B231" s="5" t="s">
        <v>14</v>
      </c>
      <c r="C231" s="8" t="s">
        <v>4</v>
      </c>
      <c r="D231" s="9" t="str">
        <f>HYPERLINK("http://hl7.org/fhir/stu3/datatypes.html#string","String")</f>
        <v>String</v>
      </c>
      <c r="E231" s="6" t="s">
        <v>73</v>
      </c>
    </row>
    <row r="232" ht="15.75" customHeight="1">
      <c r="A232" s="7" t="s">
        <v>210</v>
      </c>
      <c r="B232" s="5" t="s">
        <v>14</v>
      </c>
      <c r="C232" s="8" t="s">
        <v>4</v>
      </c>
      <c r="D232" s="9" t="str">
        <f>HYPERLINK("http://hl7.org/fhir/stu3/datatypes.html#codeableconcept","CodeableConcept")</f>
        <v>CodeableConcept</v>
      </c>
      <c r="E232" s="6" t="s">
        <v>211</v>
      </c>
    </row>
    <row r="233" ht="15.75" customHeight="1">
      <c r="A233" s="7" t="s">
        <v>41</v>
      </c>
      <c r="B233" s="5" t="s">
        <v>25</v>
      </c>
      <c r="C233" s="8" t="s">
        <v>4</v>
      </c>
      <c r="D233" s="9" t="str">
        <f>HYPERLINK("http://hl7.org/fhir/stu3/datatypes.html#coding","Coding")</f>
        <v>Coding</v>
      </c>
      <c r="E233" s="6" t="s">
        <v>42</v>
      </c>
    </row>
    <row r="234" ht="15.75" customHeight="1">
      <c r="A234" s="7" t="s">
        <v>43</v>
      </c>
      <c r="B234" s="5" t="s">
        <v>14</v>
      </c>
      <c r="C234" s="8" t="s">
        <v>4</v>
      </c>
      <c r="D234" s="9" t="str">
        <f>HYPERLINK("http://hl7.org/fhir/stu3/datatypes.html#uri","Uri")</f>
        <v>Uri</v>
      </c>
      <c r="E234" s="6" t="s">
        <v>44</v>
      </c>
    </row>
    <row r="235" ht="15.75" customHeight="1">
      <c r="A235" s="7" t="s">
        <v>45</v>
      </c>
      <c r="B235" s="5" t="s">
        <v>14</v>
      </c>
      <c r="C235" s="8" t="s">
        <v>4</v>
      </c>
      <c r="D235" s="9" t="str">
        <f>HYPERLINK("http://hl7.org/fhir/stu3/datatypes.html#string","String")</f>
        <v>String</v>
      </c>
      <c r="E235" s="6" t="s">
        <v>46</v>
      </c>
    </row>
    <row r="236" ht="15.75" customHeight="1">
      <c r="A236" s="7" t="s">
        <v>47</v>
      </c>
      <c r="B236" s="5" t="s">
        <v>14</v>
      </c>
      <c r="C236" s="8" t="s">
        <v>4</v>
      </c>
      <c r="D236" s="9" t="str">
        <f>HYPERLINK("http://hl7.org/fhir/stu3/datatypes.html#code","Code")</f>
        <v>Code</v>
      </c>
      <c r="E236" s="6" t="s">
        <v>48</v>
      </c>
    </row>
    <row r="237" ht="15.75" customHeight="1">
      <c r="A237" s="7" t="s">
        <v>49</v>
      </c>
      <c r="B237" s="5" t="s">
        <v>14</v>
      </c>
      <c r="C237" s="8" t="s">
        <v>4</v>
      </c>
      <c r="D237" s="9" t="str">
        <f>HYPERLINK("http://hl7.org/fhir/stu3/datatypes.html#string","String")</f>
        <v>String</v>
      </c>
      <c r="E237" s="6" t="s">
        <v>50</v>
      </c>
    </row>
    <row r="238" ht="15.75" customHeight="1">
      <c r="A238" s="7" t="s">
        <v>51</v>
      </c>
      <c r="B238" s="5" t="s">
        <v>14</v>
      </c>
      <c r="C238" s="8" t="s">
        <v>4</v>
      </c>
      <c r="D238" s="9" t="str">
        <f>HYPERLINK("http://hl7.org/fhir/stu3/datatypes.html#boolean","Boolean")</f>
        <v>Boolean</v>
      </c>
      <c r="E238" s="6" t="s">
        <v>52</v>
      </c>
    </row>
    <row r="239" ht="15.75" customHeight="1">
      <c r="A239" s="7" t="s">
        <v>53</v>
      </c>
      <c r="B239" s="5" t="s">
        <v>14</v>
      </c>
      <c r="C239" s="8" t="s">
        <v>4</v>
      </c>
      <c r="D239" s="9" t="str">
        <f>HYPERLINK("http://hl7.org/fhir/stu3/datatypes.html#string","String")</f>
        <v>String</v>
      </c>
      <c r="E239" s="6" t="s">
        <v>54</v>
      </c>
    </row>
    <row r="240" ht="15.75" customHeight="1">
      <c r="A240" s="7" t="s">
        <v>212</v>
      </c>
      <c r="B240" s="5" t="s">
        <v>14</v>
      </c>
      <c r="C240" s="8" t="s">
        <v>2</v>
      </c>
      <c r="D240" s="9" t="str">
        <f>HYPERLINK("http://hl7.org/fhir/stu3/backboneelement.html","BackboneElement")</f>
        <v>BackboneElement</v>
      </c>
      <c r="E240" s="6" t="s">
        <v>213</v>
      </c>
    </row>
    <row r="241" ht="15.75" customHeight="1">
      <c r="A241" s="7" t="s">
        <v>78</v>
      </c>
      <c r="B241" s="5" t="s">
        <v>25</v>
      </c>
      <c r="C241" s="8" t="s">
        <v>4</v>
      </c>
      <c r="D241" s="9" t="str">
        <f>HYPERLINK("http://hl7.org/fhir/stu3/extensibility.html#Extension","Extension")</f>
        <v>Extension</v>
      </c>
      <c r="E241" s="6" t="s">
        <v>79</v>
      </c>
    </row>
    <row r="242" ht="15.75" customHeight="1">
      <c r="A242" s="7" t="s">
        <v>214</v>
      </c>
      <c r="B242" s="5" t="s">
        <v>56</v>
      </c>
      <c r="C242" s="8" t="s">
        <v>1</v>
      </c>
      <c r="D242" s="15" t="str">
        <f>HYPERLINK("http://hl7.org/fhir/stu3/references.html","Reference")</f>
        <v>Reference</v>
      </c>
      <c r="E242" s="6" t="s">
        <v>215</v>
      </c>
    </row>
    <row r="243" ht="15.75" customHeight="1">
      <c r="A243" s="7"/>
      <c r="B243" s="5"/>
      <c r="C243" s="8" t="s">
        <v>1</v>
      </c>
      <c r="D243" s="11" t="str">
        <f>HYPERLINK("https://fhir.hl7.org.uk/STU3/StructureDefinition/CareConnect-Location-1","CareConnect-Location-1")</f>
        <v>CareConnect-Location-1</v>
      </c>
      <c r="E243" s="14" t="s">
        <v>216</v>
      </c>
    </row>
    <row r="244" ht="15.75" customHeight="1">
      <c r="A244" s="7" t="s">
        <v>68</v>
      </c>
      <c r="B244" s="5" t="s">
        <v>56</v>
      </c>
      <c r="C244" s="8" t="s">
        <v>1</v>
      </c>
      <c r="D244" s="9" t="str">
        <f>HYPERLINK("http://hl7.org/fhir/stu3/datatypes.html#string","String")</f>
        <v>String</v>
      </c>
      <c r="E244" s="14" t="s">
        <v>217</v>
      </c>
    </row>
    <row r="245" ht="15.75" customHeight="1">
      <c r="A245" s="7" t="s">
        <v>70</v>
      </c>
      <c r="B245" s="5" t="s">
        <v>14</v>
      </c>
      <c r="C245" s="8" t="s">
        <v>4</v>
      </c>
      <c r="D245" s="9" t="str">
        <f>HYPERLINK("http://hl7.org/fhir/stu3/datatypes.html#identifier","Identifier")</f>
        <v>Identifier</v>
      </c>
      <c r="E245" s="6" t="s">
        <v>71</v>
      </c>
    </row>
    <row r="246" ht="15.75" customHeight="1">
      <c r="A246" s="7" t="s">
        <v>72</v>
      </c>
      <c r="B246" s="5" t="s">
        <v>14</v>
      </c>
      <c r="C246" s="8" t="s">
        <v>4</v>
      </c>
      <c r="D246" s="9" t="str">
        <f>HYPERLINK("http://hl7.org/fhir/stu3/datatypes.html#string","String")</f>
        <v>String</v>
      </c>
      <c r="E246" s="6" t="s">
        <v>73</v>
      </c>
    </row>
    <row r="247" ht="15.75" customHeight="1">
      <c r="A247" s="7" t="s">
        <v>80</v>
      </c>
      <c r="B247" s="5" t="s">
        <v>14</v>
      </c>
      <c r="C247" s="8" t="s">
        <v>4</v>
      </c>
      <c r="D247" s="9" t="str">
        <f>HYPERLINK("http://hl7.org/fhir/stu3/datatypes.html#code","Code")</f>
        <v>Code</v>
      </c>
      <c r="E247" s="6" t="s">
        <v>218</v>
      </c>
    </row>
    <row r="248" ht="15.75" customHeight="1">
      <c r="A248" s="7" t="s">
        <v>60</v>
      </c>
      <c r="B248" s="5" t="s">
        <v>14</v>
      </c>
      <c r="C248" s="8" t="s">
        <v>4</v>
      </c>
      <c r="D248" s="9" t="str">
        <f>HYPERLINK("http://hl7.org/fhir/stu3/datatypes.html#period","Period")</f>
        <v>Period</v>
      </c>
      <c r="E248" s="6" t="s">
        <v>219</v>
      </c>
    </row>
    <row r="249" ht="15.75" customHeight="1">
      <c r="A249" s="7" t="s">
        <v>62</v>
      </c>
      <c r="B249" s="5" t="s">
        <v>14</v>
      </c>
      <c r="C249" s="8" t="s">
        <v>4</v>
      </c>
      <c r="D249" s="9" t="str">
        <f t="shared" ref="D249:D250" si="10">HYPERLINK("http://hl7.org/fhir/stu3/datatypes.html#datetime","dateTime")</f>
        <v>dateTime</v>
      </c>
      <c r="E249" s="6" t="s">
        <v>63</v>
      </c>
    </row>
    <row r="250" ht="15.75" customHeight="1">
      <c r="A250" s="7" t="s">
        <v>64</v>
      </c>
      <c r="B250" s="5" t="s">
        <v>14</v>
      </c>
      <c r="C250" s="8" t="s">
        <v>4</v>
      </c>
      <c r="D250" s="9" t="str">
        <f t="shared" si="10"/>
        <v>dateTime</v>
      </c>
      <c r="E250" s="6" t="s">
        <v>65</v>
      </c>
    </row>
    <row r="251" ht="15.75" customHeight="1">
      <c r="A251" s="7" t="s">
        <v>220</v>
      </c>
      <c r="B251" s="5" t="s">
        <v>14</v>
      </c>
      <c r="C251" s="8" t="s">
        <v>4</v>
      </c>
      <c r="D251" s="15" t="str">
        <f>HYPERLINK("http://hl7.org/fhir/stu3/references.html","Reference")</f>
        <v>Reference</v>
      </c>
      <c r="E251" s="6" t="s">
        <v>221</v>
      </c>
    </row>
    <row r="252" ht="15.75" customHeight="1">
      <c r="A252" s="7"/>
      <c r="B252" s="5"/>
      <c r="C252" s="8" t="s">
        <v>4</v>
      </c>
      <c r="D252" s="11" t="str">
        <f>HYPERLINK("https://fhir.hl7.org.uk/STU3/StructureDefinition/CareConnect-Organization-1","CareConnect-Organization-1")</f>
        <v>CareConnect-Organization-1</v>
      </c>
      <c r="E252" s="6"/>
    </row>
    <row r="253" ht="15.75" customHeight="1">
      <c r="A253" s="7" t="s">
        <v>111</v>
      </c>
      <c r="B253" s="5" t="s">
        <v>14</v>
      </c>
      <c r="C253" s="8" t="s">
        <v>4</v>
      </c>
      <c r="D253" s="9" t="str">
        <f>HYPERLINK("http://hl7.org/fhir/stu3/datatypes.html#string","String")</f>
        <v>String</v>
      </c>
      <c r="E253" s="6" t="s">
        <v>69</v>
      </c>
    </row>
    <row r="254" ht="15.75" customHeight="1">
      <c r="A254" s="7" t="s">
        <v>112</v>
      </c>
      <c r="B254" s="5" t="s">
        <v>14</v>
      </c>
      <c r="C254" s="8" t="s">
        <v>4</v>
      </c>
      <c r="D254" s="9" t="str">
        <f>HYPERLINK("http://hl7.org/fhir/stu3/datatypes.html#identifier","Identifier")</f>
        <v>Identifier</v>
      </c>
      <c r="E254" s="6" t="s">
        <v>71</v>
      </c>
    </row>
    <row r="255" ht="15.75" customHeight="1">
      <c r="A255" s="7" t="s">
        <v>87</v>
      </c>
      <c r="B255" s="5" t="s">
        <v>14</v>
      </c>
      <c r="C255" s="8" t="s">
        <v>4</v>
      </c>
      <c r="D255" s="9" t="str">
        <f>HYPERLINK("http://hl7.org/fhir/stu3/datatypes.html#string","String")</f>
        <v>String</v>
      </c>
      <c r="E255" s="6" t="s">
        <v>73</v>
      </c>
    </row>
    <row r="256" ht="15.75" customHeight="1">
      <c r="A256" s="7" t="s">
        <v>222</v>
      </c>
      <c r="B256" s="5" t="s">
        <v>14</v>
      </c>
      <c r="C256" s="8" t="s">
        <v>4</v>
      </c>
      <c r="D256" s="15" t="str">
        <f>HYPERLINK("http://hl7.org/fhir/stu3/references.html","Reference")</f>
        <v>Reference</v>
      </c>
      <c r="E256" s="6" t="s">
        <v>223</v>
      </c>
    </row>
    <row r="257" ht="15.75" customHeight="1">
      <c r="A257" s="7"/>
      <c r="B257" s="5"/>
      <c r="C257" s="8" t="s">
        <v>4</v>
      </c>
      <c r="D257" s="11" t="str">
        <f>HYPERLINK("https://fhir.hl7.org.uk/STU3/StructureDefinition/CareConnect-Encounter-1","CareConnect-Encounter-1")</f>
        <v>CareConnect-Encounter-1</v>
      </c>
      <c r="E257" s="6"/>
    </row>
    <row r="258" ht="15.75" customHeight="1">
      <c r="A258" s="7" t="s">
        <v>111</v>
      </c>
      <c r="B258" s="5" t="s">
        <v>14</v>
      </c>
      <c r="C258" s="8" t="s">
        <v>4</v>
      </c>
      <c r="D258" s="9" t="str">
        <f>HYPERLINK("http://hl7.org/fhir/stu3/datatypes.html#string","String")</f>
        <v>String</v>
      </c>
      <c r="E258" s="6" t="s">
        <v>69</v>
      </c>
    </row>
    <row r="259" ht="15.75" customHeight="1">
      <c r="A259" s="7" t="s">
        <v>112</v>
      </c>
      <c r="B259" s="5" t="s">
        <v>14</v>
      </c>
      <c r="C259" s="8" t="s">
        <v>4</v>
      </c>
      <c r="D259" s="9" t="str">
        <f>HYPERLINK("http://hl7.org/fhir/stu3/datatypes.html#identifier","Identifier")</f>
        <v>Identifier</v>
      </c>
      <c r="E259" s="6" t="s">
        <v>71</v>
      </c>
    </row>
    <row r="260" ht="15.75" customHeight="1">
      <c r="A260" s="7" t="s">
        <v>87</v>
      </c>
      <c r="B260" s="5" t="s">
        <v>14</v>
      </c>
      <c r="C260" s="8" t="s">
        <v>4</v>
      </c>
      <c r="D260" s="9" t="str">
        <f>HYPERLINK("http://hl7.org/fhir/stu3/datatypes.html#string","String")</f>
        <v>String</v>
      </c>
      <c r="E260" s="6" t="s">
        <v>73</v>
      </c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E$260"/>
  <conditionalFormatting sqref="C3:C260">
    <cfRule type="containsText" dxfId="0" priority="1" operator="containsText" text="Select">
      <formula>NOT(ISERROR(SEARCH(("Select"),(C3))))</formula>
    </cfRule>
  </conditionalFormatting>
  <dataValidations>
    <dataValidation type="list" allowBlank="1" sqref="C3:C260">
      <formula1>Functions!$A$1:$A$5</formula1>
    </dataValidation>
  </dataValidations>
  <hyperlinks>
    <hyperlink r:id="rId1" location="Encounter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>
      <c r="A4" s="1" t="s">
        <v>3</v>
      </c>
    </row>
    <row r="5" ht="15.75" customHeight="1">
      <c r="A5" s="1" t="s">
        <v>4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