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\FHIR-Maternity-Record\Excel_profile_templates\"/>
    </mc:Choice>
  </mc:AlternateContent>
  <xr:revisionPtr revIDLastSave="0" documentId="13_ncr:1_{7C6218C4-DC4D-4722-8AED-326B78223D9A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CareConnect-Practitioner-1.1.0" sheetId="1" r:id="rId1"/>
    <sheet name="Functions" sheetId="2" r:id="rId2"/>
  </sheets>
  <definedNames>
    <definedName name="_xlnm._FilterDatabase" localSheetId="0" hidden="1">'CareConnect-Practitioner-1.1.0'!$A$2:$E$96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5" i="1" l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<sst xmlns="http://schemas.openxmlformats.org/spreadsheetml/2006/main" count="373" uniqueCount="157">
  <si>
    <t>Name</t>
  </si>
  <si>
    <t>Select</t>
  </si>
  <si>
    <t>Card.</t>
  </si>
  <si>
    <t>Conformance</t>
  </si>
  <si>
    <t>Mandatory</t>
  </si>
  <si>
    <t>Required</t>
  </si>
  <si>
    <t>Optional</t>
  </si>
  <si>
    <t>Not Used</t>
  </si>
  <si>
    <t>Type</t>
  </si>
  <si>
    <t>Description, Constraints and mapping for Implementation</t>
  </si>
  <si>
    <t>Practitioner</t>
  </si>
  <si>
    <t>​</t>
  </si>
  <si>
    <t>- id</t>
  </si>
  <si>
    <t>0..1</t>
  </si>
  <si>
    <t>Logical id of this artifact</t>
  </si>
  <si>
    <t>- meta</t>
  </si>
  <si>
    <t>- implicitRules</t>
  </si>
  <si>
    <t>A set of rules under which this content was created</t>
  </si>
  <si>
    <t>- language</t>
  </si>
  <si>
    <t>Language of the resource content
Binding (extensible): A human language. [Common Languages](http://hl7.org/fhir/stu3/valueset-languages.html)</t>
  </si>
  <si>
    <t>- text</t>
  </si>
  <si>
    <t>Text summary of the resource, for human interpretation</t>
  </si>
  <si>
    <t>- contained</t>
  </si>
  <si>
    <t>0..*</t>
  </si>
  <si>
    <t>Contained, inline Resources</t>
  </si>
  <si>
    <t>- extension (nhsCommunication)</t>
  </si>
  <si>
    <t xml:space="preserve">NHS communication preferences for a resource
Constraint (ext-1): Must have either extensions or value[x], not both
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</si>
  <si>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</si>
  <si>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</si>
  <si>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</si>
  <si>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A identifier for the person as this agent
Slicing: Discriminator: system, Ordering: false, Rules: Open at End</t>
  </si>
  <si>
    <t>- identifier (sdsUserID)</t>
  </si>
  <si>
    <t>- - use</t>
  </si>
  <si>
    <t>- - type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</si>
  <si>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</si>
  <si>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system</t>
  </si>
  <si>
    <t>1..1</t>
  </si>
  <si>
    <t>- - value</t>
  </si>
  <si>
    <t>The value that is unique
&lt;font color='red'&gt;This MUST contain the person's SDS user id&lt;/font&gt;</t>
  </si>
  <si>
    <t>- - period</t>
  </si>
  <si>
    <t>Time period when id is/was valid for use
Constraint (per-1): If present, start SHALL have a lower value than end</t>
  </si>
  <si>
    <t>- - assigner</t>
  </si>
  <si>
    <t>Organization that issued id (may be just text)
Constraint (ref-1): SHALL have a contained resource if a local reference is provided</t>
  </si>
  <si>
    <t>- identifier (sdsRoleProfileID)</t>
  </si>
  <si>
    <t>A identifier for the person as this agent</t>
  </si>
  <si>
    <t>usual : official : temp : secondary (If known)
Binding (required): Identifies the purpose for this identifier, if known. [IdentifierUse](http://hl7.org/fhir/stu3/valueset-identifier-use.html)</t>
  </si>
  <si>
    <t>The namespace for the identifier value
&lt;font color='red'&gt;The value attribute of the profile element MUST contain the value 'https://fhir.nhs.uk/Id/sds-role-profile-id'&lt;/font&gt;</t>
  </si>
  <si>
    <t>The value that is unique</t>
  </si>
  <si>
    <t>- active</t>
  </si>
  <si>
    <t>Whether this practitioner's record is in active use
Default Value: true</t>
  </si>
  <si>
    <t>- name</t>
  </si>
  <si>
    <t>usual : official : temp : nickname : anonymous : old : maiden
Binding (required): The use of a human name [NameUse](http://hl7.org/fhir/stu3/valueset-name-use.html)</t>
  </si>
  <si>
    <t>- - text</t>
  </si>
  <si>
    <t>Text representation of the full name</t>
  </si>
  <si>
    <t>- - family</t>
  </si>
  <si>
    <t>Family name (often called 'Surname')</t>
  </si>
  <si>
    <t>- - given</t>
  </si>
  <si>
    <t>Given names (not always 'first'). Includes middle names</t>
  </si>
  <si>
    <t>- - prefix</t>
  </si>
  <si>
    <t>Parts that come before the name</t>
  </si>
  <si>
    <t>- - suffix</t>
  </si>
  <si>
    <t>Parts that come after the name</t>
  </si>
  <si>
    <t>Time period when name was/is in use
Constraint (per-1): If present, start SHALL have a lower value than end</t>
  </si>
  <si>
    <t>- - - start</t>
  </si>
  <si>
    <t>Starting time with inclusive boundary</t>
  </si>
  <si>
    <t>- - - end</t>
  </si>
  <si>
    <t>End time with inclusive boundary, if not ongoing</t>
  </si>
  <si>
    <t>- telecom</t>
  </si>
  <si>
    <t>A contact detail for the practitioner (that apply to all roles)
Constraint (cpt-2): A system is required if a value is provided.</t>
  </si>
  <si>
    <t>phone : fax : email : pager : url : sms : other
Binding (required): Telecommunications form for contact point [ContactPointSystem](http://hl7.org/fhir/stu3/valueset-contact-point-system.html)</t>
  </si>
  <si>
    <t>The actual contact point details</t>
  </si>
  <si>
    <t>home : work : temp : old : mobile - purpose of this contact point
Binding (required): Use of contact point [ContactPointUse](http://hl7.org/fhir/stu3/valueset-contact-point-use.html)</t>
  </si>
  <si>
    <t>- - rank</t>
  </si>
  <si>
    <t>Specify preferred order of use (1 = highest)</t>
  </si>
  <si>
    <t>Time period when the contact point was/is in use
Constraint (per-1): If present, start SHALL have a lower value than end</t>
  </si>
  <si>
    <t>- address</t>
  </si>
  <si>
    <t>Address(es) of the practitioner that are not role specific (typically home address)</t>
  </si>
  <si>
    <t>home : work : temp : old - purpose of this address
Binding (required): The use of an address [AddressUse](http://hl7.org/fhir/stu3/valueset-address-use.html)</t>
  </si>
  <si>
    <t>postal : physical : both
Binding (required): The type of an address (physical / postal) [AddressType](http://hl7.org/fhir/stu3/valueset-address-type.html)</t>
  </si>
  <si>
    <t>Text representation of the address</t>
  </si>
  <si>
    <t>- - line</t>
  </si>
  <si>
    <t>Street name, number, direction &amp; P.O. Box etc.</t>
  </si>
  <si>
    <t>- - city</t>
  </si>
  <si>
    <t>Name of city, town etc.</t>
  </si>
  <si>
    <t>- - district</t>
  </si>
  <si>
    <t>District name (aka county)</t>
  </si>
  <si>
    <t>- - state</t>
  </si>
  <si>
    <t>Sub-unit of country (abbreviations ok)</t>
  </si>
  <si>
    <t>- - postalCode</t>
  </si>
  <si>
    <t>Postal code for area</t>
  </si>
  <si>
    <t>- - country</t>
  </si>
  <si>
    <t>Country (e.g. can be ISO 3166 2 or 3 letter code)</t>
  </si>
  <si>
    <t>Time period when address was/is in use
Constraint (per-1): If present, start SHALL have a lower value than end</t>
  </si>
  <si>
    <t>- gender</t>
  </si>
  <si>
    <t>male : female : other : unknown
Binding (required): The gender of a person used for administrative purposes. [CareConnect-AdministrativeGender-1](https://fhir.hl7.org.uk/STU3/ValueSet/CareConnect-AdministrativeGender-1)</t>
  </si>
  <si>
    <t>- birthDate</t>
  </si>
  <si>
    <t>The date on which the practitioner was born</t>
  </si>
  <si>
    <t>- photo</t>
  </si>
  <si>
    <t>Image of the person
Constraint (att-1): It the Attachment has data, it SHALL have a contentType</t>
  </si>
  <si>
    <t>- - contentType</t>
  </si>
  <si>
    <t>Mime type of the content, with charset etc.
Binding (required): The mime type of an attachment. Any valid mime type is allowed. [Mime Type](http://www.rfc-editor.org/bcp/bcp13.txt)</t>
  </si>
  <si>
    <t>- - language</t>
  </si>
  <si>
    <t>Human language of the content (BCP-47)
Binding (extensible): A human language. [Common Languages](http://hl7.org/fhir/stu3/valueset-languages.html)</t>
  </si>
  <si>
    <t>- - data</t>
  </si>
  <si>
    <t>Data inline, base64ed</t>
  </si>
  <si>
    <t>- - url</t>
  </si>
  <si>
    <t>Uri where the data can be found</t>
  </si>
  <si>
    <t>- - size</t>
  </si>
  <si>
    <t>Number of bytes of content (if url provided)</t>
  </si>
  <si>
    <t>- - hash</t>
  </si>
  <si>
    <t>Hash of the data (sha-1, base64ed)</t>
  </si>
  <si>
    <t>- - title</t>
  </si>
  <si>
    <t>Label to display in place of the data</t>
  </si>
  <si>
    <t>- - creation</t>
  </si>
  <si>
    <t>Date attachment was first created</t>
  </si>
  <si>
    <t>- qualification</t>
  </si>
  <si>
    <t>Qualifications obtained by training and certification</t>
  </si>
  <si>
    <t>- - modifierExtension</t>
  </si>
  <si>
    <t>Extensions that cannot be ignored
Constraint (ext-1): Must have either extensions or value[x], not both</t>
  </si>
  <si>
    <t>- - identifier</t>
  </si>
  <si>
    <t>An identifier for this qualification for the practitioner</t>
  </si>
  <si>
    <t>- - - use</t>
  </si>
  <si>
    <t>- - - type</t>
  </si>
  <si>
    <t>- - - system</t>
  </si>
  <si>
    <t>The namespace for the identifier value</t>
  </si>
  <si>
    <t>- - - value</t>
  </si>
  <si>
    <t>- - - period</t>
  </si>
  <si>
    <t>- - - assigner</t>
  </si>
  <si>
    <t>- - code</t>
  </si>
  <si>
    <t>Coded representation of the qualification
Binding (example): Specific qualification the practitioner has to provide a service [v2 table 0360, Version 2.7](http://hl7.org/fhir/ValueSet/v2-2.7-0360)</t>
  </si>
  <si>
    <t>- - - 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</si>
  <si>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</si>
  <si>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</si>
  <si>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</si>
  <si>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</si>
  <si>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</si>
  <si>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</si>
  <si>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</si>
  <si>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</si>
  <si>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</si>
  <si>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</si>
  <si>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</si>
  <si>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</si>
  <si>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</si>
  <si>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Period during which the qualification is valid
Constraint (per-1): If present, start SHALL have a lower value than end</t>
  </si>
  <si>
    <t>- - issuer</t>
  </si>
  <si>
    <t>Organization that regulates and issues the qualification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</si>
  <si>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</si>
  <si>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</si>
  <si>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</si>
  <si>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</si>
  <si>
    <t>Metadata about the resource
&lt;font color='red'&gt;The value attribute of the profile element MUST contain the value 'https://fhir.hl7.org.uk/STU3/StructureDefinition/CareConnect-Practitioner-1'&lt;/font&gt;</t>
  </si>
  <si>
    <t>The name(s) associated with the practitioner
&lt;font color='red'&gt;&lt;b&gt;Mapping to Maternity data item='Professional Name'&lt;/b&gt;&lt;/font&gt;</t>
  </si>
  <si>
    <t xml:space="preserve">A identifier for the person as this agent
</t>
  </si>
  <si>
    <t xml:space="preserve">usual : official : temp : secondary (If known)
Binding (required): Identifies the purpose for this identifier, if known. [IdentifierUse](http://hl7.org/fhir/stu3/valueset-identifier-use.html)
</t>
  </si>
  <si>
    <t xml:space="preserve">The namespace for the identifier value
&lt;font color='red'&gt;The value attribute of the profile element MUST contain the value 'https://fhir.nhs.uk/Id/sds-user-id'&lt;/font&gt;
</t>
  </si>
  <si>
    <t xml:space="preserve">A person with a formal responsibility in the provisioning of healthcare or related services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</si>
</sst>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8"/>
      <color rgb="FF333333"/>
      <name val="Helvetica Neue"/>
    </font>
    <font>
      <sz val="10"/>
      <name val="Arial"/>
    </font>
    <font>
      <b/>
      <sz val="8"/>
      <color rgb="FF333333"/>
      <name val="Arial"/>
    </font>
    <font>
      <u/>
      <sz val="8"/>
      <color rgb="FF333333"/>
      <name val="Helvetica Neue"/>
    </font>
    <font>
      <sz val="8"/>
      <color rgb="FF333333"/>
      <name val="Helvetica Neue"/>
    </font>
    <font>
      <sz val="8"/>
      <color rgb="FF474747"/>
      <name val="Helvetica Neue"/>
    </font>
    <font>
      <sz val="8"/>
      <color rgb="FF333333"/>
      <name val="Arial"/>
    </font>
    <font>
      <sz val="8"/>
      <color rgb="FF005EB8"/>
      <name val="Arial"/>
    </font>
    <font>
      <u/>
      <sz val="8"/>
      <color rgb="FF005EB8"/>
      <name val="Helvetica Neue"/>
    </font>
    <font>
      <sz val="8"/>
      <color rgb="FF474747"/>
      <name val="Inherit"/>
    </font>
    <font>
      <u/>
      <sz val="8"/>
      <color rgb="FF005EB8"/>
      <name val="Arial"/>
    </font>
    <font>
      <u/>
      <sz val="8"/>
      <color rgb="FF005EB8"/>
      <name val="Arial"/>
    </font>
    <font>
      <sz val="10"/>
      <color rgb="FF333333"/>
      <name val="Verdana"/>
    </font>
    <font>
      <sz val="8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1" fillId="2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3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14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hir.hl7.org.uk/STU3/StructureDefinition/detai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4" sqref="E4"/>
    </sheetView>
  </sheetViews>
  <sheetFormatPr defaultColWidth="14.3984375" defaultRowHeight="15" customHeight="1"/>
  <cols>
    <col min="1" max="1" width="21" customWidth="1"/>
    <col min="2" max="4" width="14.3984375" customWidth="1"/>
    <col min="5" max="5" width="74.53125" customWidth="1"/>
    <col min="6" max="6" width="14.3984375" customWidth="1"/>
  </cols>
  <sheetData>
    <row r="1" spans="1:5" ht="15.75" customHeight="1">
      <c r="A1" s="1" t="s">
        <v>0</v>
      </c>
      <c r="B1" s="1" t="s">
        <v>2</v>
      </c>
      <c r="C1" s="3" t="s">
        <v>3</v>
      </c>
      <c r="D1" s="1" t="s">
        <v>8</v>
      </c>
      <c r="E1" s="3" t="s">
        <v>9</v>
      </c>
    </row>
    <row r="2" spans="1:5" ht="15.75" customHeight="1">
      <c r="A2" s="4" t="s">
        <v>10</v>
      </c>
      <c r="B2" s="5" t="s">
        <v>11</v>
      </c>
      <c r="C2" s="5"/>
      <c r="D2" s="5"/>
      <c r="E2" s="14" t="s">
        <v>156</v>
      </c>
    </row>
    <row r="3" spans="1:5" ht="15.75" customHeight="1">
      <c r="A3" s="6" t="s">
        <v>12</v>
      </c>
      <c r="B3" s="5" t="s">
        <v>13</v>
      </c>
      <c r="C3" s="7" t="s">
        <v>6</v>
      </c>
      <c r="D3" s="8" t="str">
        <f>HYPERLINK("http://hl7.org/fhir/stu3/datatypes.html#id","Id")</f>
        <v>Id</v>
      </c>
      <c r="E3" s="14" t="s">
        <v>14</v>
      </c>
    </row>
    <row r="4" spans="1:5" ht="15.75" customHeight="1">
      <c r="A4" s="6" t="s">
        <v>15</v>
      </c>
      <c r="B4" s="5" t="s">
        <v>13</v>
      </c>
      <c r="C4" s="7" t="s">
        <v>4</v>
      </c>
      <c r="D4" s="8" t="str">
        <f>HYPERLINK("http://hl7.org/fhir/stu3/resource.html#Meta","Meta")</f>
        <v>Meta</v>
      </c>
      <c r="E4" s="9" t="s">
        <v>151</v>
      </c>
    </row>
    <row r="5" spans="1:5" ht="15.75" customHeight="1">
      <c r="A5" s="6" t="s">
        <v>16</v>
      </c>
      <c r="B5" s="5" t="s">
        <v>13</v>
      </c>
      <c r="C5" s="7" t="s">
        <v>7</v>
      </c>
      <c r="D5" s="8" t="str">
        <f>HYPERLINK("http://hl7.org/fhir/stu3/datatypes.html#uri","Uri")</f>
        <v>Uri</v>
      </c>
      <c r="E5" s="14" t="s">
        <v>17</v>
      </c>
    </row>
    <row r="6" spans="1:5" ht="15.75" customHeight="1">
      <c r="A6" s="6" t="s">
        <v>18</v>
      </c>
      <c r="B6" s="5" t="s">
        <v>13</v>
      </c>
      <c r="C6" s="7" t="s">
        <v>7</v>
      </c>
      <c r="D6" s="8" t="str">
        <f>HYPERLINK("http://hl7.org/fhir/stu3/datatypes.html#code","Code")</f>
        <v>Code</v>
      </c>
      <c r="E6" s="11" t="s">
        <v>19</v>
      </c>
    </row>
    <row r="7" spans="1:5" ht="15.75" customHeight="1">
      <c r="A7" s="6" t="s">
        <v>20</v>
      </c>
      <c r="B7" s="5" t="s">
        <v>13</v>
      </c>
      <c r="C7" s="7" t="s">
        <v>7</v>
      </c>
      <c r="D7" s="8" t="str">
        <f>HYPERLINK("http://hl7.org/fhir/stu3/narrative.html#Narrative","Narrative")</f>
        <v>Narrative</v>
      </c>
      <c r="E7" s="14" t="s">
        <v>21</v>
      </c>
    </row>
    <row r="8" spans="1:5" ht="15.75" customHeight="1">
      <c r="A8" s="6" t="s">
        <v>22</v>
      </c>
      <c r="B8" s="5" t="s">
        <v>23</v>
      </c>
      <c r="C8" s="7" t="s">
        <v>7</v>
      </c>
      <c r="D8" s="8" t="str">
        <f>HYPERLINK("http://hl7.org/fhir/stu3/resource.html","Resource")</f>
        <v>Resource</v>
      </c>
      <c r="E8" s="14" t="s">
        <v>24</v>
      </c>
    </row>
    <row r="9" spans="1:5" ht="15.75" customHeight="1">
      <c r="A9" s="6" t="s">
        <v>25</v>
      </c>
      <c r="B9" s="5" t="s">
        <v>23</v>
      </c>
      <c r="C9" s="7" t="s">
        <v>7</v>
      </c>
      <c r="D9" s="8" t="str">
        <f>HYPERLINK("https://fhir.hl7.org.uk/STU3/StructureDefinition/Extension-CareConnect-NHSCommunication-1","Extension-CareConnect-NHSCommunication-1")</f>
        <v>Extension-CareConnect-NHSCommunication-1</v>
      </c>
      <c r="E9" s="17" t="s">
        <v>26</v>
      </c>
    </row>
    <row r="10" spans="1:5" ht="15.75" customHeight="1">
      <c r="A10" s="6" t="s">
        <v>27</v>
      </c>
      <c r="B10" s="5" t="s">
        <v>23</v>
      </c>
      <c r="C10" s="7" t="s">
        <v>7</v>
      </c>
      <c r="D10" s="8" t="str">
        <f>HYPERLINK("http://hl7.org/fhir/stu3/extensibility.html#Extension","Extension")</f>
        <v>Extension</v>
      </c>
      <c r="E10" s="14" t="s">
        <v>28</v>
      </c>
    </row>
    <row r="11" spans="1:5" ht="15.75" customHeight="1">
      <c r="A11" s="6" t="s">
        <v>29</v>
      </c>
      <c r="B11" s="5" t="s">
        <v>23</v>
      </c>
      <c r="C11" s="10" t="s">
        <v>7</v>
      </c>
      <c r="D11" s="8" t="str">
        <f t="shared" ref="D11:D12" si="0">HYPERLINK("http://hl7.org/fhir/stu3/datatypes.html#identifier","Identifier")</f>
        <v>Identifier</v>
      </c>
      <c r="E11" s="14" t="s">
        <v>30</v>
      </c>
    </row>
    <row r="12" spans="1:5" ht="15.75" customHeight="1">
      <c r="A12" s="6" t="s">
        <v>31</v>
      </c>
      <c r="B12" s="5" t="s">
        <v>13</v>
      </c>
      <c r="C12" s="10" t="s">
        <v>7</v>
      </c>
      <c r="D12" s="8" t="str">
        <f t="shared" si="0"/>
        <v>Identifier</v>
      </c>
      <c r="E12" s="14" t="s">
        <v>153</v>
      </c>
    </row>
    <row r="13" spans="1:5" ht="15.75" customHeight="1">
      <c r="A13" s="6" t="s">
        <v>32</v>
      </c>
      <c r="B13" s="5" t="s">
        <v>13</v>
      </c>
      <c r="C13" s="7" t="s">
        <v>7</v>
      </c>
      <c r="D13" s="8" t="str">
        <f>HYPERLINK("http://hl7.org/fhir/stu3/datatypes.html#code","Code")</f>
        <v>Code</v>
      </c>
      <c r="E13" s="11" t="s">
        <v>154</v>
      </c>
    </row>
    <row r="14" spans="1:5" ht="15.75" customHeight="1">
      <c r="A14" s="6" t="s">
        <v>33</v>
      </c>
      <c r="B14" s="5" t="s">
        <v>13</v>
      </c>
      <c r="C14" s="7" t="s">
        <v>7</v>
      </c>
      <c r="D14" s="8" t="str">
        <f>HYPERLINK("http://hl7.org/fhir/stu3/datatypes.html#codeableconcept","CodeableConcept")</f>
        <v>CodeableConcept</v>
      </c>
      <c r="E14" s="11" t="s">
        <v>34</v>
      </c>
    </row>
    <row r="15" spans="1:5" ht="15.75" customHeight="1">
      <c r="A15" s="6" t="s">
        <v>35</v>
      </c>
      <c r="B15" s="5" t="s">
        <v>36</v>
      </c>
      <c r="C15" s="10" t="s">
        <v>7</v>
      </c>
      <c r="D15" s="8" t="str">
        <f>HYPERLINK("http://hl7.org/fhir/stu3/datatypes.html#uri","Uri")</f>
        <v>Uri</v>
      </c>
      <c r="E15" s="14" t="s">
        <v>155</v>
      </c>
    </row>
    <row r="16" spans="1:5" ht="15.75" customHeight="1">
      <c r="A16" s="6" t="s">
        <v>37</v>
      </c>
      <c r="B16" s="5" t="s">
        <v>36</v>
      </c>
      <c r="C16" s="10" t="s">
        <v>7</v>
      </c>
      <c r="D16" s="8" t="str">
        <f>HYPERLINK("http://hl7.org/fhir/stu3/datatypes.html#string","String")</f>
        <v>String</v>
      </c>
      <c r="E16" s="14" t="s">
        <v>38</v>
      </c>
    </row>
    <row r="17" spans="1:5" ht="15.75" customHeight="1">
      <c r="A17" s="6" t="s">
        <v>39</v>
      </c>
      <c r="B17" s="5" t="s">
        <v>13</v>
      </c>
      <c r="C17" s="7" t="s">
        <v>7</v>
      </c>
      <c r="D17" s="8" t="str">
        <f>HYPERLINK("http://hl7.org/fhir/stu3/datatypes.html#period","Period")</f>
        <v>Period</v>
      </c>
      <c r="E17" s="14" t="s">
        <v>40</v>
      </c>
    </row>
    <row r="18" spans="1:5" ht="15.75" customHeight="1">
      <c r="A18" s="6" t="s">
        <v>41</v>
      </c>
      <c r="B18" s="5" t="s">
        <v>13</v>
      </c>
      <c r="C18" s="7" t="s">
        <v>7</v>
      </c>
      <c r="D18" s="12" t="str">
        <f>HYPERLINK("http://hl7.org/fhir/stu3/references.html","Reference")</f>
        <v>Reference</v>
      </c>
      <c r="E18" s="14" t="s">
        <v>42</v>
      </c>
    </row>
    <row r="19" spans="1:5" ht="15.75" customHeight="1">
      <c r="A19" s="6"/>
      <c r="B19" s="5"/>
      <c r="C19" s="7" t="s">
        <v>7</v>
      </c>
      <c r="D19" s="13" t="str">
        <f>HYPERLINK("https://fhir.hl7.org.uk/STU3/StructureDefinition/CareConnect-Organization-1","CareConnect-Organization-1")</f>
        <v>CareConnect-Organization-1</v>
      </c>
      <c r="E19" s="14"/>
    </row>
    <row r="20" spans="1:5" ht="15.75" customHeight="1">
      <c r="A20" s="6" t="s">
        <v>43</v>
      </c>
      <c r="B20" s="5" t="s">
        <v>23</v>
      </c>
      <c r="C20" s="7" t="s">
        <v>7</v>
      </c>
      <c r="D20" s="8" t="str">
        <f>HYPERLINK("http://hl7.org/fhir/stu3/datatypes.html#identifier","Identifier")</f>
        <v>Identifier</v>
      </c>
      <c r="E20" s="14" t="s">
        <v>44</v>
      </c>
    </row>
    <row r="21" spans="1:5" ht="15.75" customHeight="1">
      <c r="A21" s="6" t="s">
        <v>32</v>
      </c>
      <c r="B21" s="5" t="s">
        <v>13</v>
      </c>
      <c r="C21" s="7" t="s">
        <v>7</v>
      </c>
      <c r="D21" s="8" t="str">
        <f>HYPERLINK("http://hl7.org/fhir/stu3/datatypes.html#code","Code")</f>
        <v>Code</v>
      </c>
      <c r="E21" s="11" t="s">
        <v>45</v>
      </c>
    </row>
    <row r="22" spans="1:5" ht="15.75" customHeight="1">
      <c r="A22" s="6" t="s">
        <v>33</v>
      </c>
      <c r="B22" s="5" t="s">
        <v>13</v>
      </c>
      <c r="C22" s="7" t="s">
        <v>7</v>
      </c>
      <c r="D22" s="8" t="str">
        <f>HYPERLINK("http://hl7.org/fhir/stu3/datatypes.html#codeableconcept","CodeableConcept")</f>
        <v>CodeableConcept</v>
      </c>
      <c r="E22" s="11" t="s">
        <v>34</v>
      </c>
    </row>
    <row r="23" spans="1:5" ht="15.75" customHeight="1">
      <c r="A23" s="6" t="s">
        <v>35</v>
      </c>
      <c r="B23" s="5" t="s">
        <v>36</v>
      </c>
      <c r="C23" s="7" t="s">
        <v>7</v>
      </c>
      <c r="D23" s="8" t="str">
        <f>HYPERLINK("http://hl7.org/fhir/stu3/datatypes.html#uri","Uri")</f>
        <v>Uri</v>
      </c>
      <c r="E23" s="14" t="s">
        <v>46</v>
      </c>
    </row>
    <row r="24" spans="1:5" ht="15.75" customHeight="1">
      <c r="A24" s="6" t="s">
        <v>37</v>
      </c>
      <c r="B24" s="5" t="s">
        <v>36</v>
      </c>
      <c r="C24" s="7" t="s">
        <v>7</v>
      </c>
      <c r="D24" s="8" t="str">
        <f>HYPERLINK("http://hl7.org/fhir/stu3/datatypes.html#string","String")</f>
        <v>String</v>
      </c>
      <c r="E24" s="14" t="s">
        <v>47</v>
      </c>
    </row>
    <row r="25" spans="1:5" ht="15.75" customHeight="1">
      <c r="A25" s="6" t="s">
        <v>39</v>
      </c>
      <c r="B25" s="5" t="s">
        <v>13</v>
      </c>
      <c r="C25" s="7" t="s">
        <v>7</v>
      </c>
      <c r="D25" s="8" t="str">
        <f>HYPERLINK("http://hl7.org/fhir/stu3/datatypes.html#period","Period")</f>
        <v>Period</v>
      </c>
      <c r="E25" s="14" t="s">
        <v>40</v>
      </c>
    </row>
    <row r="26" spans="1:5" ht="15.75" customHeight="1">
      <c r="A26" s="6" t="s">
        <v>41</v>
      </c>
      <c r="B26" s="5" t="s">
        <v>13</v>
      </c>
      <c r="C26" s="7" t="s">
        <v>7</v>
      </c>
      <c r="D26" s="12" t="str">
        <f>HYPERLINK("http://hl7.org/fhir/stu3/references.html","Reference")</f>
        <v>Reference</v>
      </c>
      <c r="E26" s="14" t="s">
        <v>42</v>
      </c>
    </row>
    <row r="27" spans="1:5" ht="15.75" customHeight="1">
      <c r="A27" s="6"/>
      <c r="B27" s="5"/>
      <c r="C27" s="7" t="s">
        <v>7</v>
      </c>
      <c r="D27" s="13" t="str">
        <f>HYPERLINK("https://fhir.hl7.org.uk/STU3/StructureDefinition/CareConnect-Organization-1","CareConnect-Organization-1")</f>
        <v>CareConnect-Organization-1</v>
      </c>
      <c r="E27" s="14"/>
    </row>
    <row r="28" spans="1:5" ht="15.75" customHeight="1">
      <c r="A28" s="6" t="s">
        <v>48</v>
      </c>
      <c r="B28" s="5" t="s">
        <v>13</v>
      </c>
      <c r="C28" s="7" t="s">
        <v>7</v>
      </c>
      <c r="D28" s="8" t="str">
        <f>HYPERLINK("http://hl7.org/fhir/stu3/datatypes.html#boolean","Boolean")</f>
        <v>Boolean</v>
      </c>
      <c r="E28" s="14" t="s">
        <v>49</v>
      </c>
    </row>
    <row r="29" spans="1:5" ht="15.75" customHeight="1">
      <c r="A29" s="6" t="s">
        <v>50</v>
      </c>
      <c r="B29" s="5" t="s">
        <v>23</v>
      </c>
      <c r="C29" s="7" t="s">
        <v>5</v>
      </c>
      <c r="D29" s="8" t="str">
        <f>HYPERLINK("http://hl7.org/fhir/stu3/datatypes.html#humanname","HumanName")</f>
        <v>HumanName</v>
      </c>
      <c r="E29" s="14" t="s">
        <v>152</v>
      </c>
    </row>
    <row r="30" spans="1:5" ht="15.75" customHeight="1">
      <c r="A30" s="6" t="s">
        <v>32</v>
      </c>
      <c r="B30" s="5" t="s">
        <v>13</v>
      </c>
      <c r="C30" s="7" t="s">
        <v>7</v>
      </c>
      <c r="D30" s="8" t="str">
        <f>HYPERLINK("http://hl7.org/fhir/stu3/datatypes.html#code","Code")</f>
        <v>Code</v>
      </c>
      <c r="E30" s="14" t="s">
        <v>51</v>
      </c>
    </row>
    <row r="31" spans="1:5" ht="15.75" customHeight="1">
      <c r="A31" s="6" t="s">
        <v>52</v>
      </c>
      <c r="B31" s="5" t="s">
        <v>13</v>
      </c>
      <c r="C31" s="7" t="s">
        <v>5</v>
      </c>
      <c r="D31" s="8" t="str">
        <f t="shared" ref="D31:D35" si="1">HYPERLINK("http://hl7.org/fhir/stu3/datatypes.html#string","String")</f>
        <v>String</v>
      </c>
      <c r="E31" s="14" t="s">
        <v>53</v>
      </c>
    </row>
    <row r="32" spans="1:5" ht="15.75" customHeight="1">
      <c r="A32" s="6" t="s">
        <v>54</v>
      </c>
      <c r="B32" s="5" t="s">
        <v>13</v>
      </c>
      <c r="C32" s="7" t="s">
        <v>6</v>
      </c>
      <c r="D32" s="8" t="str">
        <f t="shared" si="1"/>
        <v>String</v>
      </c>
      <c r="E32" s="14" t="s">
        <v>55</v>
      </c>
    </row>
    <row r="33" spans="1:5" ht="15.75" customHeight="1">
      <c r="A33" s="6" t="s">
        <v>56</v>
      </c>
      <c r="B33" s="5" t="s">
        <v>23</v>
      </c>
      <c r="C33" s="7" t="s">
        <v>6</v>
      </c>
      <c r="D33" s="8" t="str">
        <f t="shared" si="1"/>
        <v>String</v>
      </c>
      <c r="E33" s="14" t="s">
        <v>57</v>
      </c>
    </row>
    <row r="34" spans="1:5" ht="15.75" customHeight="1">
      <c r="A34" s="6" t="s">
        <v>58</v>
      </c>
      <c r="B34" s="5" t="s">
        <v>23</v>
      </c>
      <c r="C34" s="7" t="s">
        <v>6</v>
      </c>
      <c r="D34" s="8" t="str">
        <f t="shared" si="1"/>
        <v>String</v>
      </c>
      <c r="E34" s="14" t="s">
        <v>59</v>
      </c>
    </row>
    <row r="35" spans="1:5" ht="15.75" customHeight="1">
      <c r="A35" s="6" t="s">
        <v>60</v>
      </c>
      <c r="B35" s="5" t="s">
        <v>23</v>
      </c>
      <c r="C35" s="7" t="s">
        <v>6</v>
      </c>
      <c r="D35" s="8" t="str">
        <f t="shared" si="1"/>
        <v>String</v>
      </c>
      <c r="E35" s="14" t="s">
        <v>61</v>
      </c>
    </row>
    <row r="36" spans="1:5" ht="15.75" customHeight="1">
      <c r="A36" s="6" t="s">
        <v>39</v>
      </c>
      <c r="B36" s="5" t="s">
        <v>13</v>
      </c>
      <c r="C36" s="7" t="s">
        <v>7</v>
      </c>
      <c r="D36" s="8" t="str">
        <f>HYPERLINK("http://hl7.org/fhir/stu3/datatypes.html#period","Period")</f>
        <v>Period</v>
      </c>
      <c r="E36" s="14" t="s">
        <v>62</v>
      </c>
    </row>
    <row r="37" spans="1:5" ht="15.75" customHeight="1">
      <c r="A37" s="6" t="s">
        <v>63</v>
      </c>
      <c r="B37" s="5" t="s">
        <v>13</v>
      </c>
      <c r="C37" s="7" t="s">
        <v>7</v>
      </c>
      <c r="D37" s="8" t="str">
        <f t="shared" ref="D37:D38" si="2">HYPERLINK("http://hl7.org/fhir/stu3/datatypes.html#datetime","dateTime")</f>
        <v>dateTime</v>
      </c>
      <c r="E37" s="14" t="s">
        <v>64</v>
      </c>
    </row>
    <row r="38" spans="1:5" ht="15.75" customHeight="1">
      <c r="A38" s="6" t="s">
        <v>65</v>
      </c>
      <c r="B38" s="5" t="s">
        <v>13</v>
      </c>
      <c r="C38" s="7" t="s">
        <v>7</v>
      </c>
      <c r="D38" s="8" t="str">
        <f t="shared" si="2"/>
        <v>dateTime</v>
      </c>
      <c r="E38" s="14" t="s">
        <v>66</v>
      </c>
    </row>
    <row r="39" spans="1:5" ht="15.75" customHeight="1">
      <c r="A39" s="6" t="s">
        <v>67</v>
      </c>
      <c r="B39" s="5" t="s">
        <v>23</v>
      </c>
      <c r="C39" s="7" t="s">
        <v>7</v>
      </c>
      <c r="D39" s="8" t="str">
        <f>HYPERLINK("http://hl7.org/fhir/stu3/datatypes.html#contactpoint","ContactPoint")</f>
        <v>ContactPoint</v>
      </c>
      <c r="E39" s="14" t="s">
        <v>68</v>
      </c>
    </row>
    <row r="40" spans="1:5" ht="15.75" customHeight="1">
      <c r="A40" s="6" t="s">
        <v>35</v>
      </c>
      <c r="B40" s="5" t="s">
        <v>13</v>
      </c>
      <c r="C40" s="7" t="s">
        <v>7</v>
      </c>
      <c r="D40" s="8" t="str">
        <f>HYPERLINK("http://hl7.org/fhir/stu3/datatypes.html#code","Code")</f>
        <v>Code</v>
      </c>
      <c r="E40" s="11" t="s">
        <v>69</v>
      </c>
    </row>
    <row r="41" spans="1:5" ht="15.75" customHeight="1">
      <c r="A41" s="6" t="s">
        <v>37</v>
      </c>
      <c r="B41" s="5" t="s">
        <v>13</v>
      </c>
      <c r="C41" s="7" t="s">
        <v>7</v>
      </c>
      <c r="D41" s="8" t="str">
        <f>HYPERLINK("http://hl7.org/fhir/stu3/datatypes.html#string","String")</f>
        <v>String</v>
      </c>
      <c r="E41" s="11" t="s">
        <v>70</v>
      </c>
    </row>
    <row r="42" spans="1:5" ht="15.75" customHeight="1">
      <c r="A42" s="6" t="s">
        <v>32</v>
      </c>
      <c r="B42" s="5" t="s">
        <v>13</v>
      </c>
      <c r="C42" s="7" t="s">
        <v>7</v>
      </c>
      <c r="D42" s="8" t="str">
        <f>HYPERLINK("http://hl7.org/fhir/stu3/datatypes.html#code","Code")</f>
        <v>Code</v>
      </c>
      <c r="E42" s="11" t="s">
        <v>71</v>
      </c>
    </row>
    <row r="43" spans="1:5" ht="15.75" customHeight="1">
      <c r="A43" s="6" t="s">
        <v>72</v>
      </c>
      <c r="B43" s="5" t="s">
        <v>13</v>
      </c>
      <c r="C43" s="7" t="s">
        <v>7</v>
      </c>
      <c r="D43" s="8" t="str">
        <f>HYPERLINK("http://hl7.org/fhir/stu3/datatypes.html#positiveint","positiveInt")</f>
        <v>positiveInt</v>
      </c>
      <c r="E43" s="14" t="s">
        <v>73</v>
      </c>
    </row>
    <row r="44" spans="1:5" ht="15.75" customHeight="1">
      <c r="A44" s="6" t="s">
        <v>39</v>
      </c>
      <c r="B44" s="5" t="s">
        <v>13</v>
      </c>
      <c r="C44" s="7" t="s">
        <v>7</v>
      </c>
      <c r="D44" s="8" t="str">
        <f>HYPERLINK("http://hl7.org/fhir/stu3/datatypes.html#period","Period")</f>
        <v>Period</v>
      </c>
      <c r="E44" s="14" t="s">
        <v>74</v>
      </c>
    </row>
    <row r="45" spans="1:5" ht="15.75" customHeight="1">
      <c r="A45" s="6" t="s">
        <v>63</v>
      </c>
      <c r="B45" s="5" t="s">
        <v>13</v>
      </c>
      <c r="C45" s="7" t="s">
        <v>7</v>
      </c>
      <c r="D45" s="8" t="str">
        <f t="shared" ref="D45:D46" si="3">HYPERLINK("http://hl7.org/fhir/stu3/datatypes.html#datetime","dateTime")</f>
        <v>dateTime</v>
      </c>
      <c r="E45" s="14" t="s">
        <v>64</v>
      </c>
    </row>
    <row r="46" spans="1:5" ht="15.75" customHeight="1">
      <c r="A46" s="6" t="s">
        <v>65</v>
      </c>
      <c r="B46" s="5" t="s">
        <v>13</v>
      </c>
      <c r="C46" s="7" t="s">
        <v>7</v>
      </c>
      <c r="D46" s="8" t="str">
        <f t="shared" si="3"/>
        <v>dateTime</v>
      </c>
      <c r="E46" s="14" t="s">
        <v>66</v>
      </c>
    </row>
    <row r="47" spans="1:5" ht="15.75" customHeight="1">
      <c r="A47" s="6" t="s">
        <v>75</v>
      </c>
      <c r="B47" s="5" t="s">
        <v>23</v>
      </c>
      <c r="C47" s="7" t="s">
        <v>7</v>
      </c>
      <c r="D47" s="8" t="str">
        <f>HYPERLINK("http://hl7.org/fhir/stu3/datatypes.html#address","Address")</f>
        <v>Address</v>
      </c>
      <c r="E47" s="14" t="s">
        <v>76</v>
      </c>
    </row>
    <row r="48" spans="1:5" ht="15.75" customHeight="1">
      <c r="A48" s="6" t="s">
        <v>32</v>
      </c>
      <c r="B48" s="5" t="s">
        <v>13</v>
      </c>
      <c r="C48" s="7" t="s">
        <v>7</v>
      </c>
      <c r="D48" s="8" t="str">
        <f t="shared" ref="D48:D49" si="4">HYPERLINK("http://hl7.org/fhir/stu3/datatypes.html#code","Code")</f>
        <v>Code</v>
      </c>
      <c r="E48" s="11" t="s">
        <v>77</v>
      </c>
    </row>
    <row r="49" spans="1:5" ht="15.75" customHeight="1">
      <c r="A49" s="6" t="s">
        <v>33</v>
      </c>
      <c r="B49" s="5" t="s">
        <v>13</v>
      </c>
      <c r="C49" s="7" t="s">
        <v>7</v>
      </c>
      <c r="D49" s="8" t="str">
        <f t="shared" si="4"/>
        <v>Code</v>
      </c>
      <c r="E49" s="11" t="s">
        <v>78</v>
      </c>
    </row>
    <row r="50" spans="1:5" ht="15.75" customHeight="1">
      <c r="A50" s="6" t="s">
        <v>52</v>
      </c>
      <c r="B50" s="5" t="s">
        <v>13</v>
      </c>
      <c r="C50" s="7" t="s">
        <v>7</v>
      </c>
      <c r="D50" s="8" t="str">
        <f t="shared" ref="D50:D56" si="5">HYPERLINK("http://hl7.org/fhir/stu3/datatypes.html#string","String")</f>
        <v>String</v>
      </c>
      <c r="E50" s="14" t="s">
        <v>79</v>
      </c>
    </row>
    <row r="51" spans="1:5" ht="15.75" customHeight="1">
      <c r="A51" s="6" t="s">
        <v>80</v>
      </c>
      <c r="B51" s="5" t="s">
        <v>23</v>
      </c>
      <c r="C51" s="7" t="s">
        <v>7</v>
      </c>
      <c r="D51" s="8" t="str">
        <f t="shared" si="5"/>
        <v>String</v>
      </c>
      <c r="E51" s="14" t="s">
        <v>81</v>
      </c>
    </row>
    <row r="52" spans="1:5" ht="15.75" customHeight="1">
      <c r="A52" s="6" t="s">
        <v>82</v>
      </c>
      <c r="B52" s="5" t="s">
        <v>13</v>
      </c>
      <c r="C52" s="7" t="s">
        <v>7</v>
      </c>
      <c r="D52" s="8" t="str">
        <f t="shared" si="5"/>
        <v>String</v>
      </c>
      <c r="E52" s="14" t="s">
        <v>83</v>
      </c>
    </row>
    <row r="53" spans="1:5" ht="15.75" customHeight="1">
      <c r="A53" s="6" t="s">
        <v>84</v>
      </c>
      <c r="B53" s="5" t="s">
        <v>13</v>
      </c>
      <c r="C53" s="7" t="s">
        <v>7</v>
      </c>
      <c r="D53" s="8" t="str">
        <f t="shared" si="5"/>
        <v>String</v>
      </c>
      <c r="E53" s="14" t="s">
        <v>85</v>
      </c>
    </row>
    <row r="54" spans="1:5" ht="15.75" customHeight="1">
      <c r="A54" s="6" t="s">
        <v>86</v>
      </c>
      <c r="B54" s="5" t="s">
        <v>13</v>
      </c>
      <c r="C54" s="7" t="s">
        <v>7</v>
      </c>
      <c r="D54" s="8" t="str">
        <f t="shared" si="5"/>
        <v>String</v>
      </c>
      <c r="E54" s="14" t="s">
        <v>87</v>
      </c>
    </row>
    <row r="55" spans="1:5" ht="15.75" customHeight="1">
      <c r="A55" s="6" t="s">
        <v>88</v>
      </c>
      <c r="B55" s="5" t="s">
        <v>13</v>
      </c>
      <c r="C55" s="7" t="s">
        <v>7</v>
      </c>
      <c r="D55" s="8" t="str">
        <f t="shared" si="5"/>
        <v>String</v>
      </c>
      <c r="E55" s="14" t="s">
        <v>89</v>
      </c>
    </row>
    <row r="56" spans="1:5" ht="15.75" customHeight="1">
      <c r="A56" s="6" t="s">
        <v>90</v>
      </c>
      <c r="B56" s="5" t="s">
        <v>13</v>
      </c>
      <c r="C56" s="7" t="s">
        <v>7</v>
      </c>
      <c r="D56" s="8" t="str">
        <f t="shared" si="5"/>
        <v>String</v>
      </c>
      <c r="E56" s="14" t="s">
        <v>91</v>
      </c>
    </row>
    <row r="57" spans="1:5" ht="15.75" customHeight="1">
      <c r="A57" s="6" t="s">
        <v>39</v>
      </c>
      <c r="B57" s="5" t="s">
        <v>13</v>
      </c>
      <c r="C57" s="7" t="s">
        <v>7</v>
      </c>
      <c r="D57" s="8" t="str">
        <f>HYPERLINK("http://hl7.org/fhir/stu3/datatypes.html#period","Period")</f>
        <v>Period</v>
      </c>
      <c r="E57" s="14" t="s">
        <v>92</v>
      </c>
    </row>
    <row r="58" spans="1:5" ht="15.75" customHeight="1">
      <c r="A58" s="6" t="s">
        <v>63</v>
      </c>
      <c r="B58" s="5" t="s">
        <v>13</v>
      </c>
      <c r="C58" s="7" t="s">
        <v>7</v>
      </c>
      <c r="D58" s="8" t="str">
        <f t="shared" ref="D58:D59" si="6">HYPERLINK("http://hl7.org/fhir/stu3/datatypes.html#datetime","dateTime")</f>
        <v>dateTime</v>
      </c>
      <c r="E58" s="14" t="s">
        <v>64</v>
      </c>
    </row>
    <row r="59" spans="1:5" ht="15.75" customHeight="1">
      <c r="A59" s="6" t="s">
        <v>65</v>
      </c>
      <c r="B59" s="5" t="s">
        <v>13</v>
      </c>
      <c r="C59" s="7" t="s">
        <v>7</v>
      </c>
      <c r="D59" s="8" t="str">
        <f t="shared" si="6"/>
        <v>dateTime</v>
      </c>
      <c r="E59" s="14" t="s">
        <v>66</v>
      </c>
    </row>
    <row r="60" spans="1:5" ht="15.75" customHeight="1">
      <c r="A60" s="6" t="s">
        <v>93</v>
      </c>
      <c r="B60" s="5" t="s">
        <v>13</v>
      </c>
      <c r="C60" s="7" t="s">
        <v>7</v>
      </c>
      <c r="D60" s="8" t="str">
        <f>HYPERLINK("http://hl7.org/fhir/stu3/datatypes.html#code","Code")</f>
        <v>Code</v>
      </c>
      <c r="E60" s="14" t="s">
        <v>94</v>
      </c>
    </row>
    <row r="61" spans="1:5" ht="15.75" customHeight="1">
      <c r="A61" s="6" t="s">
        <v>95</v>
      </c>
      <c r="B61" s="5" t="s">
        <v>13</v>
      </c>
      <c r="C61" s="7" t="s">
        <v>7</v>
      </c>
      <c r="D61" s="8" t="str">
        <f>HYPERLINK("http://hl7.org/fhir/stu3/datatypes.html#date","Date")</f>
        <v>Date</v>
      </c>
      <c r="E61" s="14" t="s">
        <v>96</v>
      </c>
    </row>
    <row r="62" spans="1:5" ht="15.75" customHeight="1">
      <c r="A62" s="6" t="s">
        <v>97</v>
      </c>
      <c r="B62" s="5" t="s">
        <v>23</v>
      </c>
      <c r="C62" s="7" t="s">
        <v>7</v>
      </c>
      <c r="D62" s="8" t="str">
        <f>HYPERLINK("http://hl7.org/fhir/stu3/datatypes.html#attachment","Attachment")</f>
        <v>Attachment</v>
      </c>
      <c r="E62" s="14" t="s">
        <v>98</v>
      </c>
    </row>
    <row r="63" spans="1:5" ht="15.75" customHeight="1">
      <c r="A63" s="6" t="s">
        <v>99</v>
      </c>
      <c r="B63" s="5" t="s">
        <v>13</v>
      </c>
      <c r="C63" s="7" t="s">
        <v>7</v>
      </c>
      <c r="D63" s="8" t="str">
        <f t="shared" ref="D63:D64" si="7">HYPERLINK("http://hl7.org/fhir/stu3/datatypes.html#code","Code")</f>
        <v>Code</v>
      </c>
      <c r="E63" s="14" t="s">
        <v>100</v>
      </c>
    </row>
    <row r="64" spans="1:5" ht="15.75" customHeight="1">
      <c r="A64" s="6" t="s">
        <v>101</v>
      </c>
      <c r="B64" s="5" t="s">
        <v>13</v>
      </c>
      <c r="C64" s="7" t="s">
        <v>7</v>
      </c>
      <c r="D64" s="8" t="str">
        <f t="shared" si="7"/>
        <v>Code</v>
      </c>
      <c r="E64" s="14" t="s">
        <v>102</v>
      </c>
    </row>
    <row r="65" spans="1:5" ht="15.75" customHeight="1">
      <c r="A65" s="6" t="s">
        <v>103</v>
      </c>
      <c r="B65" s="5" t="s">
        <v>13</v>
      </c>
      <c r="C65" s="7" t="s">
        <v>7</v>
      </c>
      <c r="D65" s="8" t="str">
        <f>HYPERLINK("http://hl7.org/fhir/stu3/datatypes.html#base64binary","base64Binary")</f>
        <v>base64Binary</v>
      </c>
      <c r="E65" s="14" t="s">
        <v>104</v>
      </c>
    </row>
    <row r="66" spans="1:5" ht="15.75" customHeight="1">
      <c r="A66" s="6" t="s">
        <v>105</v>
      </c>
      <c r="B66" s="5" t="s">
        <v>13</v>
      </c>
      <c r="C66" s="7" t="s">
        <v>7</v>
      </c>
      <c r="D66" s="8" t="str">
        <f>HYPERLINK("http://hl7.org/fhir/stu3/datatypes.html#uri","Uri")</f>
        <v>Uri</v>
      </c>
      <c r="E66" s="14" t="s">
        <v>106</v>
      </c>
    </row>
    <row r="67" spans="1:5" ht="15.75" customHeight="1">
      <c r="A67" s="6" t="s">
        <v>107</v>
      </c>
      <c r="B67" s="5" t="s">
        <v>13</v>
      </c>
      <c r="C67" s="7" t="s">
        <v>7</v>
      </c>
      <c r="D67" s="8" t="str">
        <f>HYPERLINK("http://hl7.org/fhir/stu3/datatypes.html#unsignedint","unsignedInt")</f>
        <v>unsignedInt</v>
      </c>
      <c r="E67" s="14" t="s">
        <v>108</v>
      </c>
    </row>
    <row r="68" spans="1:5" ht="15.75" customHeight="1">
      <c r="A68" s="6" t="s">
        <v>109</v>
      </c>
      <c r="B68" s="5" t="s">
        <v>13</v>
      </c>
      <c r="C68" s="7" t="s">
        <v>7</v>
      </c>
      <c r="D68" s="8" t="str">
        <f>HYPERLINK("http://hl7.org/fhir/stu3/datatypes.html#base64binary","base64Binary")</f>
        <v>base64Binary</v>
      </c>
      <c r="E68" s="14" t="s">
        <v>110</v>
      </c>
    </row>
    <row r="69" spans="1:5" ht="15.75" customHeight="1">
      <c r="A69" s="6" t="s">
        <v>111</v>
      </c>
      <c r="B69" s="5" t="s">
        <v>13</v>
      </c>
      <c r="C69" s="7" t="s">
        <v>7</v>
      </c>
      <c r="D69" s="8" t="str">
        <f>HYPERLINK("http://hl7.org/fhir/stu3/datatypes.html#string","String")</f>
        <v>String</v>
      </c>
      <c r="E69" s="14" t="s">
        <v>112</v>
      </c>
    </row>
    <row r="70" spans="1:5" ht="15.75" customHeight="1">
      <c r="A70" s="6" t="s">
        <v>113</v>
      </c>
      <c r="B70" s="5" t="s">
        <v>13</v>
      </c>
      <c r="C70" s="7" t="s">
        <v>7</v>
      </c>
      <c r="D70" s="8" t="str">
        <f>HYPERLINK("http://hl7.org/fhir/stu3/datatypes.html#datetime","dateTime")</f>
        <v>dateTime</v>
      </c>
      <c r="E70" s="14" t="s">
        <v>114</v>
      </c>
    </row>
    <row r="71" spans="1:5" ht="15.75" customHeight="1">
      <c r="A71" s="6" t="s">
        <v>115</v>
      </c>
      <c r="B71" s="5" t="s">
        <v>23</v>
      </c>
      <c r="C71" s="7" t="s">
        <v>7</v>
      </c>
      <c r="D71" s="8" t="str">
        <f>HYPERLINK("http://hl7.org/fhir/stu3/backboneelement.html","BackboneElement")</f>
        <v>BackboneElement</v>
      </c>
      <c r="E71" s="14" t="s">
        <v>116</v>
      </c>
    </row>
    <row r="72" spans="1:5" ht="15.75" customHeight="1">
      <c r="A72" s="6" t="s">
        <v>117</v>
      </c>
      <c r="B72" s="5" t="s">
        <v>23</v>
      </c>
      <c r="C72" s="7" t="s">
        <v>7</v>
      </c>
      <c r="D72" s="8" t="str">
        <f>HYPERLINK("http://hl7.org/fhir/stu3/extensibility.html#Extension","Extension")</f>
        <v>Extension</v>
      </c>
      <c r="E72" s="14" t="s">
        <v>118</v>
      </c>
    </row>
    <row r="73" spans="1:5" ht="15.75" customHeight="1">
      <c r="A73" s="6" t="s">
        <v>119</v>
      </c>
      <c r="B73" s="5" t="s">
        <v>23</v>
      </c>
      <c r="C73" s="7" t="s">
        <v>7</v>
      </c>
      <c r="D73" s="8" t="str">
        <f>HYPERLINK("http://hl7.org/fhir/stu3/datatypes.html#identifier","Identifier")</f>
        <v>Identifier</v>
      </c>
      <c r="E73" s="14" t="s">
        <v>120</v>
      </c>
    </row>
    <row r="74" spans="1:5" ht="15.75" customHeight="1">
      <c r="A74" s="6" t="s">
        <v>121</v>
      </c>
      <c r="B74" s="5" t="s">
        <v>13</v>
      </c>
      <c r="C74" s="7" t="s">
        <v>7</v>
      </c>
      <c r="D74" s="8" t="str">
        <f>HYPERLINK("http://hl7.org/fhir/stu3/datatypes.html#code","Code")</f>
        <v>Code</v>
      </c>
      <c r="E74" s="11" t="s">
        <v>45</v>
      </c>
    </row>
    <row r="75" spans="1:5" ht="15.75" customHeight="1">
      <c r="A75" s="6" t="s">
        <v>122</v>
      </c>
      <c r="B75" s="5" t="s">
        <v>13</v>
      </c>
      <c r="C75" s="7" t="s">
        <v>7</v>
      </c>
      <c r="D75" s="8" t="str">
        <f>HYPERLINK("http://hl7.org/fhir/stu3/datatypes.html#codeableconcept","CodeableConcept")</f>
        <v>CodeableConcept</v>
      </c>
      <c r="E75" s="11" t="s">
        <v>34</v>
      </c>
    </row>
    <row r="76" spans="1:5" ht="15.75" customHeight="1">
      <c r="A76" s="6" t="s">
        <v>123</v>
      </c>
      <c r="B76" s="5" t="s">
        <v>13</v>
      </c>
      <c r="C76" s="7" t="s">
        <v>7</v>
      </c>
      <c r="D76" s="8" t="str">
        <f>HYPERLINK("http://hl7.org/fhir/stu3/datatypes.html#uri","Uri")</f>
        <v>Uri</v>
      </c>
      <c r="E76" s="14" t="s">
        <v>124</v>
      </c>
    </row>
    <row r="77" spans="1:5" ht="15.75" customHeight="1">
      <c r="A77" s="6" t="s">
        <v>125</v>
      </c>
      <c r="B77" s="5" t="s">
        <v>13</v>
      </c>
      <c r="C77" s="7" t="s">
        <v>7</v>
      </c>
      <c r="D77" s="8" t="str">
        <f>HYPERLINK("http://hl7.org/fhir/stu3/datatypes.html#string","String")</f>
        <v>String</v>
      </c>
      <c r="E77" s="14" t="s">
        <v>47</v>
      </c>
    </row>
    <row r="78" spans="1:5" ht="15.75" customHeight="1">
      <c r="A78" s="6" t="s">
        <v>126</v>
      </c>
      <c r="B78" s="5" t="s">
        <v>13</v>
      </c>
      <c r="C78" s="7" t="s">
        <v>7</v>
      </c>
      <c r="D78" s="8" t="str">
        <f>HYPERLINK("http://hl7.org/fhir/stu3/datatypes.html#period","Period")</f>
        <v>Period</v>
      </c>
      <c r="E78" s="14" t="s">
        <v>40</v>
      </c>
    </row>
    <row r="79" spans="1:5" ht="15.75" customHeight="1">
      <c r="A79" s="6" t="s">
        <v>127</v>
      </c>
      <c r="B79" s="5" t="s">
        <v>13</v>
      </c>
      <c r="C79" s="7" t="s">
        <v>7</v>
      </c>
      <c r="D79" s="12" t="str">
        <f>HYPERLINK("http://hl7.org/fhir/stu3/references.html","Reference")</f>
        <v>Reference</v>
      </c>
      <c r="E79" s="14" t="s">
        <v>42</v>
      </c>
    </row>
    <row r="80" spans="1:5" ht="15.75" customHeight="1">
      <c r="A80" s="6"/>
      <c r="B80" s="5"/>
      <c r="C80" s="7" t="s">
        <v>7</v>
      </c>
      <c r="D80" s="13" t="str">
        <f>HYPERLINK("https://fhir.hl7.org.uk/STU3/StructureDefinition/CareConnect-Organization-1","CareConnect-Organization-1")</f>
        <v>CareConnect-Organization-1</v>
      </c>
      <c r="E80" s="14"/>
    </row>
    <row r="81" spans="1:5" ht="15.75" customHeight="1">
      <c r="A81" s="6" t="s">
        <v>128</v>
      </c>
      <c r="B81" s="5" t="s">
        <v>36</v>
      </c>
      <c r="C81" s="7" t="s">
        <v>7</v>
      </c>
      <c r="D81" s="8" t="str">
        <f>HYPERLINK("http://hl7.org/fhir/stu3/datatypes.html#codeableconcept","CodeableConcept")</f>
        <v>CodeableConcept</v>
      </c>
      <c r="E81" s="14" t="s">
        <v>129</v>
      </c>
    </row>
    <row r="82" spans="1:5" ht="15.75" customHeight="1">
      <c r="A82" s="6" t="s">
        <v>130</v>
      </c>
      <c r="B82" s="5" t="s">
        <v>23</v>
      </c>
      <c r="C82" s="7" t="s">
        <v>7</v>
      </c>
      <c r="D82" s="8" t="str">
        <f>HYPERLINK("http://hl7.org/fhir/stu3/datatypes.html#coding","Coding")</f>
        <v>Coding</v>
      </c>
      <c r="E82" s="14" t="s">
        <v>131</v>
      </c>
    </row>
    <row r="83" spans="1:5" ht="15.75" customHeight="1">
      <c r="A83" s="6" t="s">
        <v>132</v>
      </c>
      <c r="B83" s="5" t="s">
        <v>13</v>
      </c>
      <c r="C83" s="7" t="s">
        <v>7</v>
      </c>
      <c r="D83" s="8" t="str">
        <f>HYPERLINK("http://hl7.org/fhir/stu3/datatypes.html#uri","Uri")</f>
        <v>Uri</v>
      </c>
      <c r="E83" s="14" t="s">
        <v>133</v>
      </c>
    </row>
    <row r="84" spans="1:5" ht="15.75" customHeight="1">
      <c r="A84" s="6" t="s">
        <v>134</v>
      </c>
      <c r="B84" s="5" t="s">
        <v>13</v>
      </c>
      <c r="C84" s="7" t="s">
        <v>7</v>
      </c>
      <c r="D84" s="8" t="str">
        <f>HYPERLINK("http://hl7.org/fhir/stu3/datatypes.html#string","String")</f>
        <v>String</v>
      </c>
      <c r="E84" s="14" t="s">
        <v>135</v>
      </c>
    </row>
    <row r="85" spans="1:5" ht="15.75" customHeight="1">
      <c r="A85" s="6" t="s">
        <v>136</v>
      </c>
      <c r="B85" s="5" t="s">
        <v>13</v>
      </c>
      <c r="C85" s="7" t="s">
        <v>7</v>
      </c>
      <c r="D85" s="8" t="str">
        <f>HYPERLINK("http://hl7.org/fhir/stu3/datatypes.html#code","Code")</f>
        <v>Code</v>
      </c>
      <c r="E85" s="14" t="s">
        <v>137</v>
      </c>
    </row>
    <row r="86" spans="1:5" ht="15.75" customHeight="1">
      <c r="A86" s="6" t="s">
        <v>138</v>
      </c>
      <c r="B86" s="5" t="s">
        <v>13</v>
      </c>
      <c r="C86" s="7" t="s">
        <v>7</v>
      </c>
      <c r="D86" s="8" t="str">
        <f>HYPERLINK("http://hl7.org/fhir/stu3/datatypes.html#string","String")</f>
        <v>String</v>
      </c>
      <c r="E86" s="14" t="s">
        <v>139</v>
      </c>
    </row>
    <row r="87" spans="1:5" ht="15.75" customHeight="1">
      <c r="A87" s="6" t="s">
        <v>140</v>
      </c>
      <c r="B87" s="5" t="s">
        <v>13</v>
      </c>
      <c r="C87" s="7" t="s">
        <v>7</v>
      </c>
      <c r="D87" s="8" t="str">
        <f>HYPERLINK("http://hl7.org/fhir/stu3/datatypes.html#boolean","Boolean")</f>
        <v>Boolean</v>
      </c>
      <c r="E87" s="14" t="s">
        <v>141</v>
      </c>
    </row>
    <row r="88" spans="1:5" ht="15.75" customHeight="1">
      <c r="A88" s="6" t="s">
        <v>142</v>
      </c>
      <c r="B88" s="5" t="s">
        <v>13</v>
      </c>
      <c r="C88" s="7" t="s">
        <v>7</v>
      </c>
      <c r="D88" s="8" t="str">
        <f>HYPERLINK("http://hl7.org/fhir/stu3/datatypes.html#string","String")</f>
        <v>String</v>
      </c>
      <c r="E88" s="14" t="s">
        <v>143</v>
      </c>
    </row>
    <row r="89" spans="1:5" ht="15.75" customHeight="1">
      <c r="A89" s="6" t="s">
        <v>39</v>
      </c>
      <c r="B89" s="5" t="s">
        <v>13</v>
      </c>
      <c r="C89" s="7" t="s">
        <v>7</v>
      </c>
      <c r="D89" s="8" t="str">
        <f>HYPERLINK("http://hl7.org/fhir/stu3/datatypes.html#period","Period")</f>
        <v>Period</v>
      </c>
      <c r="E89" s="14" t="s">
        <v>144</v>
      </c>
    </row>
    <row r="90" spans="1:5" ht="15.75" customHeight="1">
      <c r="A90" s="6" t="s">
        <v>63</v>
      </c>
      <c r="B90" s="5" t="s">
        <v>13</v>
      </c>
      <c r="C90" s="7" t="s">
        <v>7</v>
      </c>
      <c r="D90" s="8" t="str">
        <f t="shared" ref="D90:D91" si="8">HYPERLINK("http://hl7.org/fhir/stu3/datatypes.html#datetime","dateTime")</f>
        <v>dateTime</v>
      </c>
      <c r="E90" s="14" t="s">
        <v>64</v>
      </c>
    </row>
    <row r="91" spans="1:5" ht="15.75" customHeight="1">
      <c r="A91" s="6" t="s">
        <v>65</v>
      </c>
      <c r="B91" s="5" t="s">
        <v>13</v>
      </c>
      <c r="C91" s="7" t="s">
        <v>7</v>
      </c>
      <c r="D91" s="8" t="str">
        <f t="shared" si="8"/>
        <v>dateTime</v>
      </c>
      <c r="E91" s="14" t="s">
        <v>66</v>
      </c>
    </row>
    <row r="92" spans="1:5" ht="15.75" customHeight="1">
      <c r="A92" s="6" t="s">
        <v>145</v>
      </c>
      <c r="B92" s="5" t="s">
        <v>13</v>
      </c>
      <c r="C92" s="7" t="s">
        <v>7</v>
      </c>
      <c r="D92" s="12" t="str">
        <f>HYPERLINK("http://hl7.org/fhir/stu3/references.html","Reference")</f>
        <v>Reference</v>
      </c>
      <c r="E92" s="14" t="s">
        <v>146</v>
      </c>
    </row>
    <row r="93" spans="1:5" ht="15.75" customHeight="1">
      <c r="A93" s="6"/>
      <c r="B93" s="5"/>
      <c r="C93" s="7" t="s">
        <v>7</v>
      </c>
      <c r="D93" s="13" t="str">
        <f>HYPERLINK("https://fhir.hl7.org.uk/STU3/StructureDefinition/CareConnect-Organization-1","CareConnect-Organization-1")</f>
        <v>CareConnect-Organization-1</v>
      </c>
      <c r="E93" s="14"/>
    </row>
    <row r="94" spans="1:5" ht="15.75" customHeight="1">
      <c r="A94" s="6" t="s">
        <v>147</v>
      </c>
      <c r="B94" s="5" t="s">
        <v>13</v>
      </c>
      <c r="C94" s="7" t="s">
        <v>7</v>
      </c>
      <c r="D94" s="8" t="str">
        <f>HYPERLINK("http://hl7.org/fhir/stu3/datatypes.html#string","String")</f>
        <v>String</v>
      </c>
      <c r="E94" s="14" t="s">
        <v>148</v>
      </c>
    </row>
    <row r="95" spans="1:5" ht="15.75" customHeight="1">
      <c r="A95" s="6" t="s">
        <v>149</v>
      </c>
      <c r="B95" s="5" t="s">
        <v>13</v>
      </c>
      <c r="C95" s="7" t="s">
        <v>7</v>
      </c>
      <c r="D95" s="8" t="str">
        <f>HYPERLINK("http://hl7.org/fhir/stu3/datatypes.html#identifier","Identifier")</f>
        <v>Identifier</v>
      </c>
      <c r="E95" s="14" t="s">
        <v>150</v>
      </c>
    </row>
    <row r="96" spans="1:5" ht="15.75" customHeight="1">
      <c r="A96" s="15"/>
      <c r="B96" s="16"/>
      <c r="C96" s="16"/>
      <c r="D96" s="16"/>
      <c r="E96" s="16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E96" xr:uid="{00000000-0009-0000-0000-000000000000}"/>
  <conditionalFormatting sqref="C3:C95">
    <cfRule type="containsText" dxfId="0" priority="1" operator="containsText" text="Select">
      <formula>NOT(ISERROR(SEARCH(("Select"),(C3))))</formula>
    </cfRule>
  </conditionalFormatting>
  <hyperlinks>
    <hyperlink ref="A2" r:id="rId1" location="Practitioner" xr:uid="{00000000-0004-0000-0000-000000000000}"/>
  </hyperlinks>
  <pageMargins left="0.7" right="0.7" top="0.75" bottom="0.75" header="0.3" footer="0.3"/>
  <pageSetup paperSize="9"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Functions!$A$1:$A$5</xm:f>
          </x14:formula1>
          <xm:sqref>C3:C95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4.3984375" defaultRowHeight="15" customHeight="1"/>
  <cols>
    <col min="1" max="6" width="14.3984375" customWidth="1"/>
  </cols>
  <sheetData>
    <row r="1" spans="1:1" ht="15.75" customHeight="1">
      <c r="A1" s="2" t="s">
        <v>1</v>
      </c>
    </row>
    <row r="2" spans="1:1" ht="15.75" customHeight="1">
      <c r="A2" s="2" t="s">
        <v>4</v>
      </c>
    </row>
    <row r="3" spans="1:1" ht="15.75" customHeight="1">
      <c r="A3" s="2" t="s">
        <v>5</v>
      </c>
    </row>
    <row r="4" spans="1:1" ht="15.75" customHeight="1">
      <c r="A4" s="2" t="s">
        <v>6</v>
      </c>
    </row>
    <row r="5" spans="1:1" ht="15.75" customHeight="1">
      <c r="A5" s="2" t="s">
        <v>7</v>
      </c>
    </row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CareConnect-Practitioner-1.1.0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2019-05-02T00:01:50Z</dcterms:modified>
</cp:coreProperties>
</file>