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eConnect-ResearchStudy-1.0.0" sheetId="1" r:id="rId3"/>
    <sheet state="visible" name="Functions" sheetId="2" r:id="rId4"/>
  </sheets>
  <definedNames>
    <definedName hidden="1" localSheetId="0" name="_xlnm._FilterDatabase">'CareConnect-ResearchStudy-1.0.0'!$A$1:$E$154</definedName>
  </definedNames>
  <calcPr/>
</workbook>
</file>

<file path=xl/sharedStrings.xml><?xml version="1.0" encoding="utf-8"?>
<sst xmlns="http://schemas.openxmlformats.org/spreadsheetml/2006/main" count="585" uniqueCount="170">
  <si>
    <t>Name</t>
  </si>
  <si>
    <t>Select</t>
  </si>
  <si>
    <t>Card.</t>
  </si>
  <si>
    <t>Conformance</t>
  </si>
  <si>
    <t>Mandatory</t>
  </si>
  <si>
    <t>Required</t>
  </si>
  <si>
    <t>Optional</t>
  </si>
  <si>
    <t>Not Used</t>
  </si>
  <si>
    <t>Type</t>
  </si>
  <si>
    <t>Description, Constraints and mapping for Maternity Record Implementation</t>
  </si>
  <si>
    <t>ResearchStudy</t>
  </si>
  <si>
    <t>​</t>
  </si>
  <si>
    <t>Investigation to increase healthcare-related patient-independent knowledge
Constraint (dom-2): If the resource is contained in another resource, it SHALL NOT contain nested Resources
Constraint (dom-1): If the resource is contained in another resource, it SHALL NOT contain any narrative
Constraint (dom-4): If a resource is contained in another resource, it SHALL NOT have a meta.versionId or a meta.lastUpdated
Constraint (dom-3): If the resource is contained in another resource, it SHALL be referred to from elsewhere in the resource</t>
  </si>
  <si>
    <t>- id</t>
  </si>
  <si>
    <t>0..1</t>
  </si>
  <si>
    <t>Logical id of this artifact</t>
  </si>
  <si>
    <t>- meta</t>
  </si>
  <si>
    <t>Metadata about the resource&lt;br/&gt;&lt;font color='red'&gt;The value attribute of the profile element MUST contain the value 'https://fhir.nhs.uk/STU3/StructureDefinition/CareConnect-ResearchStudy-1'&lt;/font&gt;</t>
  </si>
  <si>
    <t>- implicitRules</t>
  </si>
  <si>
    <t>A set of rules under which this content was created</t>
  </si>
  <si>
    <t>- language</t>
  </si>
  <si>
    <t>Language of the resource content
Binding (extensible): A human language. [Common Languages](http://hl7.org/fhir/stu3/valueset-languages.html)</t>
  </si>
  <si>
    <t>- text</t>
  </si>
  <si>
    <t>Text summary of the resource, for human interpretation</t>
  </si>
  <si>
    <t>- contained</t>
  </si>
  <si>
    <t>0..*</t>
  </si>
  <si>
    <t>Contained, inline Resources</t>
  </si>
  <si>
    <t>- modifierExtension</t>
  </si>
  <si>
    <t>Extensions that cannot be ignored
Constraint (ext-1): Must have either extensions or value[x], not both
Slicing: Description: Extensions are always sliced by (at least) url, Discriminator: url, Ordering: false, Rules: Open</t>
  </si>
  <si>
    <t>- identifier</t>
  </si>
  <si>
    <t>Business Identifier for study</t>
  </si>
  <si>
    <t>- - use</t>
  </si>
  <si>
    <t>usual : official : temp : secondary (If known)
Binding (required): Identifies the purpose for this identifier, if known. [IdentifierUse](http://hl7.org/fhir/stu3/valueset-identifier-use.html)</t>
  </si>
  <si>
    <t>- - type</t>
  </si>
  <si>
    <t>Description of identifier
Binding (extensible): A coded type for an identifier that can be used to determine which identifier to use for a specific purpose. [Identifier Type Codes](http://hl7.org/fhir/stu3/valueset-identifier-type.html)</t>
  </si>
  <si>
    <t>- - - coding</t>
  </si>
  <si>
    <t>Code defined by a terminology system</t>
  </si>
  <si>
    <t>- - - - system</t>
  </si>
  <si>
    <t>Identity of the terminology system</t>
  </si>
  <si>
    <t>- - - - version</t>
  </si>
  <si>
    <t>Version of the system - if relevant</t>
  </si>
  <si>
    <t>- - - - code</t>
  </si>
  <si>
    <t>Symbol in syntax defined by the system</t>
  </si>
  <si>
    <t>- - - - display</t>
  </si>
  <si>
    <t>Representation defined by the system</t>
  </si>
  <si>
    <t>- - - - userSelected</t>
  </si>
  <si>
    <t>If this coding was chosen directly by the user</t>
  </si>
  <si>
    <t>- - - text</t>
  </si>
  <si>
    <t>Plain text representation of the concept</t>
  </si>
  <si>
    <t>- - system</t>
  </si>
  <si>
    <t>The namespace for the identifier value</t>
  </si>
  <si>
    <t>- - value</t>
  </si>
  <si>
    <t>The value that is unique</t>
  </si>
  <si>
    <t>- - period</t>
  </si>
  <si>
    <t>Time period when id is/was valid for use
Constraint (per-1): If present, start SHALL have a lower value than end</t>
  </si>
  <si>
    <t>- - - start</t>
  </si>
  <si>
    <t>Starting time with inclusive boundary</t>
  </si>
  <si>
    <t>- - - end</t>
  </si>
  <si>
    <t>End time with inclusive boundary, if not ongoing</t>
  </si>
  <si>
    <t>- - assigner</t>
  </si>
  <si>
    <t>Organization that issued id (may be just text)
Constraint (ref-1): SHALL have a contained resource if a local reference is provided</t>
  </si>
  <si>
    <t>- - - reference</t>
  </si>
  <si>
    <t>Literal reference, Relative, internal or absolute URL</t>
  </si>
  <si>
    <t>- - - identifier</t>
  </si>
  <si>
    <t>Logical reference, when literal reference is not known</t>
  </si>
  <si>
    <t>- - - display</t>
  </si>
  <si>
    <t>Text alternative for the resource</t>
  </si>
  <si>
    <t>- title</t>
  </si>
  <si>
    <t>1..1</t>
  </si>
  <si>
    <t>Name for this study &lt;br/&gt;&lt;font color='red'&gt;&lt;b&gt;Mapping to Maternity data item = 'Research Study Name'.&lt;/b&gt;&lt;/font&gt;&lt;br/&gt;</t>
  </si>
  <si>
    <t>- protocol</t>
  </si>
  <si>
    <t>Steps followed in executing study
Constraint (ref-1): SHALL have a contained resource if a local reference is provided</t>
  </si>
  <si>
    <t>- - reference</t>
  </si>
  <si>
    <t>- - identifier</t>
  </si>
  <si>
    <t>- - display</t>
  </si>
  <si>
    <t>- partOf</t>
  </si>
  <si>
    <t>Part of larger study
Constraint (ref-1): SHALL have a contained resource if a local reference is provided</t>
  </si>
  <si>
    <t>- status</t>
  </si>
  <si>
    <t>draft : in-progress : suspended : stopped : completed : entered-in-error
Binding (required): Codes that convey the current status of the research study [ResearchStudyStatus](http://hl7.org/fhir/stu3/valueset-research-study-status.html )</t>
  </si>
  <si>
    <t>- category</t>
  </si>
  <si>
    <t>Classifications for the study
Binding (example): Codes that describe the type of research study. E.g. Study phase, Interventional/Observational, blinding type, etc.</t>
  </si>
  <si>
    <t>- - coding</t>
  </si>
  <si>
    <t>- - - system</t>
  </si>
  <si>
    <t>- - - version</t>
  </si>
  <si>
    <t>- - - code</t>
  </si>
  <si>
    <t>- - - userSelected</t>
  </si>
  <si>
    <t>- - text</t>
  </si>
  <si>
    <t>- focus</t>
  </si>
  <si>
    <t>Drugs, devices, conditions, etc. under study
Binding (example): Codes for medications, devices, conditions and other interventions</t>
  </si>
  <si>
    <t>- contact</t>
  </si>
  <si>
    <t>Contact details for the study</t>
  </si>
  <si>
    <t>- - name</t>
  </si>
  <si>
    <t>Name of an individual to contact</t>
  </si>
  <si>
    <t>- - telecom</t>
  </si>
  <si>
    <t>Contact details for individual or organization
Constraint (cpt-2): A system is required if a value is provided.</t>
  </si>
  <si>
    <t>phone : fax : email : pager : url : sms : other
Binding (required): Telecommunications form for contact point [ContactPointSystem](http://hl7.org/fhir/stu3/valueset-contact-point-system.html)</t>
  </si>
  <si>
    <t>- - - value</t>
  </si>
  <si>
    <t>The actual contact point details</t>
  </si>
  <si>
    <t>- - - use</t>
  </si>
  <si>
    <t>home : work : temp : old : mobile - purpose of this contact point
Binding (required): Use of contact point [ContactPointUse](http://hl7.org/fhir/stu3/valueset-contact-point-use.html)</t>
  </si>
  <si>
    <t>- - - rank</t>
  </si>
  <si>
    <t>Specify preferred order of use (1 = highest)</t>
  </si>
  <si>
    <t>- - - period</t>
  </si>
  <si>
    <t>Time period when the contact point was/is in use
Constraint (per-1): If present, start SHALL have a lower value than end</t>
  </si>
  <si>
    <t>- - - - start</t>
  </si>
  <si>
    <t>- - - - end</t>
  </si>
  <si>
    <t>- relatedArtifact</t>
  </si>
  <si>
    <t>References and dependencies</t>
  </si>
  <si>
    <t>documentation : justification : citation : predecessor : successor : derived-from : depends-on : composed-of
Binding (required): The type of relationship to the related artifact [RelatedArtifactType](http://hl7.org/fhir/stu3/valueset-related-artifact-type.html)</t>
  </si>
  <si>
    <t>Brief description of the related artifact</t>
  </si>
  <si>
    <t>- - citation</t>
  </si>
  <si>
    <t>Bibliographic citation for the artifact</t>
  </si>
  <si>
    <t>- - url</t>
  </si>
  <si>
    <t>Where the artifact can be accessed</t>
  </si>
  <si>
    <t>- - document</t>
  </si>
  <si>
    <t>What document is being referenced
Constraint (att-1): It the Attachment has data, it SHALL have a contentType</t>
  </si>
  <si>
    <t>- - - contentType</t>
  </si>
  <si>
    <t>Mime type of the content, with charset etc.
Binding (required): The mime type of an attachment. Any valid mime type is allowed. [MimeType](http://www.rfc-editor.org/bcp/bcp13.txt)</t>
  </si>
  <si>
    <t>- - - language</t>
  </si>
  <si>
    <t>Human language of the content (BCP-47)
Binding (extensible): A human language. [Common Languages](http://hl7.org/fhir/stu3/valueset-languages.html)</t>
  </si>
  <si>
    <t>- - - data</t>
  </si>
  <si>
    <t>Data inline, base64ed</t>
  </si>
  <si>
    <t>- - - url</t>
  </si>
  <si>
    <t>Uri where the data can be found</t>
  </si>
  <si>
    <t>- - - size</t>
  </si>
  <si>
    <t>Number of bytes of content (if url provided)</t>
  </si>
  <si>
    <t>- - - hash</t>
  </si>
  <si>
    <t>Hash of the data (sha-1, base64ed)</t>
  </si>
  <si>
    <t>- - - title</t>
  </si>
  <si>
    <t>Label to display in place of the data</t>
  </si>
  <si>
    <t>- - - creation</t>
  </si>
  <si>
    <t>Date attachment was first created</t>
  </si>
  <si>
    <t>- - resource</t>
  </si>
  <si>
    <t>What resource is being referenced
Constraint (ref-1): SHALL have a contained resource if a local reference is provided</t>
  </si>
  <si>
    <t>- keyword</t>
  </si>
  <si>
    <t>Used to search for the study
Binding (example): Words associated with the study that may be useful in discovery</t>
  </si>
  <si>
    <t>- jurisdiction</t>
  </si>
  <si>
    <t>Geographic region(s) for study
Binding (extensible): Countries and regions within which this artifact is targeted for use [Jurisdiction ValueSet](http://hl7.org/fhir/stu3/valueset-jurisdiction.html)</t>
  </si>
  <si>
    <t>- description</t>
  </si>
  <si>
    <t>What this is study doing</t>
  </si>
  <si>
    <t>- enrollment</t>
  </si>
  <si>
    <t>Inclusion &amp; exclusion criteria
Constraint (ref-1): SHALL have a contained resource if a local reference is provided</t>
  </si>
  <si>
    <t>- period</t>
  </si>
  <si>
    <t>When the study began and ended
Constraint (per-1): If present, start SHALL have a lower value than end</t>
  </si>
  <si>
    <t>- - start</t>
  </si>
  <si>
    <t>- - end</t>
  </si>
  <si>
    <t>- sponsor</t>
  </si>
  <si>
    <t>Organization responsible for the study
Constraint (ref-1): SHALL have a contained resource if a local reference is provided</t>
  </si>
  <si>
    <t>- principalInvestigator</t>
  </si>
  <si>
    <t>The individual responsible for the study
Constraint (ref-1): SHALL have a contained resource if a local reference is provided</t>
  </si>
  <si>
    <t>- site</t>
  </si>
  <si>
    <t>Location involved in study execution
Constraint (ref-1): SHALL have a contained resource if a local reference is provided</t>
  </si>
  <si>
    <t>- reasonStopped</t>
  </si>
  <si>
    <t>Reason for terminating study early</t>
  </si>
  <si>
    <t>- note</t>
  </si>
  <si>
    <t>Comments made about the event</t>
  </si>
  <si>
    <t>- - author[x]</t>
  </si>
  <si>
    <t>Individual responsible for the annotation
Constraint (ref-1): SHALL have a contained resource if a local reference is provided</t>
  </si>
  <si>
    <t>- - time</t>
  </si>
  <si>
    <t>When the annotation was made</t>
  </si>
  <si>
    <t>The annotation - text content</t>
  </si>
  <si>
    <t>- arm</t>
  </si>
  <si>
    <t>Defined path through the study for a subject</t>
  </si>
  <si>
    <t>- - modifierExtension</t>
  </si>
  <si>
    <t>Extensions that cannot be ignored
Constraint (ext-1): Must have either extensions or value[x], not both</t>
  </si>
  <si>
    <t>Label for study arm</t>
  </si>
  <si>
    <t>- - code</t>
  </si>
  <si>
    <t>Categorization of study arm</t>
  </si>
  <si>
    <t>- - description</t>
  </si>
  <si>
    <t>Short explanation of study path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</si>
</sst>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8.0"/>
      <color rgb="FF333333"/>
      <name val="Helvetica Neue"/>
    </font>
    <font/>
    <font>
      <b/>
      <sz val="8.0"/>
      <color rgb="FF333333"/>
      <name val="Arial"/>
    </font>
    <font>
      <sz val="8.0"/>
      <color rgb="FF333333"/>
      <name val="Inherit"/>
    </font>
    <font>
      <sz val="8.0"/>
      <color rgb="FF474747"/>
      <name val="Inherit"/>
    </font>
    <font>
      <sz val="8.0"/>
      <color rgb="FF005EB8"/>
      <name val="Inherit"/>
    </font>
    <font>
      <u/>
      <sz val="8.0"/>
      <color rgb="FF005EB8"/>
      <name val="Inherit"/>
    </font>
    <font>
      <sz val="8.0"/>
      <color rgb="FF474747"/>
      <name val="Helvetica Neue"/>
    </font>
    <font>
      <u/>
      <sz val="8.0"/>
      <color rgb="FF005EB8"/>
      <name val="&quot;Helvetica Neue&quot;"/>
    </font>
    <font>
      <u/>
      <sz val="8.0"/>
      <color rgb="FF005EB8"/>
      <name val="Arial"/>
    </font>
    <font>
      <u/>
      <sz val="8.0"/>
      <color rgb="FF005EB8"/>
      <name val="&quot;Helvetica Neue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 readingOrder="0" shrinkToFit="0" wrapText="1"/>
    </xf>
    <xf borderId="0" fillId="0" fontId="8" numFmtId="0" xfId="0" applyAlignment="1" applyFont="1">
      <alignment shrinkToFit="0" vertical="top" wrapText="1"/>
    </xf>
    <xf borderId="0" fillId="0" fontId="9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1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STU3/StructureDefinition/details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5" max="5" width="43.71"/>
  </cols>
  <sheetData>
    <row r="1">
      <c r="A1" s="1" t="s">
        <v>0</v>
      </c>
      <c r="B1" s="1" t="s">
        <v>2</v>
      </c>
      <c r="C1" s="3" t="s">
        <v>3</v>
      </c>
      <c r="D1" s="1" t="s">
        <v>8</v>
      </c>
      <c r="E1" s="4" t="s">
        <v>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10</v>
      </c>
      <c r="B2" s="7" t="s">
        <v>11</v>
      </c>
      <c r="C2" s="8"/>
      <c r="D2" s="8"/>
      <c r="E2" s="9" t="s">
        <v>12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13</v>
      </c>
      <c r="B3" s="7" t="s">
        <v>14</v>
      </c>
      <c r="C3" s="10" t="s">
        <v>6</v>
      </c>
      <c r="D3" s="11" t="str">
        <f>HYPERLINK("http://hl7.org/fhir/stu3/datatypes.html#id","Id")</f>
        <v>Id</v>
      </c>
      <c r="E3" s="9" t="s">
        <v>15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16</v>
      </c>
      <c r="B4" s="7" t="s">
        <v>14</v>
      </c>
      <c r="C4" s="10" t="s">
        <v>4</v>
      </c>
      <c r="D4" s="11" t="str">
        <f>HYPERLINK("http://hl7.org/fhir/stu3/resource.html#Meta","Meta")</f>
        <v>Meta</v>
      </c>
      <c r="E4" s="9" t="s">
        <v>17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18</v>
      </c>
      <c r="B5" s="7" t="s">
        <v>14</v>
      </c>
      <c r="C5" s="10" t="s">
        <v>7</v>
      </c>
      <c r="D5" s="11" t="str">
        <f>HYPERLINK("http://hl7.org/fhir/stu3/datatypes.html#uri","Uri")</f>
        <v>Uri</v>
      </c>
      <c r="E5" s="9" t="s">
        <v>19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20</v>
      </c>
      <c r="B6" s="7" t="s">
        <v>14</v>
      </c>
      <c r="C6" s="10" t="s">
        <v>7</v>
      </c>
      <c r="D6" s="11" t="str">
        <f>HYPERLINK("http://hl7.org/fhir/stu3/datatypes.html#code","Code")</f>
        <v>Code</v>
      </c>
      <c r="E6" s="12" t="s">
        <v>21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22</v>
      </c>
      <c r="B7" s="7" t="s">
        <v>14</v>
      </c>
      <c r="C7" s="10" t="s">
        <v>7</v>
      </c>
      <c r="D7" s="11" t="str">
        <f>HYPERLINK("http://hl7.org/fhir/stu3/narrative.html#Narrative","Narrative")</f>
        <v>Narrative</v>
      </c>
      <c r="E7" s="9" t="s">
        <v>23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24</v>
      </c>
      <c r="B8" s="7" t="s">
        <v>25</v>
      </c>
      <c r="C8" s="10" t="s">
        <v>7</v>
      </c>
      <c r="D8" s="11" t="str">
        <f>HYPERLINK("http://hl7.org/fhir/stu3/resource.html","Resource")</f>
        <v>Resource</v>
      </c>
      <c r="E8" s="9" t="s">
        <v>26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27</v>
      </c>
      <c r="B9" s="7" t="s">
        <v>25</v>
      </c>
      <c r="C9" s="10" t="s">
        <v>7</v>
      </c>
      <c r="D9" s="11" t="str">
        <f>HYPERLINK("http://hl7.org/fhir/stu3/extensibility.html#Extension","Extension")</f>
        <v>Extension</v>
      </c>
      <c r="E9" s="9" t="s">
        <v>28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29</v>
      </c>
      <c r="B10" s="7" t="s">
        <v>25</v>
      </c>
      <c r="C10" s="10" t="s">
        <v>7</v>
      </c>
      <c r="D10" s="11" t="str">
        <f>HYPERLINK("http://hl7.org/fhir/stu3/datatypes.html#identifier","Identifier")</f>
        <v>Identifier</v>
      </c>
      <c r="E10" s="9" t="s">
        <v>30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31</v>
      </c>
      <c r="B11" s="7" t="s">
        <v>14</v>
      </c>
      <c r="C11" s="10" t="s">
        <v>7</v>
      </c>
      <c r="D11" s="11" t="str">
        <f>HYPERLINK("http://hl7.org/fhir/stu3/datatypes.html#code","Code")</f>
        <v>Code</v>
      </c>
      <c r="E11" s="9" t="s">
        <v>32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33</v>
      </c>
      <c r="B12" s="7" t="s">
        <v>14</v>
      </c>
      <c r="C12" s="10" t="s">
        <v>7</v>
      </c>
      <c r="D12" s="11" t="str">
        <f>HYPERLINK("http://hl7.org/fhir/stu3/datatypes.html#codeableconcept","CodeableConcept")</f>
        <v>CodeableConcept</v>
      </c>
      <c r="E12" s="9" t="s">
        <v>34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35</v>
      </c>
      <c r="B13" s="7" t="s">
        <v>25</v>
      </c>
      <c r="C13" s="10" t="s">
        <v>7</v>
      </c>
      <c r="D13" s="11" t="str">
        <f>HYPERLINK("http://hl7.org/fhir/stu3/datatypes.html#coding","Coding")</f>
        <v>Coding</v>
      </c>
      <c r="E13" s="9" t="s">
        <v>36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37</v>
      </c>
      <c r="B14" s="7" t="s">
        <v>14</v>
      </c>
      <c r="C14" s="10" t="s">
        <v>7</v>
      </c>
      <c r="D14" s="11" t="str">
        <f>HYPERLINK("http://hl7.org/fhir/stu3/datatypes.html#uri","Uri")</f>
        <v>Uri</v>
      </c>
      <c r="E14" s="9" t="s">
        <v>38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39</v>
      </c>
      <c r="B15" s="7" t="s">
        <v>14</v>
      </c>
      <c r="C15" s="10" t="s">
        <v>7</v>
      </c>
      <c r="D15" s="11" t="str">
        <f>HYPERLINK("http://hl7.org/fhir/stu3/datatypes.html#string","String")</f>
        <v>String</v>
      </c>
      <c r="E15" s="9" t="s">
        <v>40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41</v>
      </c>
      <c r="B16" s="7" t="s">
        <v>14</v>
      </c>
      <c r="C16" s="10" t="s">
        <v>7</v>
      </c>
      <c r="D16" s="11" t="str">
        <f>HYPERLINK("http://hl7.org/fhir/stu3/datatypes.html#code","Code")</f>
        <v>Code</v>
      </c>
      <c r="E16" s="9" t="s">
        <v>42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43</v>
      </c>
      <c r="B17" s="7" t="s">
        <v>14</v>
      </c>
      <c r="C17" s="10" t="s">
        <v>7</v>
      </c>
      <c r="D17" s="11" t="str">
        <f>HYPERLINK("http://hl7.org/fhir/stu3/datatypes.html#string","String")</f>
        <v>String</v>
      </c>
      <c r="E17" s="9" t="s">
        <v>44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45</v>
      </c>
      <c r="B18" s="7" t="s">
        <v>14</v>
      </c>
      <c r="C18" s="10" t="s">
        <v>7</v>
      </c>
      <c r="D18" s="11" t="str">
        <f>HYPERLINK("http://hl7.org/fhir/stu3/datatypes.html#boolean","Boolean")</f>
        <v>Boolean</v>
      </c>
      <c r="E18" s="9" t="s">
        <v>46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47</v>
      </c>
      <c r="B19" s="7" t="s">
        <v>14</v>
      </c>
      <c r="C19" s="10" t="s">
        <v>7</v>
      </c>
      <c r="D19" s="11" t="str">
        <f>HYPERLINK("http://hl7.org/fhir/stu3/datatypes.html#string","String")</f>
        <v>String</v>
      </c>
      <c r="E19" s="9" t="s">
        <v>48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49</v>
      </c>
      <c r="B20" s="7" t="s">
        <v>14</v>
      </c>
      <c r="C20" s="10" t="s">
        <v>7</v>
      </c>
      <c r="D20" s="11" t="str">
        <f>HYPERLINK("http://hl7.org/fhir/stu3/datatypes.html#uri","Uri")</f>
        <v>Uri</v>
      </c>
      <c r="E20" s="9" t="s">
        <v>50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51</v>
      </c>
      <c r="B21" s="7" t="s">
        <v>14</v>
      </c>
      <c r="C21" s="10" t="s">
        <v>7</v>
      </c>
      <c r="D21" s="11" t="str">
        <f>HYPERLINK("http://hl7.org/fhir/stu3/datatypes.html#string","String")</f>
        <v>String</v>
      </c>
      <c r="E21" s="9" t="s">
        <v>52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 t="s">
        <v>53</v>
      </c>
      <c r="B22" s="7" t="s">
        <v>14</v>
      </c>
      <c r="C22" s="10" t="s">
        <v>7</v>
      </c>
      <c r="D22" s="11" t="str">
        <f>HYPERLINK("http://hl7.org/fhir/stu3/datatypes.html#period","Period")</f>
        <v>Period</v>
      </c>
      <c r="E22" s="9" t="s">
        <v>54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 t="s">
        <v>55</v>
      </c>
      <c r="B23" s="7" t="s">
        <v>14</v>
      </c>
      <c r="C23" s="10" t="s">
        <v>7</v>
      </c>
      <c r="D23" s="11" t="str">
        <f t="shared" ref="D23:D24" si="1">HYPERLINK("http://hl7.org/fhir/stu3/datatypes.html#datetime","dateTime")</f>
        <v>dateTime</v>
      </c>
      <c r="E23" s="9" t="s">
        <v>56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 t="s">
        <v>57</v>
      </c>
      <c r="B24" s="7" t="s">
        <v>14</v>
      </c>
      <c r="C24" s="10" t="s">
        <v>7</v>
      </c>
      <c r="D24" s="11" t="str">
        <f t="shared" si="1"/>
        <v>dateTime</v>
      </c>
      <c r="E24" s="9" t="s">
        <v>58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 t="s">
        <v>59</v>
      </c>
      <c r="B25" s="7" t="s">
        <v>14</v>
      </c>
      <c r="C25" s="10" t="s">
        <v>7</v>
      </c>
      <c r="D25" s="11" t="str">
        <f>HYPERLINK("http://hl7.org/fhir/STU3/references.html","Reference")</f>
        <v>Reference</v>
      </c>
      <c r="E25" s="9" t="s">
        <v>60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/>
      <c r="B26" s="7"/>
      <c r="C26" s="10" t="s">
        <v>7</v>
      </c>
      <c r="D26" s="13" t="str">
        <f>HYPERLINK("https://fhir.hl7.org.uk/STU3/StructureDefinition/CareConnect-Organization-1","CareConnect-Organization-1")</f>
        <v>CareConnect-Organization-1</v>
      </c>
      <c r="E26" s="9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 t="s">
        <v>61</v>
      </c>
      <c r="B27" s="7" t="s">
        <v>14</v>
      </c>
      <c r="C27" s="10" t="s">
        <v>7</v>
      </c>
      <c r="D27" s="11" t="str">
        <f>HYPERLINK("http://hl7.org/fhir/stu3/datatypes.html#string","String")</f>
        <v>String</v>
      </c>
      <c r="E27" s="9" t="s">
        <v>62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 t="s">
        <v>63</v>
      </c>
      <c r="B28" s="7" t="s">
        <v>14</v>
      </c>
      <c r="C28" s="10" t="s">
        <v>7</v>
      </c>
      <c r="D28" s="11" t="str">
        <f>HYPERLINK("http://hl7.org/fhir/stu3/datatypes.html#identifier","Identifier")</f>
        <v>Identifier</v>
      </c>
      <c r="E28" s="9" t="s">
        <v>64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 t="s">
        <v>65</v>
      </c>
      <c r="B29" s="7" t="s">
        <v>14</v>
      </c>
      <c r="C29" s="10" t="s">
        <v>7</v>
      </c>
      <c r="D29" s="11" t="str">
        <f t="shared" ref="D29:D30" si="2">HYPERLINK("http://hl7.org/fhir/stu3/datatypes.html#string","String")</f>
        <v>String</v>
      </c>
      <c r="E29" s="9" t="s">
        <v>66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 t="s">
        <v>67</v>
      </c>
      <c r="B30" s="7" t="s">
        <v>68</v>
      </c>
      <c r="C30" s="10" t="s">
        <v>4</v>
      </c>
      <c r="D30" s="11" t="str">
        <f t="shared" si="2"/>
        <v>String</v>
      </c>
      <c r="E30" s="9" t="s">
        <v>69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 t="s">
        <v>70</v>
      </c>
      <c r="B31" s="7" t="s">
        <v>25</v>
      </c>
      <c r="C31" s="10" t="s">
        <v>7</v>
      </c>
      <c r="D31" s="11" t="str">
        <f>HYPERLINK("http://hl7.org/fhir/STU3/references.html","Reference")</f>
        <v>Reference</v>
      </c>
      <c r="E31" s="9" t="s">
        <v>71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/>
      <c r="B32" s="7"/>
      <c r="C32" s="10" t="s">
        <v>7</v>
      </c>
      <c r="D32" s="11" t="str">
        <f>HYPERLINK("http://hl7.org/fhir/stu3/StructureDefinition/PlanDefinition","PlanDefinition")</f>
        <v>PlanDefinition</v>
      </c>
      <c r="E32" s="9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 t="s">
        <v>72</v>
      </c>
      <c r="B33" s="7" t="s">
        <v>14</v>
      </c>
      <c r="C33" s="10" t="s">
        <v>7</v>
      </c>
      <c r="D33" s="11" t="str">
        <f>HYPERLINK("http://hl7.org/fhir/stu3/datatypes.html#string","String")</f>
        <v>String</v>
      </c>
      <c r="E33" s="9" t="s">
        <v>62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" t="s">
        <v>73</v>
      </c>
      <c r="B34" s="7" t="s">
        <v>14</v>
      </c>
      <c r="C34" s="10" t="s">
        <v>7</v>
      </c>
      <c r="D34" s="11" t="str">
        <f>HYPERLINK("http://hl7.org/fhir/stu3/datatypes.html#identifier","Identifier")</f>
        <v>Identifier</v>
      </c>
      <c r="E34" s="9" t="s">
        <v>64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 t="s">
        <v>74</v>
      </c>
      <c r="B35" s="7" t="s">
        <v>14</v>
      </c>
      <c r="C35" s="10" t="s">
        <v>7</v>
      </c>
      <c r="D35" s="11" t="str">
        <f>HYPERLINK("http://hl7.org/fhir/stu3/datatypes.html#string","String")</f>
        <v>String</v>
      </c>
      <c r="E35" s="9" t="s">
        <v>66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 t="s">
        <v>75</v>
      </c>
      <c r="B36" s="7" t="s">
        <v>25</v>
      </c>
      <c r="C36" s="10" t="s">
        <v>7</v>
      </c>
      <c r="D36" s="11" t="str">
        <f>HYPERLINK("http://hl7.org/fhir/STU3/references.html","Reference")</f>
        <v>Reference</v>
      </c>
      <c r="E36" s="9" t="s">
        <v>76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/>
      <c r="B37" s="7"/>
      <c r="C37" s="10" t="s">
        <v>7</v>
      </c>
      <c r="D37" s="11" t="str">
        <f>HYPERLINK("https://fhir.hl7.org.uk/STU3/StructureDefinition/CareConnect-ResearchStudy-1","CareConnect-ResearchStudy-1")</f>
        <v>CareConnect-ResearchStudy-1</v>
      </c>
      <c r="E37" s="9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6" t="s">
        <v>72</v>
      </c>
      <c r="B38" s="7" t="s">
        <v>14</v>
      </c>
      <c r="C38" s="10" t="s">
        <v>7</v>
      </c>
      <c r="D38" s="11" t="str">
        <f>HYPERLINK("http://hl7.org/fhir/stu3/datatypes.html#string","String")</f>
        <v>String</v>
      </c>
      <c r="E38" s="9" t="s">
        <v>62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6" t="s">
        <v>73</v>
      </c>
      <c r="B39" s="7" t="s">
        <v>14</v>
      </c>
      <c r="C39" s="10" t="s">
        <v>7</v>
      </c>
      <c r="D39" s="11" t="str">
        <f>HYPERLINK("http://hl7.org/fhir/stu3/datatypes.html#identifier","Identifier")</f>
        <v>Identifier</v>
      </c>
      <c r="E39" s="9" t="s">
        <v>64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6" t="s">
        <v>74</v>
      </c>
      <c r="B40" s="7" t="s">
        <v>14</v>
      </c>
      <c r="C40" s="10" t="s">
        <v>7</v>
      </c>
      <c r="D40" s="11" t="str">
        <f>HYPERLINK("http://hl7.org/fhir/stu3/datatypes.html#string","String")</f>
        <v>String</v>
      </c>
      <c r="E40" s="9" t="s">
        <v>66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6" t="s">
        <v>77</v>
      </c>
      <c r="B41" s="7" t="s">
        <v>68</v>
      </c>
      <c r="C41" s="10" t="s">
        <v>4</v>
      </c>
      <c r="D41" s="11" t="str">
        <f>HYPERLINK("http://hl7.org/fhir/stu3/datatypes.html#code","Code")</f>
        <v>Code</v>
      </c>
      <c r="E41" s="9" t="s">
        <v>78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 t="s">
        <v>79</v>
      </c>
      <c r="B42" s="7" t="s">
        <v>25</v>
      </c>
      <c r="C42" s="10" t="s">
        <v>7</v>
      </c>
      <c r="D42" s="11" t="str">
        <f>HYPERLINK("http://hl7.org/fhir/stu3/datatypes.html#codeableconcept","CodeableConcept")</f>
        <v>CodeableConcept</v>
      </c>
      <c r="E42" s="9" t="s">
        <v>80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6" t="s">
        <v>81</v>
      </c>
      <c r="B43" s="7" t="s">
        <v>25</v>
      </c>
      <c r="C43" s="10" t="s">
        <v>7</v>
      </c>
      <c r="D43" s="11" t="str">
        <f>HYPERLINK("http://hl7.org/fhir/stu3/datatypes.html#coding","Coding")</f>
        <v>Coding</v>
      </c>
      <c r="E43" s="9" t="s">
        <v>36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6" t="s">
        <v>82</v>
      </c>
      <c r="B44" s="7" t="s">
        <v>14</v>
      </c>
      <c r="C44" s="10" t="s">
        <v>7</v>
      </c>
      <c r="D44" s="11" t="str">
        <f>HYPERLINK("http://hl7.org/fhir/stu3/datatypes.html#uri","Uri")</f>
        <v>Uri</v>
      </c>
      <c r="E44" s="9" t="s">
        <v>38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6" t="s">
        <v>83</v>
      </c>
      <c r="B45" s="7" t="s">
        <v>14</v>
      </c>
      <c r="C45" s="10" t="s">
        <v>7</v>
      </c>
      <c r="D45" s="11" t="str">
        <f>HYPERLINK("http://hl7.org/fhir/stu3/datatypes.html#string","String")</f>
        <v>String</v>
      </c>
      <c r="E45" s="9" t="s">
        <v>40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" t="s">
        <v>84</v>
      </c>
      <c r="B46" s="7" t="s">
        <v>14</v>
      </c>
      <c r="C46" s="10" t="s">
        <v>7</v>
      </c>
      <c r="D46" s="11" t="str">
        <f>HYPERLINK("http://hl7.org/fhir/stu3/datatypes.html#code","Code")</f>
        <v>Code</v>
      </c>
      <c r="E46" s="9" t="s">
        <v>42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 t="s">
        <v>65</v>
      </c>
      <c r="B47" s="7" t="s">
        <v>14</v>
      </c>
      <c r="C47" s="10" t="s">
        <v>7</v>
      </c>
      <c r="D47" s="11" t="str">
        <f>HYPERLINK("http://hl7.org/fhir/stu3/datatypes.html#string","String")</f>
        <v>String</v>
      </c>
      <c r="E47" s="9" t="s">
        <v>44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 t="s">
        <v>85</v>
      </c>
      <c r="B48" s="7" t="s">
        <v>14</v>
      </c>
      <c r="C48" s="10" t="s">
        <v>7</v>
      </c>
      <c r="D48" s="11" t="str">
        <f>HYPERLINK("http://hl7.org/fhir/stu3/datatypes.html#boolean","Boolean")</f>
        <v>Boolean</v>
      </c>
      <c r="E48" s="9" t="s">
        <v>46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 t="s">
        <v>86</v>
      </c>
      <c r="B49" s="7" t="s">
        <v>14</v>
      </c>
      <c r="C49" s="10" t="s">
        <v>7</v>
      </c>
      <c r="D49" s="11" t="str">
        <f>HYPERLINK("http://hl7.org/fhir/stu3/datatypes.html#string","String")</f>
        <v>String</v>
      </c>
      <c r="E49" s="9" t="s">
        <v>48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 t="s">
        <v>87</v>
      </c>
      <c r="B50" s="7" t="s">
        <v>25</v>
      </c>
      <c r="C50" s="10" t="s">
        <v>7</v>
      </c>
      <c r="D50" s="11" t="str">
        <f>HYPERLINK("http://hl7.org/fhir/stu3/datatypes.html#codeableconcept","CodeableConcept")</f>
        <v>CodeableConcept</v>
      </c>
      <c r="E50" s="9" t="s">
        <v>88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 t="s">
        <v>81</v>
      </c>
      <c r="B51" s="7" t="s">
        <v>25</v>
      </c>
      <c r="C51" s="10" t="s">
        <v>7</v>
      </c>
      <c r="D51" s="11" t="str">
        <f>HYPERLINK("http://hl7.org/fhir/stu3/datatypes.html#coding","Coding")</f>
        <v>Coding</v>
      </c>
      <c r="E51" s="9" t="s">
        <v>36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 t="s">
        <v>82</v>
      </c>
      <c r="B52" s="7" t="s">
        <v>14</v>
      </c>
      <c r="C52" s="10" t="s">
        <v>7</v>
      </c>
      <c r="D52" s="11" t="str">
        <f>HYPERLINK("http://hl7.org/fhir/stu3/datatypes.html#uri","Uri")</f>
        <v>Uri</v>
      </c>
      <c r="E52" s="9" t="s">
        <v>38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 t="s">
        <v>83</v>
      </c>
      <c r="B53" s="7" t="s">
        <v>14</v>
      </c>
      <c r="C53" s="10" t="s">
        <v>7</v>
      </c>
      <c r="D53" s="11" t="str">
        <f>HYPERLINK("http://hl7.org/fhir/stu3/datatypes.html#string","String")</f>
        <v>String</v>
      </c>
      <c r="E53" s="9" t="s">
        <v>40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 t="s">
        <v>84</v>
      </c>
      <c r="B54" s="7" t="s">
        <v>14</v>
      </c>
      <c r="C54" s="10" t="s">
        <v>7</v>
      </c>
      <c r="D54" s="11" t="str">
        <f>HYPERLINK("http://hl7.org/fhir/stu3/datatypes.html#code","Code")</f>
        <v>Code</v>
      </c>
      <c r="E54" s="9" t="s">
        <v>42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6" t="s">
        <v>65</v>
      </c>
      <c r="B55" s="7" t="s">
        <v>14</v>
      </c>
      <c r="C55" s="10" t="s">
        <v>7</v>
      </c>
      <c r="D55" s="11" t="str">
        <f>HYPERLINK("http://hl7.org/fhir/stu3/datatypes.html#string","String")</f>
        <v>String</v>
      </c>
      <c r="E55" s="9" t="s">
        <v>44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6" t="s">
        <v>85</v>
      </c>
      <c r="B56" s="7" t="s">
        <v>14</v>
      </c>
      <c r="C56" s="10" t="s">
        <v>7</v>
      </c>
      <c r="D56" s="11" t="str">
        <f>HYPERLINK("http://hl7.org/fhir/stu3/datatypes.html#boolean","Boolean")</f>
        <v>Boolean</v>
      </c>
      <c r="E56" s="9" t="s">
        <v>46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6" t="s">
        <v>86</v>
      </c>
      <c r="B57" s="7" t="s">
        <v>14</v>
      </c>
      <c r="C57" s="10" t="s">
        <v>7</v>
      </c>
      <c r="D57" s="11" t="str">
        <f>HYPERLINK("http://hl7.org/fhir/stu3/datatypes.html#string","String")</f>
        <v>String</v>
      </c>
      <c r="E57" s="9" t="s">
        <v>48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6" t="s">
        <v>89</v>
      </c>
      <c r="B58" s="7" t="s">
        <v>25</v>
      </c>
      <c r="C58" s="10" t="s">
        <v>7</v>
      </c>
      <c r="D58" s="11" t="str">
        <f>HYPERLINK("http://hl7.org/fhir/stu3/metadatatypes.html#ContactDetail","ContactDetail")</f>
        <v>ContactDetail</v>
      </c>
      <c r="E58" s="9" t="s">
        <v>90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6" t="s">
        <v>91</v>
      </c>
      <c r="B59" s="7" t="s">
        <v>14</v>
      </c>
      <c r="C59" s="10" t="s">
        <v>7</v>
      </c>
      <c r="D59" s="11" t="str">
        <f>HYPERLINK("http://hl7.org/fhir/stu3/datatypes.html#string","String")</f>
        <v>String</v>
      </c>
      <c r="E59" s="9" t="s">
        <v>92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6" t="s">
        <v>93</v>
      </c>
      <c r="B60" s="7" t="s">
        <v>25</v>
      </c>
      <c r="C60" s="10" t="s">
        <v>7</v>
      </c>
      <c r="D60" s="11" t="str">
        <f>HYPERLINK("http://hl7.org/fhir/stu3/datatypes.html#contactpoint","ContactPoint")</f>
        <v>ContactPoint</v>
      </c>
      <c r="E60" s="9" t="s">
        <v>94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6" t="s">
        <v>82</v>
      </c>
      <c r="B61" s="7" t="s">
        <v>14</v>
      </c>
      <c r="C61" s="10" t="s">
        <v>7</v>
      </c>
      <c r="D61" s="11" t="str">
        <f>HYPERLINK("http://hl7.org/fhir/stu3/datatypes.html#code","Code")</f>
        <v>Code</v>
      </c>
      <c r="E61" s="9" t="s">
        <v>95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6" t="s">
        <v>96</v>
      </c>
      <c r="B62" s="7" t="s">
        <v>14</v>
      </c>
      <c r="C62" s="10" t="s">
        <v>7</v>
      </c>
      <c r="D62" s="11" t="str">
        <f>HYPERLINK("http://hl7.org/fhir/stu3/datatypes.html#string","String")</f>
        <v>String</v>
      </c>
      <c r="E62" s="9" t="s">
        <v>97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6" t="s">
        <v>98</v>
      </c>
      <c r="B63" s="7" t="s">
        <v>14</v>
      </c>
      <c r="C63" s="10" t="s">
        <v>7</v>
      </c>
      <c r="D63" s="11" t="str">
        <f>HYPERLINK("http://hl7.org/fhir/stu3/datatypes.html#code","Code")</f>
        <v>Code</v>
      </c>
      <c r="E63" s="9" t="s">
        <v>99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6" t="s">
        <v>100</v>
      </c>
      <c r="B64" s="7" t="s">
        <v>14</v>
      </c>
      <c r="C64" s="10" t="s">
        <v>7</v>
      </c>
      <c r="D64" s="11" t="str">
        <f>HYPERLINK("http://hl7.org/fhir/stu3/datatypes.html#positiveint","positiveInt")</f>
        <v>positiveInt</v>
      </c>
      <c r="E64" s="9" t="s">
        <v>101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6" t="s">
        <v>102</v>
      </c>
      <c r="B65" s="7" t="s">
        <v>14</v>
      </c>
      <c r="C65" s="10" t="s">
        <v>7</v>
      </c>
      <c r="D65" s="11" t="str">
        <f>HYPERLINK("http://hl7.org/fhir/stu3/datatypes.html#period","Period")</f>
        <v>Period</v>
      </c>
      <c r="E65" s="9" t="s">
        <v>103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6" t="s">
        <v>104</v>
      </c>
      <c r="B66" s="7" t="s">
        <v>14</v>
      </c>
      <c r="C66" s="10" t="s">
        <v>7</v>
      </c>
      <c r="D66" s="11" t="str">
        <f t="shared" ref="D66:D67" si="3">HYPERLINK("http://hl7.org/fhir/stu3/datatypes.html#datetime","dateTime")</f>
        <v>dateTime</v>
      </c>
      <c r="E66" s="9" t="s">
        <v>56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6" t="s">
        <v>105</v>
      </c>
      <c r="B67" s="7" t="s">
        <v>14</v>
      </c>
      <c r="C67" s="10" t="s">
        <v>7</v>
      </c>
      <c r="D67" s="11" t="str">
        <f t="shared" si="3"/>
        <v>dateTime</v>
      </c>
      <c r="E67" s="9" t="s">
        <v>58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 t="s">
        <v>106</v>
      </c>
      <c r="B68" s="7" t="s">
        <v>25</v>
      </c>
      <c r="C68" s="10" t="s">
        <v>7</v>
      </c>
      <c r="D68" s="11" t="str">
        <f>HYPERLINK("http://hl7.org/fhir/stu3/metadatatypes.html#RelatedArtifact","RelatedArtifact")</f>
        <v>RelatedArtifact</v>
      </c>
      <c r="E68" s="9" t="s">
        <v>107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 t="s">
        <v>33</v>
      </c>
      <c r="B69" s="7" t="s">
        <v>68</v>
      </c>
      <c r="C69" s="10" t="s">
        <v>7</v>
      </c>
      <c r="D69" s="11" t="str">
        <f>HYPERLINK("http://hl7.org/fhir/stu3/datatypes.html#code","Code")</f>
        <v>Code</v>
      </c>
      <c r="E69" s="9" t="s">
        <v>108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" t="s">
        <v>74</v>
      </c>
      <c r="B70" s="7" t="s">
        <v>14</v>
      </c>
      <c r="C70" s="10" t="s">
        <v>7</v>
      </c>
      <c r="D70" s="11" t="str">
        <f t="shared" ref="D70:D71" si="4">HYPERLINK("http://hl7.org/fhir/stu3/datatypes.html#string","String")</f>
        <v>String</v>
      </c>
      <c r="E70" s="9" t="s">
        <v>109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 t="s">
        <v>110</v>
      </c>
      <c r="B71" s="7" t="s">
        <v>14</v>
      </c>
      <c r="C71" s="10" t="s">
        <v>7</v>
      </c>
      <c r="D71" s="11" t="str">
        <f t="shared" si="4"/>
        <v>String</v>
      </c>
      <c r="E71" s="9" t="s">
        <v>111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" t="s">
        <v>112</v>
      </c>
      <c r="B72" s="7" t="s">
        <v>14</v>
      </c>
      <c r="C72" s="10" t="s">
        <v>7</v>
      </c>
      <c r="D72" s="11" t="str">
        <f>HYPERLINK("http://hl7.org/fhir/stu3/datatypes.html#uri","Uri")</f>
        <v>Uri</v>
      </c>
      <c r="E72" s="9" t="s">
        <v>113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" t="s">
        <v>114</v>
      </c>
      <c r="B73" s="7" t="s">
        <v>14</v>
      </c>
      <c r="C73" s="10" t="s">
        <v>7</v>
      </c>
      <c r="D73" s="11" t="str">
        <f>HYPERLINK("http://hl7.org/fhir/stu3/datatypes.html#attachment","Attachment")</f>
        <v>Attachment</v>
      </c>
      <c r="E73" s="9" t="s">
        <v>115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" t="s">
        <v>116</v>
      </c>
      <c r="B74" s="7" t="s">
        <v>14</v>
      </c>
      <c r="C74" s="10" t="s">
        <v>7</v>
      </c>
      <c r="D74" s="11" t="str">
        <f t="shared" ref="D74:D75" si="5">HYPERLINK("http://hl7.org/fhir/stu3/datatypes.html#code","Code")</f>
        <v>Code</v>
      </c>
      <c r="E74" s="9" t="s">
        <v>117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" t="s">
        <v>118</v>
      </c>
      <c r="B75" s="7" t="s">
        <v>14</v>
      </c>
      <c r="C75" s="10" t="s">
        <v>7</v>
      </c>
      <c r="D75" s="11" t="str">
        <f t="shared" si="5"/>
        <v>Code</v>
      </c>
      <c r="E75" s="9" t="s">
        <v>119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6" t="s">
        <v>120</v>
      </c>
      <c r="B76" s="7" t="s">
        <v>14</v>
      </c>
      <c r="C76" s="10" t="s">
        <v>7</v>
      </c>
      <c r="D76" s="11" t="str">
        <f>HYPERLINK("http://hl7.org/fhir/stu3/datatypes.html#base64binary","base64Binary")</f>
        <v>base64Binary</v>
      </c>
      <c r="E76" s="9" t="s">
        <v>121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6" t="s">
        <v>122</v>
      </c>
      <c r="B77" s="7" t="s">
        <v>14</v>
      </c>
      <c r="C77" s="10" t="s">
        <v>7</v>
      </c>
      <c r="D77" s="11" t="str">
        <f>HYPERLINK("http://hl7.org/fhir/stu3/datatypes.html#uri","Uri")</f>
        <v>Uri</v>
      </c>
      <c r="E77" s="9" t="s">
        <v>123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6" t="s">
        <v>124</v>
      </c>
      <c r="B78" s="7" t="s">
        <v>14</v>
      </c>
      <c r="C78" s="10" t="s">
        <v>7</v>
      </c>
      <c r="D78" s="11" t="str">
        <f>HYPERLINK("http://hl7.org/fhir/stu3/datatypes.html#unsignedint","unsignedInt")</f>
        <v>unsignedInt</v>
      </c>
      <c r="E78" s="9" t="s">
        <v>125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6" t="s">
        <v>126</v>
      </c>
      <c r="B79" s="7" t="s">
        <v>14</v>
      </c>
      <c r="C79" s="10" t="s">
        <v>7</v>
      </c>
      <c r="D79" s="11" t="str">
        <f>HYPERLINK("http://hl7.org/fhir/stu3/datatypes.html#base64binary","base64Binary")</f>
        <v>base64Binary</v>
      </c>
      <c r="E79" s="9" t="s">
        <v>127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6" t="s">
        <v>128</v>
      </c>
      <c r="B80" s="7" t="s">
        <v>14</v>
      </c>
      <c r="C80" s="10" t="s">
        <v>7</v>
      </c>
      <c r="D80" s="11" t="str">
        <f>HYPERLINK("http://hl7.org/fhir/stu3/datatypes.html#string","String")</f>
        <v>String</v>
      </c>
      <c r="E80" s="9" t="s">
        <v>129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6" t="s">
        <v>130</v>
      </c>
      <c r="B81" s="7" t="s">
        <v>14</v>
      </c>
      <c r="C81" s="10" t="s">
        <v>7</v>
      </c>
      <c r="D81" s="11" t="str">
        <f>HYPERLINK("http://hl7.org/fhir/stu3/datatypes.html#datetime","dateTime")</f>
        <v>dateTime</v>
      </c>
      <c r="E81" s="9" t="s">
        <v>131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6" t="s">
        <v>132</v>
      </c>
      <c r="B82" s="7" t="s">
        <v>14</v>
      </c>
      <c r="C82" s="10" t="s">
        <v>7</v>
      </c>
      <c r="D82" s="11" t="str">
        <f>HYPERLINK("http://hl7.org/fhir/STU3/references.html","Reference")</f>
        <v>Reference</v>
      </c>
      <c r="E82" s="9" t="s">
        <v>133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6"/>
      <c r="B83" s="7"/>
      <c r="C83" s="10" t="s">
        <v>7</v>
      </c>
      <c r="D83" s="11" t="str">
        <f>HYPERLINK("http://hl7.org/fhir/stu3/StructureDefinition/Resource","Resource")</f>
        <v>Resource</v>
      </c>
      <c r="E83" s="9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6" t="s">
        <v>61</v>
      </c>
      <c r="B84" s="7" t="s">
        <v>14</v>
      </c>
      <c r="C84" s="10" t="s">
        <v>7</v>
      </c>
      <c r="D84" s="11" t="str">
        <f>HYPERLINK("http://hl7.org/fhir/stu3/datatypes.html#string","String")</f>
        <v>String</v>
      </c>
      <c r="E84" s="9" t="s">
        <v>62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6" t="s">
        <v>63</v>
      </c>
      <c r="B85" s="7" t="s">
        <v>14</v>
      </c>
      <c r="C85" s="10" t="s">
        <v>7</v>
      </c>
      <c r="D85" s="11" t="str">
        <f>HYPERLINK("http://hl7.org/fhir/stu3/datatypes.html#identifier","Identifier")</f>
        <v>Identifier</v>
      </c>
      <c r="E85" s="9" t="s">
        <v>64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6" t="s">
        <v>65</v>
      </c>
      <c r="B86" s="7" t="s">
        <v>14</v>
      </c>
      <c r="C86" s="10" t="s">
        <v>7</v>
      </c>
      <c r="D86" s="11" t="str">
        <f>HYPERLINK("http://hl7.org/fhir/stu3/datatypes.html#string","String")</f>
        <v>String</v>
      </c>
      <c r="E86" s="9" t="s">
        <v>66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6" t="s">
        <v>134</v>
      </c>
      <c r="B87" s="7" t="s">
        <v>25</v>
      </c>
      <c r="C87" s="10" t="s">
        <v>7</v>
      </c>
      <c r="D87" s="11" t="str">
        <f>HYPERLINK("http://hl7.org/fhir/stu3/datatypes.html#codeableconcept","CodeableConcept")</f>
        <v>CodeableConcept</v>
      </c>
      <c r="E87" s="9" t="s">
        <v>135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6" t="s">
        <v>81</v>
      </c>
      <c r="B88" s="7" t="s">
        <v>25</v>
      </c>
      <c r="C88" s="10" t="s">
        <v>7</v>
      </c>
      <c r="D88" s="11" t="str">
        <f>HYPERLINK("http://hl7.org/fhir/stu3/datatypes.html#coding","Coding")</f>
        <v>Coding</v>
      </c>
      <c r="E88" s="9" t="s">
        <v>36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6" t="s">
        <v>82</v>
      </c>
      <c r="B89" s="7" t="s">
        <v>14</v>
      </c>
      <c r="C89" s="10" t="s">
        <v>7</v>
      </c>
      <c r="D89" s="11" t="str">
        <f>HYPERLINK("http://hl7.org/fhir/stu3/datatypes.html#uri","Uri")</f>
        <v>Uri</v>
      </c>
      <c r="E89" s="9" t="s">
        <v>38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6" t="s">
        <v>83</v>
      </c>
      <c r="B90" s="7" t="s">
        <v>14</v>
      </c>
      <c r="C90" s="10" t="s">
        <v>7</v>
      </c>
      <c r="D90" s="11" t="str">
        <f>HYPERLINK("http://hl7.org/fhir/stu3/datatypes.html#string","String")</f>
        <v>String</v>
      </c>
      <c r="E90" s="9" t="s">
        <v>40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6" t="s">
        <v>84</v>
      </c>
      <c r="B91" s="7" t="s">
        <v>14</v>
      </c>
      <c r="C91" s="10" t="s">
        <v>7</v>
      </c>
      <c r="D91" s="11" t="str">
        <f>HYPERLINK("http://hl7.org/fhir/stu3/datatypes.html#code","Code")</f>
        <v>Code</v>
      </c>
      <c r="E91" s="9" t="s">
        <v>42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6" t="s">
        <v>65</v>
      </c>
      <c r="B92" s="7" t="s">
        <v>14</v>
      </c>
      <c r="C92" s="10" t="s">
        <v>7</v>
      </c>
      <c r="D92" s="11" t="str">
        <f>HYPERLINK("http://hl7.org/fhir/stu3/datatypes.html#string","String")</f>
        <v>String</v>
      </c>
      <c r="E92" s="9" t="s">
        <v>44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6" t="s">
        <v>85</v>
      </c>
      <c r="B93" s="7" t="s">
        <v>14</v>
      </c>
      <c r="C93" s="10" t="s">
        <v>7</v>
      </c>
      <c r="D93" s="11" t="str">
        <f>HYPERLINK("http://hl7.org/fhir/stu3/datatypes.html#boolean","Boolean")</f>
        <v>Boolean</v>
      </c>
      <c r="E93" s="9" t="s">
        <v>46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" t="s">
        <v>86</v>
      </c>
      <c r="B94" s="7" t="s">
        <v>14</v>
      </c>
      <c r="C94" s="10" t="s">
        <v>7</v>
      </c>
      <c r="D94" s="11" t="str">
        <f>HYPERLINK("http://hl7.org/fhir/stu3/datatypes.html#string","String")</f>
        <v>String</v>
      </c>
      <c r="E94" s="9" t="s">
        <v>48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6" t="s">
        <v>136</v>
      </c>
      <c r="B95" s="7" t="s">
        <v>25</v>
      </c>
      <c r="C95" s="10" t="s">
        <v>7</v>
      </c>
      <c r="D95" s="11" t="str">
        <f>HYPERLINK("http://hl7.org/fhir/stu3/datatypes.html#codeableconcept","CodeableConcept")</f>
        <v>CodeableConcept</v>
      </c>
      <c r="E95" s="9" t="s">
        <v>137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6" t="s">
        <v>81</v>
      </c>
      <c r="B96" s="7" t="s">
        <v>25</v>
      </c>
      <c r="C96" s="10" t="s">
        <v>7</v>
      </c>
      <c r="D96" s="11" t="str">
        <f>HYPERLINK("http://hl7.org/fhir/stu3/datatypes.html#coding","Coding")</f>
        <v>Coding</v>
      </c>
      <c r="E96" s="9" t="s">
        <v>36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6" t="s">
        <v>82</v>
      </c>
      <c r="B97" s="7" t="s">
        <v>14</v>
      </c>
      <c r="C97" s="10" t="s">
        <v>7</v>
      </c>
      <c r="D97" s="11" t="str">
        <f>HYPERLINK("http://hl7.org/fhir/stu3/datatypes.html#uri","Uri")</f>
        <v>Uri</v>
      </c>
      <c r="E97" s="9" t="s">
        <v>38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6" t="s">
        <v>83</v>
      </c>
      <c r="B98" s="7" t="s">
        <v>14</v>
      </c>
      <c r="C98" s="10" t="s">
        <v>7</v>
      </c>
      <c r="D98" s="11" t="str">
        <f>HYPERLINK("http://hl7.org/fhir/stu3/datatypes.html#string","String")</f>
        <v>String</v>
      </c>
      <c r="E98" s="9" t="s">
        <v>40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6" t="s">
        <v>84</v>
      </c>
      <c r="B99" s="7" t="s">
        <v>14</v>
      </c>
      <c r="C99" s="10" t="s">
        <v>7</v>
      </c>
      <c r="D99" s="11" t="str">
        <f>HYPERLINK("http://hl7.org/fhir/stu3/datatypes.html#code","Code")</f>
        <v>Code</v>
      </c>
      <c r="E99" s="9" t="s">
        <v>42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6" t="s">
        <v>65</v>
      </c>
      <c r="B100" s="7" t="s">
        <v>14</v>
      </c>
      <c r="C100" s="10" t="s">
        <v>7</v>
      </c>
      <c r="D100" s="11" t="str">
        <f>HYPERLINK("http://hl7.org/fhir/stu3/datatypes.html#string","String")</f>
        <v>String</v>
      </c>
      <c r="E100" s="9" t="s">
        <v>44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6" t="s">
        <v>85</v>
      </c>
      <c r="B101" s="7" t="s">
        <v>14</v>
      </c>
      <c r="C101" s="10" t="s">
        <v>7</v>
      </c>
      <c r="D101" s="11" t="str">
        <f>HYPERLINK("http://hl7.org/fhir/stu3/datatypes.html#boolean","Boolean")</f>
        <v>Boolean</v>
      </c>
      <c r="E101" s="9" t="s">
        <v>46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6" t="s">
        <v>86</v>
      </c>
      <c r="B102" s="7" t="s">
        <v>14</v>
      </c>
      <c r="C102" s="10" t="s">
        <v>7</v>
      </c>
      <c r="D102" s="11" t="str">
        <f>HYPERLINK("http://hl7.org/fhir/stu3/datatypes.html#string","String")</f>
        <v>String</v>
      </c>
      <c r="E102" s="9" t="s">
        <v>48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6" t="s">
        <v>138</v>
      </c>
      <c r="B103" s="7" t="s">
        <v>14</v>
      </c>
      <c r="C103" s="10" t="s">
        <v>7</v>
      </c>
      <c r="D103" s="11" t="str">
        <f>HYPERLINK("http://hl7.org/fhir/stu3/datatypes.html#markdown","Markdown")</f>
        <v>Markdown</v>
      </c>
      <c r="E103" s="9" t="s">
        <v>139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6" t="s">
        <v>140</v>
      </c>
      <c r="B104" s="7" t="s">
        <v>25</v>
      </c>
      <c r="C104" s="10" t="s">
        <v>7</v>
      </c>
      <c r="D104" s="11" t="str">
        <f>HYPERLINK("http://hl7.org/fhir/STU3/references.html","Reference")</f>
        <v>Reference</v>
      </c>
      <c r="E104" s="9" t="s">
        <v>141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6"/>
      <c r="B105" s="7"/>
      <c r="C105" s="10" t="s">
        <v>7</v>
      </c>
      <c r="D105" s="11" t="str">
        <f>HYPERLINK("http://hl7.org/fhir/STU3/group.html","Group")</f>
        <v>Group</v>
      </c>
      <c r="E105" s="9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6" t="s">
        <v>72</v>
      </c>
      <c r="B106" s="7" t="s">
        <v>14</v>
      </c>
      <c r="C106" s="10" t="s">
        <v>7</v>
      </c>
      <c r="D106" s="11" t="str">
        <f>HYPERLINK("http://hl7.org/fhir/stu3/datatypes.html#string","String")</f>
        <v>String</v>
      </c>
      <c r="E106" s="9" t="s">
        <v>62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6" t="s">
        <v>73</v>
      </c>
      <c r="B107" s="7" t="s">
        <v>14</v>
      </c>
      <c r="C107" s="10" t="s">
        <v>7</v>
      </c>
      <c r="D107" s="11" t="str">
        <f>HYPERLINK("http://hl7.org/fhir/stu3/datatypes.html#identifier","Identifier")</f>
        <v>Identifier</v>
      </c>
      <c r="E107" s="9" t="s">
        <v>64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6" t="s">
        <v>74</v>
      </c>
      <c r="B108" s="7" t="s">
        <v>14</v>
      </c>
      <c r="C108" s="10" t="s">
        <v>7</v>
      </c>
      <c r="D108" s="11" t="str">
        <f>HYPERLINK("http://hl7.org/fhir/stu3/datatypes.html#string","String")</f>
        <v>String</v>
      </c>
      <c r="E108" s="9" t="s">
        <v>66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6" t="s">
        <v>142</v>
      </c>
      <c r="B109" s="7" t="s">
        <v>14</v>
      </c>
      <c r="C109" s="10" t="s">
        <v>7</v>
      </c>
      <c r="D109" s="11" t="str">
        <f>HYPERLINK("http://hl7.org/fhir/stu3/datatypes.html#period","Period")</f>
        <v>Period</v>
      </c>
      <c r="E109" s="9" t="s">
        <v>143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6" t="s">
        <v>144</v>
      </c>
      <c r="B110" s="7" t="s">
        <v>14</v>
      </c>
      <c r="C110" s="10" t="s">
        <v>7</v>
      </c>
      <c r="D110" s="11" t="str">
        <f t="shared" ref="D110:D111" si="6">HYPERLINK("http://hl7.org/fhir/stu3/datatypes.html#datetime","dateTime")</f>
        <v>dateTime</v>
      </c>
      <c r="E110" s="9" t="s">
        <v>56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6" t="s">
        <v>145</v>
      </c>
      <c r="B111" s="7" t="s">
        <v>14</v>
      </c>
      <c r="C111" s="10" t="s">
        <v>7</v>
      </c>
      <c r="D111" s="11" t="str">
        <f t="shared" si="6"/>
        <v>dateTime</v>
      </c>
      <c r="E111" s="9" t="s">
        <v>58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6" t="s">
        <v>146</v>
      </c>
      <c r="B112" s="7" t="s">
        <v>14</v>
      </c>
      <c r="C112" s="10" t="s">
        <v>7</v>
      </c>
      <c r="D112" s="11" t="str">
        <f>HYPERLINK("http://hl7.org/fhir/STU3/references.html","Reference")</f>
        <v>Reference</v>
      </c>
      <c r="E112" s="9" t="s">
        <v>147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6"/>
      <c r="B113" s="7"/>
      <c r="C113" s="10" t="s">
        <v>7</v>
      </c>
      <c r="D113" s="13" t="str">
        <f>HYPERLINK("https://fhir.hl7.org.uk/STU3/StructureDefinition/CareConnect-Organization-1","CareConnect-Organization-1")</f>
        <v>CareConnect-Organization-1</v>
      </c>
      <c r="E113" s="9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6" t="s">
        <v>72</v>
      </c>
      <c r="B114" s="7" t="s">
        <v>14</v>
      </c>
      <c r="C114" s="10" t="s">
        <v>7</v>
      </c>
      <c r="D114" s="11" t="str">
        <f>HYPERLINK("http://hl7.org/fhir/stu3/datatypes.html#string","String")</f>
        <v>String</v>
      </c>
      <c r="E114" s="9" t="s">
        <v>62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6" t="s">
        <v>73</v>
      </c>
      <c r="B115" s="7" t="s">
        <v>14</v>
      </c>
      <c r="C115" s="10" t="s">
        <v>7</v>
      </c>
      <c r="D115" s="11" t="str">
        <f>HYPERLINK("http://hl7.org/fhir/stu3/datatypes.html#identifier","Identifier")</f>
        <v>Identifier</v>
      </c>
      <c r="E115" s="9" t="s">
        <v>64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6" t="s">
        <v>74</v>
      </c>
      <c r="B116" s="7" t="s">
        <v>14</v>
      </c>
      <c r="C116" s="10" t="s">
        <v>7</v>
      </c>
      <c r="D116" s="11" t="str">
        <f>HYPERLINK("http://hl7.org/fhir/stu3/datatypes.html#string","String")</f>
        <v>String</v>
      </c>
      <c r="E116" s="9" t="s">
        <v>66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6" t="s">
        <v>148</v>
      </c>
      <c r="B117" s="7" t="s">
        <v>14</v>
      </c>
      <c r="C117" s="10" t="s">
        <v>7</v>
      </c>
      <c r="D117" s="11" t="str">
        <f>HYPERLINK("http://hl7.org/fhir/STU3/references.html","Reference")</f>
        <v>Reference</v>
      </c>
      <c r="E117" s="9" t="s">
        <v>149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6"/>
      <c r="B118" s="7"/>
      <c r="C118" s="10" t="s">
        <v>7</v>
      </c>
      <c r="D118" s="13" t="str">
        <f>HYPERLINK("https://fhir.hl7.org.uk/STU3/StructureDefinition/CareConnect-Practitioner-1","CareConnect-Practitioner-1")</f>
        <v>CareConnect-Practitioner-1</v>
      </c>
      <c r="E118" s="9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6" t="s">
        <v>72</v>
      </c>
      <c r="B119" s="7" t="s">
        <v>14</v>
      </c>
      <c r="C119" s="10" t="s">
        <v>7</v>
      </c>
      <c r="D119" s="11" t="str">
        <f>HYPERLINK("http://hl7.org/fhir/stu3/datatypes.html#string","String")</f>
        <v>String</v>
      </c>
      <c r="E119" s="9" t="s">
        <v>62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6" t="s">
        <v>73</v>
      </c>
      <c r="B120" s="7" t="s">
        <v>14</v>
      </c>
      <c r="C120" s="10" t="s">
        <v>7</v>
      </c>
      <c r="D120" s="11" t="str">
        <f>HYPERLINK("http://hl7.org/fhir/stu3/datatypes.html#identifier","Identifier")</f>
        <v>Identifier</v>
      </c>
      <c r="E120" s="9" t="s">
        <v>64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6" t="s">
        <v>74</v>
      </c>
      <c r="B121" s="7" t="s">
        <v>14</v>
      </c>
      <c r="C121" s="10" t="s">
        <v>7</v>
      </c>
      <c r="D121" s="11" t="str">
        <f>HYPERLINK("http://hl7.org/fhir/stu3/datatypes.html#string","String")</f>
        <v>String</v>
      </c>
      <c r="E121" s="9" t="s">
        <v>66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6" t="s">
        <v>150</v>
      </c>
      <c r="B122" s="7" t="s">
        <v>25</v>
      </c>
      <c r="C122" s="10" t="s">
        <v>7</v>
      </c>
      <c r="D122" s="11" t="str">
        <f>HYPERLINK("http://hl7.org/fhir/STU3/references.html","Reference")</f>
        <v>Reference</v>
      </c>
      <c r="E122" s="9" t="s">
        <v>151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6"/>
      <c r="B123" s="7"/>
      <c r="C123" s="10" t="s">
        <v>7</v>
      </c>
      <c r="D123" s="14" t="str">
        <f>HYPERLINK("https://fhir.hl7.org.uk/STU3/StructureDefinition/CareConnect-Location-1","CareConnect-Location-1")</f>
        <v>CareConnect-Location-1</v>
      </c>
      <c r="E123" s="9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6" t="s">
        <v>72</v>
      </c>
      <c r="B124" s="7" t="s">
        <v>14</v>
      </c>
      <c r="C124" s="10" t="s">
        <v>7</v>
      </c>
      <c r="D124" s="11" t="str">
        <f>HYPERLINK("http://hl7.org/fhir/stu3/datatypes.html#string","String")</f>
        <v>String</v>
      </c>
      <c r="E124" s="9" t="s">
        <v>62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6" t="s">
        <v>73</v>
      </c>
      <c r="B125" s="7" t="s">
        <v>14</v>
      </c>
      <c r="C125" s="10" t="s">
        <v>7</v>
      </c>
      <c r="D125" s="11" t="str">
        <f>HYPERLINK("http://hl7.org/fhir/stu3/datatypes.html#identifier","Identifier")</f>
        <v>Identifier</v>
      </c>
      <c r="E125" s="9" t="s">
        <v>64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6" t="s">
        <v>74</v>
      </c>
      <c r="B126" s="7" t="s">
        <v>14</v>
      </c>
      <c r="C126" s="10" t="s">
        <v>7</v>
      </c>
      <c r="D126" s="11" t="str">
        <f>HYPERLINK("http://hl7.org/fhir/stu3/datatypes.html#string","String")</f>
        <v>String</v>
      </c>
      <c r="E126" s="9" t="s">
        <v>66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6" t="s">
        <v>152</v>
      </c>
      <c r="B127" s="7" t="s">
        <v>14</v>
      </c>
      <c r="C127" s="10" t="s">
        <v>7</v>
      </c>
      <c r="D127" s="11" t="str">
        <f>HYPERLINK("http://hl7.org/fhir/stu3/datatypes.html#codeableconcept","CodeableConcept")</f>
        <v>CodeableConcept</v>
      </c>
      <c r="E127" s="9" t="s">
        <v>153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6" t="s">
        <v>81</v>
      </c>
      <c r="B128" s="7" t="s">
        <v>25</v>
      </c>
      <c r="C128" s="10" t="s">
        <v>7</v>
      </c>
      <c r="D128" s="11" t="str">
        <f>HYPERLINK("http://hl7.org/fhir/stu3/datatypes.html#coding","Coding")</f>
        <v>Coding</v>
      </c>
      <c r="E128" s="9" t="s">
        <v>36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6" t="s">
        <v>82</v>
      </c>
      <c r="B129" s="7" t="s">
        <v>14</v>
      </c>
      <c r="C129" s="10" t="s">
        <v>7</v>
      </c>
      <c r="D129" s="11" t="str">
        <f>HYPERLINK("http://hl7.org/fhir/stu3/datatypes.html#uri","Uri")</f>
        <v>Uri</v>
      </c>
      <c r="E129" s="9" t="s">
        <v>38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6" t="s">
        <v>83</v>
      </c>
      <c r="B130" s="7" t="s">
        <v>14</v>
      </c>
      <c r="C130" s="10" t="s">
        <v>7</v>
      </c>
      <c r="D130" s="11" t="str">
        <f>HYPERLINK("http://hl7.org/fhir/stu3/datatypes.html#string","String")</f>
        <v>String</v>
      </c>
      <c r="E130" s="9" t="s">
        <v>40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6" t="s">
        <v>84</v>
      </c>
      <c r="B131" s="7" t="s">
        <v>14</v>
      </c>
      <c r="C131" s="10" t="s">
        <v>7</v>
      </c>
      <c r="D131" s="11" t="str">
        <f>HYPERLINK("http://hl7.org/fhir/stu3/datatypes.html#code","Code")</f>
        <v>Code</v>
      </c>
      <c r="E131" s="9" t="s">
        <v>42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6" t="s">
        <v>65</v>
      </c>
      <c r="B132" s="7" t="s">
        <v>14</v>
      </c>
      <c r="C132" s="10" t="s">
        <v>7</v>
      </c>
      <c r="D132" s="11" t="str">
        <f>HYPERLINK("http://hl7.org/fhir/stu3/datatypes.html#string","String")</f>
        <v>String</v>
      </c>
      <c r="E132" s="9" t="s">
        <v>44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6" t="s">
        <v>85</v>
      </c>
      <c r="B133" s="7" t="s">
        <v>14</v>
      </c>
      <c r="C133" s="10" t="s">
        <v>7</v>
      </c>
      <c r="D133" s="11" t="str">
        <f>HYPERLINK("http://hl7.org/fhir/stu3/datatypes.html#boolean","Boolean")</f>
        <v>Boolean</v>
      </c>
      <c r="E133" s="9" t="s">
        <v>46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6" t="s">
        <v>86</v>
      </c>
      <c r="B134" s="7" t="s">
        <v>14</v>
      </c>
      <c r="C134" s="10" t="s">
        <v>7</v>
      </c>
      <c r="D134" s="11" t="str">
        <f>HYPERLINK("http://hl7.org/fhir/stu3/datatypes.html#string","String")</f>
        <v>String</v>
      </c>
      <c r="E134" s="9" t="s">
        <v>48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6" t="s">
        <v>154</v>
      </c>
      <c r="B135" s="7" t="s">
        <v>25</v>
      </c>
      <c r="C135" s="10" t="s">
        <v>7</v>
      </c>
      <c r="D135" s="11" t="str">
        <f>HYPERLINK("http://hl7.org/fhir/stu3/datatypes.html#annotation","Annotation")</f>
        <v>Annotation</v>
      </c>
      <c r="E135" s="9" t="s">
        <v>155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6" t="s">
        <v>156</v>
      </c>
      <c r="B136" s="7" t="s">
        <v>14</v>
      </c>
      <c r="C136" s="10" t="s">
        <v>7</v>
      </c>
      <c r="D136" s="11" t="str">
        <f>HYPERLINK("http://hl7.org/fhir/STU3/references.html","Reference")</f>
        <v>Reference</v>
      </c>
      <c r="E136" s="9" t="s">
        <v>157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6"/>
      <c r="B137" s="7"/>
      <c r="C137" s="10" t="s">
        <v>7</v>
      </c>
      <c r="D137" s="15" t="str">
        <f>HYPERLINK("https://fhir.hl7.org.uk/STU3/StructureDefinition/CareConnect-Practitioner-1","CareConnect-Practitioner-1")</f>
        <v>CareConnect-Practitioner-1</v>
      </c>
      <c r="E137" s="9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6"/>
      <c r="B138" s="7"/>
      <c r="C138" s="10" t="s">
        <v>7</v>
      </c>
      <c r="D138" s="14" t="str">
        <f>HYPERLINK("https://fhir.hl7.org.uk/STU3/StructureDefinition/CareConnect-Patient-1","CareConnect-Patient-1")</f>
        <v>CareConnect-Patient-1</v>
      </c>
      <c r="E138" s="9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6"/>
      <c r="B139" s="7"/>
      <c r="C139" s="10" t="s">
        <v>7</v>
      </c>
      <c r="D139" s="11" t="str">
        <f>HYPERLINK("https://fhir.hl7.org.uk/STU3/StructureDefinition/CareConnect-RelatedPerson-1","CareConnect-RelatedPerson-1")</f>
        <v>CareConnect-RelatedPerson-1</v>
      </c>
      <c r="E139" s="9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6"/>
      <c r="B140" s="7"/>
      <c r="C140" s="10" t="s">
        <v>7</v>
      </c>
      <c r="D140" s="11" t="str">
        <f>HYPERLINK("http://hl7.org/fhir/stu3/datatypes.html#string","String")</f>
        <v>String</v>
      </c>
      <c r="E140" s="9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6" t="s">
        <v>158</v>
      </c>
      <c r="B141" s="7" t="s">
        <v>14</v>
      </c>
      <c r="C141" s="10" t="s">
        <v>7</v>
      </c>
      <c r="D141" s="11" t="str">
        <f>HYPERLINK("http://hl7.org/fhir/stu3/datatypes.html#datetime","dateTime")</f>
        <v>dateTime</v>
      </c>
      <c r="E141" s="9" t="s">
        <v>159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6" t="s">
        <v>86</v>
      </c>
      <c r="B142" s="7" t="s">
        <v>68</v>
      </c>
      <c r="C142" s="10" t="s">
        <v>7</v>
      </c>
      <c r="D142" s="11" t="str">
        <f>HYPERLINK("http://hl7.org/fhir/stu3/datatypes.html#string","String")</f>
        <v>String</v>
      </c>
      <c r="E142" s="9" t="s">
        <v>160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6" t="s">
        <v>161</v>
      </c>
      <c r="B143" s="7" t="s">
        <v>25</v>
      </c>
      <c r="C143" s="10" t="s">
        <v>7</v>
      </c>
      <c r="D143" s="11" t="str">
        <f>HYPERLINK("http://hl7.org/fhir/stu3/backboneelement.html","BackboneElement")</f>
        <v>BackboneElement</v>
      </c>
      <c r="E143" s="9" t="s">
        <v>162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6" t="s">
        <v>163</v>
      </c>
      <c r="B144" s="7" t="s">
        <v>25</v>
      </c>
      <c r="C144" s="10" t="s">
        <v>7</v>
      </c>
      <c r="D144" s="11" t="str">
        <f>HYPERLINK("http://hl7.org/fhir/stu3/extensibility.html#Extension","Extension")</f>
        <v>Extension</v>
      </c>
      <c r="E144" s="9" t="s">
        <v>164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6" t="s">
        <v>91</v>
      </c>
      <c r="B145" s="7" t="s">
        <v>68</v>
      </c>
      <c r="C145" s="10" t="s">
        <v>7</v>
      </c>
      <c r="D145" s="11" t="str">
        <f>HYPERLINK("http://hl7.org/fhir/stu3/datatypes.html#string","String")</f>
        <v>String</v>
      </c>
      <c r="E145" s="9" t="s">
        <v>165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6" t="s">
        <v>166</v>
      </c>
      <c r="B146" s="7" t="s">
        <v>14</v>
      </c>
      <c r="C146" s="10" t="s">
        <v>7</v>
      </c>
      <c r="D146" s="11" t="str">
        <f>HYPERLINK("http://hl7.org/fhir/stu3/datatypes.html#codeableconcept","CodeableConcept")</f>
        <v>CodeableConcept</v>
      </c>
      <c r="E146" s="9" t="s">
        <v>167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6" t="s">
        <v>35</v>
      </c>
      <c r="B147" s="7" t="s">
        <v>25</v>
      </c>
      <c r="C147" s="10" t="s">
        <v>7</v>
      </c>
      <c r="D147" s="11" t="str">
        <f>HYPERLINK("http://hl7.org/fhir/stu3/datatypes.html#coding","Coding")</f>
        <v>Coding</v>
      </c>
      <c r="E147" s="9" t="s">
        <v>36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6" t="s">
        <v>37</v>
      </c>
      <c r="B148" s="7" t="s">
        <v>14</v>
      </c>
      <c r="C148" s="10" t="s">
        <v>7</v>
      </c>
      <c r="D148" s="11" t="str">
        <f>HYPERLINK("http://hl7.org/fhir/stu3/datatypes.html#uri","Uri")</f>
        <v>Uri</v>
      </c>
      <c r="E148" s="9" t="s">
        <v>38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6" t="s">
        <v>39</v>
      </c>
      <c r="B149" s="7" t="s">
        <v>14</v>
      </c>
      <c r="C149" s="10" t="s">
        <v>7</v>
      </c>
      <c r="D149" s="11" t="str">
        <f>HYPERLINK("http://hl7.org/fhir/stu3/datatypes.html#string","String")</f>
        <v>String</v>
      </c>
      <c r="E149" s="9" t="s">
        <v>40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6" t="s">
        <v>41</v>
      </c>
      <c r="B150" s="7" t="s">
        <v>14</v>
      </c>
      <c r="C150" s="10" t="s">
        <v>7</v>
      </c>
      <c r="D150" s="11" t="str">
        <f>HYPERLINK("http://hl7.org/fhir/stu3/datatypes.html#code","Code")</f>
        <v>Code</v>
      </c>
      <c r="E150" s="9" t="s">
        <v>42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6" t="s">
        <v>43</v>
      </c>
      <c r="B151" s="7" t="s">
        <v>14</v>
      </c>
      <c r="C151" s="10" t="s">
        <v>7</v>
      </c>
      <c r="D151" s="11" t="str">
        <f>HYPERLINK("http://hl7.org/fhir/stu3/datatypes.html#string","String")</f>
        <v>String</v>
      </c>
      <c r="E151" s="9" t="s">
        <v>44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6" t="s">
        <v>45</v>
      </c>
      <c r="B152" s="7" t="s">
        <v>14</v>
      </c>
      <c r="C152" s="10" t="s">
        <v>7</v>
      </c>
      <c r="D152" s="11" t="str">
        <f>HYPERLINK("http://hl7.org/fhir/stu3/datatypes.html#boolean","Boolean")</f>
        <v>Boolean</v>
      </c>
      <c r="E152" s="9" t="s">
        <v>46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6" t="s">
        <v>47</v>
      </c>
      <c r="B153" s="7" t="s">
        <v>14</v>
      </c>
      <c r="C153" s="10" t="s">
        <v>7</v>
      </c>
      <c r="D153" s="11" t="str">
        <f t="shared" ref="D153:D154" si="7">HYPERLINK("http://hl7.org/fhir/stu3/datatypes.html#string","String")</f>
        <v>String</v>
      </c>
      <c r="E153" s="9" t="s">
        <v>48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6" t="s">
        <v>168</v>
      </c>
      <c r="B154" s="7" t="s">
        <v>14</v>
      </c>
      <c r="C154" s="10" t="s">
        <v>7</v>
      </c>
      <c r="D154" s="11" t="str">
        <f t="shared" si="7"/>
        <v>String</v>
      </c>
      <c r="E154" s="9" t="s">
        <v>169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1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1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1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16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16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1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16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16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16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1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1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16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1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1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1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1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16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1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1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1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1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1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1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1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1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1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1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1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1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1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1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1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1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16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16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16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1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1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1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1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1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1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1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16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16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16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16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16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1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1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1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1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1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1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1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1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1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1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1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1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1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1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1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1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1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16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16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16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16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1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16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1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16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1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16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1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16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1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16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1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16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1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16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16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1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16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16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16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16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1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16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1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16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1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16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6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1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1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16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16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16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16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6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6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6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6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16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6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6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6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6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16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6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6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16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16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6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16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16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16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16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16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16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16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16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16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16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16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16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6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16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16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1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16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16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16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16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16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16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16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16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16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16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16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6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16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16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6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16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16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16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16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16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16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6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16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6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16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16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16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16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16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16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16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16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16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16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16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16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16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16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16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16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16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16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16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16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16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16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16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16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16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16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16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16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16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16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16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1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16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16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16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16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16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16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16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16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16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16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16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16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16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16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16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16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16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16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16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16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16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16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16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16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16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16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16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16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16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16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16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16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16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16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16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16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16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16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16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16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16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16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16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16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16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16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16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16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16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16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16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16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16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16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16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16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16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16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16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16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16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16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16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16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16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16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16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16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16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16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16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16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16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16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16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16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16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16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16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16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16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16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16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16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16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16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16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16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16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16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16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16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16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16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16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16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16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16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16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16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16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16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16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16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16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16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16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16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16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16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16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16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16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16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16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16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16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16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16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16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16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16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16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16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16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16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16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16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16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16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16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16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16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16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1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16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16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16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16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16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16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16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16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16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16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16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16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16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16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16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16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16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16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16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16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16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16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16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16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16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16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16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16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16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16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16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16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16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16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16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16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16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16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16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16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16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16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16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16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1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16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16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16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16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16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16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16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16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16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16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16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16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16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16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16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16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16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16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16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16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16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16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16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16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16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16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16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16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16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16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16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16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16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16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16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16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16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16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16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16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16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16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16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16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16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16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16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16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16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16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16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16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16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16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16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16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16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16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16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16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16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16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16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16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16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16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16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16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16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16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16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16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16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16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16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16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16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16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16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16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16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16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16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16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16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16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16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16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16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16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16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16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16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16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16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16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16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16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16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16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16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16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16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16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16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16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16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16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16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16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16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16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16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16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16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16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16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16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16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16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16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16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16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16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16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16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16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16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16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16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16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16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16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16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16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16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16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16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16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16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16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16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16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16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16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16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16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16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16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16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16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16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16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16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16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16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16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16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16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16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16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16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16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16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16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16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16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16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16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16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16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16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16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16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16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16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16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16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16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1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16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16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16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16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16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16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16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16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16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16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16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16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16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16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16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16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16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16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16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16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16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16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16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16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16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16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16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16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16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16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16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16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16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16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16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16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16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16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16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16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16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16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16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16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16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16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16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16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16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16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16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16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16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16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16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16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16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16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16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16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16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16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16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16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16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16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16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16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16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16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16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16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16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16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16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16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16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16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16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16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16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16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16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16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16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16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16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16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16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16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16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16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16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16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16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16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16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16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16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16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16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16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16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16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16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16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16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16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16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16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16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16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16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16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16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16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16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16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16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16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16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16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16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16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16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16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16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16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16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16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16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16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16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16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16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16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16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16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16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16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16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16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16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16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16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16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16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16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16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16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16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16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16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16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16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16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16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16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16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16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16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16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16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16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16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16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16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16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16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16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16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16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16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16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16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16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16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16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16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16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16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16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16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16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16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16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16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16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16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16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16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16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16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16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16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16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16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16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16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16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16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16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16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16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16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16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16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16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16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16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16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16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16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16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16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16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16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16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16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16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16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16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16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16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16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16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16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16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16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16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16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16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16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16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16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16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16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16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16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16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16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16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16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16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16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16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16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16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16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16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16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16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16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16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16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16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16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16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16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16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16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16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16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16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16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16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16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16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16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16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16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16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16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16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16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16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16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16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16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16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16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16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16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16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16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16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16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16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16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16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16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16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16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16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16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16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16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16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16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16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16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</sheetData>
  <autoFilter ref="$A$1:$E$154"/>
  <conditionalFormatting sqref="C3:C154">
    <cfRule type="containsText" dxfId="0" priority="1" operator="containsText" text="Select">
      <formula>NOT(ISERROR(SEARCH(("Select"),(C3))))</formula>
    </cfRule>
  </conditionalFormatting>
  <dataValidations>
    <dataValidation type="list" allowBlank="1" sqref="C3:C154">
      <formula1>Functions!$A$1:$A$5</formula1>
    </dataValidation>
  </dataValidations>
  <hyperlinks>
    <hyperlink r:id="rId1" location="ResearchStudy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2" t="s">
        <v>4</v>
      </c>
    </row>
    <row r="3">
      <c r="A3" s="2" t="s">
        <v>5</v>
      </c>
    </row>
    <row r="4">
      <c r="A4" s="2" t="s">
        <v>6</v>
      </c>
    </row>
    <row r="5">
      <c r="A5" s="2" t="s">
        <v>7</v>
      </c>
    </row>
  </sheetData>
  <drawing r:id="rId1"/>
</worksheet>
</file>