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areConnect-Location-1.1.0" sheetId="1" r:id="rId3"/>
    <sheet state="visible" name="Functions" sheetId="2" r:id="rId4"/>
  </sheets>
  <definedNames>
    <definedName hidden="1" localSheetId="0" name="_xlnm._FilterDatabase">'CareConnect-Location-1.1.0'!$A$2:$E$86</definedName>
  </definedNames>
  <calcPr/>
</workbook>
</file>

<file path=xl/sharedStrings.xml><?xml version="1.0" encoding="utf-8"?>
<sst xmlns="http://schemas.openxmlformats.org/spreadsheetml/2006/main" count="337" uniqueCount="135">
  <si>
    <t>Name</t>
  </si>
  <si>
    <t>Select</t>
  </si>
  <si>
    <t>Card.</t>
  </si>
  <si>
    <t>Conformance</t>
  </si>
  <si>
    <t>Type</t>
  </si>
  <si>
    <t>Description, Constraints and mapping for Implementation</t>
  </si>
  <si>
    <t>Mandatory</t>
  </si>
  <si>
    <t>Required</t>
  </si>
  <si>
    <t>Optional</t>
  </si>
  <si>
    <t>Not Used</t>
  </si>
  <si>
    <t>Location</t>
  </si>
  <si>
    <t>​</t>
  </si>
  <si>
    <t>Details and position information for a physical place
Constraint (dom-2): If the resource is contained in another resource, it SHALL NOT contain nested Resources
Constraint (dom-1): If the resource is contained in another resource, it SHALL NOT contain any narrative
Constraint (dom-4): If a resource is contained in another resource, it SHALL NOT have a meta.versionId or a meta.lastUpdated
Constraint (dom-3): If the resource is contained in another resource, it SHALL be referred to from elsewhere in the resource</t>
  </si>
  <si>
    <t>- id</t>
  </si>
  <si>
    <t>0..1</t>
  </si>
  <si>
    <t>Logical id of this artifact</t>
  </si>
  <si>
    <t>- meta</t>
  </si>
  <si>
    <t>1..1</t>
  </si>
  <si>
    <t>Metadata about the resource
&lt;font color='red'&gt;The value attribute of the profile element MUST contain the value 'https://fhir.nhs.uk/STU3/StructureDefinition/CareConnect-Location-1'&lt;/font&gt;</t>
  </si>
  <si>
    <t>- implicitRules</t>
  </si>
  <si>
    <t>A set of rules under which this content was created</t>
  </si>
  <si>
    <t>- language</t>
  </si>
  <si>
    <t>Language of the resource content
Binding (extensible): A human language. [Common Languages](http://hl7.org/fhir/stu3/valueset-languages.html)</t>
  </si>
  <si>
    <t>- text</t>
  </si>
  <si>
    <t>Text summary of the resource, for human interpretation</t>
  </si>
  <si>
    <t>- contained</t>
  </si>
  <si>
    <t>0..*</t>
  </si>
  <si>
    <t>Contained, inline Resources</t>
  </si>
  <si>
    <t>- modifierExtension</t>
  </si>
  <si>
    <t>Extensions that cannot be ignored
Constraint (ext-1): Must have either extensions or value[x], not both
Slicing: Description: Extensions are always sliced by (at least) url, Discriminator: url, Ordering: false, Rules: Open</t>
  </si>
  <si>
    <t>- identifier</t>
  </si>
  <si>
    <t>Unique code or number identifying the location to its users
Slicing: Discriminator: system, Ordering: false, Rules: Open at End</t>
  </si>
  <si>
    <t>- identifier (odsSiteCode)</t>
  </si>
  <si>
    <t>ODS Site code to identify the organisation at site level
&lt;font color='red'&gt;Site code of the unit to which the person was admitted&lt;/font&gt; 
&lt;font color='red'&gt;&lt;b&gt;Maternity Data set mapping = 'ODS/ORD Site Code'&lt;/b&gt;&lt;/font&gt;</t>
  </si>
  <si>
    <t>- - use</t>
  </si>
  <si>
    <t>usual : official : temp : secondary (If known)
Binding (required): Identifies the purpose for this identifier, if known. [IdentifierUse](http://hl7.org/fhir/stu3/valueset-identifier-use.html)</t>
  </si>
  <si>
    <t>- - type</t>
  </si>
  <si>
    <t>Description of identifier
Binding (extensible): A coded type for an identifier that can be used to determine which identifier to use for a specific purpose. [Identifier Type Codes](http://hl7.org/fhir/stu3/valueset-identifier-type.html)</t>
  </si>
  <si>
    <t>- - system</t>
  </si>
  <si>
    <t>ODS Code
&lt;font color='red'&gt;The value attribute of the profile element MUST contain the value 'https://fhir.nhs.uk/Id/ods-site-code'&lt;/font&gt;</t>
  </si>
  <si>
    <t>- - value</t>
  </si>
  <si>
    <t>The ODS Site code name, to reflect the code used</t>
  </si>
  <si>
    <t>- - period</t>
  </si>
  <si>
    <t>Time period when id is/was valid for use
Constraint (per-1): If present, start SHALL have a lower value than end</t>
  </si>
  <si>
    <t>- - assigner</t>
  </si>
  <si>
    <t>Organization that issued id (may be just text)
Constraint (ref-1): SHALL have a contained resource if a local reference is provided</t>
  </si>
  <si>
    <t>- status</t>
  </si>
  <si>
    <t>active : suspended : inactive
Binding (required): Indicates whether the location is still in use. [LocationStatus](http://hl7.org/fhir/stu3/valueset-location-status.html)</t>
  </si>
  <si>
    <t>- operationalStatus</t>
  </si>
  <si>
    <t>The Operational status of the location (typically only for a bed/room)
Binding (preferred): The operational status if the location (where typically a bed/room) [v2 Bed Status](http://hl7.org/fhir/ValueSet/v2-0116)</t>
  </si>
  <si>
    <t>Identity of the terminology system</t>
  </si>
  <si>
    <t>- - version</t>
  </si>
  <si>
    <t>Version of the system - if relevant</t>
  </si>
  <si>
    <t>- - code</t>
  </si>
  <si>
    <t>Symbol in syntax defined by the system</t>
  </si>
  <si>
    <t>- - display</t>
  </si>
  <si>
    <t>Representation defined by the system</t>
  </si>
  <si>
    <t>- - userSelected</t>
  </si>
  <si>
    <t>If this coding was chosen directly by the user</t>
  </si>
  <si>
    <t>- name</t>
  </si>
  <si>
    <t>Name of the location as used by humans</t>
  </si>
  <si>
    <t>- alias</t>
  </si>
  <si>
    <t>A list of alternate names that the location is known as, or was known as in the past</t>
  </si>
  <si>
    <t>- description</t>
  </si>
  <si>
    <t>Additional details about the location that could be displayed as further information to identify the location beyond its name
&lt;font color='red'&gt;This is the physical location of the person. E.g hospital ward, bed, theatre. For ambulatory care, eg, health centre, clinic, resource centre, person’s home maximum 150 characters&lt;/font&gt;
&lt;font color='red'&gt;&lt;b&gt;Maternity Date set mapping = 'Patient Location'&lt;/b&gt;&lt;/font&gt;</t>
  </si>
  <si>
    <t>- mode</t>
  </si>
  <si>
    <t>instance : kind
Binding (required): Indicates whether a resource instance represents a specific location or a class of locations. [LocationMode](http://hl7.org/fhir/stu3/valueset-location-mode.html)</t>
  </si>
  <si>
    <t>- type</t>
  </si>
  <si>
    <t xml:space="preserve">Type of function performed
Binding (extensible): Indicates the type of function performed at the location. [ServiceDeliveryLocationRoleType](http://hl7.org/fhir/stu3/v3/ServiceDeliveryLocationRoleType/vs.html )
&lt;font color='red'&gt;&lt;b&gt;Maternity Date set mapping = 'Specialty admitted to'&lt;/b&gt;&lt;/font&gt;
&lt;font color='red'&gt;Note this valueset is defined as extensible and therefore if the code exists in this valueSet then that code MUST be used.&lt;/font&gt; 
 &lt;font color='red'&gt;Alternatively if the code does not exist in this valueSet then a code from the&lt;/font&gt; [Activity Treatment Function Code](https://www.datadictionary.nhs.uk/data_dictionary/data_field_notes/a/act/activity_treatment_function_code_de.asp?shownav=1?query=%22ACTIVITY+TREATMENT+FUNCTION+CODE%22&amp;rank=100&amp;shownav=1) &lt;font color='red'&gt;valueSet MUST be used&lt;/font&gt;
 </t>
  </si>
  <si>
    <t>- - coding</t>
  </si>
  <si>
    <t>Code defined by a terminology system</t>
  </si>
  <si>
    <t>- - - system</t>
  </si>
  <si>
    <t>Identity of the terminology system
&lt;font color='red'&gt;MUST contain the value 'http://hl7.org/fhir/stu3/v3/ServiceDeliveryLocationRoleType'&lt;/font&gt;</t>
  </si>
  <si>
    <t>- - - version</t>
  </si>
  <si>
    <t>- - - code</t>
  </si>
  <si>
    <t>Symbol in syntax defined by the system
&lt;font color='red'&gt;This MUST contain the code which describes the speciality of the location.&lt;/font&gt;</t>
  </si>
  <si>
    <t>- - - display</t>
  </si>
  <si>
    <t>Representation defined by the system
&lt;font color='red'&gt;This MUST contain the display associated with the code&lt;/font&gt;</t>
  </si>
  <si>
    <t>- - - userSelected</t>
  </si>
  <si>
    <t>- - text</t>
  </si>
  <si>
    <t xml:space="preserve">Plain text representation of the concept
</t>
  </si>
  <si>
    <t>- telecom</t>
  </si>
  <si>
    <t>Contact details of the location
Constraint (cpt-2): A system is required if a value is provided.</t>
  </si>
  <si>
    <t>phone : fax : email : pager : url : sms : other
Binding (required): Telecommunications form for contact point [ContactPointSystem](http://hl7.org/fhir/stu3/valueset-contact-point-system.html)</t>
  </si>
  <si>
    <t>The actual contact point details</t>
  </si>
  <si>
    <t>home : work : temp : old : mobile - purpose of this contact point
Binding (required): Use of contact point [ContactPointUse](http://hl7.org/fhir/stu3/valueset-contact-point-use.html)</t>
  </si>
  <si>
    <t>- - rank</t>
  </si>
  <si>
    <t>Specify preferred order of use (1 = highest)</t>
  </si>
  <si>
    <t>Time period when the contact point was/is in use
Constraint (per-1): If present, start SHALL have a lower value than end</t>
  </si>
  <si>
    <t>- - - start</t>
  </si>
  <si>
    <t>Starting time with inclusive boundary</t>
  </si>
  <si>
    <t>- - - end</t>
  </si>
  <si>
    <t>End time with inclusive boundary, if not ongoing</t>
  </si>
  <si>
    <t>- address</t>
  </si>
  <si>
    <t>Physical location</t>
  </si>
  <si>
    <t>home : work : temp : old - purpose of this address
Binding (required): The use of an address [AddressUse](http://hl7.org/fhir/stu3/valueset-address-use.html)</t>
  </si>
  <si>
    <t>postal : physical : both
Binding (required): The type of an address (physical / postal) [AddressType](http://hl7.org/fhir/stu3/valueset-address-type.html)</t>
  </si>
  <si>
    <t>Text representation of the address</t>
  </si>
  <si>
    <t>- - line</t>
  </si>
  <si>
    <t>Street name, number, direction &amp; P.O. Box etc.</t>
  </si>
  <si>
    <t>- - city</t>
  </si>
  <si>
    <t>Name of city, town etc.</t>
  </si>
  <si>
    <t>- - district</t>
  </si>
  <si>
    <t>District name (aka county)</t>
  </si>
  <si>
    <t>- - state</t>
  </si>
  <si>
    <t>Sub-unit of country (abbreviations ok)</t>
  </si>
  <si>
    <t>- - postalCode</t>
  </si>
  <si>
    <t>Postal code for area</t>
  </si>
  <si>
    <t>- - country</t>
  </si>
  <si>
    <t>Country (e.g. can be ISO 3166 2 or 3 letter code)</t>
  </si>
  <si>
    <t>Time period when address was/is in use
Constraint (per-1): If present, start SHALL have a lower value than end</t>
  </si>
  <si>
    <t>- physicalType</t>
  </si>
  <si>
    <t>Physical form of the location
Binding (example): Physical form of the location [LocationType](http://hl7.org/fhir/stu3/valueset-location-physical-type.html)</t>
  </si>
  <si>
    <t>Plain text representation of the concept
&lt;font color='red'&gt;This is the physical location of the person. E.g hospital ward, bed, theatre. For ambulatory care, eg, health centre, clinic, resource centre, person’s home maximum 150 characters&lt;/font&gt;
&lt;font color='red'&gt;&lt;b&gt;Maternity Date set mapping = 'Patient Location'&lt;/b&gt;&lt;/font&gt;</t>
  </si>
  <si>
    <t>- position</t>
  </si>
  <si>
    <t>The absolute geographic location</t>
  </si>
  <si>
    <t>- - modifierExtension</t>
  </si>
  <si>
    <t>Extensions that cannot be ignored
Constraint (ext-1): Must have either extensions or value[x], not both</t>
  </si>
  <si>
    <t>- - longitude</t>
  </si>
  <si>
    <t>Longitude with WGS84 datum</t>
  </si>
  <si>
    <t>- - latitude</t>
  </si>
  <si>
    <t>Latitude with WGS84 datum</t>
  </si>
  <si>
    <t>- - altitude</t>
  </si>
  <si>
    <t>Altitude with WGS84 datum</t>
  </si>
  <si>
    <t>- managingOrganization</t>
  </si>
  <si>
    <t>Organization responsible for provisioning and upkeep
Constraint (ref-1): SHALL have a contained resource if a local reference is provided</t>
  </si>
  <si>
    <t>- - reference</t>
  </si>
  <si>
    <t>Literal reference, Relative, internal or absolute URL</t>
  </si>
  <si>
    <t>- - identifier</t>
  </si>
  <si>
    <t>Logical reference, when literal reference is not known</t>
  </si>
  <si>
    <t>Text alternative for the resource</t>
  </si>
  <si>
    <t>- partOf</t>
  </si>
  <si>
    <t>Another Location this one is physically part of
Constraint (ref-1): SHALL have a contained resource if a local reference is provided</t>
  </si>
  <si>
    <t>- endpoint</t>
  </si>
  <si>
    <t>Technical endpoints providing access to services operated for the location
Constraint (ref-1): SHALL have a contained resource if a local reference is provided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</si>
</sst>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</font>
    <font>
      <b/>
      <sz val="8.0"/>
      <color rgb="FF333333"/>
      <name val="Helvetica Neue"/>
    </font>
    <font/>
    <font>
      <b/>
      <sz val="8.0"/>
      <color rgb="FF333333"/>
      <name val="Arial"/>
    </font>
    <font>
      <u/>
      <sz val="8.0"/>
      <color rgb="FF333333"/>
      <name val="Helvetica Neue"/>
    </font>
    <font>
      <sz val="8.0"/>
      <color rgb="FF333333"/>
      <name val="Helvetica Neue"/>
    </font>
    <font>
      <sz val="8.0"/>
      <color rgb="FF474747"/>
      <name val="Helvetica Neue"/>
    </font>
    <font>
      <sz val="8.0"/>
      <color rgb="FF005EB8"/>
      <name val="Helvetica Neue"/>
    </font>
    <font>
      <u/>
      <sz val="8.0"/>
      <color rgb="FF005EB8"/>
      <name val="Helvetica Neue"/>
    </font>
    <font>
      <u/>
      <sz val="8.0"/>
      <color rgb="FF005EB8"/>
      <name val="Arial"/>
    </font>
    <font>
      <u/>
      <sz val="8.0"/>
      <color rgb="FF005EB8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shrinkToFit="0" vertical="top" wrapText="1"/>
    </xf>
    <xf borderId="0" fillId="0" fontId="2" numFmtId="0" xfId="0" applyFont="1"/>
    <xf borderId="0" fillId="0" fontId="3" numFmtId="0" xfId="0" applyAlignment="1" applyFont="1">
      <alignment horizontal="left" shrinkToFit="0" vertical="top" wrapText="1"/>
    </xf>
    <xf borderId="0" fillId="0" fontId="4" numFmtId="0" xfId="0" applyAlignment="1" applyFont="1">
      <alignment horizontal="left" shrinkToFit="0" vertical="top" wrapText="1"/>
    </xf>
    <xf borderId="0" fillId="0" fontId="5" numFmtId="0" xfId="0" applyAlignment="1" applyFont="1">
      <alignment horizontal="left" shrinkToFit="0" vertical="top" wrapText="1"/>
    </xf>
    <xf borderId="0" fillId="0" fontId="6" numFmtId="0" xfId="0" applyAlignment="1" applyFont="1">
      <alignment horizontal="left" shrinkToFit="0" vertical="top" wrapText="1"/>
    </xf>
    <xf borderId="0" fillId="0" fontId="7" numFmtId="0" xfId="0" applyAlignment="1" applyFont="1">
      <alignment horizontal="left" shrinkToFit="0" vertical="top" wrapText="1"/>
    </xf>
    <xf borderId="0" fillId="0" fontId="8" numFmtId="0" xfId="0" applyAlignment="1" applyFont="1">
      <alignment horizontal="left" shrinkToFit="0" vertical="top" wrapText="1"/>
    </xf>
    <xf borderId="0" fillId="0" fontId="6" numFmtId="0" xfId="0" applyAlignment="1" applyFont="1">
      <alignment shrinkToFit="0" vertical="top" wrapText="1"/>
    </xf>
    <xf borderId="0" fillId="2" fontId="9" numFmtId="0" xfId="0" applyAlignment="1" applyFill="1" applyFont="1">
      <alignment shrinkToFit="0" vertical="top" wrapText="1"/>
    </xf>
    <xf borderId="0" fillId="0" fontId="10" numFmtId="0" xfId="0" applyAlignment="1" applyFont="1">
      <alignment shrinkToFit="0" vertical="top" wrapText="1"/>
    </xf>
  </cellXfs>
  <cellStyles count="1">
    <cellStyle xfId="0" name="Normal" builtinId="0"/>
  </cellStyles>
  <dxfs count="1"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fhir.hl7.org.uk/STU3/StructureDefinition/details.html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4" width="14.43"/>
    <col customWidth="1" min="5" max="5" width="73.0"/>
    <col customWidth="1" min="6" max="6" width="14.43"/>
  </cols>
  <sheetData>
    <row r="1" ht="15.75" customHeight="1">
      <c r="A1" s="1" t="s">
        <v>0</v>
      </c>
      <c r="B1" s="1" t="s">
        <v>2</v>
      </c>
      <c r="C1" s="1" t="s">
        <v>3</v>
      </c>
      <c r="D1" s="1" t="s">
        <v>4</v>
      </c>
      <c r="E1" s="3" t="s">
        <v>5</v>
      </c>
    </row>
    <row r="2" ht="15.75" customHeight="1">
      <c r="A2" s="4" t="s">
        <v>10</v>
      </c>
      <c r="B2" s="5" t="s">
        <v>11</v>
      </c>
      <c r="C2" s="5"/>
      <c r="D2" s="5"/>
      <c r="E2" s="6" t="s">
        <v>12</v>
      </c>
    </row>
    <row r="3" ht="15.75" customHeight="1">
      <c r="A3" s="5" t="s">
        <v>13</v>
      </c>
      <c r="B3" s="5" t="s">
        <v>14</v>
      </c>
      <c r="C3" s="7" t="s">
        <v>8</v>
      </c>
      <c r="D3" s="8" t="str">
        <f>HYPERLINK("http://hl7.org/fhir/stu3/datatypes.html#id","Id")</f>
        <v>Id</v>
      </c>
      <c r="E3" s="6" t="s">
        <v>15</v>
      </c>
    </row>
    <row r="4" ht="15.75" customHeight="1">
      <c r="A4" s="5" t="s">
        <v>16</v>
      </c>
      <c r="B4" s="5" t="s">
        <v>17</v>
      </c>
      <c r="C4" s="7" t="s">
        <v>6</v>
      </c>
      <c r="D4" s="8" t="str">
        <f>HYPERLINK("http://hl7.org/fhir/stu3/resource.html#Meta","Meta")</f>
        <v>Meta</v>
      </c>
      <c r="E4" s="6" t="s">
        <v>18</v>
      </c>
    </row>
    <row r="5" ht="15.75" customHeight="1">
      <c r="A5" s="5" t="s">
        <v>19</v>
      </c>
      <c r="B5" s="5" t="s">
        <v>14</v>
      </c>
      <c r="C5" s="7" t="s">
        <v>9</v>
      </c>
      <c r="D5" s="8" t="str">
        <f>HYPERLINK("http://hl7.org/fhir/stu3/datatypes.html#uri","Uri")</f>
        <v>Uri</v>
      </c>
      <c r="E5" s="6" t="s">
        <v>20</v>
      </c>
    </row>
    <row r="6" ht="15.75" customHeight="1">
      <c r="A6" s="5" t="s">
        <v>21</v>
      </c>
      <c r="B6" s="5" t="s">
        <v>14</v>
      </c>
      <c r="C6" s="7" t="s">
        <v>9</v>
      </c>
      <c r="D6" s="8" t="str">
        <f>HYPERLINK("http://hl7.org/fhir/stu3/datatypes.html#code","Code")</f>
        <v>Code</v>
      </c>
      <c r="E6" s="6" t="s">
        <v>22</v>
      </c>
    </row>
    <row r="7" ht="15.75" customHeight="1">
      <c r="A7" s="5" t="s">
        <v>23</v>
      </c>
      <c r="B7" s="5" t="s">
        <v>14</v>
      </c>
      <c r="C7" s="7" t="s">
        <v>9</v>
      </c>
      <c r="D7" s="8" t="str">
        <f>HYPERLINK("http://hl7.org/fhir/stu3/narrative.html#Narrative","Narrative")</f>
        <v>Narrative</v>
      </c>
      <c r="E7" s="6" t="s">
        <v>24</v>
      </c>
    </row>
    <row r="8" ht="15.75" customHeight="1">
      <c r="A8" s="5" t="s">
        <v>25</v>
      </c>
      <c r="B8" s="5" t="s">
        <v>26</v>
      </c>
      <c r="C8" s="7" t="s">
        <v>9</v>
      </c>
      <c r="D8" s="8" t="str">
        <f>HYPERLINK("http://hl7.org/fhir/stu3/resource.html","Resource")</f>
        <v>Resource</v>
      </c>
      <c r="E8" s="6" t="s">
        <v>27</v>
      </c>
    </row>
    <row r="9" ht="15.75" customHeight="1">
      <c r="A9" s="5" t="s">
        <v>28</v>
      </c>
      <c r="B9" s="5" t="s">
        <v>26</v>
      </c>
      <c r="C9" s="7" t="s">
        <v>9</v>
      </c>
      <c r="D9" s="8" t="str">
        <f>HYPERLINK("http://hl7.org/fhir/stu3/extensibility.html#Extension","Extension")</f>
        <v>Extension</v>
      </c>
      <c r="E9" s="6" t="s">
        <v>29</v>
      </c>
    </row>
    <row r="10" ht="15.75" customHeight="1">
      <c r="A10" s="5" t="s">
        <v>30</v>
      </c>
      <c r="B10" s="5" t="s">
        <v>26</v>
      </c>
      <c r="C10" s="7" t="s">
        <v>9</v>
      </c>
      <c r="D10" s="8" t="str">
        <f t="shared" ref="D10:D11" si="1">HYPERLINK("http://hl7.org/fhir/stu3/datatypes.html#identifier","Identifier")</f>
        <v>Identifier</v>
      </c>
      <c r="E10" s="6" t="s">
        <v>31</v>
      </c>
    </row>
    <row r="11" ht="15.75" customHeight="1">
      <c r="A11" s="5" t="s">
        <v>32</v>
      </c>
      <c r="B11" s="5" t="s">
        <v>14</v>
      </c>
      <c r="C11" s="7" t="s">
        <v>7</v>
      </c>
      <c r="D11" s="8" t="str">
        <f t="shared" si="1"/>
        <v>Identifier</v>
      </c>
      <c r="E11" s="6" t="s">
        <v>33</v>
      </c>
    </row>
    <row r="12" ht="15.75" customHeight="1">
      <c r="A12" s="5" t="s">
        <v>34</v>
      </c>
      <c r="B12" s="5" t="s">
        <v>14</v>
      </c>
      <c r="C12" s="7" t="s">
        <v>9</v>
      </c>
      <c r="D12" s="8" t="str">
        <f>HYPERLINK("http://hl7.org/fhir/stu3/datatypes.html#code","Code")</f>
        <v>Code</v>
      </c>
      <c r="E12" s="9" t="s">
        <v>35</v>
      </c>
    </row>
    <row r="13" ht="15.75" customHeight="1">
      <c r="A13" s="5" t="s">
        <v>36</v>
      </c>
      <c r="B13" s="5" t="s">
        <v>14</v>
      </c>
      <c r="C13" s="7" t="s">
        <v>9</v>
      </c>
      <c r="D13" s="8" t="str">
        <f>HYPERLINK("http://hl7.org/fhir/stu3/datatypes.html#codeableconcept","CodeableConcept")</f>
        <v>CodeableConcept</v>
      </c>
      <c r="E13" s="9" t="s">
        <v>37</v>
      </c>
    </row>
    <row r="14" ht="15.75" customHeight="1">
      <c r="A14" s="5" t="s">
        <v>38</v>
      </c>
      <c r="B14" s="5" t="s">
        <v>17</v>
      </c>
      <c r="C14" s="7" t="s">
        <v>7</v>
      </c>
      <c r="D14" s="8" t="str">
        <f>HYPERLINK("http://hl7.org/fhir/stu3/datatypes.html#uri","Uri")</f>
        <v>Uri</v>
      </c>
      <c r="E14" s="6" t="s">
        <v>39</v>
      </c>
    </row>
    <row r="15" ht="15.75" customHeight="1">
      <c r="A15" s="5" t="s">
        <v>40</v>
      </c>
      <c r="B15" s="5" t="s">
        <v>17</v>
      </c>
      <c r="C15" s="7" t="s">
        <v>7</v>
      </c>
      <c r="D15" s="8" t="str">
        <f>HYPERLINK("http://hl7.org/fhir/stu3/datatypes.html#string","String")</f>
        <v>String</v>
      </c>
      <c r="E15" s="6" t="s">
        <v>41</v>
      </c>
    </row>
    <row r="16" ht="15.75" customHeight="1">
      <c r="A16" s="5" t="s">
        <v>42</v>
      </c>
      <c r="B16" s="5" t="s">
        <v>14</v>
      </c>
      <c r="C16" s="7" t="s">
        <v>9</v>
      </c>
      <c r="D16" s="8" t="str">
        <f>HYPERLINK("http://hl7.org/fhir/stu3/datatypes.html#period","Period")</f>
        <v>Period</v>
      </c>
      <c r="E16" s="6" t="s">
        <v>43</v>
      </c>
    </row>
    <row r="17" ht="15.75" customHeight="1">
      <c r="A17" s="5" t="s">
        <v>44</v>
      </c>
      <c r="B17" s="5" t="s">
        <v>14</v>
      </c>
      <c r="C17" s="7" t="s">
        <v>9</v>
      </c>
      <c r="D17" s="10" t="str">
        <f>HYPERLINK("http://hl7.org/fhir/stu3/references.html","Reference")</f>
        <v>Reference</v>
      </c>
      <c r="E17" s="6" t="s">
        <v>45</v>
      </c>
    </row>
    <row r="18" ht="15.75" customHeight="1">
      <c r="A18" s="5"/>
      <c r="B18" s="5"/>
      <c r="C18" s="7" t="s">
        <v>9</v>
      </c>
      <c r="D18" s="11" t="str">
        <f>HYPERLINK("https://fhir.hl7.org.uk/STU3/StructureDefinition/CareConnect-Organization-1","CareConnect-Organization-1")</f>
        <v>CareConnect-Organization-1</v>
      </c>
      <c r="E18" s="6"/>
    </row>
    <row r="19" ht="15.75" customHeight="1">
      <c r="A19" s="5" t="s">
        <v>46</v>
      </c>
      <c r="B19" s="5" t="s">
        <v>14</v>
      </c>
      <c r="C19" s="7" t="s">
        <v>9</v>
      </c>
      <c r="D19" s="8" t="str">
        <f>HYPERLINK("http://hl7.org/fhir/stu3/datatypes.html#code","Code")</f>
        <v>Code</v>
      </c>
      <c r="E19" s="6" t="s">
        <v>47</v>
      </c>
    </row>
    <row r="20" ht="15.75" customHeight="1">
      <c r="A20" s="5" t="s">
        <v>48</v>
      </c>
      <c r="B20" s="5" t="s">
        <v>14</v>
      </c>
      <c r="C20" s="7" t="s">
        <v>9</v>
      </c>
      <c r="D20" s="8" t="str">
        <f>HYPERLINK("http://hl7.org/fhir/stu3/datatypes.html#coding","Coding")</f>
        <v>Coding</v>
      </c>
      <c r="E20" s="6" t="s">
        <v>49</v>
      </c>
    </row>
    <row r="21" ht="15.75" customHeight="1">
      <c r="A21" s="5" t="s">
        <v>38</v>
      </c>
      <c r="B21" s="5" t="s">
        <v>14</v>
      </c>
      <c r="C21" s="7" t="s">
        <v>9</v>
      </c>
      <c r="D21" s="8" t="str">
        <f>HYPERLINK("http://hl7.org/fhir/stu3/datatypes.html#uri","Uri")</f>
        <v>Uri</v>
      </c>
      <c r="E21" s="6" t="s">
        <v>50</v>
      </c>
    </row>
    <row r="22" ht="15.75" customHeight="1">
      <c r="A22" s="5" t="s">
        <v>51</v>
      </c>
      <c r="B22" s="5" t="s">
        <v>14</v>
      </c>
      <c r="C22" s="7" t="s">
        <v>9</v>
      </c>
      <c r="D22" s="8" t="str">
        <f>HYPERLINK("http://hl7.org/fhir/stu3/datatypes.html#string","String")</f>
        <v>String</v>
      </c>
      <c r="E22" s="6" t="s">
        <v>52</v>
      </c>
    </row>
    <row r="23" ht="15.75" customHeight="1">
      <c r="A23" s="5" t="s">
        <v>53</v>
      </c>
      <c r="B23" s="5" t="s">
        <v>14</v>
      </c>
      <c r="C23" s="7" t="s">
        <v>9</v>
      </c>
      <c r="D23" s="8" t="str">
        <f>HYPERLINK("http://hl7.org/fhir/stu3/datatypes.html#code","Code")</f>
        <v>Code</v>
      </c>
      <c r="E23" s="6" t="s">
        <v>54</v>
      </c>
    </row>
    <row r="24" ht="15.75" customHeight="1">
      <c r="A24" s="5" t="s">
        <v>55</v>
      </c>
      <c r="B24" s="5" t="s">
        <v>14</v>
      </c>
      <c r="C24" s="7" t="s">
        <v>9</v>
      </c>
      <c r="D24" s="8" t="str">
        <f>HYPERLINK("http://hl7.org/fhir/stu3/datatypes.html#string","String")</f>
        <v>String</v>
      </c>
      <c r="E24" s="6" t="s">
        <v>56</v>
      </c>
    </row>
    <row r="25" ht="15.75" customHeight="1">
      <c r="A25" s="5" t="s">
        <v>57</v>
      </c>
      <c r="B25" s="5" t="s">
        <v>14</v>
      </c>
      <c r="C25" s="7" t="s">
        <v>9</v>
      </c>
      <c r="D25" s="8" t="str">
        <f>HYPERLINK("http://hl7.org/fhir/stu3/datatypes.html#boolean","Boolean")</f>
        <v>Boolean</v>
      </c>
      <c r="E25" s="6" t="s">
        <v>58</v>
      </c>
    </row>
    <row r="26" ht="15.75" customHeight="1">
      <c r="A26" s="5" t="s">
        <v>59</v>
      </c>
      <c r="B26" s="5" t="s">
        <v>14</v>
      </c>
      <c r="C26" s="7" t="s">
        <v>9</v>
      </c>
      <c r="D26" s="8" t="str">
        <f t="shared" ref="D26:D28" si="2">HYPERLINK("http://hl7.org/fhir/stu3/datatypes.html#string","String")</f>
        <v>String</v>
      </c>
      <c r="E26" s="6" t="s">
        <v>60</v>
      </c>
    </row>
    <row r="27" ht="15.75" customHeight="1">
      <c r="A27" s="5" t="s">
        <v>61</v>
      </c>
      <c r="B27" s="5" t="s">
        <v>26</v>
      </c>
      <c r="C27" s="7" t="s">
        <v>9</v>
      </c>
      <c r="D27" s="8" t="str">
        <f t="shared" si="2"/>
        <v>String</v>
      </c>
      <c r="E27" s="6" t="s">
        <v>62</v>
      </c>
    </row>
    <row r="28" ht="15.75" customHeight="1">
      <c r="A28" s="5" t="s">
        <v>63</v>
      </c>
      <c r="B28" s="5" t="s">
        <v>14</v>
      </c>
      <c r="C28" s="7" t="s">
        <v>9</v>
      </c>
      <c r="D28" s="8" t="str">
        <f t="shared" si="2"/>
        <v>String</v>
      </c>
      <c r="E28" s="6" t="s">
        <v>64</v>
      </c>
    </row>
    <row r="29" ht="15.75" customHeight="1">
      <c r="A29" s="5" t="s">
        <v>65</v>
      </c>
      <c r="B29" s="5" t="s">
        <v>14</v>
      </c>
      <c r="C29" s="7" t="s">
        <v>9</v>
      </c>
      <c r="D29" s="8" t="str">
        <f>HYPERLINK("http://hl7.org/fhir/stu3/datatypes.html#code","Code")</f>
        <v>Code</v>
      </c>
      <c r="E29" s="6" t="s">
        <v>66</v>
      </c>
    </row>
    <row r="30" ht="15.75" customHeight="1">
      <c r="A30" s="5" t="s">
        <v>67</v>
      </c>
      <c r="B30" s="5" t="s">
        <v>14</v>
      </c>
      <c r="C30" s="7" t="s">
        <v>9</v>
      </c>
      <c r="D30" s="8" t="str">
        <f>HYPERLINK("http://hl7.org/fhir/stu3/datatypes.html#codeableconcept","CodeableConcept")</f>
        <v>CodeableConcept</v>
      </c>
      <c r="E30" s="6" t="s">
        <v>68</v>
      </c>
    </row>
    <row r="31" ht="15.75" customHeight="1">
      <c r="A31" s="5" t="s">
        <v>69</v>
      </c>
      <c r="B31" s="5" t="s">
        <v>26</v>
      </c>
      <c r="C31" s="7" t="s">
        <v>9</v>
      </c>
      <c r="D31" s="8" t="str">
        <f>HYPERLINK("http://hl7.org/fhir/stu3/datatypes.html#coding","Coding")</f>
        <v>Coding</v>
      </c>
      <c r="E31" s="6" t="s">
        <v>70</v>
      </c>
    </row>
    <row r="32" ht="15.75" customHeight="1">
      <c r="A32" s="5" t="s">
        <v>71</v>
      </c>
      <c r="B32" s="5" t="s">
        <v>14</v>
      </c>
      <c r="C32" s="7" t="s">
        <v>9</v>
      </c>
      <c r="D32" s="8" t="str">
        <f>HYPERLINK("http://hl7.org/fhir/stu3/datatypes.html#uri","Uri")</f>
        <v>Uri</v>
      </c>
      <c r="E32" s="6" t="s">
        <v>72</v>
      </c>
    </row>
    <row r="33" ht="15.75" customHeight="1">
      <c r="A33" s="5" t="s">
        <v>73</v>
      </c>
      <c r="B33" s="5" t="s">
        <v>14</v>
      </c>
      <c r="C33" s="7" t="s">
        <v>9</v>
      </c>
      <c r="D33" s="8" t="str">
        <f>HYPERLINK("http://hl7.org/fhir/stu3/datatypes.html#string","String")</f>
        <v>String</v>
      </c>
      <c r="E33" s="6" t="s">
        <v>52</v>
      </c>
    </row>
    <row r="34" ht="15.75" customHeight="1">
      <c r="A34" s="5" t="s">
        <v>74</v>
      </c>
      <c r="B34" s="5" t="s">
        <v>14</v>
      </c>
      <c r="C34" s="7" t="s">
        <v>9</v>
      </c>
      <c r="D34" s="8" t="str">
        <f>HYPERLINK("http://hl7.org/fhir/stu3/datatypes.html#code","Code")</f>
        <v>Code</v>
      </c>
      <c r="E34" s="6" t="s">
        <v>75</v>
      </c>
    </row>
    <row r="35" ht="15.75" customHeight="1">
      <c r="A35" s="5" t="s">
        <v>76</v>
      </c>
      <c r="B35" s="5" t="s">
        <v>14</v>
      </c>
      <c r="C35" s="7" t="s">
        <v>9</v>
      </c>
      <c r="D35" s="8" t="str">
        <f>HYPERLINK("http://hl7.org/fhir/stu3/datatypes.html#string","String")</f>
        <v>String</v>
      </c>
      <c r="E35" s="6" t="s">
        <v>77</v>
      </c>
    </row>
    <row r="36" ht="15.75" customHeight="1">
      <c r="A36" s="5" t="s">
        <v>78</v>
      </c>
      <c r="B36" s="5" t="s">
        <v>14</v>
      </c>
      <c r="C36" s="7" t="s">
        <v>9</v>
      </c>
      <c r="D36" s="8" t="str">
        <f>HYPERLINK("http://hl7.org/fhir/stu3/datatypes.html#boolean","Boolean")</f>
        <v>Boolean</v>
      </c>
      <c r="E36" s="6" t="s">
        <v>58</v>
      </c>
    </row>
    <row r="37" ht="15.75" customHeight="1">
      <c r="A37" s="5" t="s">
        <v>79</v>
      </c>
      <c r="B37" s="5" t="s">
        <v>17</v>
      </c>
      <c r="C37" s="7" t="s">
        <v>9</v>
      </c>
      <c r="D37" s="8" t="str">
        <f>HYPERLINK("http://hl7.org/fhir/stu3/datatypes.html#string","String")</f>
        <v>String</v>
      </c>
      <c r="E37" s="6" t="s">
        <v>80</v>
      </c>
    </row>
    <row r="38" ht="15.75" customHeight="1">
      <c r="A38" s="5" t="s">
        <v>81</v>
      </c>
      <c r="B38" s="5" t="s">
        <v>26</v>
      </c>
      <c r="C38" s="7" t="s">
        <v>9</v>
      </c>
      <c r="D38" s="8" t="str">
        <f>HYPERLINK("http://hl7.org/fhir/stu3/datatypes.html#contactpoint","ContactPoint")</f>
        <v>ContactPoint</v>
      </c>
      <c r="E38" s="6" t="s">
        <v>82</v>
      </c>
    </row>
    <row r="39" ht="15.75" customHeight="1">
      <c r="A39" s="5" t="s">
        <v>38</v>
      </c>
      <c r="B39" s="5" t="s">
        <v>14</v>
      </c>
      <c r="C39" s="7" t="s">
        <v>9</v>
      </c>
      <c r="D39" s="8" t="str">
        <f>HYPERLINK("http://hl7.org/fhir/stu3/datatypes.html#code","Code")</f>
        <v>Code</v>
      </c>
      <c r="E39" s="6" t="s">
        <v>83</v>
      </c>
    </row>
    <row r="40" ht="15.75" customHeight="1">
      <c r="A40" s="5" t="s">
        <v>40</v>
      </c>
      <c r="B40" s="5" t="s">
        <v>14</v>
      </c>
      <c r="C40" s="7" t="s">
        <v>9</v>
      </c>
      <c r="D40" s="8" t="str">
        <f>HYPERLINK("http://hl7.org/fhir/stu3/datatypes.html#string","String")</f>
        <v>String</v>
      </c>
      <c r="E40" s="6" t="s">
        <v>84</v>
      </c>
    </row>
    <row r="41" ht="15.75" customHeight="1">
      <c r="A41" s="5" t="s">
        <v>34</v>
      </c>
      <c r="B41" s="5" t="s">
        <v>14</v>
      </c>
      <c r="C41" s="7" t="s">
        <v>9</v>
      </c>
      <c r="D41" s="8" t="str">
        <f>HYPERLINK("http://hl7.org/fhir/stu3/datatypes.html#code","Code")</f>
        <v>Code</v>
      </c>
      <c r="E41" s="6" t="s">
        <v>85</v>
      </c>
    </row>
    <row r="42" ht="15.75" customHeight="1">
      <c r="A42" s="5" t="s">
        <v>86</v>
      </c>
      <c r="B42" s="5" t="s">
        <v>14</v>
      </c>
      <c r="C42" s="7" t="s">
        <v>9</v>
      </c>
      <c r="D42" s="8" t="str">
        <f>HYPERLINK("http://hl7.org/fhir/stu3/datatypes.html#positiveint","positiveInt")</f>
        <v>positiveInt</v>
      </c>
      <c r="E42" s="6" t="s">
        <v>87</v>
      </c>
    </row>
    <row r="43" ht="15.75" customHeight="1">
      <c r="A43" s="5" t="s">
        <v>42</v>
      </c>
      <c r="B43" s="5" t="s">
        <v>14</v>
      </c>
      <c r="C43" s="7" t="s">
        <v>9</v>
      </c>
      <c r="D43" s="8" t="str">
        <f>HYPERLINK("http://hl7.org/fhir/stu3/datatypes.html#period","Period")</f>
        <v>Period</v>
      </c>
      <c r="E43" s="6" t="s">
        <v>88</v>
      </c>
    </row>
    <row r="44" ht="15.75" customHeight="1">
      <c r="A44" s="5" t="s">
        <v>89</v>
      </c>
      <c r="B44" s="5" t="s">
        <v>14</v>
      </c>
      <c r="C44" s="7" t="s">
        <v>9</v>
      </c>
      <c r="D44" s="8" t="str">
        <f t="shared" ref="D44:D45" si="3">HYPERLINK("http://hl7.org/fhir/stu3/datatypes.html#datetime","dateTime")</f>
        <v>dateTime</v>
      </c>
      <c r="E44" s="6" t="s">
        <v>90</v>
      </c>
    </row>
    <row r="45" ht="15.75" customHeight="1">
      <c r="A45" s="5" t="s">
        <v>91</v>
      </c>
      <c r="B45" s="5" t="s">
        <v>14</v>
      </c>
      <c r="C45" s="7" t="s">
        <v>9</v>
      </c>
      <c r="D45" s="8" t="str">
        <f t="shared" si="3"/>
        <v>dateTime</v>
      </c>
      <c r="E45" s="6" t="s">
        <v>92</v>
      </c>
    </row>
    <row r="46" ht="15.75" customHeight="1">
      <c r="A46" s="5" t="s">
        <v>93</v>
      </c>
      <c r="B46" s="5" t="s">
        <v>14</v>
      </c>
      <c r="C46" s="7" t="s">
        <v>9</v>
      </c>
      <c r="D46" s="8" t="str">
        <f>HYPERLINK("http://hl7.org/fhir/stu3/datatypes.html#address","Address")</f>
        <v>Address</v>
      </c>
      <c r="E46" s="6" t="s">
        <v>94</v>
      </c>
    </row>
    <row r="47" ht="15.75" customHeight="1">
      <c r="A47" s="5" t="s">
        <v>34</v>
      </c>
      <c r="B47" s="5" t="s">
        <v>14</v>
      </c>
      <c r="C47" s="7" t="s">
        <v>9</v>
      </c>
      <c r="D47" s="8" t="str">
        <f t="shared" ref="D47:D48" si="4">HYPERLINK("http://hl7.org/fhir/stu3/datatypes.html#code","Code")</f>
        <v>Code</v>
      </c>
      <c r="E47" s="9" t="s">
        <v>95</v>
      </c>
    </row>
    <row r="48" ht="15.75" customHeight="1">
      <c r="A48" s="5" t="s">
        <v>36</v>
      </c>
      <c r="B48" s="5" t="s">
        <v>14</v>
      </c>
      <c r="C48" s="7" t="s">
        <v>9</v>
      </c>
      <c r="D48" s="8" t="str">
        <f t="shared" si="4"/>
        <v>Code</v>
      </c>
      <c r="E48" s="9" t="s">
        <v>96</v>
      </c>
    </row>
    <row r="49" ht="15.75" customHeight="1">
      <c r="A49" s="5" t="s">
        <v>79</v>
      </c>
      <c r="B49" s="5" t="s">
        <v>14</v>
      </c>
      <c r="C49" s="7" t="s">
        <v>9</v>
      </c>
      <c r="D49" s="8" t="str">
        <f t="shared" ref="D49:D55" si="5">HYPERLINK("http://hl7.org/fhir/stu3/datatypes.html#string","String")</f>
        <v>String</v>
      </c>
      <c r="E49" s="6" t="s">
        <v>97</v>
      </c>
    </row>
    <row r="50" ht="15.75" customHeight="1">
      <c r="A50" s="5" t="s">
        <v>98</v>
      </c>
      <c r="B50" s="5" t="s">
        <v>26</v>
      </c>
      <c r="C50" s="7" t="s">
        <v>9</v>
      </c>
      <c r="D50" s="8" t="str">
        <f t="shared" si="5"/>
        <v>String</v>
      </c>
      <c r="E50" s="6" t="s">
        <v>99</v>
      </c>
    </row>
    <row r="51" ht="15.75" customHeight="1">
      <c r="A51" s="5" t="s">
        <v>100</v>
      </c>
      <c r="B51" s="5" t="s">
        <v>14</v>
      </c>
      <c r="C51" s="7" t="s">
        <v>9</v>
      </c>
      <c r="D51" s="8" t="str">
        <f t="shared" si="5"/>
        <v>String</v>
      </c>
      <c r="E51" s="6" t="s">
        <v>101</v>
      </c>
    </row>
    <row r="52" ht="15.75" customHeight="1">
      <c r="A52" s="5" t="s">
        <v>102</v>
      </c>
      <c r="B52" s="5" t="s">
        <v>14</v>
      </c>
      <c r="C52" s="7" t="s">
        <v>9</v>
      </c>
      <c r="D52" s="8" t="str">
        <f t="shared" si="5"/>
        <v>String</v>
      </c>
      <c r="E52" s="6" t="s">
        <v>103</v>
      </c>
    </row>
    <row r="53" ht="15.75" customHeight="1">
      <c r="A53" s="5" t="s">
        <v>104</v>
      </c>
      <c r="B53" s="5" t="s">
        <v>14</v>
      </c>
      <c r="C53" s="7" t="s">
        <v>9</v>
      </c>
      <c r="D53" s="8" t="str">
        <f t="shared" si="5"/>
        <v>String</v>
      </c>
      <c r="E53" s="6" t="s">
        <v>105</v>
      </c>
    </row>
    <row r="54" ht="15.75" customHeight="1">
      <c r="A54" s="5" t="s">
        <v>106</v>
      </c>
      <c r="B54" s="5" t="s">
        <v>14</v>
      </c>
      <c r="C54" s="7" t="s">
        <v>9</v>
      </c>
      <c r="D54" s="8" t="str">
        <f t="shared" si="5"/>
        <v>String</v>
      </c>
      <c r="E54" s="6" t="s">
        <v>107</v>
      </c>
    </row>
    <row r="55" ht="15.75" customHeight="1">
      <c r="A55" s="5" t="s">
        <v>108</v>
      </c>
      <c r="B55" s="5" t="s">
        <v>14</v>
      </c>
      <c r="C55" s="7" t="s">
        <v>9</v>
      </c>
      <c r="D55" s="8" t="str">
        <f t="shared" si="5"/>
        <v>String</v>
      </c>
      <c r="E55" s="6" t="s">
        <v>109</v>
      </c>
    </row>
    <row r="56" ht="15.75" customHeight="1">
      <c r="A56" s="5" t="s">
        <v>42</v>
      </c>
      <c r="B56" s="5" t="s">
        <v>14</v>
      </c>
      <c r="C56" s="7" t="s">
        <v>9</v>
      </c>
      <c r="D56" s="8" t="str">
        <f>HYPERLINK("http://hl7.org/fhir/stu3/datatypes.html#period","Period")</f>
        <v>Period</v>
      </c>
      <c r="E56" s="6" t="s">
        <v>110</v>
      </c>
    </row>
    <row r="57" ht="15.75" customHeight="1">
      <c r="A57" s="5" t="s">
        <v>89</v>
      </c>
      <c r="B57" s="5" t="s">
        <v>14</v>
      </c>
      <c r="C57" s="7" t="s">
        <v>9</v>
      </c>
      <c r="D57" s="8" t="str">
        <f t="shared" ref="D57:D58" si="6">HYPERLINK("http://hl7.org/fhir/stu3/datatypes.html#datetime","dateTime")</f>
        <v>dateTime</v>
      </c>
      <c r="E57" s="6" t="s">
        <v>90</v>
      </c>
    </row>
    <row r="58" ht="15.75" customHeight="1">
      <c r="A58" s="5" t="s">
        <v>91</v>
      </c>
      <c r="B58" s="5" t="s">
        <v>14</v>
      </c>
      <c r="C58" s="7" t="s">
        <v>9</v>
      </c>
      <c r="D58" s="8" t="str">
        <f t="shared" si="6"/>
        <v>dateTime</v>
      </c>
      <c r="E58" s="6" t="s">
        <v>92</v>
      </c>
    </row>
    <row r="59" ht="15.75" customHeight="1">
      <c r="A59" s="5" t="s">
        <v>111</v>
      </c>
      <c r="B59" s="5" t="s">
        <v>14</v>
      </c>
      <c r="C59" s="7" t="s">
        <v>9</v>
      </c>
      <c r="D59" s="8" t="str">
        <f>HYPERLINK("http://hl7.org/fhir/stu3/datatypes.html#codeableconcept","CodeableConcept")</f>
        <v>CodeableConcept</v>
      </c>
      <c r="E59" s="6" t="s">
        <v>112</v>
      </c>
    </row>
    <row r="60" ht="15.75" customHeight="1">
      <c r="A60" s="5" t="s">
        <v>69</v>
      </c>
      <c r="B60" s="5" t="s">
        <v>14</v>
      </c>
      <c r="C60" s="7" t="s">
        <v>9</v>
      </c>
      <c r="D60" s="8" t="str">
        <f>HYPERLINK("http://hl7.org/fhir/stu3/datatypes.html#coding","Coding")</f>
        <v>Coding</v>
      </c>
      <c r="E60" s="6" t="s">
        <v>70</v>
      </c>
    </row>
    <row r="61" ht="15.75" customHeight="1">
      <c r="A61" s="5" t="s">
        <v>71</v>
      </c>
      <c r="B61" s="5" t="s">
        <v>14</v>
      </c>
      <c r="C61" s="7" t="s">
        <v>9</v>
      </c>
      <c r="D61" s="8" t="str">
        <f>HYPERLINK("http://hl7.org/fhir/stu3/datatypes.html#uri","Uri")</f>
        <v>Uri</v>
      </c>
      <c r="E61" s="6" t="s">
        <v>50</v>
      </c>
    </row>
    <row r="62" ht="15.75" customHeight="1">
      <c r="A62" s="5" t="s">
        <v>73</v>
      </c>
      <c r="B62" s="5" t="s">
        <v>14</v>
      </c>
      <c r="C62" s="7" t="s">
        <v>9</v>
      </c>
      <c r="D62" s="8" t="str">
        <f>HYPERLINK("http://hl7.org/fhir/stu3/datatypes.html#string","String")</f>
        <v>String</v>
      </c>
      <c r="E62" s="6" t="s">
        <v>52</v>
      </c>
    </row>
    <row r="63" ht="15.75" customHeight="1">
      <c r="A63" s="5" t="s">
        <v>74</v>
      </c>
      <c r="B63" s="5" t="s">
        <v>14</v>
      </c>
      <c r="C63" s="7" t="s">
        <v>9</v>
      </c>
      <c r="D63" s="8" t="str">
        <f>HYPERLINK("http://hl7.org/fhir/stu3/datatypes.html#code","Code")</f>
        <v>Code</v>
      </c>
      <c r="E63" s="6" t="s">
        <v>54</v>
      </c>
    </row>
    <row r="64" ht="15.75" customHeight="1">
      <c r="A64" s="5" t="s">
        <v>76</v>
      </c>
      <c r="B64" s="5" t="s">
        <v>14</v>
      </c>
      <c r="C64" s="7" t="s">
        <v>9</v>
      </c>
      <c r="D64" s="8" t="str">
        <f>HYPERLINK("http://hl7.org/fhir/stu3/datatypes.html#string","String")</f>
        <v>String</v>
      </c>
      <c r="E64" s="6" t="s">
        <v>56</v>
      </c>
    </row>
    <row r="65" ht="15.75" customHeight="1">
      <c r="A65" s="5" t="s">
        <v>78</v>
      </c>
      <c r="B65" s="5" t="s">
        <v>14</v>
      </c>
      <c r="C65" s="7" t="s">
        <v>9</v>
      </c>
      <c r="D65" s="8" t="str">
        <f>HYPERLINK("http://hl7.org/fhir/stu3/datatypes.html#boolean","Boolean")</f>
        <v>Boolean</v>
      </c>
      <c r="E65" s="6" t="s">
        <v>58</v>
      </c>
    </row>
    <row r="66" ht="15.75" customHeight="1">
      <c r="A66" s="5" t="s">
        <v>79</v>
      </c>
      <c r="B66" s="5" t="s">
        <v>14</v>
      </c>
      <c r="C66" s="7" t="s">
        <v>9</v>
      </c>
      <c r="D66" s="8" t="str">
        <f>HYPERLINK("http://hl7.org/fhir/stu3/datatypes.html#string","String")</f>
        <v>String</v>
      </c>
      <c r="E66" s="6" t="s">
        <v>113</v>
      </c>
    </row>
    <row r="67" ht="15.75" customHeight="1">
      <c r="A67" s="5" t="s">
        <v>114</v>
      </c>
      <c r="B67" s="5" t="s">
        <v>14</v>
      </c>
      <c r="C67" s="7" t="s">
        <v>9</v>
      </c>
      <c r="D67" s="8" t="str">
        <f>HYPERLINK("http://hl7.org/fhir/stu3/backboneelement.html","BackboneElement")</f>
        <v>BackboneElement</v>
      </c>
      <c r="E67" s="6" t="s">
        <v>115</v>
      </c>
    </row>
    <row r="68" ht="15.75" customHeight="1">
      <c r="A68" s="5" t="s">
        <v>116</v>
      </c>
      <c r="B68" s="5" t="s">
        <v>26</v>
      </c>
      <c r="C68" s="7" t="s">
        <v>9</v>
      </c>
      <c r="D68" s="8" t="str">
        <f>HYPERLINK("http://hl7.org/fhir/stu3/extensibility.html#Extension","Extension")</f>
        <v>Extension</v>
      </c>
      <c r="E68" s="6" t="s">
        <v>117</v>
      </c>
    </row>
    <row r="69" ht="15.75" customHeight="1">
      <c r="A69" s="5" t="s">
        <v>118</v>
      </c>
      <c r="B69" s="5" t="s">
        <v>17</v>
      </c>
      <c r="C69" s="7" t="s">
        <v>9</v>
      </c>
      <c r="D69" s="8" t="str">
        <f t="shared" ref="D69:D71" si="7">HYPERLINK("http://hl7.org/fhir/stu3/datatypes.html#decimal","Decimal")</f>
        <v>Decimal</v>
      </c>
      <c r="E69" s="6" t="s">
        <v>119</v>
      </c>
    </row>
    <row r="70" ht="15.75" customHeight="1">
      <c r="A70" s="5" t="s">
        <v>120</v>
      </c>
      <c r="B70" s="5" t="s">
        <v>17</v>
      </c>
      <c r="C70" s="7" t="s">
        <v>9</v>
      </c>
      <c r="D70" s="8" t="str">
        <f t="shared" si="7"/>
        <v>Decimal</v>
      </c>
      <c r="E70" s="6" t="s">
        <v>121</v>
      </c>
    </row>
    <row r="71" ht="15.75" customHeight="1">
      <c r="A71" s="5" t="s">
        <v>122</v>
      </c>
      <c r="B71" s="5" t="s">
        <v>14</v>
      </c>
      <c r="C71" s="7" t="s">
        <v>9</v>
      </c>
      <c r="D71" s="8" t="str">
        <f t="shared" si="7"/>
        <v>Decimal</v>
      </c>
      <c r="E71" s="6" t="s">
        <v>123</v>
      </c>
    </row>
    <row r="72" ht="15.75" customHeight="1">
      <c r="A72" s="5" t="s">
        <v>124</v>
      </c>
      <c r="B72" s="5" t="s">
        <v>14</v>
      </c>
      <c r="C72" s="7" t="s">
        <v>9</v>
      </c>
      <c r="D72" s="10" t="str">
        <f>HYPERLINK("http://hl7.org/fhir/stu3/references.html","Reference")</f>
        <v>Reference</v>
      </c>
      <c r="E72" s="6" t="s">
        <v>125</v>
      </c>
    </row>
    <row r="73" ht="15.75" customHeight="1">
      <c r="A73" s="5"/>
      <c r="B73" s="5"/>
      <c r="C73" s="7" t="s">
        <v>9</v>
      </c>
      <c r="D73" s="11" t="str">
        <f>HYPERLINK("https://fhir.hl7.org.uk/STU3/StructureDefinition/CareConnect-Organization-1","CareConnect-Organization-1")</f>
        <v>CareConnect-Organization-1</v>
      </c>
      <c r="E73" s="6"/>
    </row>
    <row r="74" ht="15.75" customHeight="1">
      <c r="A74" s="5" t="s">
        <v>126</v>
      </c>
      <c r="B74" s="5" t="s">
        <v>14</v>
      </c>
      <c r="C74" s="7" t="s">
        <v>9</v>
      </c>
      <c r="D74" s="8" t="str">
        <f>HYPERLINK("http://hl7.org/fhir/stu3/datatypes.html#string","String")</f>
        <v>String</v>
      </c>
      <c r="E74" s="6" t="s">
        <v>127</v>
      </c>
    </row>
    <row r="75" ht="15.75" customHeight="1">
      <c r="A75" s="5" t="s">
        <v>128</v>
      </c>
      <c r="B75" s="5" t="s">
        <v>14</v>
      </c>
      <c r="C75" s="7" t="s">
        <v>9</v>
      </c>
      <c r="D75" s="8" t="str">
        <f>HYPERLINK("http://hl7.org/fhir/stu3/datatypes.html#identifier","Identifier")</f>
        <v>Identifier</v>
      </c>
      <c r="E75" s="6" t="s">
        <v>129</v>
      </c>
    </row>
    <row r="76" ht="15.75" customHeight="1">
      <c r="A76" s="5" t="s">
        <v>55</v>
      </c>
      <c r="B76" s="5" t="s">
        <v>14</v>
      </c>
      <c r="C76" s="7" t="s">
        <v>9</v>
      </c>
      <c r="D76" s="8" t="str">
        <f>HYPERLINK("http://hl7.org/fhir/stu3/datatypes.html#string","String")</f>
        <v>String</v>
      </c>
      <c r="E76" s="6" t="s">
        <v>130</v>
      </c>
    </row>
    <row r="77" ht="15.75" customHeight="1">
      <c r="A77" s="5" t="s">
        <v>131</v>
      </c>
      <c r="B77" s="5" t="s">
        <v>14</v>
      </c>
      <c r="C77" s="7" t="s">
        <v>9</v>
      </c>
      <c r="D77" s="10" t="str">
        <f>HYPERLINK("http://hl7.org/fhir/stu3/references.html","Reference")</f>
        <v>Reference</v>
      </c>
      <c r="E77" s="6" t="s">
        <v>132</v>
      </c>
    </row>
    <row r="78" ht="15.75" customHeight="1">
      <c r="A78" s="5"/>
      <c r="B78" s="5"/>
      <c r="C78" s="7" t="s">
        <v>9</v>
      </c>
      <c r="D78" s="11" t="str">
        <f>HYPERLINK("https://fhir.hl7.org.uk/STU3/StructureDefinition/CareConnect-Location-1","CareConnect-Location-1")</f>
        <v>CareConnect-Location-1</v>
      </c>
      <c r="E78" s="6"/>
    </row>
    <row r="79" ht="15.75" customHeight="1">
      <c r="A79" s="5" t="s">
        <v>126</v>
      </c>
      <c r="B79" s="5" t="s">
        <v>14</v>
      </c>
      <c r="C79" s="7" t="s">
        <v>9</v>
      </c>
      <c r="D79" s="8" t="str">
        <f>HYPERLINK("http://hl7.org/fhir/stu3/datatypes.html#string","String")</f>
        <v>String</v>
      </c>
      <c r="E79" s="6" t="s">
        <v>127</v>
      </c>
    </row>
    <row r="80" ht="15.75" customHeight="1">
      <c r="A80" s="5" t="s">
        <v>128</v>
      </c>
      <c r="B80" s="5" t="s">
        <v>14</v>
      </c>
      <c r="C80" s="7" t="s">
        <v>9</v>
      </c>
      <c r="D80" s="8" t="str">
        <f>HYPERLINK("http://hl7.org/fhir/stu3/datatypes.html#identifier","Identifier")</f>
        <v>Identifier</v>
      </c>
      <c r="E80" s="6" t="s">
        <v>129</v>
      </c>
    </row>
    <row r="81" ht="15.75" customHeight="1">
      <c r="A81" s="5" t="s">
        <v>55</v>
      </c>
      <c r="B81" s="5" t="s">
        <v>14</v>
      </c>
      <c r="C81" s="7" t="s">
        <v>9</v>
      </c>
      <c r="D81" s="8" t="str">
        <f>HYPERLINK("http://hl7.org/fhir/stu3/datatypes.html#string","String")</f>
        <v>String</v>
      </c>
      <c r="E81" s="6" t="s">
        <v>130</v>
      </c>
    </row>
    <row r="82" ht="15.75" customHeight="1">
      <c r="A82" s="5" t="s">
        <v>133</v>
      </c>
      <c r="B82" s="5" t="s">
        <v>26</v>
      </c>
      <c r="C82" s="7" t="s">
        <v>9</v>
      </c>
      <c r="D82" s="10" t="str">
        <f>HYPERLINK("http://hl7.org/fhir/stu3/references.html","Reference")</f>
        <v>Reference</v>
      </c>
      <c r="E82" s="6" t="s">
        <v>134</v>
      </c>
    </row>
    <row r="83" ht="15.75" customHeight="1">
      <c r="A83" s="5"/>
      <c r="B83" s="5"/>
      <c r="C83" s="7" t="s">
        <v>9</v>
      </c>
      <c r="D83" s="10" t="str">
        <f>HYPERLINK("http://hl7.org/fhir/stu3/StructureDefinition/Endpoint","Endpoint")</f>
        <v>Endpoint</v>
      </c>
      <c r="E83" s="6"/>
    </row>
    <row r="84" ht="15.75" customHeight="1">
      <c r="A84" s="5" t="s">
        <v>126</v>
      </c>
      <c r="B84" s="5" t="s">
        <v>14</v>
      </c>
      <c r="C84" s="7" t="s">
        <v>9</v>
      </c>
      <c r="D84" s="8" t="str">
        <f>HYPERLINK("http://hl7.org/fhir/stu3/datatypes.html#string","String")</f>
        <v>String</v>
      </c>
      <c r="E84" s="6" t="s">
        <v>127</v>
      </c>
    </row>
    <row r="85" ht="15.75" customHeight="1">
      <c r="A85" s="5" t="s">
        <v>128</v>
      </c>
      <c r="B85" s="5" t="s">
        <v>14</v>
      </c>
      <c r="C85" s="7" t="s">
        <v>9</v>
      </c>
      <c r="D85" s="8" t="str">
        <f>HYPERLINK("http://hl7.org/fhir/stu3/datatypes.html#identifier","Identifier")</f>
        <v>Identifier</v>
      </c>
      <c r="E85" s="6" t="s">
        <v>129</v>
      </c>
    </row>
    <row r="86" ht="15.75" customHeight="1">
      <c r="A86" s="5" t="s">
        <v>55</v>
      </c>
      <c r="B86" s="5" t="s">
        <v>14</v>
      </c>
      <c r="C86" s="7" t="s">
        <v>9</v>
      </c>
      <c r="D86" s="8" t="str">
        <f>HYPERLINK("http://hl7.org/fhir/stu3/datatypes.html#string","String")</f>
        <v>String</v>
      </c>
      <c r="E86" s="6" t="s">
        <v>130</v>
      </c>
    </row>
    <row r="87" ht="15.75" customHeight="1">
      <c r="A87" s="2"/>
    </row>
    <row r="88" ht="15.75" customHeight="1">
      <c r="A88" s="2"/>
    </row>
    <row r="89" ht="15.75" customHeight="1">
      <c r="A89" s="2"/>
    </row>
    <row r="90" ht="15.75" customHeight="1">
      <c r="A90" s="2"/>
    </row>
    <row r="91" ht="15.75" customHeight="1">
      <c r="A91" s="2"/>
    </row>
    <row r="92" ht="15.75" customHeight="1">
      <c r="A92" s="2"/>
    </row>
    <row r="93" ht="15.75" customHeight="1">
      <c r="A93" s="2"/>
    </row>
    <row r="94" ht="15.75" customHeight="1">
      <c r="A94" s="2"/>
    </row>
    <row r="95" ht="15.75" customHeight="1">
      <c r="A95" s="2"/>
    </row>
    <row r="96" ht="15.75" customHeight="1">
      <c r="A96" s="2"/>
    </row>
    <row r="97" ht="15.75" customHeight="1">
      <c r="A97" s="2"/>
    </row>
    <row r="98" ht="15.75" customHeight="1">
      <c r="A98" s="2"/>
    </row>
    <row r="99" ht="15.75" customHeight="1">
      <c r="A99" s="2"/>
    </row>
    <row r="100" ht="15.75" customHeight="1">
      <c r="A100" s="2"/>
    </row>
    <row r="101" ht="15.75" customHeight="1">
      <c r="A101" s="2"/>
    </row>
    <row r="102" ht="15.75" customHeight="1">
      <c r="A102" s="2"/>
    </row>
    <row r="103" ht="15.75" customHeight="1">
      <c r="A103" s="2"/>
    </row>
    <row r="104" ht="15.75" customHeight="1">
      <c r="A104" s="2"/>
    </row>
    <row r="105" ht="15.75" customHeight="1">
      <c r="A105" s="2"/>
    </row>
    <row r="106" ht="15.75" customHeight="1">
      <c r="A106" s="2"/>
    </row>
    <row r="107" ht="15.75" customHeight="1">
      <c r="A107" s="2"/>
    </row>
    <row r="108" ht="15.75" customHeight="1">
      <c r="A108" s="2"/>
    </row>
    <row r="109" ht="15.75" customHeight="1">
      <c r="A109" s="2"/>
    </row>
    <row r="110" ht="15.75" customHeight="1">
      <c r="A110" s="2"/>
    </row>
    <row r="111" ht="15.75" customHeight="1">
      <c r="A111" s="2"/>
    </row>
    <row r="112" ht="15.75" customHeight="1">
      <c r="A112" s="2"/>
    </row>
    <row r="113" ht="15.75" customHeight="1">
      <c r="A113" s="2"/>
    </row>
    <row r="114" ht="15.75" customHeight="1">
      <c r="A114" s="2"/>
    </row>
    <row r="115" ht="15.75" customHeight="1">
      <c r="A115" s="2"/>
    </row>
    <row r="116" ht="15.75" customHeight="1">
      <c r="A116" s="2"/>
    </row>
    <row r="117" ht="15.75" customHeight="1">
      <c r="A117" s="2"/>
    </row>
    <row r="118" ht="15.75" customHeight="1">
      <c r="A118" s="2"/>
    </row>
    <row r="119" ht="15.75" customHeight="1">
      <c r="A119" s="2"/>
    </row>
    <row r="120" ht="15.75" customHeight="1">
      <c r="A120" s="2"/>
    </row>
    <row r="121" ht="15.75" customHeight="1">
      <c r="A121" s="2"/>
    </row>
    <row r="122" ht="15.75" customHeight="1">
      <c r="A122" s="2"/>
    </row>
    <row r="123" ht="15.75" customHeight="1">
      <c r="A123" s="2"/>
    </row>
    <row r="124" ht="15.75" customHeight="1">
      <c r="A124" s="2"/>
    </row>
    <row r="125" ht="15.75" customHeight="1">
      <c r="A125" s="2"/>
    </row>
    <row r="126" ht="15.75" customHeight="1">
      <c r="A126" s="2"/>
    </row>
    <row r="127" ht="15.75" customHeight="1">
      <c r="A127" s="2"/>
    </row>
    <row r="128" ht="15.75" customHeight="1">
      <c r="A128" s="2"/>
    </row>
    <row r="129" ht="15.75" customHeight="1">
      <c r="A129" s="2"/>
    </row>
    <row r="130" ht="15.75" customHeight="1">
      <c r="A130" s="2"/>
    </row>
    <row r="131" ht="15.75" customHeight="1">
      <c r="A131" s="2"/>
    </row>
    <row r="132" ht="15.75" customHeight="1">
      <c r="A132" s="2"/>
    </row>
    <row r="133" ht="15.75" customHeight="1">
      <c r="A133" s="2"/>
    </row>
    <row r="134" ht="15.75" customHeight="1">
      <c r="A134" s="2"/>
    </row>
    <row r="135" ht="15.75" customHeight="1">
      <c r="A135" s="2"/>
    </row>
    <row r="136" ht="15.75" customHeight="1">
      <c r="A136" s="2"/>
    </row>
    <row r="137" ht="15.75" customHeight="1">
      <c r="A137" s="2"/>
    </row>
    <row r="138" ht="15.75" customHeight="1">
      <c r="A138" s="2"/>
    </row>
    <row r="139" ht="15.75" customHeight="1">
      <c r="A139" s="2"/>
    </row>
    <row r="140" ht="15.75" customHeight="1">
      <c r="A140" s="2"/>
    </row>
    <row r="141" ht="15.75" customHeight="1">
      <c r="A141" s="2"/>
    </row>
    <row r="142" ht="15.75" customHeight="1">
      <c r="A142" s="2"/>
    </row>
    <row r="143" ht="15.75" customHeight="1">
      <c r="A143" s="2"/>
    </row>
    <row r="144" ht="15.75" customHeight="1">
      <c r="A144" s="2"/>
    </row>
    <row r="145" ht="15.75" customHeight="1">
      <c r="A145" s="2"/>
    </row>
    <row r="146" ht="15.75" customHeight="1">
      <c r="A146" s="2"/>
    </row>
    <row r="147" ht="15.75" customHeight="1">
      <c r="A147" s="2"/>
    </row>
    <row r="148" ht="15.75" customHeight="1">
      <c r="A148" s="2"/>
    </row>
    <row r="149" ht="15.75" customHeight="1">
      <c r="A149" s="2"/>
    </row>
    <row r="150" ht="15.75" customHeight="1">
      <c r="A150" s="2"/>
    </row>
    <row r="151" ht="15.75" customHeight="1">
      <c r="A151" s="2"/>
    </row>
    <row r="152" ht="15.75" customHeight="1">
      <c r="A152" s="2"/>
    </row>
    <row r="153" ht="15.75" customHeight="1">
      <c r="A153" s="2"/>
    </row>
    <row r="154" ht="15.75" customHeight="1">
      <c r="A154" s="2"/>
    </row>
    <row r="155" ht="15.75" customHeight="1">
      <c r="A155" s="2"/>
    </row>
    <row r="156" ht="15.75" customHeight="1">
      <c r="A156" s="2"/>
    </row>
    <row r="157" ht="15.75" customHeight="1">
      <c r="A157" s="2"/>
    </row>
    <row r="158" ht="15.75" customHeight="1">
      <c r="A158" s="2"/>
    </row>
    <row r="159" ht="15.75" customHeight="1">
      <c r="A159" s="2"/>
    </row>
    <row r="160" ht="15.75" customHeight="1">
      <c r="A160" s="2"/>
    </row>
    <row r="161" ht="15.75" customHeight="1">
      <c r="A161" s="2"/>
    </row>
    <row r="162" ht="15.75" customHeight="1">
      <c r="A162" s="2"/>
    </row>
    <row r="163" ht="15.75" customHeight="1">
      <c r="A163" s="2"/>
    </row>
    <row r="164" ht="15.75" customHeight="1">
      <c r="A164" s="2"/>
    </row>
    <row r="165" ht="15.75" customHeight="1">
      <c r="A165" s="2"/>
    </row>
    <row r="166" ht="15.75" customHeight="1">
      <c r="A166" s="2"/>
    </row>
    <row r="167" ht="15.75" customHeight="1">
      <c r="A167" s="2"/>
    </row>
    <row r="168" ht="15.75" customHeight="1">
      <c r="A168" s="2"/>
    </row>
    <row r="169" ht="15.75" customHeight="1">
      <c r="A169" s="2"/>
    </row>
    <row r="170" ht="15.75" customHeight="1">
      <c r="A170" s="2"/>
    </row>
    <row r="171" ht="15.75" customHeight="1">
      <c r="A171" s="2"/>
    </row>
    <row r="172" ht="15.75" customHeight="1">
      <c r="A172" s="2"/>
    </row>
    <row r="173" ht="15.75" customHeight="1">
      <c r="A173" s="2"/>
    </row>
    <row r="174" ht="15.75" customHeight="1">
      <c r="A174" s="2"/>
    </row>
    <row r="175" ht="15.75" customHeight="1">
      <c r="A175" s="2"/>
    </row>
    <row r="176" ht="15.75" customHeight="1">
      <c r="A176" s="2"/>
    </row>
    <row r="177" ht="15.75" customHeight="1">
      <c r="A177" s="2"/>
    </row>
    <row r="178" ht="15.75" customHeight="1">
      <c r="A178" s="2"/>
    </row>
    <row r="179" ht="15.75" customHeight="1">
      <c r="A179" s="2"/>
    </row>
    <row r="180" ht="15.75" customHeight="1">
      <c r="A180" s="2"/>
    </row>
    <row r="181" ht="15.75" customHeight="1">
      <c r="A181" s="2"/>
    </row>
    <row r="182" ht="15.75" customHeight="1">
      <c r="A182" s="2"/>
    </row>
    <row r="183" ht="15.75" customHeight="1">
      <c r="A183" s="2"/>
    </row>
    <row r="184" ht="15.75" customHeight="1">
      <c r="A184" s="2"/>
    </row>
    <row r="185" ht="15.75" customHeight="1">
      <c r="A185" s="2"/>
    </row>
    <row r="186" ht="15.75" customHeight="1">
      <c r="A186" s="2"/>
    </row>
    <row r="187" ht="15.75" customHeight="1">
      <c r="A187" s="2"/>
    </row>
    <row r="188" ht="15.75" customHeight="1">
      <c r="A188" s="2"/>
    </row>
    <row r="189" ht="15.75" customHeight="1">
      <c r="A189" s="2"/>
    </row>
    <row r="190" ht="15.75" customHeight="1">
      <c r="A190" s="2"/>
    </row>
    <row r="191" ht="15.75" customHeight="1">
      <c r="A191" s="2"/>
    </row>
    <row r="192" ht="15.75" customHeight="1">
      <c r="A192" s="2"/>
    </row>
    <row r="193" ht="15.75" customHeight="1">
      <c r="A193" s="2"/>
    </row>
    <row r="194" ht="15.75" customHeight="1">
      <c r="A194" s="2"/>
    </row>
    <row r="195" ht="15.75" customHeight="1">
      <c r="A195" s="2"/>
    </row>
    <row r="196" ht="15.75" customHeight="1">
      <c r="A196" s="2"/>
    </row>
    <row r="197" ht="15.75" customHeight="1">
      <c r="A197" s="2"/>
    </row>
    <row r="198" ht="15.75" customHeight="1">
      <c r="A198" s="2"/>
    </row>
    <row r="199" ht="15.75" customHeight="1">
      <c r="A199" s="2"/>
    </row>
    <row r="200" ht="15.75" customHeight="1">
      <c r="A200" s="2"/>
    </row>
    <row r="201" ht="15.75" customHeight="1">
      <c r="A201" s="2"/>
    </row>
    <row r="202" ht="15.75" customHeight="1">
      <c r="A202" s="2"/>
    </row>
    <row r="203" ht="15.75" customHeight="1">
      <c r="A203" s="2"/>
    </row>
    <row r="204" ht="15.75" customHeight="1">
      <c r="A204" s="2"/>
    </row>
    <row r="205" ht="15.75" customHeight="1">
      <c r="A205" s="2"/>
    </row>
    <row r="206" ht="15.75" customHeight="1">
      <c r="A206" s="2"/>
    </row>
    <row r="207" ht="15.75" customHeight="1">
      <c r="A207" s="2"/>
    </row>
    <row r="208" ht="15.75" customHeight="1">
      <c r="A208" s="2"/>
    </row>
    <row r="209" ht="15.75" customHeight="1">
      <c r="A209" s="2"/>
    </row>
    <row r="210" ht="15.75" customHeight="1">
      <c r="A210" s="2"/>
    </row>
    <row r="211" ht="15.75" customHeight="1">
      <c r="A211" s="2"/>
    </row>
    <row r="212" ht="15.75" customHeight="1">
      <c r="A212" s="2"/>
    </row>
    <row r="213" ht="15.75" customHeight="1">
      <c r="A213" s="2"/>
    </row>
    <row r="214" ht="15.75" customHeight="1">
      <c r="A214" s="2"/>
    </row>
    <row r="215" ht="15.75" customHeight="1">
      <c r="A215" s="2"/>
    </row>
    <row r="216" ht="15.75" customHeight="1">
      <c r="A216" s="2"/>
    </row>
    <row r="217" ht="15.75" customHeight="1">
      <c r="A217" s="2"/>
    </row>
    <row r="218" ht="15.75" customHeight="1">
      <c r="A218" s="2"/>
    </row>
    <row r="219" ht="15.75" customHeight="1">
      <c r="A219" s="2"/>
    </row>
    <row r="220" ht="15.75" customHeight="1">
      <c r="A220" s="2"/>
    </row>
    <row r="221" ht="15.75" customHeight="1">
      <c r="A221" s="2"/>
    </row>
    <row r="222" ht="15.75" customHeight="1">
      <c r="A222" s="2"/>
    </row>
    <row r="223" ht="15.75" customHeight="1">
      <c r="A223" s="2"/>
    </row>
    <row r="224" ht="15.75" customHeight="1">
      <c r="A224" s="2"/>
    </row>
    <row r="225" ht="15.75" customHeight="1">
      <c r="A225" s="2"/>
    </row>
    <row r="226" ht="15.75" customHeight="1">
      <c r="A226" s="2"/>
    </row>
    <row r="227" ht="15.75" customHeight="1">
      <c r="A227" s="2"/>
    </row>
    <row r="228" ht="15.75" customHeight="1">
      <c r="A228" s="2"/>
    </row>
    <row r="229" ht="15.75" customHeight="1">
      <c r="A229" s="2"/>
    </row>
    <row r="230" ht="15.75" customHeight="1">
      <c r="A230" s="2"/>
    </row>
    <row r="231" ht="15.75" customHeight="1">
      <c r="A231" s="2"/>
    </row>
    <row r="232" ht="15.75" customHeight="1">
      <c r="A232" s="2"/>
    </row>
    <row r="233" ht="15.75" customHeight="1">
      <c r="A233" s="2"/>
    </row>
    <row r="234" ht="15.75" customHeight="1">
      <c r="A234" s="2"/>
    </row>
    <row r="235" ht="15.75" customHeight="1">
      <c r="A235" s="2"/>
    </row>
    <row r="236" ht="15.75" customHeight="1">
      <c r="A236" s="2"/>
    </row>
    <row r="237" ht="15.75" customHeight="1">
      <c r="A237" s="2"/>
    </row>
    <row r="238" ht="15.75" customHeight="1">
      <c r="A238" s="2"/>
    </row>
    <row r="239" ht="15.75" customHeight="1">
      <c r="A239" s="2"/>
    </row>
    <row r="240" ht="15.75" customHeight="1">
      <c r="A240" s="2"/>
    </row>
    <row r="241" ht="15.75" customHeight="1">
      <c r="A241" s="2"/>
    </row>
    <row r="242" ht="15.75" customHeight="1">
      <c r="A242" s="2"/>
    </row>
    <row r="243" ht="15.75" customHeight="1">
      <c r="A243" s="2"/>
    </row>
    <row r="244" ht="15.75" customHeight="1">
      <c r="A244" s="2"/>
    </row>
    <row r="245" ht="15.75" customHeight="1">
      <c r="A245" s="2"/>
    </row>
    <row r="246" ht="15.75" customHeight="1">
      <c r="A246" s="2"/>
    </row>
    <row r="247" ht="15.75" customHeight="1">
      <c r="A247" s="2"/>
    </row>
    <row r="248" ht="15.75" customHeight="1">
      <c r="A248" s="2"/>
    </row>
    <row r="249" ht="15.75" customHeight="1">
      <c r="A249" s="2"/>
    </row>
    <row r="250" ht="15.75" customHeight="1">
      <c r="A250" s="2"/>
    </row>
    <row r="251" ht="15.75" customHeight="1">
      <c r="A251" s="2"/>
    </row>
    <row r="252" ht="15.75" customHeight="1">
      <c r="A252" s="2"/>
    </row>
    <row r="253" ht="15.75" customHeight="1">
      <c r="A253" s="2"/>
    </row>
    <row r="254" ht="15.75" customHeight="1">
      <c r="A254" s="2"/>
    </row>
    <row r="255" ht="15.75" customHeight="1">
      <c r="A255" s="2"/>
    </row>
    <row r="256" ht="15.75" customHeight="1">
      <c r="A256" s="2"/>
    </row>
    <row r="257" ht="15.75" customHeight="1">
      <c r="A257" s="2"/>
    </row>
    <row r="258" ht="15.75" customHeight="1">
      <c r="A258" s="2"/>
    </row>
    <row r="259" ht="15.75" customHeight="1">
      <c r="A259" s="2"/>
    </row>
    <row r="260" ht="15.75" customHeight="1">
      <c r="A260" s="2"/>
    </row>
    <row r="261" ht="15.75" customHeight="1">
      <c r="A261" s="2"/>
    </row>
    <row r="262" ht="15.75" customHeight="1">
      <c r="A262" s="2"/>
    </row>
    <row r="263" ht="15.75" customHeight="1">
      <c r="A263" s="2"/>
    </row>
    <row r="264" ht="15.75" customHeight="1">
      <c r="A264" s="2"/>
    </row>
    <row r="265" ht="15.75" customHeight="1">
      <c r="A265" s="2"/>
    </row>
    <row r="266" ht="15.75" customHeight="1">
      <c r="A266" s="2"/>
    </row>
    <row r="267" ht="15.75" customHeight="1">
      <c r="A267" s="2"/>
    </row>
    <row r="268" ht="15.75" customHeight="1">
      <c r="A268" s="2"/>
    </row>
    <row r="269" ht="15.75" customHeight="1">
      <c r="A269" s="2"/>
    </row>
    <row r="270" ht="15.75" customHeight="1">
      <c r="A270" s="2"/>
    </row>
    <row r="271" ht="15.75" customHeight="1">
      <c r="A271" s="2"/>
    </row>
    <row r="272" ht="15.75" customHeight="1">
      <c r="A272" s="2"/>
    </row>
    <row r="273" ht="15.75" customHeight="1">
      <c r="A273" s="2"/>
    </row>
    <row r="274" ht="15.75" customHeight="1">
      <c r="A274" s="2"/>
    </row>
    <row r="275" ht="15.75" customHeight="1">
      <c r="A275" s="2"/>
    </row>
    <row r="276" ht="15.75" customHeight="1">
      <c r="A276" s="2"/>
    </row>
    <row r="277" ht="15.75" customHeight="1">
      <c r="A277" s="2"/>
    </row>
    <row r="278" ht="15.75" customHeight="1">
      <c r="A278" s="2"/>
    </row>
    <row r="279" ht="15.75" customHeight="1">
      <c r="A279" s="2"/>
    </row>
    <row r="280" ht="15.75" customHeight="1">
      <c r="A280" s="2"/>
    </row>
    <row r="281" ht="15.75" customHeight="1">
      <c r="A281" s="2"/>
    </row>
    <row r="282" ht="15.75" customHeight="1">
      <c r="A282" s="2"/>
    </row>
    <row r="283" ht="15.75" customHeight="1">
      <c r="A283" s="2"/>
    </row>
    <row r="284" ht="15.75" customHeight="1">
      <c r="A284" s="2"/>
    </row>
    <row r="285" ht="15.75" customHeight="1">
      <c r="A285" s="2"/>
    </row>
    <row r="286" ht="15.75" customHeight="1">
      <c r="A286" s="2"/>
    </row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2:$E$86"/>
  <conditionalFormatting sqref="C3:C86">
    <cfRule type="containsText" dxfId="0" priority="1" operator="containsText" text="Select">
      <formula>NOT(ISERROR(SEARCH(("Select"),(C3))))</formula>
    </cfRule>
  </conditionalFormatting>
  <dataValidations>
    <dataValidation type="list" allowBlank="1" sqref="C3:C86">
      <formula1>Functions!$A$1:$A$5</formula1>
    </dataValidation>
  </dataValidations>
  <hyperlinks>
    <hyperlink r:id="rId1" location="Location" ref="A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A1" s="2" t="s">
        <v>1</v>
      </c>
    </row>
    <row r="2" ht="15.75" customHeight="1">
      <c r="A2" s="2" t="s">
        <v>6</v>
      </c>
    </row>
    <row r="3" ht="15.75" customHeight="1">
      <c r="A3" s="2" t="s">
        <v>7</v>
      </c>
    </row>
    <row r="4" ht="15.75" customHeight="1">
      <c r="A4" s="2" t="s">
        <v>8</v>
      </c>
    </row>
    <row r="5" ht="15.75" customHeight="1">
      <c r="A5" s="2" t="s">
        <v>9</v>
      </c>
    </row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