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on 1.0.0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<sst xmlns="http://schemas.openxmlformats.org/spreadsheetml/2006/main" count="491" uniqueCount="130">
  <si>
    <t>Select</t>
  </si>
  <si>
    <t>Mandatory</t>
  </si>
  <si>
    <t>Required</t>
  </si>
  <si>
    <t>Optional</t>
  </si>
  <si>
    <t>Not Used</t>
  </si>
  <si>
    <t>Name</t>
  </si>
  <si>
    <t>Card.</t>
  </si>
  <si>
    <t>Conformance</t>
  </si>
  <si>
    <t>Type</t>
  </si>
  <si>
    <t>Description/Constraints</t>
  </si>
  <si>
    <t>Communication</t>
  </si>
  <si>
    <t>​</t>
  </si>
  <si>
    <t>A record of information transmitted from a sender to a receiver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(com-1): Not Done Reason can only be specified if NotDone is "true"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</si>
  <si>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</si>
  <si>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</si>
  <si>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</si>
  <si>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</si>
  <si>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'https://fhir.nhs.uk/STU3/StructureDefinition/CareConnect-Communication-1'&lt;/font&gt;</t>
  </si>
  <si>
    <t>- implicitRules</t>
  </si>
  <si>
    <t>A set of rules under which this content was created</t>
  </si>
  <si>
    <t>- language</t>
  </si>
  <si>
    <t>Language of the resource content
Binding (extensible): A human language 
[languages](http://hl7.org/fhir/stu3/valueset-languages.html)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</si>
  <si>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</si>
  <si>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</si>
  <si>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</si>
  <si>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</si>
  <si>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</si>
  <si>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</si>
  <si>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</si>
  <si>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</si>
  <si>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Unique identifier</t>
  </si>
  <si>
    <t>- - use</t>
  </si>
  <si>
    <t>usual : official : temp : secondary (If known)
Binding (required): Identifies the purpose for this identifier, if known . 
[identifier-use](http://hl7.org/fhir/stu3/valueset-identifier-use.html)</t>
  </si>
  <si>
    <t>- - type</t>
  </si>
  <si>
    <t>Description of identifier
Binding (extensible): A coded type for an identifier that can be used to determine which identifier to use for a specific purpose.
 [identifier-type](http://hl7.org/fhir/stu3/valueset-identifier-type.html)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</si>
  <si>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</si>
  <si>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</si>
  <si>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</si>
  <si>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</si>
  <si>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</si>
  <si>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</si>
  <si>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</si>
  <si>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</si>
  <si>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</si>
  <si>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</si>
  <si>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</si>
  <si>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</si>
  <si>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</si>
  <si>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</si>
  <si>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</si>
  <si>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The namespace for the identifier value</t>
  </si>
  <si>
    <t>- - value</t>
  </si>
  <si>
    <t>The value that is unique</t>
  </si>
  <si>
    <t>- - - period</t>
  </si>
  <si>
    <t>Time period when id is/was valid for use
Constraint (per-1): If present, start SHALL have a lower value than end</t>
  </si>
  <si>
    <t>- - - - start</t>
  </si>
  <si>
    <t>Starting time with inclusive boundary</t>
  </si>
  <si>
    <t>- - - - end</t>
  </si>
  <si>
    <t>End time with inclusive boundary, if not ongoing</t>
  </si>
  <si>
    <t>- - - assigner</t>
  </si>
  <si>
    <t>Reference ( Organization )</t>
  </si>
  <si>
    <t>Organization that issued id (may be just text)
Constraint (ref-1): SHALL have a contained resource if a local reference is provided</t>
  </si>
  <si>
    <t>- - - - reference</t>
  </si>
  <si>
    <t>Literal reference, Relative, internal or absolute URL</t>
  </si>
  <si>
    <t>- - - - identifier</t>
  </si>
  <si>
    <t>Logical reference, when literal reference is not known</t>
  </si>
  <si>
    <t>Text alternative for the resource</t>
  </si>
  <si>
    <t>- definition</t>
  </si>
  <si>
    <t>Reference</t>
  </si>
  <si>
    <t>Instantiates protocol or definition
Constraint (ref-1): SHALL have a contained resource if a local reference is provided</t>
  </si>
  <si>
    <t>- - reference</t>
  </si>
  <si>
    <t>- - identifier</t>
  </si>
  <si>
    <t>- - display</t>
  </si>
  <si>
    <t>- basedOn</t>
  </si>
  <si>
    <t>Request fulfilled by this communication
Constraint (ref-1): SHALL have a contained resource if a local reference is provided</t>
  </si>
  <si>
    <t>String</t>
  </si>
  <si>
    <t>Identifier</t>
  </si>
  <si>
    <t>- partOf</t>
  </si>
  <si>
    <t>Part of this action
Constraint (ref-1): SHALL have a contained resource if a local reference is provided</t>
  </si>
  <si>
    <t>- status</t>
  </si>
  <si>
    <t>1..1</t>
  </si>
  <si>
    <t>preparation : in-progress : suspended : aborted : completed : entered-in-error
Binding (required): The status of the communication.[event-status](http://hl7.org/fhir/stu3/valueset-event-status.html)</t>
  </si>
  <si>
    <t>- notDone</t>
  </si>
  <si>
    <t>Communication did not occur</t>
  </si>
  <si>
    <t>- notDoneReason</t>
  </si>
  <si>
    <t>Why communication did not occur
Binding (example): Codes for the reason why a communication was not done. 
[communication](http://hl7.org/fhir/stu3/valueset-communication-not-done-reason.html)</t>
  </si>
  <si>
    <t>- - coding</t>
  </si>
  <si>
    <t>- - - system</t>
  </si>
  <si>
    <t>- - - version</t>
  </si>
  <si>
    <t>- - - code</t>
  </si>
  <si>
    <t>- - - display</t>
  </si>
  <si>
    <t>- - - userSelected</t>
  </si>
  <si>
    <t>- - text</t>
  </si>
  <si>
    <t>- category</t>
  </si>
  <si>
    <t>Message category
Binding (example): Codes for general categories of communications such as alerts, instruction, etc. 
[communication-category](http://hl7.org/fhir/stu3/valueset-communication-category.html)</t>
  </si>
  <si>
    <t>- medium</t>
  </si>
  <si>
    <t>A channel of communication
Binding (example): Codes for communication mediums such as phone, fax, email, in person, etc. [Participation-Mode](http://hl7.org/fhir/stu3/v3/ParticipationMode/vs.html)</t>
  </si>
  <si>
    <t>- subject</t>
  </si>
  <si>
    <t>Focus of message
Constraint (ref-1): SHALL have a contained resource if a local reference is provided</t>
  </si>
  <si>
    <t>Group</t>
  </si>
  <si>
    <t>CareConnect-Patient-1</t>
  </si>
  <si>
    <t>- recipient</t>
  </si>
  <si>
    <t>Message recipient
Constraint (ref-1): SHALL have a contained resource if a local reference is provided</t>
  </si>
  <si>
    <t>- topic</t>
  </si>
  <si>
    <t>Focal resources
Constraint (ref-1): SHALL have a contained resource if a local reference is provided</t>
  </si>
  <si>
    <t>- context</t>
  </si>
  <si>
    <t>Encounter or episode leading to message
Constraint (ref-1): SHALL have a contained resource if a local reference is provided</t>
  </si>
  <si>
    <t>- sent</t>
  </si>
  <si>
    <t>When sent</t>
  </si>
  <si>
    <t>- received</t>
  </si>
  <si>
    <t>When received</t>
  </si>
  <si>
    <t>- sender</t>
  </si>
  <si>
    <t>Message sender
Constraint (ref-1): SHALL have a contained resource if a local reference is provided</t>
  </si>
  <si>
    <t>- reasonCode</t>
  </si>
  <si>
    <t>Indication for message
Binding (example): Codes for describing reasons for the occurrence of a communication. 
[clinical-findings](http://hl7.org/fhir/stu3/valueset-clinical-findings.html)</t>
  </si>
  <si>
    <t>- reasonReference</t>
  </si>
  <si>
    <t>Why was communication done?
Constraint (ref-1): SHALL have a contained resource if a local reference is provided</t>
  </si>
  <si>
    <t>- payload</t>
  </si>
  <si>
    <t>Message payload</t>
  </si>
  <si>
    <t>- - modifierExtension</t>
  </si>
  <si>
    <t>Extensions that cannot be ignored
Constraint (ext-1): Must have either extensions or value[x], not both</t>
  </si>
  <si>
    <t>- - content[x]</t>
  </si>
  <si>
    <t>Message part content</t>
  </si>
  <si>
    <t>Attachment</t>
  </si>
  <si>
    <t>- note</t>
  </si>
  <si>
    <t>Comments made about the communication</t>
  </si>
  <si>
    <t>- - author[x]</t>
  </si>
  <si>
    <t>Individual responsible for the annotation
Constraint (ref-1): SHALL have a contained resource if a local reference is provided</t>
  </si>
  <si>
    <t>- - time</t>
  </si>
  <si>
    <t>When the annotation was 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</si>
</sst>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name val="Arial"/>
    </font>
    <font>
      <b/>
      <sz val="8.0"/>
      <color rgb="FF333333"/>
      <name val="&quot;Helvetica Neue&quot;"/>
    </font>
    <font/>
    <font>
      <sz val="8.0"/>
      <color rgb="FF333333"/>
      <name val="&quot;Helvetica Neue&quot;"/>
    </font>
    <font>
      <sz val="8.0"/>
      <color rgb="FF474747"/>
      <name val="&quot;Helvetica Neue&quot;"/>
    </font>
    <font>
      <u/>
      <sz val="8.0"/>
      <color rgb="FF005EB8"/>
      <name val="&quot;Helvetica Neue&quot;"/>
    </font>
    <font>
      <sz val="8.0"/>
      <color rgb="FF005EB8"/>
      <name val="&quot;Helvetica Neue&quot;"/>
    </font>
    <font>
      <u/>
      <sz val="8.0"/>
      <color rgb="FF005EB8"/>
      <name val="Helvetica Neue"/>
    </font>
    <font>
      <u/>
      <sz val="8.0"/>
      <color rgb="FF005EB8"/>
      <name val="&quot;docs-Helvetica Neue&quot;"/>
    </font>
    <font>
      <u/>
      <sz val="8.0"/>
      <color rgb="FF005EB8"/>
      <name val="&quot;Helvetica Neue&quot;"/>
    </font>
    <font>
      <sz val="8.0"/>
      <color rgb="FF005EB8"/>
      <name val="&quot;docs-Helvetica Neue&quot;"/>
    </font>
    <font>
      <u/>
      <sz val="8.0"/>
      <color rgb="FF005EB8"/>
      <name val="&quot;docs-Helvetica Neue&quot;"/>
    </font>
    <font>
      <u/>
      <sz val="8.0"/>
      <color rgb="FF005EB8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2" fontId="8" numFmtId="0" xfId="0" applyAlignment="1" applyFill="1" applyFont="1">
      <alignment horizontal="left"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readingOrder="0"/>
    </xf>
    <xf borderId="0" fillId="2" fontId="11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1">
    <dxf>
      <font>
        <color rgb="FF00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hyperlink" Target="http://hl7.org/fhir/stu3/datatypes.html" TargetMode="External"/><Relationship Id="rId3" Type="http://schemas.openxmlformats.org/officeDocument/2006/relationships/hyperlink" Target="http://hl7.org/fhir/stu3/datatypes.html" TargetMode="External"/><Relationship Id="rId4" Type="http://schemas.openxmlformats.org/officeDocument/2006/relationships/hyperlink" Target="http://hl7.org/fhir/stu3/datatypes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71"/>
    <col customWidth="1" min="5" max="5" width="89.29"/>
  </cols>
  <sheetData>
    <row r="1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/>
      <c r="G1" s="4"/>
      <c r="H1" s="4"/>
      <c r="I1" s="4"/>
      <c r="J1" s="4"/>
    </row>
    <row r="2">
      <c r="A2" s="5" t="s">
        <v>10</v>
      </c>
      <c r="B2" s="6" t="s">
        <v>11</v>
      </c>
      <c r="C2" s="6"/>
      <c r="D2" s="7"/>
      <c r="E2" s="8" t="s">
        <v>12</v>
      </c>
      <c r="F2" s="4"/>
      <c r="G2" s="4"/>
      <c r="H2" s="4"/>
      <c r="I2" s="4"/>
      <c r="J2" s="4"/>
    </row>
    <row r="3">
      <c r="A3" s="5" t="s">
        <v>13</v>
      </c>
      <c r="B3" s="6" t="s">
        <v>14</v>
      </c>
      <c r="C3" s="6" t="s">
        <v>0</v>
      </c>
      <c r="D3" s="9" t="str">
        <f>HYPERLINK("http://hl7.org/fhir/stu3/datatypes.html#id","Id")</f>
        <v>Id</v>
      </c>
      <c r="E3" s="8" t="s">
        <v>15</v>
      </c>
      <c r="F3" s="4"/>
      <c r="G3" s="4"/>
      <c r="H3" s="4"/>
      <c r="I3" s="4"/>
      <c r="J3" s="4"/>
    </row>
    <row r="4">
      <c r="A4" s="5" t="s">
        <v>16</v>
      </c>
      <c r="B4" s="6" t="s">
        <v>14</v>
      </c>
      <c r="C4" s="6" t="s">
        <v>0</v>
      </c>
      <c r="D4" s="9" t="str">
        <f>HYPERLINK("http://hl7.org/fhir/stu3/resource.html#Meta","Meta")</f>
        <v>Meta</v>
      </c>
      <c r="E4" s="8" t="s">
        <v>17</v>
      </c>
      <c r="F4" s="4"/>
      <c r="G4" s="4"/>
      <c r="H4" s="4"/>
      <c r="I4" s="4"/>
      <c r="J4" s="4"/>
    </row>
    <row r="5">
      <c r="A5" s="5" t="s">
        <v>18</v>
      </c>
      <c r="B5" s="6" t="s">
        <v>14</v>
      </c>
      <c r="C5" s="6" t="s">
        <v>0</v>
      </c>
      <c r="D5" s="9" t="str">
        <f>HYPERLINK("http://hl7.org/fhir/stu3/datatypes.html#uri","Uri")</f>
        <v>Uri</v>
      </c>
      <c r="E5" s="8" t="s">
        <v>19</v>
      </c>
      <c r="F5" s="4"/>
      <c r="G5" s="4"/>
      <c r="H5" s="4"/>
      <c r="I5" s="4"/>
      <c r="J5" s="4"/>
    </row>
    <row r="6">
      <c r="A6" s="5" t="s">
        <v>20</v>
      </c>
      <c r="B6" s="6" t="s">
        <v>14</v>
      </c>
      <c r="C6" s="6" t="s">
        <v>0</v>
      </c>
      <c r="D6" s="9" t="str">
        <f>HYPERLINK("http://hl7.org/fhir/stu3/datatypes.html#code","Code")</f>
        <v>Code</v>
      </c>
      <c r="E6" s="8" t="s">
        <v>21</v>
      </c>
      <c r="F6" s="4"/>
      <c r="G6" s="4"/>
      <c r="H6" s="4"/>
      <c r="I6" s="4"/>
      <c r="J6" s="4"/>
    </row>
    <row r="7">
      <c r="A7" s="5" t="s">
        <v>22</v>
      </c>
      <c r="B7" s="6" t="s">
        <v>14</v>
      </c>
      <c r="C7" s="6" t="s">
        <v>0</v>
      </c>
      <c r="D7" s="9" t="str">
        <f>HYPERLINK("http://hl7.org/fhir/stu3/narrative.html#Narrative","Narrative")</f>
        <v>Narrative</v>
      </c>
      <c r="E7" s="8" t="s">
        <v>23</v>
      </c>
      <c r="F7" s="4"/>
      <c r="G7" s="4"/>
      <c r="H7" s="4"/>
      <c r="I7" s="4"/>
      <c r="J7" s="4"/>
    </row>
    <row r="8">
      <c r="A8" s="5" t="s">
        <v>24</v>
      </c>
      <c r="B8" s="6" t="s">
        <v>25</v>
      </c>
      <c r="C8" s="6" t="s">
        <v>0</v>
      </c>
      <c r="D8" s="9" t="str">
        <f>HYPERLINK("http://hl7.org/fhir/stu3/resource.html","Resource")</f>
        <v>Resource</v>
      </c>
      <c r="E8" s="8" t="s">
        <v>26</v>
      </c>
      <c r="F8" s="4"/>
      <c r="G8" s="4"/>
      <c r="H8" s="4"/>
      <c r="I8" s="4"/>
      <c r="J8" s="4"/>
    </row>
    <row r="9">
      <c r="A9" s="5" t="s">
        <v>27</v>
      </c>
      <c r="B9" s="6" t="s">
        <v>25</v>
      </c>
      <c r="C9" s="6" t="s">
        <v>0</v>
      </c>
      <c r="D9" s="9" t="str">
        <f>HYPERLINK("http://hl7.org/fhir/stu3/extensibility.html#Extension","Extension")</f>
        <v>Extension</v>
      </c>
      <c r="E9" s="8" t="s">
        <v>28</v>
      </c>
      <c r="F9" s="4"/>
      <c r="G9" s="4"/>
      <c r="H9" s="4"/>
      <c r="I9" s="4"/>
      <c r="J9" s="4"/>
    </row>
    <row r="10">
      <c r="A10" s="5" t="s">
        <v>29</v>
      </c>
      <c r="B10" s="6" t="s">
        <v>25</v>
      </c>
      <c r="C10" s="6" t="s">
        <v>0</v>
      </c>
      <c r="D10" s="9" t="str">
        <f>HYPERLINK("http://hl7.org/fhir/stu3/datatypes.html#identifier","Identifier")</f>
        <v>Identifier</v>
      </c>
      <c r="E10" s="8" t="s">
        <v>30</v>
      </c>
      <c r="F10" s="4"/>
      <c r="G10" s="4"/>
      <c r="H10" s="4"/>
      <c r="I10" s="4"/>
      <c r="J10" s="4"/>
    </row>
    <row r="11">
      <c r="A11" s="5" t="s">
        <v>31</v>
      </c>
      <c r="B11" s="6" t="s">
        <v>14</v>
      </c>
      <c r="C11" s="6" t="s">
        <v>0</v>
      </c>
      <c r="D11" s="9" t="str">
        <f>HYPERLINK("http://hl7.org/fhir/stu3/datatypes.html#code","Code")</f>
        <v>Code</v>
      </c>
      <c r="E11" s="8" t="s">
        <v>32</v>
      </c>
      <c r="F11" s="4"/>
      <c r="G11" s="4"/>
      <c r="H11" s="4"/>
      <c r="I11" s="4"/>
      <c r="J11" s="4"/>
    </row>
    <row r="12">
      <c r="A12" s="5" t="s">
        <v>33</v>
      </c>
      <c r="B12" s="6" t="s">
        <v>14</v>
      </c>
      <c r="C12" s="6" t="s">
        <v>0</v>
      </c>
      <c r="D12" s="9" t="str">
        <f>HYPERLINK("http://hl7.org/fhir/stu3/datatypes.html#codeableconcept","CodeableConcept")</f>
        <v>CodeableConcept</v>
      </c>
      <c r="E12" s="8" t="s">
        <v>34</v>
      </c>
      <c r="F12" s="4"/>
      <c r="G12" s="4"/>
      <c r="H12" s="4"/>
      <c r="I12" s="4"/>
      <c r="J12" s="4"/>
    </row>
    <row r="13">
      <c r="A13" s="5" t="s">
        <v>35</v>
      </c>
      <c r="B13" s="6" t="s">
        <v>25</v>
      </c>
      <c r="C13" s="6" t="s">
        <v>0</v>
      </c>
      <c r="D13" s="9" t="str">
        <f>HYPERLINK("http://hl7.org/fhir/stu3/datatypes.html#coding","Coding")</f>
        <v>Coding</v>
      </c>
      <c r="E13" s="8" t="s">
        <v>36</v>
      </c>
      <c r="F13" s="4"/>
      <c r="G13" s="4"/>
      <c r="H13" s="4"/>
      <c r="I13" s="4"/>
      <c r="J13" s="4"/>
    </row>
    <row r="14">
      <c r="A14" s="5" t="s">
        <v>37</v>
      </c>
      <c r="B14" s="6" t="s">
        <v>14</v>
      </c>
      <c r="C14" s="6" t="s">
        <v>0</v>
      </c>
      <c r="D14" s="9" t="str">
        <f>HYPERLINK("http://hl7.org/fhir/stu3/datatypes.html#uri","Uri")</f>
        <v>Uri</v>
      </c>
      <c r="E14" s="8" t="s">
        <v>38</v>
      </c>
      <c r="F14" s="4"/>
      <c r="G14" s="4"/>
      <c r="H14" s="4"/>
      <c r="I14" s="4"/>
      <c r="J14" s="4"/>
    </row>
    <row r="15">
      <c r="A15" s="5" t="s">
        <v>39</v>
      </c>
      <c r="B15" s="6" t="s">
        <v>14</v>
      </c>
      <c r="C15" s="6" t="s">
        <v>0</v>
      </c>
      <c r="D15" s="9" t="str">
        <f>HYPERLINK("http://hl7.org/fhir/stu3/datatypes.html#string","String")</f>
        <v>String</v>
      </c>
      <c r="E15" s="8" t="s">
        <v>40</v>
      </c>
      <c r="F15" s="4"/>
      <c r="G15" s="4"/>
      <c r="H15" s="4"/>
      <c r="I15" s="4"/>
      <c r="J15" s="4"/>
    </row>
    <row r="16">
      <c r="A16" s="5" t="s">
        <v>41</v>
      </c>
      <c r="B16" s="6" t="s">
        <v>14</v>
      </c>
      <c r="C16" s="6" t="s">
        <v>0</v>
      </c>
      <c r="D16" s="9" t="str">
        <f>HYPERLINK("http://hl7.org/fhir/stu3/datatypes.html#code","Code")</f>
        <v>Code</v>
      </c>
      <c r="E16" s="8" t="s">
        <v>42</v>
      </c>
      <c r="F16" s="4"/>
      <c r="G16" s="4"/>
      <c r="H16" s="4"/>
      <c r="I16" s="4"/>
      <c r="J16" s="4"/>
    </row>
    <row r="17">
      <c r="A17" s="5" t="s">
        <v>43</v>
      </c>
      <c r="B17" s="6" t="s">
        <v>14</v>
      </c>
      <c r="C17" s="6" t="s">
        <v>0</v>
      </c>
      <c r="D17" s="9" t="str">
        <f>HYPERLINK("http://hl7.org/fhir/stu3/datatypes.html#string","String")</f>
        <v>String</v>
      </c>
      <c r="E17" s="8" t="s">
        <v>44</v>
      </c>
      <c r="F17" s="4"/>
      <c r="G17" s="4"/>
      <c r="H17" s="4"/>
      <c r="I17" s="4"/>
      <c r="J17" s="4"/>
    </row>
    <row r="18">
      <c r="A18" s="5" t="s">
        <v>45</v>
      </c>
      <c r="B18" s="6" t="s">
        <v>14</v>
      </c>
      <c r="C18" s="6" t="s">
        <v>0</v>
      </c>
      <c r="D18" s="9" t="str">
        <f>HYPERLINK("http://hl7.org/fhir/stu3/datatypes.html#boolean","Boolean")</f>
        <v>Boolean</v>
      </c>
      <c r="E18" s="8" t="s">
        <v>46</v>
      </c>
      <c r="F18" s="4"/>
      <c r="G18" s="4"/>
      <c r="H18" s="4"/>
      <c r="I18" s="4"/>
      <c r="J18" s="4"/>
    </row>
    <row r="19">
      <c r="A19" s="5" t="s">
        <v>47</v>
      </c>
      <c r="B19" s="6" t="s">
        <v>14</v>
      </c>
      <c r="C19" s="6" t="s">
        <v>0</v>
      </c>
      <c r="D19" s="9" t="str">
        <f>HYPERLINK("http://hl7.org/fhir/stu3/datatypes.html#string","String")</f>
        <v>String</v>
      </c>
      <c r="E19" s="8" t="s">
        <v>48</v>
      </c>
      <c r="F19" s="4"/>
      <c r="G19" s="4"/>
      <c r="H19" s="4"/>
      <c r="I19" s="4"/>
      <c r="J19" s="4"/>
    </row>
    <row r="20">
      <c r="A20" s="5" t="s">
        <v>49</v>
      </c>
      <c r="B20" s="6" t="s">
        <v>14</v>
      </c>
      <c r="C20" s="6" t="s">
        <v>0</v>
      </c>
      <c r="D20" s="9" t="str">
        <f>HYPERLINK("http://hl7.org/fhir/stu3/datatypes.html#uri","Uri")</f>
        <v>Uri</v>
      </c>
      <c r="E20" s="8" t="s">
        <v>50</v>
      </c>
      <c r="F20" s="4"/>
      <c r="G20" s="4"/>
      <c r="H20" s="4"/>
      <c r="I20" s="4"/>
      <c r="J20" s="4"/>
    </row>
    <row r="21">
      <c r="A21" s="5" t="s">
        <v>51</v>
      </c>
      <c r="B21" s="6" t="s">
        <v>14</v>
      </c>
      <c r="C21" s="6" t="s">
        <v>0</v>
      </c>
      <c r="D21" s="9" t="str">
        <f>HYPERLINK("http://hl7.org/fhir/stu3/datatypes.html#string","String")</f>
        <v>String</v>
      </c>
      <c r="E21" s="8" t="s">
        <v>52</v>
      </c>
      <c r="F21" s="4"/>
      <c r="G21" s="4"/>
      <c r="H21" s="4"/>
      <c r="I21" s="4"/>
      <c r="J21" s="4"/>
    </row>
    <row r="22">
      <c r="A22" s="5" t="s">
        <v>53</v>
      </c>
      <c r="B22" s="6" t="s">
        <v>14</v>
      </c>
      <c r="C22" s="6" t="s">
        <v>0</v>
      </c>
      <c r="D22" s="9" t="str">
        <f>HYPERLINK("http://hl7.org/fhir/stu3/datatypes.html#period","Period")</f>
        <v>Period</v>
      </c>
      <c r="E22" s="8" t="s">
        <v>54</v>
      </c>
      <c r="F22" s="4"/>
      <c r="G22" s="4"/>
      <c r="H22" s="4"/>
      <c r="I22" s="4"/>
      <c r="J22" s="4"/>
    </row>
    <row r="23">
      <c r="A23" s="5" t="s">
        <v>55</v>
      </c>
      <c r="B23" s="6" t="s">
        <v>14</v>
      </c>
      <c r="C23" s="6" t="s">
        <v>0</v>
      </c>
      <c r="D23" s="9" t="str">
        <f t="shared" ref="D23:D24" si="1">HYPERLINK("http://hl7.org/fhir/stu3/datatypes.html#datetime","dateTime")</f>
        <v>dateTime</v>
      </c>
      <c r="E23" s="8" t="s">
        <v>56</v>
      </c>
      <c r="F23" s="4"/>
      <c r="G23" s="4"/>
      <c r="H23" s="4"/>
      <c r="I23" s="4"/>
      <c r="J23" s="4"/>
    </row>
    <row r="24">
      <c r="A24" s="5" t="s">
        <v>57</v>
      </c>
      <c r="B24" s="6" t="s">
        <v>14</v>
      </c>
      <c r="C24" s="6" t="s">
        <v>0</v>
      </c>
      <c r="D24" s="9" t="str">
        <f t="shared" si="1"/>
        <v>dateTime</v>
      </c>
      <c r="E24" s="8" t="s">
        <v>58</v>
      </c>
      <c r="F24" s="4"/>
      <c r="G24" s="4"/>
      <c r="H24" s="4"/>
      <c r="I24" s="4"/>
      <c r="J24" s="4"/>
    </row>
    <row r="25">
      <c r="A25" s="5" t="s">
        <v>59</v>
      </c>
      <c r="B25" s="6" t="s">
        <v>14</v>
      </c>
      <c r="C25" s="6" t="s">
        <v>0</v>
      </c>
      <c r="D25" s="10" t="s">
        <v>60</v>
      </c>
      <c r="E25" s="8" t="s">
        <v>61</v>
      </c>
      <c r="F25" s="4"/>
      <c r="G25" s="4"/>
      <c r="H25" s="4"/>
      <c r="I25" s="4"/>
      <c r="J25" s="4"/>
    </row>
    <row r="26">
      <c r="A26" s="5" t="s">
        <v>62</v>
      </c>
      <c r="B26" s="6" t="s">
        <v>14</v>
      </c>
      <c r="C26" s="6" t="s">
        <v>0</v>
      </c>
      <c r="D26" s="9" t="str">
        <f>HYPERLINK("http://hl7.org/fhir/stu3/datatypes.html#string","String")</f>
        <v>String</v>
      </c>
      <c r="E26" s="8" t="s">
        <v>63</v>
      </c>
      <c r="F26" s="4"/>
      <c r="G26" s="4"/>
      <c r="H26" s="4"/>
      <c r="I26" s="4"/>
      <c r="J26" s="4"/>
    </row>
    <row r="27">
      <c r="A27" s="5" t="s">
        <v>64</v>
      </c>
      <c r="B27" s="6" t="s">
        <v>14</v>
      </c>
      <c r="C27" s="6" t="s">
        <v>0</v>
      </c>
      <c r="D27" s="9" t="str">
        <f>HYPERLINK("http://hl7.org/fhir/stu3/datatypes.html#identifier","Identifier")</f>
        <v>Identifier</v>
      </c>
      <c r="E27" s="8" t="s">
        <v>65</v>
      </c>
      <c r="F27" s="4"/>
      <c r="G27" s="4"/>
      <c r="H27" s="4"/>
      <c r="I27" s="4"/>
      <c r="J27" s="4"/>
    </row>
    <row r="28">
      <c r="A28" s="5" t="s">
        <v>43</v>
      </c>
      <c r="B28" s="6" t="s">
        <v>14</v>
      </c>
      <c r="C28" s="6" t="s">
        <v>0</v>
      </c>
      <c r="D28" s="9" t="str">
        <f>HYPERLINK("http://hl7.org/fhir/stu3/datatypes.html#string","String")</f>
        <v>String</v>
      </c>
      <c r="E28" s="8" t="s">
        <v>66</v>
      </c>
      <c r="F28" s="4"/>
      <c r="G28" s="4"/>
      <c r="H28" s="4"/>
      <c r="I28" s="4"/>
      <c r="J28" s="4"/>
    </row>
    <row r="29">
      <c r="A29" s="5" t="s">
        <v>67</v>
      </c>
      <c r="B29" s="6" t="s">
        <v>25</v>
      </c>
      <c r="C29" s="6" t="s">
        <v>0</v>
      </c>
      <c r="D29" s="10" t="s">
        <v>68</v>
      </c>
      <c r="E29" s="8" t="s">
        <v>69</v>
      </c>
      <c r="F29" s="4"/>
      <c r="G29" s="4"/>
      <c r="H29" s="4"/>
      <c r="I29" s="4"/>
      <c r="J29" s="4"/>
    </row>
    <row r="30">
      <c r="A30" s="5"/>
      <c r="B30" s="6"/>
      <c r="C30" s="6" t="s">
        <v>0</v>
      </c>
      <c r="D30" s="11" t="str">
        <f>HYPERLINK("http://hl7.org/fhir/STU3/activitydefinition.html","ActivityDefinition")</f>
        <v>ActivityDefinition</v>
      </c>
      <c r="E30" s="8"/>
      <c r="F30" s="4"/>
      <c r="G30" s="4"/>
      <c r="H30" s="4"/>
      <c r="I30" s="4"/>
      <c r="J30" s="4"/>
    </row>
    <row r="31">
      <c r="A31" s="5"/>
      <c r="B31" s="6"/>
      <c r="C31" s="6" t="s">
        <v>0</v>
      </c>
      <c r="D31" s="9" t="str">
        <f>HYPERLINK("http://hl7.org/fhir/STU3/plandefinition.html","PlanDefinition")</f>
        <v>PlanDefinition</v>
      </c>
      <c r="E31" s="8"/>
      <c r="F31" s="4"/>
      <c r="G31" s="4"/>
      <c r="H31" s="4"/>
      <c r="I31" s="4"/>
      <c r="J31" s="4"/>
    </row>
    <row r="32">
      <c r="A32" s="5" t="s">
        <v>70</v>
      </c>
      <c r="B32" s="6" t="s">
        <v>14</v>
      </c>
      <c r="C32" s="6" t="s">
        <v>0</v>
      </c>
      <c r="D32" s="9" t="str">
        <f>HYPERLINK("http://hl7.org/fhir/stu3/datatypes.html#string","String")</f>
        <v>String</v>
      </c>
      <c r="E32" s="8" t="s">
        <v>63</v>
      </c>
      <c r="F32" s="4"/>
      <c r="G32" s="4"/>
      <c r="H32" s="4"/>
      <c r="I32" s="4"/>
      <c r="J32" s="4"/>
    </row>
    <row r="33">
      <c r="A33" s="5" t="s">
        <v>71</v>
      </c>
      <c r="B33" s="6" t="s">
        <v>14</v>
      </c>
      <c r="C33" s="6" t="s">
        <v>0</v>
      </c>
      <c r="D33" s="9" t="str">
        <f>HYPERLINK("http://hl7.org/fhir/stu3/datatypes.html#identifier","Identifier")</f>
        <v>Identifier</v>
      </c>
      <c r="E33" s="8" t="s">
        <v>65</v>
      </c>
      <c r="F33" s="4"/>
      <c r="G33" s="4"/>
      <c r="H33" s="4"/>
      <c r="I33" s="4"/>
      <c r="J33" s="4"/>
    </row>
    <row r="34">
      <c r="A34" s="5" t="s">
        <v>72</v>
      </c>
      <c r="B34" s="6" t="s">
        <v>14</v>
      </c>
      <c r="C34" s="6" t="s">
        <v>0</v>
      </c>
      <c r="D34" s="9" t="str">
        <f>HYPERLINK("http://hl7.org/fhir/stu3/datatypes.html#string","String")</f>
        <v>String</v>
      </c>
      <c r="E34" s="8" t="s">
        <v>66</v>
      </c>
      <c r="F34" s="4"/>
      <c r="G34" s="4"/>
      <c r="H34" s="4"/>
      <c r="I34" s="4"/>
      <c r="J34" s="4"/>
    </row>
    <row r="35">
      <c r="A35" s="5" t="s">
        <v>73</v>
      </c>
      <c r="B35" s="6" t="s">
        <v>25</v>
      </c>
      <c r="C35" s="6" t="s">
        <v>0</v>
      </c>
      <c r="D35" s="9" t="str">
        <f>HYPERLINK("http://hl7.org/fhir/stu3/references.html","Reference")</f>
        <v>Reference</v>
      </c>
      <c r="E35" s="8" t="s">
        <v>74</v>
      </c>
      <c r="F35" s="4"/>
      <c r="G35" s="4"/>
      <c r="H35" s="4"/>
      <c r="I35" s="4"/>
      <c r="J35" s="4"/>
    </row>
    <row r="36">
      <c r="A36" s="5"/>
      <c r="B36" s="6"/>
      <c r="C36" s="6" t="s">
        <v>0</v>
      </c>
      <c r="D36" s="12" t="str">
        <f>HYPERLINK("http://hl7.org/fhir/STU3/resource.html","Resource")</f>
        <v>Resource</v>
      </c>
      <c r="E36" s="8"/>
      <c r="F36" s="4"/>
      <c r="G36" s="4"/>
      <c r="H36" s="4"/>
      <c r="I36" s="4"/>
      <c r="J36" s="4"/>
    </row>
    <row r="37">
      <c r="A37" s="5" t="s">
        <v>70</v>
      </c>
      <c r="B37" s="6" t="s">
        <v>14</v>
      </c>
      <c r="C37" s="6" t="s">
        <v>0</v>
      </c>
      <c r="D37" s="13" t="s">
        <v>75</v>
      </c>
      <c r="E37" s="8" t="s">
        <v>63</v>
      </c>
      <c r="F37" s="4"/>
      <c r="G37" s="4"/>
      <c r="H37" s="4"/>
      <c r="I37" s="4"/>
      <c r="J37" s="4"/>
    </row>
    <row r="38">
      <c r="A38" s="5" t="s">
        <v>71</v>
      </c>
      <c r="B38" s="6" t="s">
        <v>14</v>
      </c>
      <c r="C38" s="6" t="s">
        <v>0</v>
      </c>
      <c r="D38" s="13" t="s">
        <v>76</v>
      </c>
      <c r="E38" s="8" t="s">
        <v>65</v>
      </c>
      <c r="F38" s="4"/>
      <c r="G38" s="4"/>
      <c r="H38" s="4"/>
      <c r="I38" s="4"/>
      <c r="J38" s="4"/>
    </row>
    <row r="39">
      <c r="A39" s="5" t="s">
        <v>72</v>
      </c>
      <c r="B39" s="6" t="s">
        <v>14</v>
      </c>
      <c r="C39" s="6" t="s">
        <v>0</v>
      </c>
      <c r="D39" s="13" t="s">
        <v>75</v>
      </c>
      <c r="E39" s="8" t="s">
        <v>66</v>
      </c>
      <c r="F39" s="4"/>
      <c r="G39" s="4"/>
      <c r="H39" s="4"/>
      <c r="I39" s="4"/>
      <c r="J39" s="4"/>
    </row>
    <row r="40">
      <c r="A40" s="5" t="s">
        <v>77</v>
      </c>
      <c r="B40" s="6" t="s">
        <v>25</v>
      </c>
      <c r="C40" s="6" t="s">
        <v>0</v>
      </c>
      <c r="D40" s="9" t="str">
        <f>HYPERLINK("http://hl7.org/fhir/stu3/references.html","Reference")</f>
        <v>Reference</v>
      </c>
      <c r="E40" s="8" t="s">
        <v>78</v>
      </c>
      <c r="F40" s="4"/>
      <c r="G40" s="4"/>
      <c r="H40" s="4"/>
      <c r="I40" s="4"/>
      <c r="J40" s="4"/>
    </row>
    <row r="41">
      <c r="A41" s="5"/>
      <c r="B41" s="6"/>
      <c r="C41" s="6" t="s">
        <v>0</v>
      </c>
      <c r="D41" s="12" t="str">
        <f>HYPERLINK("http://hl7.org/fhir/STU3/resource.html","Resource")</f>
        <v>Resource</v>
      </c>
      <c r="E41" s="8"/>
      <c r="F41" s="4"/>
      <c r="G41" s="4"/>
      <c r="H41" s="4"/>
      <c r="I41" s="4"/>
      <c r="J41" s="4"/>
    </row>
    <row r="42">
      <c r="A42" s="5" t="s">
        <v>70</v>
      </c>
      <c r="B42" s="6" t="s">
        <v>14</v>
      </c>
      <c r="C42" s="6" t="s">
        <v>0</v>
      </c>
      <c r="D42" s="9" t="str">
        <f>HYPERLINK("http://hl7.org/fhir/stu3/datatypes.html#string","String")</f>
        <v>String</v>
      </c>
      <c r="E42" s="8" t="s">
        <v>63</v>
      </c>
      <c r="F42" s="4"/>
      <c r="G42" s="4"/>
      <c r="H42" s="4"/>
      <c r="I42" s="4"/>
      <c r="J42" s="4"/>
    </row>
    <row r="43">
      <c r="A43" s="5" t="s">
        <v>71</v>
      </c>
      <c r="B43" s="6" t="s">
        <v>14</v>
      </c>
      <c r="C43" s="6" t="s">
        <v>0</v>
      </c>
      <c r="D43" s="9" t="str">
        <f>HYPERLINK("http://hl7.org/fhir/stu3/datatypes.html#identifier","Identifier")</f>
        <v>Identifier</v>
      </c>
      <c r="E43" s="8" t="s">
        <v>65</v>
      </c>
      <c r="F43" s="4"/>
      <c r="G43" s="4"/>
      <c r="H43" s="4"/>
      <c r="I43" s="4"/>
      <c r="J43" s="4"/>
    </row>
    <row r="44">
      <c r="A44" s="5" t="s">
        <v>72</v>
      </c>
      <c r="B44" s="6" t="s">
        <v>14</v>
      </c>
      <c r="C44" s="6" t="s">
        <v>0</v>
      </c>
      <c r="D44" s="9" t="str">
        <f>HYPERLINK("http://hl7.org/fhir/stu3/datatypes.html#string","String")</f>
        <v>String</v>
      </c>
      <c r="E44" s="8" t="s">
        <v>66</v>
      </c>
      <c r="F44" s="4"/>
      <c r="G44" s="4"/>
      <c r="H44" s="4"/>
      <c r="I44" s="4"/>
      <c r="J44" s="4"/>
    </row>
    <row r="45">
      <c r="A45" s="5" t="s">
        <v>79</v>
      </c>
      <c r="B45" s="6" t="s">
        <v>80</v>
      </c>
      <c r="C45" s="6" t="s">
        <v>0</v>
      </c>
      <c r="D45" s="9" t="str">
        <f>HYPERLINK("http://hl7.org/fhir/stu3/datatypes.html#code","Code")</f>
        <v>Code</v>
      </c>
      <c r="E45" s="8" t="s">
        <v>81</v>
      </c>
      <c r="F45" s="4"/>
      <c r="G45" s="4"/>
      <c r="H45" s="4"/>
      <c r="I45" s="4"/>
      <c r="J45" s="4"/>
    </row>
    <row r="46">
      <c r="A46" s="5" t="s">
        <v>82</v>
      </c>
      <c r="B46" s="6" t="s">
        <v>14</v>
      </c>
      <c r="C46" s="6" t="s">
        <v>0</v>
      </c>
      <c r="D46" s="9" t="str">
        <f>HYPERLINK("http://hl7.org/fhir/stu3/datatypes.html#boolean","Boolean")</f>
        <v>Boolean</v>
      </c>
      <c r="E46" s="8" t="s">
        <v>83</v>
      </c>
      <c r="F46" s="4"/>
      <c r="G46" s="4"/>
      <c r="H46" s="4"/>
      <c r="I46" s="4"/>
      <c r="J46" s="4"/>
    </row>
    <row r="47">
      <c r="A47" s="5" t="s">
        <v>84</v>
      </c>
      <c r="B47" s="6" t="s">
        <v>14</v>
      </c>
      <c r="C47" s="6" t="s">
        <v>0</v>
      </c>
      <c r="D47" s="9" t="str">
        <f>HYPERLINK("http://hl7.org/fhir/stu3/datatypes.html#codeableconcept","CodeableConcept")</f>
        <v>CodeableConcept</v>
      </c>
      <c r="E47" s="8" t="s">
        <v>85</v>
      </c>
      <c r="F47" s="4"/>
      <c r="G47" s="4"/>
      <c r="H47" s="4"/>
      <c r="I47" s="4"/>
      <c r="J47" s="4"/>
    </row>
    <row r="48">
      <c r="A48" s="5" t="s">
        <v>86</v>
      </c>
      <c r="B48" s="6" t="s">
        <v>25</v>
      </c>
      <c r="C48" s="6" t="s">
        <v>0</v>
      </c>
      <c r="D48" s="9" t="str">
        <f>HYPERLINK("http://hl7.org/fhir/stu3/datatypes.html#coding","Coding")</f>
        <v>Coding</v>
      </c>
      <c r="E48" s="8" t="s">
        <v>36</v>
      </c>
      <c r="F48" s="4"/>
      <c r="G48" s="4"/>
      <c r="H48" s="4"/>
      <c r="I48" s="4"/>
      <c r="J48" s="4"/>
    </row>
    <row r="49">
      <c r="A49" s="5" t="s">
        <v>87</v>
      </c>
      <c r="B49" s="6" t="s">
        <v>14</v>
      </c>
      <c r="C49" s="6" t="s">
        <v>0</v>
      </c>
      <c r="D49" s="9" t="str">
        <f>HYPERLINK("http://hl7.org/fhir/stu3/datatypes.html#uri","Uri")</f>
        <v>Uri</v>
      </c>
      <c r="E49" s="8" t="s">
        <v>38</v>
      </c>
      <c r="F49" s="4"/>
      <c r="G49" s="4"/>
      <c r="H49" s="4"/>
      <c r="I49" s="4"/>
      <c r="J49" s="4"/>
    </row>
    <row r="50">
      <c r="A50" s="5" t="s">
        <v>88</v>
      </c>
      <c r="B50" s="6" t="s">
        <v>14</v>
      </c>
      <c r="C50" s="6" t="s">
        <v>0</v>
      </c>
      <c r="D50" s="9" t="str">
        <f>HYPERLINK("http://hl7.org/fhir/stu3/datatypes.html#string","String")</f>
        <v>String</v>
      </c>
      <c r="E50" s="8" t="s">
        <v>40</v>
      </c>
      <c r="F50" s="4"/>
      <c r="G50" s="4"/>
      <c r="H50" s="4"/>
      <c r="I50" s="4"/>
      <c r="J50" s="4"/>
    </row>
    <row r="51">
      <c r="A51" s="5" t="s">
        <v>89</v>
      </c>
      <c r="B51" s="6" t="s">
        <v>14</v>
      </c>
      <c r="C51" s="6" t="s">
        <v>0</v>
      </c>
      <c r="D51" s="9" t="str">
        <f>HYPERLINK("http://hl7.org/fhir/stu3/datatypes.html#code","Code")</f>
        <v>Code</v>
      </c>
      <c r="E51" s="8" t="s">
        <v>42</v>
      </c>
      <c r="F51" s="4"/>
      <c r="G51" s="4"/>
      <c r="H51" s="4"/>
      <c r="I51" s="4"/>
      <c r="J51" s="4"/>
    </row>
    <row r="52">
      <c r="A52" s="5" t="s">
        <v>90</v>
      </c>
      <c r="B52" s="6" t="s">
        <v>14</v>
      </c>
      <c r="C52" s="6" t="s">
        <v>0</v>
      </c>
      <c r="D52" s="9" t="str">
        <f>HYPERLINK("http://hl7.org/fhir/stu3/datatypes.html#string","String")</f>
        <v>String</v>
      </c>
      <c r="E52" s="8" t="s">
        <v>44</v>
      </c>
      <c r="F52" s="4"/>
      <c r="G52" s="4"/>
      <c r="H52" s="4"/>
      <c r="I52" s="4"/>
      <c r="J52" s="4"/>
    </row>
    <row r="53">
      <c r="A53" s="5" t="s">
        <v>91</v>
      </c>
      <c r="B53" s="6" t="s">
        <v>14</v>
      </c>
      <c r="C53" s="6" t="s">
        <v>0</v>
      </c>
      <c r="D53" s="9" t="str">
        <f>HYPERLINK("http://hl7.org/fhir/stu3/datatypes.html#boolean","Boolean")</f>
        <v>Boolean</v>
      </c>
      <c r="E53" s="8" t="s">
        <v>46</v>
      </c>
      <c r="F53" s="4"/>
      <c r="G53" s="4"/>
      <c r="H53" s="4"/>
      <c r="I53" s="4"/>
      <c r="J53" s="4"/>
    </row>
    <row r="54">
      <c r="A54" s="5" t="s">
        <v>92</v>
      </c>
      <c r="B54" s="6" t="s">
        <v>14</v>
      </c>
      <c r="C54" s="6" t="s">
        <v>0</v>
      </c>
      <c r="D54" s="9" t="str">
        <f>HYPERLINK("http://hl7.org/fhir/stu3/datatypes.html#string","String")</f>
        <v>String</v>
      </c>
      <c r="E54" s="8" t="s">
        <v>48</v>
      </c>
      <c r="F54" s="4"/>
      <c r="G54" s="4"/>
      <c r="H54" s="4"/>
      <c r="I54" s="4"/>
      <c r="J54" s="4"/>
    </row>
    <row r="55">
      <c r="A55" s="5" t="s">
        <v>93</v>
      </c>
      <c r="B55" s="6" t="s">
        <v>25</v>
      </c>
      <c r="C55" s="6" t="s">
        <v>0</v>
      </c>
      <c r="D55" s="9" t="str">
        <f>HYPERLINK("http://hl7.org/fhir/stu3/datatypes.html#codeableconcept","CodeableConcept")</f>
        <v>CodeableConcept</v>
      </c>
      <c r="E55" s="8" t="s">
        <v>94</v>
      </c>
      <c r="F55" s="4"/>
      <c r="G55" s="4"/>
      <c r="H55" s="4"/>
      <c r="I55" s="4"/>
      <c r="J55" s="4"/>
    </row>
    <row r="56">
      <c r="A56" s="5" t="s">
        <v>86</v>
      </c>
      <c r="B56" s="6" t="s">
        <v>25</v>
      </c>
      <c r="C56" s="6" t="s">
        <v>0</v>
      </c>
      <c r="D56" s="9" t="str">
        <f>HYPERLINK("http://hl7.org/fhir/stu3/datatypes.html#coding","Coding")</f>
        <v>Coding</v>
      </c>
      <c r="E56" s="8" t="s">
        <v>36</v>
      </c>
      <c r="F56" s="4"/>
      <c r="G56" s="4"/>
      <c r="H56" s="4"/>
      <c r="I56" s="4"/>
      <c r="J56" s="4"/>
    </row>
    <row r="57">
      <c r="A57" s="5" t="s">
        <v>87</v>
      </c>
      <c r="B57" s="6" t="s">
        <v>14</v>
      </c>
      <c r="C57" s="6" t="s">
        <v>0</v>
      </c>
      <c r="D57" s="9" t="str">
        <f>HYPERLINK("http://hl7.org/fhir/stu3/datatypes.html#uri","Uri")</f>
        <v>Uri</v>
      </c>
      <c r="E57" s="8" t="s">
        <v>38</v>
      </c>
      <c r="F57" s="4"/>
      <c r="G57" s="4"/>
      <c r="H57" s="4"/>
      <c r="I57" s="4"/>
      <c r="J57" s="4"/>
    </row>
    <row r="58">
      <c r="A58" s="5" t="s">
        <v>88</v>
      </c>
      <c r="B58" s="6" t="s">
        <v>14</v>
      </c>
      <c r="C58" s="6" t="s">
        <v>0</v>
      </c>
      <c r="D58" s="9" t="str">
        <f>HYPERLINK("http://hl7.org/fhir/stu3/datatypes.html#string","String")</f>
        <v>String</v>
      </c>
      <c r="E58" s="8" t="s">
        <v>40</v>
      </c>
      <c r="F58" s="4"/>
      <c r="G58" s="4"/>
      <c r="H58" s="4"/>
      <c r="I58" s="4"/>
      <c r="J58" s="4"/>
    </row>
    <row r="59">
      <c r="A59" s="5" t="s">
        <v>89</v>
      </c>
      <c r="B59" s="6" t="s">
        <v>14</v>
      </c>
      <c r="C59" s="6" t="s">
        <v>0</v>
      </c>
      <c r="D59" s="9" t="str">
        <f>HYPERLINK("http://hl7.org/fhir/stu3/datatypes.html#code","Code")</f>
        <v>Code</v>
      </c>
      <c r="E59" s="8" t="s">
        <v>42</v>
      </c>
      <c r="F59" s="4"/>
      <c r="G59" s="4"/>
      <c r="H59" s="4"/>
      <c r="I59" s="4"/>
      <c r="J59" s="4"/>
    </row>
    <row r="60">
      <c r="A60" s="5" t="s">
        <v>90</v>
      </c>
      <c r="B60" s="6" t="s">
        <v>14</v>
      </c>
      <c r="C60" s="6" t="s">
        <v>0</v>
      </c>
      <c r="D60" s="9" t="str">
        <f>HYPERLINK("http://hl7.org/fhir/stu3/datatypes.html#string","String")</f>
        <v>String</v>
      </c>
      <c r="E60" s="8" t="s">
        <v>44</v>
      </c>
      <c r="F60" s="4"/>
      <c r="G60" s="4"/>
      <c r="H60" s="4"/>
      <c r="I60" s="4"/>
      <c r="J60" s="4"/>
    </row>
    <row r="61">
      <c r="A61" s="5" t="s">
        <v>91</v>
      </c>
      <c r="B61" s="6" t="s">
        <v>14</v>
      </c>
      <c r="C61" s="6" t="s">
        <v>0</v>
      </c>
      <c r="D61" s="9" t="str">
        <f>HYPERLINK("http://hl7.org/fhir/stu3/datatypes.html#boolean","Boolean")</f>
        <v>Boolean</v>
      </c>
      <c r="E61" s="8" t="s">
        <v>46</v>
      </c>
      <c r="F61" s="4"/>
      <c r="G61" s="4"/>
      <c r="H61" s="4"/>
      <c r="I61" s="4"/>
      <c r="J61" s="4"/>
    </row>
    <row r="62">
      <c r="A62" s="5" t="s">
        <v>92</v>
      </c>
      <c r="B62" s="6" t="s">
        <v>14</v>
      </c>
      <c r="C62" s="6" t="s">
        <v>0</v>
      </c>
      <c r="D62" s="9" t="str">
        <f>HYPERLINK("http://hl7.org/fhir/stu3/datatypes.html#string","String")</f>
        <v>String</v>
      </c>
      <c r="E62" s="8" t="s">
        <v>48</v>
      </c>
      <c r="F62" s="4"/>
      <c r="G62" s="4"/>
      <c r="H62" s="4"/>
      <c r="I62" s="4"/>
      <c r="J62" s="4"/>
    </row>
    <row r="63">
      <c r="A63" s="5" t="s">
        <v>95</v>
      </c>
      <c r="B63" s="6" t="s">
        <v>25</v>
      </c>
      <c r="C63" s="6" t="s">
        <v>0</v>
      </c>
      <c r="D63" s="9" t="str">
        <f>HYPERLINK("http://hl7.org/fhir/stu3/datatypes.html#codeableconcept","CodeableConcept")</f>
        <v>CodeableConcept</v>
      </c>
      <c r="E63" s="8" t="s">
        <v>96</v>
      </c>
      <c r="F63" s="4"/>
      <c r="G63" s="4"/>
      <c r="H63" s="4"/>
      <c r="I63" s="4"/>
      <c r="J63" s="4"/>
    </row>
    <row r="64">
      <c r="A64" s="5" t="s">
        <v>86</v>
      </c>
      <c r="B64" s="6" t="s">
        <v>25</v>
      </c>
      <c r="C64" s="6" t="s">
        <v>0</v>
      </c>
      <c r="D64" s="9" t="str">
        <f>HYPERLINK("http://hl7.org/fhir/stu3/datatypes.html#coding","Coding")</f>
        <v>Coding</v>
      </c>
      <c r="E64" s="8" t="s">
        <v>36</v>
      </c>
      <c r="F64" s="4"/>
      <c r="G64" s="4"/>
      <c r="H64" s="4"/>
      <c r="I64" s="4"/>
      <c r="J64" s="4"/>
    </row>
    <row r="65">
      <c r="A65" s="5" t="s">
        <v>87</v>
      </c>
      <c r="B65" s="6" t="s">
        <v>14</v>
      </c>
      <c r="C65" s="6" t="s">
        <v>0</v>
      </c>
      <c r="D65" s="9" t="str">
        <f>HYPERLINK("http://hl7.org/fhir/stu3/datatypes.html#uri","Uri")</f>
        <v>Uri</v>
      </c>
      <c r="E65" s="8" t="s">
        <v>38</v>
      </c>
      <c r="F65" s="4"/>
      <c r="G65" s="4"/>
      <c r="H65" s="4"/>
      <c r="I65" s="4"/>
      <c r="J65" s="4"/>
    </row>
    <row r="66">
      <c r="A66" s="5" t="s">
        <v>88</v>
      </c>
      <c r="B66" s="6" t="s">
        <v>14</v>
      </c>
      <c r="C66" s="6" t="s">
        <v>0</v>
      </c>
      <c r="D66" s="9" t="str">
        <f>HYPERLINK("http://hl7.org/fhir/stu3/datatypes.html#string","String")</f>
        <v>String</v>
      </c>
      <c r="E66" s="8" t="s">
        <v>40</v>
      </c>
      <c r="F66" s="4"/>
      <c r="G66" s="4"/>
      <c r="H66" s="4"/>
      <c r="I66" s="4"/>
      <c r="J66" s="4"/>
    </row>
    <row r="67">
      <c r="A67" s="5" t="s">
        <v>89</v>
      </c>
      <c r="B67" s="6" t="s">
        <v>14</v>
      </c>
      <c r="C67" s="6" t="s">
        <v>0</v>
      </c>
      <c r="D67" s="9" t="str">
        <f>HYPERLINK("http://hl7.org/fhir/stu3/datatypes.html#code","Code")</f>
        <v>Code</v>
      </c>
      <c r="E67" s="8" t="s">
        <v>42</v>
      </c>
      <c r="F67" s="4"/>
      <c r="G67" s="4"/>
      <c r="H67" s="4"/>
      <c r="I67" s="4"/>
      <c r="J67" s="4"/>
    </row>
    <row r="68">
      <c r="A68" s="5" t="s">
        <v>90</v>
      </c>
      <c r="B68" s="6" t="s">
        <v>14</v>
      </c>
      <c r="C68" s="6" t="s">
        <v>0</v>
      </c>
      <c r="D68" s="9" t="str">
        <f>HYPERLINK("http://hl7.org/fhir/stu3/datatypes.html#string","String")</f>
        <v>String</v>
      </c>
      <c r="E68" s="8" t="s">
        <v>44</v>
      </c>
      <c r="F68" s="4"/>
      <c r="G68" s="4"/>
      <c r="H68" s="4"/>
      <c r="I68" s="4"/>
      <c r="J68" s="4"/>
    </row>
    <row r="69">
      <c r="A69" s="5" t="s">
        <v>91</v>
      </c>
      <c r="B69" s="6" t="s">
        <v>14</v>
      </c>
      <c r="C69" s="6" t="s">
        <v>0</v>
      </c>
      <c r="D69" s="9" t="str">
        <f>HYPERLINK("http://hl7.org/fhir/stu3/datatypes.html#boolean","Boolean")</f>
        <v>Boolean</v>
      </c>
      <c r="E69" s="8" t="s">
        <v>46</v>
      </c>
      <c r="F69" s="4"/>
      <c r="G69" s="4"/>
      <c r="H69" s="4"/>
      <c r="I69" s="4"/>
      <c r="J69" s="4"/>
    </row>
    <row r="70">
      <c r="A70" s="5" t="s">
        <v>92</v>
      </c>
      <c r="B70" s="6" t="s">
        <v>14</v>
      </c>
      <c r="C70" s="6" t="s">
        <v>0</v>
      </c>
      <c r="D70" s="9" t="str">
        <f>HYPERLINK("http://hl7.org/fhir/stu3/datatypes.html#string","String")</f>
        <v>String</v>
      </c>
      <c r="E70" s="8" t="s">
        <v>48</v>
      </c>
      <c r="F70" s="4"/>
      <c r="G70" s="4"/>
      <c r="H70" s="4"/>
      <c r="I70" s="4"/>
      <c r="J70" s="4"/>
    </row>
    <row r="71">
      <c r="A71" s="5" t="s">
        <v>97</v>
      </c>
      <c r="B71" s="6" t="s">
        <v>14</v>
      </c>
      <c r="C71" s="6" t="s">
        <v>0</v>
      </c>
      <c r="D71" s="10" t="s">
        <v>68</v>
      </c>
      <c r="E71" s="8" t="s">
        <v>98</v>
      </c>
      <c r="F71" s="4"/>
      <c r="G71" s="4"/>
      <c r="H71" s="4"/>
      <c r="I71" s="4"/>
      <c r="J71" s="4"/>
    </row>
    <row r="72">
      <c r="A72" s="5"/>
      <c r="B72" s="6" t="s">
        <v>14</v>
      </c>
      <c r="C72" s="6" t="s">
        <v>0</v>
      </c>
      <c r="D72" s="14" t="s">
        <v>99</v>
      </c>
      <c r="E72" s="8"/>
      <c r="F72" s="4"/>
      <c r="G72" s="4"/>
      <c r="H72" s="4"/>
      <c r="I72" s="4"/>
      <c r="J72" s="4"/>
    </row>
    <row r="73">
      <c r="A73" s="5"/>
      <c r="B73" s="6" t="s">
        <v>14</v>
      </c>
      <c r="C73" s="6" t="s">
        <v>0</v>
      </c>
      <c r="D73" s="15" t="s">
        <v>100</v>
      </c>
      <c r="E73" s="8"/>
      <c r="F73" s="4"/>
      <c r="G73" s="4"/>
      <c r="H73" s="4"/>
      <c r="I73" s="4"/>
      <c r="J73" s="4"/>
    </row>
    <row r="74">
      <c r="A74" s="5" t="s">
        <v>70</v>
      </c>
      <c r="B74" s="6" t="s">
        <v>14</v>
      </c>
      <c r="C74" s="6" t="s">
        <v>0</v>
      </c>
      <c r="D74" s="9" t="str">
        <f>HYPERLINK("http://hl7.org/fhir/stu3/datatypes.html#string","String")</f>
        <v>String</v>
      </c>
      <c r="E74" s="8" t="s">
        <v>63</v>
      </c>
      <c r="F74" s="4"/>
      <c r="G74" s="4"/>
      <c r="H74" s="4"/>
      <c r="I74" s="4"/>
      <c r="J74" s="4"/>
    </row>
    <row r="75">
      <c r="A75" s="5" t="s">
        <v>71</v>
      </c>
      <c r="B75" s="6" t="s">
        <v>14</v>
      </c>
      <c r="C75" s="6" t="s">
        <v>0</v>
      </c>
      <c r="D75" s="9" t="str">
        <f>HYPERLINK("http://hl7.org/fhir/stu3/datatypes.html#identifier","Identifier")</f>
        <v>Identifier</v>
      </c>
      <c r="E75" s="8" t="s">
        <v>65</v>
      </c>
      <c r="F75" s="4"/>
      <c r="G75" s="4"/>
      <c r="H75" s="4"/>
      <c r="I75" s="4"/>
      <c r="J75" s="4"/>
    </row>
    <row r="76">
      <c r="A76" s="5" t="s">
        <v>72</v>
      </c>
      <c r="B76" s="6" t="s">
        <v>14</v>
      </c>
      <c r="C76" s="6" t="s">
        <v>0</v>
      </c>
      <c r="D76" s="9" t="str">
        <f>HYPERLINK("http://hl7.org/fhir/stu3/datatypes.html#string","String")</f>
        <v>String</v>
      </c>
      <c r="E76" s="8" t="s">
        <v>66</v>
      </c>
      <c r="F76" s="4"/>
      <c r="G76" s="4"/>
      <c r="H76" s="4"/>
      <c r="I76" s="4"/>
      <c r="J76" s="4"/>
    </row>
    <row r="77">
      <c r="A77" s="5" t="s">
        <v>101</v>
      </c>
      <c r="B77" s="6" t="s">
        <v>25</v>
      </c>
      <c r="C77" s="6" t="s">
        <v>0</v>
      </c>
      <c r="D77" s="9" t="str">
        <f>HYPERLINK("http://hl7.org/fhir/STU3/references.html","Reference")</f>
        <v>Reference</v>
      </c>
      <c r="E77" s="8" t="s">
        <v>102</v>
      </c>
      <c r="F77" s="4"/>
      <c r="G77" s="4"/>
      <c r="H77" s="4"/>
      <c r="I77" s="4"/>
      <c r="J77" s="4"/>
    </row>
    <row r="78">
      <c r="A78" s="5"/>
      <c r="B78" s="6" t="s">
        <v>14</v>
      </c>
      <c r="C78" s="6" t="s">
        <v>0</v>
      </c>
      <c r="D78" s="16" t="str">
        <f>HYPERLINK("http://hl7.org/fhir/STU3/device.html","Device")</f>
        <v>Device</v>
      </c>
      <c r="E78" s="8"/>
      <c r="F78" s="4"/>
      <c r="G78" s="4"/>
      <c r="H78" s="4"/>
      <c r="I78" s="4"/>
      <c r="J78" s="4"/>
    </row>
    <row r="79">
      <c r="A79" s="5"/>
      <c r="B79" s="6" t="s">
        <v>14</v>
      </c>
      <c r="C79" s="6" t="s">
        <v>0</v>
      </c>
      <c r="D79" s="9" t="str">
        <f>HYPERLINK("http://hl7.org/fhir/STU3/group.html","Group")</f>
        <v>Group</v>
      </c>
      <c r="E79" s="8"/>
      <c r="F79" s="4"/>
      <c r="G79" s="4"/>
      <c r="H79" s="4"/>
      <c r="I79" s="4"/>
      <c r="J79" s="4"/>
    </row>
    <row r="80">
      <c r="A80" s="5"/>
      <c r="B80" s="6" t="s">
        <v>14</v>
      </c>
      <c r="C80" s="6" t="s">
        <v>0</v>
      </c>
      <c r="D80" s="16" t="str">
        <f>HYPERLINK("https://fhir.hl7.org.uk/STU3/StructureDefinition/CareConnect-Patient-1","CareConnect-Patient-1")</f>
        <v>CareConnect-Patient-1</v>
      </c>
      <c r="E80" s="8"/>
      <c r="F80" s="4"/>
      <c r="G80" s="4"/>
      <c r="H80" s="4"/>
      <c r="I80" s="4"/>
      <c r="J80" s="4"/>
    </row>
    <row r="81">
      <c r="A81" s="5"/>
      <c r="B81" s="6" t="s">
        <v>14</v>
      </c>
      <c r="C81" s="6" t="s">
        <v>0</v>
      </c>
      <c r="D81" s="17" t="str">
        <f>HYPERLINK("https://fhir.hl7.org.uk/STU3/StructureDefinition/CareConnect-Organization-1","CareConnect-Organization-1")</f>
        <v>CareConnect-Organization-1</v>
      </c>
      <c r="E81" s="8"/>
      <c r="F81" s="4"/>
      <c r="G81" s="4"/>
      <c r="H81" s="4"/>
      <c r="I81" s="4"/>
      <c r="J81" s="4"/>
    </row>
    <row r="82">
      <c r="A82" s="5"/>
      <c r="B82" s="6" t="s">
        <v>14</v>
      </c>
      <c r="C82" s="6" t="s">
        <v>0</v>
      </c>
      <c r="D82" s="11" t="str">
        <f>HYPERLINK("https://fhir.hl7.org.uk/STU3/StructureDefinition/CareConnect-Practitioner-1-1","CareConnect-Practitioner-1")</f>
        <v>CareConnect-Practitioner-1</v>
      </c>
      <c r="E82" s="8"/>
      <c r="F82" s="4"/>
      <c r="G82" s="4"/>
      <c r="H82" s="4"/>
      <c r="I82" s="4"/>
      <c r="J82" s="4"/>
    </row>
    <row r="83">
      <c r="A83" s="5"/>
      <c r="B83" s="6" t="s">
        <v>14</v>
      </c>
      <c r="C83" s="6" t="s">
        <v>0</v>
      </c>
      <c r="D83" s="9" t="str">
        <f>HYPERLINK("https://fhir.hl7.org.uk/STU3/StructureDefinition/CareConnect-RelatedPerson-1","CareConnect-RelatedPerson-1")</f>
        <v>CareConnect-RelatedPerson-1</v>
      </c>
      <c r="E83" s="8"/>
      <c r="F83" s="4"/>
      <c r="G83" s="4"/>
      <c r="H83" s="4"/>
      <c r="I83" s="4"/>
      <c r="J83" s="4"/>
    </row>
    <row r="84">
      <c r="A84" s="5" t="s">
        <v>70</v>
      </c>
      <c r="B84" s="6" t="s">
        <v>14</v>
      </c>
      <c r="C84" s="6" t="s">
        <v>0</v>
      </c>
      <c r="D84" s="9" t="str">
        <f>HYPERLINK("http://hl7.org/fhir/stu3/datatypes.html#string","String")</f>
        <v>String</v>
      </c>
      <c r="E84" s="8" t="s">
        <v>63</v>
      </c>
      <c r="F84" s="4"/>
      <c r="G84" s="4"/>
      <c r="H84" s="4"/>
      <c r="I84" s="4"/>
      <c r="J84" s="4"/>
    </row>
    <row r="85">
      <c r="A85" s="5" t="s">
        <v>71</v>
      </c>
      <c r="B85" s="6" t="s">
        <v>14</v>
      </c>
      <c r="C85" s="6" t="s">
        <v>0</v>
      </c>
      <c r="D85" s="9" t="str">
        <f>HYPERLINK("http://hl7.org/fhir/stu3/datatypes.html#identifier","Identifier")</f>
        <v>Identifier</v>
      </c>
      <c r="E85" s="8" t="s">
        <v>65</v>
      </c>
      <c r="F85" s="4"/>
      <c r="G85" s="4"/>
      <c r="H85" s="4"/>
      <c r="I85" s="4"/>
      <c r="J85" s="4"/>
    </row>
    <row r="86">
      <c r="A86" s="5" t="s">
        <v>72</v>
      </c>
      <c r="B86" s="6" t="s">
        <v>14</v>
      </c>
      <c r="C86" s="6" t="s">
        <v>0</v>
      </c>
      <c r="D86" s="9" t="str">
        <f>HYPERLINK("http://hl7.org/fhir/stu3/datatypes.html#string","String")</f>
        <v>String</v>
      </c>
      <c r="E86" s="8" t="s">
        <v>66</v>
      </c>
      <c r="F86" s="4"/>
      <c r="G86" s="4"/>
      <c r="H86" s="4"/>
      <c r="I86" s="4"/>
      <c r="J86" s="4"/>
    </row>
    <row r="87">
      <c r="A87" s="5" t="s">
        <v>103</v>
      </c>
      <c r="B87" s="6" t="s">
        <v>25</v>
      </c>
      <c r="C87" s="6" t="s">
        <v>0</v>
      </c>
      <c r="D87" s="9" t="str">
        <f>HYPERLINK("http://hl7.org/fhir/STU3/references.html","Reference")</f>
        <v>Reference</v>
      </c>
      <c r="E87" s="8" t="s">
        <v>104</v>
      </c>
      <c r="F87" s="4"/>
      <c r="G87" s="4"/>
      <c r="H87" s="4"/>
      <c r="I87" s="4"/>
      <c r="J87" s="4"/>
    </row>
    <row r="88">
      <c r="A88" s="5"/>
      <c r="B88" s="6"/>
      <c r="C88" s="6" t="s">
        <v>0</v>
      </c>
      <c r="D88" s="17" t="str">
        <f>HYPERLINK("http://hl7.org/fhir/STU3/resourcelist.html","Resource")</f>
        <v>Resource</v>
      </c>
      <c r="E88" s="8"/>
      <c r="F88" s="4"/>
      <c r="G88" s="4"/>
      <c r="H88" s="4"/>
      <c r="I88" s="4"/>
      <c r="J88" s="4"/>
    </row>
    <row r="89">
      <c r="A89" s="5" t="s">
        <v>70</v>
      </c>
      <c r="B89" s="6" t="s">
        <v>14</v>
      </c>
      <c r="C89" s="6" t="s">
        <v>0</v>
      </c>
      <c r="D89" s="9" t="str">
        <f>HYPERLINK("http://hl7.org/fhir/stu3/datatypes.html#string","String")</f>
        <v>String</v>
      </c>
      <c r="E89" s="8" t="s">
        <v>63</v>
      </c>
      <c r="F89" s="4"/>
      <c r="G89" s="4"/>
      <c r="H89" s="4"/>
      <c r="I89" s="4"/>
      <c r="J89" s="4"/>
    </row>
    <row r="90">
      <c r="A90" s="5" t="s">
        <v>71</v>
      </c>
      <c r="B90" s="6" t="s">
        <v>14</v>
      </c>
      <c r="C90" s="6" t="s">
        <v>0</v>
      </c>
      <c r="D90" s="9" t="str">
        <f>HYPERLINK("http://hl7.org/fhir/stu3/datatypes.html#identifier","Identifier")</f>
        <v>Identifier</v>
      </c>
      <c r="E90" s="8" t="s">
        <v>65</v>
      </c>
      <c r="F90" s="4"/>
      <c r="G90" s="4"/>
      <c r="H90" s="4"/>
      <c r="I90" s="4"/>
      <c r="J90" s="4"/>
    </row>
    <row r="91">
      <c r="A91" s="5" t="s">
        <v>72</v>
      </c>
      <c r="B91" s="6" t="s">
        <v>14</v>
      </c>
      <c r="C91" s="6" t="s">
        <v>0</v>
      </c>
      <c r="D91" s="9" t="str">
        <f>HYPERLINK("http://hl7.org/fhir/stu3/datatypes.html#string","String")</f>
        <v>String</v>
      </c>
      <c r="E91" s="8" t="s">
        <v>66</v>
      </c>
      <c r="F91" s="4"/>
      <c r="G91" s="4"/>
      <c r="H91" s="4"/>
      <c r="I91" s="4"/>
      <c r="J91" s="4"/>
    </row>
    <row r="92">
      <c r="A92" s="5" t="s">
        <v>105</v>
      </c>
      <c r="B92" s="6" t="s">
        <v>14</v>
      </c>
      <c r="C92" s="6" t="s">
        <v>0</v>
      </c>
      <c r="D92" s="9" t="str">
        <f>HYPERLINK("http://hl7.org/fhir/STU3/references.html","Reference")</f>
        <v>Reference</v>
      </c>
      <c r="E92" s="8" t="s">
        <v>106</v>
      </c>
      <c r="F92" s="4"/>
      <c r="G92" s="4"/>
      <c r="H92" s="4"/>
      <c r="I92" s="4"/>
      <c r="J92" s="4"/>
    </row>
    <row r="93">
      <c r="A93" s="5"/>
      <c r="B93" s="6" t="s">
        <v>14</v>
      </c>
      <c r="C93" s="6" t="s">
        <v>0</v>
      </c>
      <c r="D93" s="16" t="str">
        <f>HYPERLINK("https://fhir.hl7.org.uk/STU3/StructureDefinition/CareConnect-EpisodeOfCare-1","CareConnect-EpisodeOfCare-1")</f>
        <v>CareConnect-EpisodeOfCare-1</v>
      </c>
      <c r="E93" s="8"/>
      <c r="F93" s="4"/>
      <c r="G93" s="4"/>
      <c r="H93" s="4"/>
      <c r="I93" s="4"/>
      <c r="J93" s="4"/>
    </row>
    <row r="94">
      <c r="A94" s="5"/>
      <c r="B94" s="6" t="s">
        <v>14</v>
      </c>
      <c r="C94" s="6" t="s">
        <v>0</v>
      </c>
      <c r="D94" s="16" t="str">
        <f>HYPERLINK("https://fhir.hl7.org.uk/STU3/StructureDefinition/CareConnect-Encounter-1","CareConnect-Encounter-1")</f>
        <v>CareConnect-Encounter-1</v>
      </c>
      <c r="E94" s="8"/>
      <c r="F94" s="4"/>
      <c r="G94" s="4"/>
      <c r="H94" s="4"/>
      <c r="I94" s="4"/>
      <c r="J94" s="4"/>
    </row>
    <row r="95">
      <c r="A95" s="5" t="s">
        <v>70</v>
      </c>
      <c r="B95" s="6" t="s">
        <v>14</v>
      </c>
      <c r="C95" s="6" t="s">
        <v>0</v>
      </c>
      <c r="D95" s="9" t="str">
        <f>HYPERLINK("http://hl7.org/fhir/stu3/datatypes.html#string","String")</f>
        <v>String</v>
      </c>
      <c r="E95" s="8" t="s">
        <v>63</v>
      </c>
      <c r="F95" s="4"/>
      <c r="G95" s="4"/>
      <c r="H95" s="4"/>
      <c r="I95" s="4"/>
      <c r="J95" s="4"/>
    </row>
    <row r="96">
      <c r="A96" s="5" t="s">
        <v>71</v>
      </c>
      <c r="B96" s="6" t="s">
        <v>14</v>
      </c>
      <c r="C96" s="6" t="s">
        <v>0</v>
      </c>
      <c r="D96" s="9" t="str">
        <f>HYPERLINK("http://hl7.org/fhir/stu3/datatypes.html#identifier","Identifier")</f>
        <v>Identifier</v>
      </c>
      <c r="E96" s="8" t="s">
        <v>65</v>
      </c>
      <c r="F96" s="4"/>
      <c r="G96" s="4"/>
      <c r="H96" s="4"/>
      <c r="I96" s="4"/>
      <c r="J96" s="4"/>
    </row>
    <row r="97">
      <c r="A97" s="5" t="s">
        <v>72</v>
      </c>
      <c r="B97" s="6" t="s">
        <v>14</v>
      </c>
      <c r="C97" s="6" t="s">
        <v>0</v>
      </c>
      <c r="D97" s="9" t="str">
        <f>HYPERLINK("http://hl7.org/fhir/stu3/datatypes.html#string","String")</f>
        <v>String</v>
      </c>
      <c r="E97" s="8" t="s">
        <v>66</v>
      </c>
      <c r="F97" s="4"/>
      <c r="G97" s="4"/>
      <c r="H97" s="4"/>
      <c r="I97" s="4"/>
      <c r="J97" s="4"/>
    </row>
    <row r="98">
      <c r="A98" s="5" t="s">
        <v>107</v>
      </c>
      <c r="B98" s="6" t="s">
        <v>14</v>
      </c>
      <c r="C98" s="6" t="s">
        <v>0</v>
      </c>
      <c r="D98" s="9" t="str">
        <f t="shared" ref="D98:D99" si="2">HYPERLINK("http://hl7.org/fhir/stu3/datatypes.html#datetime","dateTime")</f>
        <v>dateTime</v>
      </c>
      <c r="E98" s="8" t="s">
        <v>108</v>
      </c>
      <c r="F98" s="4"/>
      <c r="G98" s="4"/>
      <c r="H98" s="4"/>
      <c r="I98" s="4"/>
      <c r="J98" s="4"/>
    </row>
    <row r="99">
      <c r="A99" s="5" t="s">
        <v>109</v>
      </c>
      <c r="B99" s="6" t="s">
        <v>14</v>
      </c>
      <c r="C99" s="6" t="s">
        <v>0</v>
      </c>
      <c r="D99" s="9" t="str">
        <f t="shared" si="2"/>
        <v>dateTime</v>
      </c>
      <c r="E99" s="8" t="s">
        <v>110</v>
      </c>
      <c r="F99" s="4"/>
      <c r="G99" s="4"/>
      <c r="H99" s="4"/>
      <c r="I99" s="4"/>
      <c r="J99" s="4"/>
    </row>
    <row r="100">
      <c r="A100" s="5" t="s">
        <v>111</v>
      </c>
      <c r="B100" s="6" t="s">
        <v>14</v>
      </c>
      <c r="C100" s="6" t="s">
        <v>0</v>
      </c>
      <c r="D100" s="9" t="str">
        <f>HYPERLINK("http://hl7.org/fhir/STU3/references.html","Reference")</f>
        <v>Reference</v>
      </c>
      <c r="E100" s="8" t="s">
        <v>112</v>
      </c>
      <c r="F100" s="4"/>
      <c r="G100" s="4"/>
      <c r="H100" s="4"/>
      <c r="I100" s="4"/>
      <c r="J100" s="4"/>
    </row>
    <row r="101">
      <c r="A101" s="5"/>
      <c r="B101" s="6" t="s">
        <v>14</v>
      </c>
      <c r="C101" s="6" t="s">
        <v>0</v>
      </c>
      <c r="D101" s="16" t="str">
        <f>HYPERLINK("http://hl7.org/fhir/STU3/device.html","Device")</f>
        <v>Device</v>
      </c>
      <c r="E101" s="8"/>
      <c r="F101" s="4"/>
      <c r="G101" s="4"/>
      <c r="H101" s="4"/>
      <c r="I101" s="4"/>
      <c r="J101" s="4"/>
    </row>
    <row r="102">
      <c r="A102" s="5"/>
      <c r="B102" s="6" t="s">
        <v>14</v>
      </c>
      <c r="C102" s="6" t="s">
        <v>0</v>
      </c>
      <c r="D102" s="16" t="str">
        <f>HYPERLINK("https://fhir.hl7.org.uk/STU3/StructureDefinition/CareConnect-Patient-1","CareConnect-Patient-1")</f>
        <v>CareConnect-Patient-1</v>
      </c>
      <c r="E102" s="8"/>
      <c r="F102" s="4"/>
      <c r="G102" s="4"/>
      <c r="H102" s="4"/>
      <c r="I102" s="4"/>
      <c r="J102" s="4"/>
    </row>
    <row r="103">
      <c r="A103" s="5"/>
      <c r="B103" s="6" t="s">
        <v>14</v>
      </c>
      <c r="C103" s="6" t="s">
        <v>0</v>
      </c>
      <c r="D103" s="17" t="str">
        <f>HYPERLINK("https://fhir.hl7.org.uk/STU3/StructureDefinition/CareConnect-Organization-1","CareConnect-Organization-1")</f>
        <v>CareConnect-Organization-1</v>
      </c>
      <c r="E103" s="8"/>
      <c r="F103" s="4"/>
      <c r="G103" s="4"/>
      <c r="H103" s="4"/>
      <c r="I103" s="4"/>
      <c r="J103" s="4"/>
    </row>
    <row r="104">
      <c r="A104" s="5"/>
      <c r="B104" s="6" t="s">
        <v>14</v>
      </c>
      <c r="C104" s="6" t="s">
        <v>0</v>
      </c>
      <c r="D104" s="11" t="str">
        <f>HYPERLINK("https://fhir.hl7.org.uk/STU3/StructureDefinition/CareConnect-Practitioner-1-1","CareConnect-Practitioner-1")</f>
        <v>CareConnect-Practitioner-1</v>
      </c>
      <c r="E104" s="8"/>
      <c r="F104" s="4"/>
      <c r="G104" s="4"/>
      <c r="H104" s="4"/>
      <c r="I104" s="4"/>
      <c r="J104" s="4"/>
    </row>
    <row r="105">
      <c r="A105" s="5"/>
      <c r="B105" s="6" t="s">
        <v>14</v>
      </c>
      <c r="C105" s="6" t="s">
        <v>0</v>
      </c>
      <c r="D105" s="9" t="str">
        <f>HYPERLINK("https://fhir.hl7.org.uk/STU3/StructureDefinition/CareConnect-RelatedPerson-1","CareConnect-RelatedPerson-1")</f>
        <v>CareConnect-RelatedPerson-1</v>
      </c>
      <c r="E105" s="8"/>
      <c r="F105" s="4"/>
      <c r="G105" s="4"/>
      <c r="H105" s="4"/>
      <c r="I105" s="4"/>
      <c r="J105" s="4"/>
    </row>
    <row r="106">
      <c r="A106" s="5" t="s">
        <v>70</v>
      </c>
      <c r="B106" s="6" t="s">
        <v>14</v>
      </c>
      <c r="C106" s="6" t="s">
        <v>0</v>
      </c>
      <c r="D106" s="9" t="str">
        <f>HYPERLINK("http://hl7.org/fhir/stu3/datatypes.html#string","String")</f>
        <v>String</v>
      </c>
      <c r="E106" s="8" t="s">
        <v>63</v>
      </c>
      <c r="F106" s="4"/>
      <c r="G106" s="4"/>
      <c r="H106" s="4"/>
      <c r="I106" s="4"/>
      <c r="J106" s="4"/>
    </row>
    <row r="107">
      <c r="A107" s="5" t="s">
        <v>71</v>
      </c>
      <c r="B107" s="6" t="s">
        <v>14</v>
      </c>
      <c r="C107" s="6" t="s">
        <v>0</v>
      </c>
      <c r="D107" s="9" t="str">
        <f>HYPERLINK("http://hl7.org/fhir/stu3/datatypes.html#identifier","Identifier")</f>
        <v>Identifier</v>
      </c>
      <c r="E107" s="8" t="s">
        <v>65</v>
      </c>
      <c r="F107" s="4"/>
      <c r="G107" s="4"/>
      <c r="H107" s="4"/>
      <c r="I107" s="4"/>
      <c r="J107" s="4"/>
    </row>
    <row r="108">
      <c r="A108" s="5" t="s">
        <v>72</v>
      </c>
      <c r="B108" s="6" t="s">
        <v>14</v>
      </c>
      <c r="C108" s="6" t="s">
        <v>0</v>
      </c>
      <c r="D108" s="9" t="str">
        <f>HYPERLINK("http://hl7.org/fhir/stu3/datatypes.html#string","String")</f>
        <v>String</v>
      </c>
      <c r="E108" s="8" t="s">
        <v>66</v>
      </c>
      <c r="F108" s="4"/>
      <c r="G108" s="4"/>
      <c r="H108" s="4"/>
      <c r="I108" s="4"/>
      <c r="J108" s="4"/>
    </row>
    <row r="109">
      <c r="A109" s="5" t="s">
        <v>113</v>
      </c>
      <c r="B109" s="6" t="s">
        <v>25</v>
      </c>
      <c r="C109" s="6" t="s">
        <v>0</v>
      </c>
      <c r="D109" s="9" t="str">
        <f>HYPERLINK("http://hl7.org/fhir/stu3/datatypes.html#codeableconcept","CodeableConcept")</f>
        <v>CodeableConcept</v>
      </c>
      <c r="E109" s="8" t="s">
        <v>114</v>
      </c>
      <c r="F109" s="4"/>
      <c r="G109" s="4"/>
      <c r="H109" s="4"/>
      <c r="I109" s="4"/>
      <c r="J109" s="4"/>
    </row>
    <row r="110">
      <c r="A110" s="5" t="s">
        <v>86</v>
      </c>
      <c r="B110" s="6" t="s">
        <v>25</v>
      </c>
      <c r="C110" s="6" t="s">
        <v>0</v>
      </c>
      <c r="D110" s="9" t="str">
        <f>HYPERLINK("http://hl7.org/fhir/stu3/datatypes.html#coding","Coding")</f>
        <v>Coding</v>
      </c>
      <c r="E110" s="8" t="s">
        <v>36</v>
      </c>
      <c r="F110" s="4"/>
      <c r="G110" s="4"/>
      <c r="H110" s="4"/>
      <c r="I110" s="4"/>
      <c r="J110" s="4"/>
    </row>
    <row r="111">
      <c r="A111" s="5" t="s">
        <v>87</v>
      </c>
      <c r="B111" s="6" t="s">
        <v>14</v>
      </c>
      <c r="C111" s="6" t="s">
        <v>0</v>
      </c>
      <c r="D111" s="9" t="str">
        <f>HYPERLINK("http://hl7.org/fhir/stu3/datatypes.html#uri","Uri")</f>
        <v>Uri</v>
      </c>
      <c r="E111" s="8" t="s">
        <v>38</v>
      </c>
      <c r="F111" s="4"/>
      <c r="G111" s="4"/>
      <c r="H111" s="4"/>
      <c r="I111" s="4"/>
      <c r="J111" s="4"/>
    </row>
    <row r="112">
      <c r="A112" s="5" t="s">
        <v>88</v>
      </c>
      <c r="B112" s="6" t="s">
        <v>14</v>
      </c>
      <c r="C112" s="6" t="s">
        <v>0</v>
      </c>
      <c r="D112" s="9" t="str">
        <f>HYPERLINK("http://hl7.org/fhir/stu3/datatypes.html#string","String")</f>
        <v>String</v>
      </c>
      <c r="E112" s="8" t="s">
        <v>40</v>
      </c>
      <c r="F112" s="4"/>
      <c r="G112" s="4"/>
      <c r="H112" s="4"/>
      <c r="I112" s="4"/>
      <c r="J112" s="4"/>
    </row>
    <row r="113">
      <c r="A113" s="5" t="s">
        <v>89</v>
      </c>
      <c r="B113" s="6" t="s">
        <v>14</v>
      </c>
      <c r="C113" s="6" t="s">
        <v>0</v>
      </c>
      <c r="D113" s="9" t="str">
        <f>HYPERLINK("http://hl7.org/fhir/stu3/datatypes.html#code","Code")</f>
        <v>Code</v>
      </c>
      <c r="E113" s="8" t="s">
        <v>42</v>
      </c>
      <c r="F113" s="4"/>
      <c r="G113" s="4"/>
      <c r="H113" s="4"/>
      <c r="I113" s="4"/>
      <c r="J113" s="4"/>
    </row>
    <row r="114">
      <c r="A114" s="5" t="s">
        <v>90</v>
      </c>
      <c r="B114" s="6" t="s">
        <v>14</v>
      </c>
      <c r="C114" s="6" t="s">
        <v>0</v>
      </c>
      <c r="D114" s="9" t="str">
        <f>HYPERLINK("http://hl7.org/fhir/stu3/datatypes.html#string","String")</f>
        <v>String</v>
      </c>
      <c r="E114" s="8" t="s">
        <v>44</v>
      </c>
      <c r="F114" s="4"/>
      <c r="G114" s="4"/>
      <c r="H114" s="4"/>
      <c r="I114" s="4"/>
      <c r="J114" s="4"/>
    </row>
    <row r="115">
      <c r="A115" s="5" t="s">
        <v>91</v>
      </c>
      <c r="B115" s="6" t="s">
        <v>14</v>
      </c>
      <c r="C115" s="6" t="s">
        <v>0</v>
      </c>
      <c r="D115" s="9" t="str">
        <f>HYPERLINK("http://hl7.org/fhir/stu3/datatypes.html#boolean","Boolean")</f>
        <v>Boolean</v>
      </c>
      <c r="E115" s="8" t="s">
        <v>46</v>
      </c>
      <c r="F115" s="4"/>
      <c r="G115" s="4"/>
      <c r="H115" s="4"/>
      <c r="I115" s="4"/>
      <c r="J115" s="4"/>
    </row>
    <row r="116">
      <c r="A116" s="5" t="s">
        <v>92</v>
      </c>
      <c r="B116" s="6" t="s">
        <v>14</v>
      </c>
      <c r="C116" s="6" t="s">
        <v>0</v>
      </c>
      <c r="D116" s="9" t="str">
        <f>HYPERLINK("http://hl7.org/fhir/stu3/datatypes.html#string","String")</f>
        <v>String</v>
      </c>
      <c r="E116" s="8" t="s">
        <v>48</v>
      </c>
      <c r="F116" s="4"/>
      <c r="G116" s="4"/>
      <c r="H116" s="4"/>
      <c r="I116" s="4"/>
      <c r="J116" s="4"/>
    </row>
    <row r="117">
      <c r="A117" s="5" t="s">
        <v>115</v>
      </c>
      <c r="B117" s="6" t="s">
        <v>25</v>
      </c>
      <c r="C117" s="6" t="s">
        <v>0</v>
      </c>
      <c r="D117" s="9" t="str">
        <f>HYPERLINK("http://hl7.org/fhir/STU3/references.html","Reference")</f>
        <v>Reference</v>
      </c>
      <c r="E117" s="8" t="s">
        <v>116</v>
      </c>
      <c r="F117" s="4"/>
      <c r="G117" s="4"/>
      <c r="H117" s="4"/>
      <c r="I117" s="4"/>
      <c r="J117" s="4"/>
    </row>
    <row r="118">
      <c r="A118" s="5"/>
      <c r="B118" s="6" t="s">
        <v>25</v>
      </c>
      <c r="C118" s="6" t="s">
        <v>0</v>
      </c>
      <c r="D118" s="16" t="str">
        <f>HYPERLINK("https://fhir.hl7.org.uk/STU3/StructureDefinition/CareConnect-Observation-1","CareConnect-Observation-1")</f>
        <v>CareConnect-Observation-1</v>
      </c>
      <c r="E118" s="8"/>
      <c r="F118" s="4"/>
      <c r="G118" s="4"/>
      <c r="H118" s="4"/>
      <c r="I118" s="4"/>
      <c r="J118" s="4"/>
    </row>
    <row r="119">
      <c r="A119" s="5"/>
      <c r="B119" s="6" t="s">
        <v>25</v>
      </c>
      <c r="C119" s="6" t="s">
        <v>0</v>
      </c>
      <c r="D119" s="16" t="str">
        <f>HYPERLINK("https://fhir.hl7.org.uk/STU3/StructureDefinition/CareConnect-Condition-1","CareConnect-Condition-1")</f>
        <v>CareConnect-Condition-1</v>
      </c>
      <c r="E119" s="8"/>
      <c r="F119" s="4"/>
      <c r="G119" s="4"/>
      <c r="H119" s="4"/>
      <c r="I119" s="4"/>
      <c r="J119" s="4"/>
    </row>
    <row r="120">
      <c r="A120" s="5" t="s">
        <v>70</v>
      </c>
      <c r="B120" s="6" t="s">
        <v>14</v>
      </c>
      <c r="C120" s="6" t="s">
        <v>0</v>
      </c>
      <c r="D120" s="9" t="str">
        <f>HYPERLINK("http://hl7.org/fhir/stu3/datatypes.html#string","String")</f>
        <v>String</v>
      </c>
      <c r="E120" s="8" t="s">
        <v>63</v>
      </c>
      <c r="F120" s="4"/>
      <c r="G120" s="4"/>
      <c r="H120" s="4"/>
      <c r="I120" s="4"/>
      <c r="J120" s="4"/>
    </row>
    <row r="121">
      <c r="A121" s="5" t="s">
        <v>71</v>
      </c>
      <c r="B121" s="6" t="s">
        <v>14</v>
      </c>
      <c r="C121" s="6" t="s">
        <v>0</v>
      </c>
      <c r="D121" s="9" t="str">
        <f>HYPERLINK("http://hl7.org/fhir/stu3/datatypes.html#identifier","Identifier")</f>
        <v>Identifier</v>
      </c>
      <c r="E121" s="8" t="s">
        <v>65</v>
      </c>
      <c r="F121" s="4"/>
      <c r="G121" s="4"/>
      <c r="H121" s="4"/>
      <c r="I121" s="4"/>
      <c r="J121" s="4"/>
    </row>
    <row r="122">
      <c r="A122" s="5" t="s">
        <v>72</v>
      </c>
      <c r="B122" s="6" t="s">
        <v>14</v>
      </c>
      <c r="C122" s="6" t="s">
        <v>0</v>
      </c>
      <c r="D122" s="9" t="str">
        <f>HYPERLINK("http://hl7.org/fhir/stu3/datatypes.html#string","String")</f>
        <v>String</v>
      </c>
      <c r="E122" s="8" t="s">
        <v>66</v>
      </c>
      <c r="F122" s="4"/>
      <c r="G122" s="4"/>
      <c r="H122" s="4"/>
      <c r="I122" s="4"/>
      <c r="J122" s="4"/>
    </row>
    <row r="123">
      <c r="A123" s="5" t="s">
        <v>117</v>
      </c>
      <c r="B123" s="6" t="s">
        <v>25</v>
      </c>
      <c r="C123" s="6" t="s">
        <v>0</v>
      </c>
      <c r="D123" s="9" t="str">
        <f>HYPERLINK("http://hl7.org/fhir/stu3/backboneelement.html","BackboneElement")</f>
        <v>BackboneElement</v>
      </c>
      <c r="E123" s="8" t="s">
        <v>118</v>
      </c>
      <c r="F123" s="4"/>
      <c r="G123" s="4"/>
      <c r="H123" s="4"/>
      <c r="I123" s="4"/>
      <c r="J123" s="4"/>
    </row>
    <row r="124">
      <c r="A124" s="5" t="s">
        <v>119</v>
      </c>
      <c r="B124" s="6" t="s">
        <v>25</v>
      </c>
      <c r="C124" s="6" t="s">
        <v>0</v>
      </c>
      <c r="D124" s="9" t="str">
        <f>HYPERLINK("http://hl7.org/fhir/stu3/extensibility.html#Extension","Extension")</f>
        <v>Extension</v>
      </c>
      <c r="E124" s="8" t="s">
        <v>120</v>
      </c>
      <c r="F124" s="4"/>
      <c r="G124" s="4"/>
      <c r="H124" s="4"/>
      <c r="I124" s="4"/>
      <c r="J124" s="4"/>
    </row>
    <row r="125">
      <c r="A125" s="5" t="s">
        <v>121</v>
      </c>
      <c r="B125" s="6" t="s">
        <v>80</v>
      </c>
      <c r="C125" s="6" t="s">
        <v>0</v>
      </c>
      <c r="D125" s="9" t="str">
        <f>HYPERLINK("http://hl7.org/fhir/stu3/datatypes.html#string","String")</f>
        <v>String</v>
      </c>
      <c r="E125" s="8" t="s">
        <v>122</v>
      </c>
      <c r="F125" s="4"/>
      <c r="G125" s="4"/>
      <c r="H125" s="4"/>
      <c r="I125" s="4"/>
      <c r="J125" s="4"/>
    </row>
    <row r="126">
      <c r="A126" s="5"/>
      <c r="B126" s="6" t="s">
        <v>14</v>
      </c>
      <c r="C126" s="6" t="s">
        <v>0</v>
      </c>
      <c r="D126" s="14" t="s">
        <v>123</v>
      </c>
      <c r="E126" s="8"/>
      <c r="F126" s="4"/>
      <c r="G126" s="4"/>
      <c r="H126" s="4"/>
      <c r="I126" s="4"/>
      <c r="J126" s="4"/>
    </row>
    <row r="127">
      <c r="A127" s="5"/>
      <c r="B127" s="6" t="s">
        <v>14</v>
      </c>
      <c r="C127" s="6" t="s">
        <v>0</v>
      </c>
      <c r="D127" s="9" t="str">
        <f>HYPERLINK("http://hl7.org/fhir/STU3/references.html","Reference")</f>
        <v>Reference</v>
      </c>
      <c r="E127" s="8"/>
      <c r="F127" s="4"/>
      <c r="G127" s="4"/>
      <c r="H127" s="4"/>
      <c r="I127" s="4"/>
      <c r="J127" s="4"/>
    </row>
    <row r="128">
      <c r="A128" s="5"/>
      <c r="B128" s="6" t="s">
        <v>14</v>
      </c>
      <c r="C128" s="6" t="s">
        <v>0</v>
      </c>
      <c r="D128" s="17" t="str">
        <f>HYPERLINK("http://hl7.org/fhir/STU3/resourcelist.html","Resource")</f>
        <v>Resource</v>
      </c>
      <c r="E128" s="8"/>
      <c r="F128" s="4"/>
      <c r="G128" s="4"/>
      <c r="H128" s="4"/>
      <c r="I128" s="4"/>
      <c r="J128" s="4"/>
    </row>
    <row r="129">
      <c r="A129" s="5" t="s">
        <v>124</v>
      </c>
      <c r="B129" s="6" t="s">
        <v>25</v>
      </c>
      <c r="C129" s="6" t="s">
        <v>0</v>
      </c>
      <c r="D129" s="9" t="str">
        <f>HYPERLINK("http://hl7.org/fhir/stu3/datatypes.html#annotation","Annotation")</f>
        <v>Annotation</v>
      </c>
      <c r="E129" s="8" t="s">
        <v>125</v>
      </c>
      <c r="F129" s="4"/>
      <c r="G129" s="4"/>
      <c r="H129" s="4"/>
      <c r="I129" s="4"/>
      <c r="J129" s="4"/>
    </row>
    <row r="130">
      <c r="A130" s="5" t="s">
        <v>126</v>
      </c>
      <c r="B130" s="6" t="s">
        <v>14</v>
      </c>
      <c r="C130" s="6" t="s">
        <v>0</v>
      </c>
      <c r="D130" s="9" t="str">
        <f>HYPERLINK("http://hl7.org/fhir/STU3/references.html","Reference")</f>
        <v>Reference</v>
      </c>
      <c r="E130" s="8" t="s">
        <v>127</v>
      </c>
      <c r="F130" s="4"/>
      <c r="G130" s="4"/>
      <c r="H130" s="4"/>
      <c r="I130" s="4"/>
      <c r="J130" s="4"/>
    </row>
    <row r="131">
      <c r="A131" s="5"/>
      <c r="B131" s="6" t="s">
        <v>14</v>
      </c>
      <c r="C131" s="6" t="s">
        <v>0</v>
      </c>
      <c r="D131" s="16" t="str">
        <f>HYPERLINK("https://fhir.hl7.org.uk/STU3/StructureDefinition/CareConnect-Patient-1","CareConnect-Patient-1")</f>
        <v>CareConnect-Patient-1</v>
      </c>
      <c r="E131" s="8"/>
      <c r="F131" s="4"/>
      <c r="G131" s="4"/>
      <c r="H131" s="4"/>
      <c r="I131" s="4"/>
      <c r="J131" s="4"/>
    </row>
    <row r="132">
      <c r="A132" s="5"/>
      <c r="B132" s="6" t="s">
        <v>14</v>
      </c>
      <c r="C132" s="6" t="s">
        <v>0</v>
      </c>
      <c r="D132" s="11" t="str">
        <f>HYPERLINK("https://fhir.hl7.org.uk/STU3/StructureDefinition/CareConnect-Practitioner-1-1","CareConnect-Practitioner-1")</f>
        <v>CareConnect-Practitioner-1</v>
      </c>
      <c r="E132" s="8"/>
      <c r="F132" s="4"/>
      <c r="G132" s="4"/>
      <c r="H132" s="4"/>
      <c r="I132" s="4"/>
      <c r="J132" s="4"/>
    </row>
    <row r="133">
      <c r="A133" s="5"/>
      <c r="B133" s="6" t="s">
        <v>14</v>
      </c>
      <c r="C133" s="6" t="s">
        <v>0</v>
      </c>
      <c r="D133" s="9" t="str">
        <f>HYPERLINK("https://fhir.hl7.org.uk/STU3/StructureDefinition/CareConnect-RelatedPerson-1","CareConnect-RelatedPerson-1")</f>
        <v>CareConnect-RelatedPerson-1</v>
      </c>
      <c r="E133" s="8"/>
      <c r="F133" s="4"/>
      <c r="G133" s="4"/>
      <c r="H133" s="4"/>
      <c r="I133" s="4"/>
      <c r="J133" s="4"/>
    </row>
    <row r="134">
      <c r="A134" s="5"/>
      <c r="B134" s="6" t="s">
        <v>14</v>
      </c>
      <c r="C134" s="6" t="s">
        <v>0</v>
      </c>
      <c r="D134" s="9" t="str">
        <f>HYPERLINK("http://hl7.org/fhir/stu3/datatypes.html#string","String")</f>
        <v>String</v>
      </c>
      <c r="E134" s="8"/>
      <c r="F134" s="4"/>
      <c r="G134" s="4"/>
      <c r="H134" s="4"/>
      <c r="I134" s="4"/>
      <c r="J134" s="4"/>
    </row>
    <row r="135">
      <c r="A135" s="5" t="s">
        <v>128</v>
      </c>
      <c r="B135" s="6" t="s">
        <v>14</v>
      </c>
      <c r="C135" s="6" t="s">
        <v>0</v>
      </c>
      <c r="D135" s="9" t="str">
        <f>HYPERLINK("http://hl7.org/fhir/stu3/datatypes.html#datetime","dateTime")</f>
        <v>dateTime</v>
      </c>
      <c r="E135" s="8" t="s">
        <v>129</v>
      </c>
      <c r="F135" s="4"/>
      <c r="G135" s="4"/>
      <c r="H135" s="4"/>
      <c r="I135" s="4"/>
      <c r="J135" s="4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  <row r="1005">
      <c r="A1005" s="18"/>
    </row>
    <row r="1006">
      <c r="A1006" s="18"/>
    </row>
    <row r="1007">
      <c r="A1007" s="18"/>
    </row>
    <row r="1008">
      <c r="A1008" s="18"/>
    </row>
    <row r="1009">
      <c r="A1009" s="18"/>
    </row>
    <row r="1010">
      <c r="A1010" s="18"/>
    </row>
    <row r="1011">
      <c r="A1011" s="18"/>
    </row>
    <row r="1012">
      <c r="A1012" s="18"/>
    </row>
    <row r="1013">
      <c r="A1013" s="18"/>
    </row>
    <row r="1014">
      <c r="A1014" s="18"/>
    </row>
    <row r="1015">
      <c r="A1015" s="18"/>
    </row>
    <row r="1016">
      <c r="A1016" s="18"/>
    </row>
    <row r="1017">
      <c r="A1017" s="18"/>
    </row>
    <row r="1018">
      <c r="A1018" s="18"/>
    </row>
    <row r="1019">
      <c r="A1019" s="18"/>
    </row>
    <row r="1020">
      <c r="A1020" s="18"/>
    </row>
    <row r="1021">
      <c r="A1021" s="18"/>
    </row>
    <row r="1022">
      <c r="A1022" s="18"/>
    </row>
    <row r="1023">
      <c r="A1023" s="18"/>
    </row>
    <row r="1024">
      <c r="A1024" s="18"/>
    </row>
    <row r="1025">
      <c r="A1025" s="18"/>
    </row>
    <row r="1026">
      <c r="A1026" s="18"/>
    </row>
    <row r="1027">
      <c r="A1027" s="18"/>
    </row>
    <row r="1028">
      <c r="A1028" s="18"/>
    </row>
  </sheetData>
  <conditionalFormatting sqref="C3:C135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35">
      <formula1>Functions!$A$1:$A$5</formula1>
    </dataValidation>
  </dataValidations>
  <hyperlinks>
    <hyperlink r:id="rId1" location="Communication" ref="A2"/>
    <hyperlink r:id="rId2" location="string" ref="D37"/>
    <hyperlink r:id="rId3" location="identifier" ref="D38"/>
    <hyperlink r:id="rId4" location="string" ref="D39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