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Role-1." sheetId="1" r:id="rId3"/>
    <sheet state="visible" name="Functions" sheetId="2" r:id="rId4"/>
  </sheets>
  <definedNames>
    <definedName hidden="1" localSheetId="0" name="_xlnm._FilterDatabase">'CareConnect-PractitionerRole-1.'!$A$2:$E$112</definedName>
  </definedNames>
  <calcPr/>
</workbook>
</file>

<file path=xl/sharedStrings.xml><?xml version="1.0" encoding="utf-8"?>
<sst xmlns="http://schemas.openxmlformats.org/spreadsheetml/2006/main" count="437" uniqueCount="146">
  <si>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</si>
  <si>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</si>
  <si>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</si>
  <si>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</si>
  <si>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</si>
  <si>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</si>
  <si>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</si>
  <si>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</si>
  <si>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</si>
  <si>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</si>
  <si>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PractitionerRole</t>
  </si>
  <si>
    <t>​</t>
  </si>
  <si>
    <t>Roles/organizations the practitioner is associated with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</si>
  <si>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</si>
  <si>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</si>
  <si>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</si>
  <si>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</si>
  <si>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 xml:space="preserve">Metadata about the resource
</t>
  </si>
  <si>
    <t>- - versionId</t>
  </si>
  <si>
    <t>Version specific identifier</t>
  </si>
  <si>
    <t>- - lastUpdated</t>
  </si>
  <si>
    <t>When the resource version last changed</t>
  </si>
  <si>
    <t>- - profile</t>
  </si>
  <si>
    <t>0..*</t>
  </si>
  <si>
    <t>Profiles this resource claims to conform to
&lt;font color='red'&gt;The value attribute of the profile element MUST contain the value 'https://fhir.nhs.uk/STU3/StructureDefinition/CareConnect-PractitionerRole-1'&lt;/font&gt;</t>
  </si>
  <si>
    <t>- - security</t>
  </si>
  <si>
    <t>Security Labels applied to this resource
Binding (extensible): Security Labels from the Healthcare Privacy and Security Classification System. [All Security Labels](http://hl7.org/fhir/stu3/valueset-security-labels.html)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</si>
  <si>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</si>
  <si>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</si>
  <si>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</si>
  <si>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</si>
  <si>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</si>
  <si>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</si>
  <si>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</si>
  <si>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</si>
  <si>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</si>
  <si>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</si>
  <si>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</si>
  <si>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[Common Tags](http://hl7.org/fhir/stu3/valueset-common-tags.html)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</si>
  <si>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</si>
  <si>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</si>
  <si>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</si>
  <si>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</si>
  <si>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</si>
  <si>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</si>
  <si>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- status</t>
  </si>
  <si>
    <t>1..1</t>
  </si>
  <si>
    <t>Code</t>
  </si>
  <si>
    <t>generated : extensions : additional : empty
Binding (required): The status of a resource narrative [NarrativeStatus](http://hl7.org/fhir/stu3/valueset-narrative-status.html)</t>
  </si>
  <si>
    <t>- - div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</si>
  <si>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</si>
  <si>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</si>
  <si>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</si>
  <si>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</si>
  <si>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</si>
  <si>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</si>
  <si>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Identifiers that are specific to a role/location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</si>
  <si>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</si>
  <si>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</si>
  <si>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</si>
  <si>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</si>
  <si>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</si>
  <si>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</si>
  <si>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</si>
  <si>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</si>
  <si>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</si>
  <si>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</si>
  <si>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</si>
  <si>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</si>
  <si>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</si>
  <si>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</si>
  <si>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</si>
  <si>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</si>
  <si>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</si>
  <si>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</si>
  <si>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</si>
  <si>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</si>
  <si>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</si>
  <si>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</si>
  <si>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</si>
  <si>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</si>
  <si>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</si>
  <si>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</si>
  <si>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</si>
  <si>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</si>
  <si>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</si>
  <si>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</si>
  <si>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active</t>
  </si>
  <si>
    <t>Whether this practitioner's record is in active use
Default Value: true</t>
  </si>
  <si>
    <t>- period</t>
  </si>
  <si>
    <t>The period during which the practitioner is authorized to perform in these role(s)
Constraint (per-1): If present, start SHALL have a lower value than end</t>
  </si>
  <si>
    <t>- - start</t>
  </si>
  <si>
    <t>- - end</t>
  </si>
  <si>
    <t>- practitioner</t>
  </si>
  <si>
    <t>Practitioner that is able to provide the defined services for the organisation
Constraint (ref-1): SHALL have a contained resource if a local reference is provided</t>
  </si>
  <si>
    <t>&lt;font color='red'&gt;Care Professionals present during the encounter.
This MUST use the CareConnect Practitioner profile. &lt;/font&gt;See [Practitioner resource](explore_attendance_details.html#mapping-for-attendance-details-practitioner) for information on how to populate the resource.</t>
  </si>
  <si>
    <t>- - reference</t>
  </si>
  <si>
    <t>- - identifier</t>
  </si>
  <si>
    <t>- - display</t>
  </si>
  <si>
    <t>- organization</t>
  </si>
  <si>
    <t>Organization where the roles are available
Constraint (ref-1): SHALL have a contained resource if a local reference is provided</t>
  </si>
  <si>
    <t>- code</t>
  </si>
  <si>
    <t>Roles which this practitioner may perform
Slicing: Discriminator: coding.system, Ordering: false, Rules: Open at End
Binding (example): The role a person plays representing an organization [PractitionerRole](http://hl7.org/fhir/stu3/valueset-practitioner-role.html)</t>
  </si>
  <si>
    <t>- code (sdsJobRoleName)</t>
  </si>
  <si>
    <t>Roles which this practitioner may perform
Binding (required): The role a person plays representing an organization [CareConnect-SDSJobRoleName-1](https://fhir.hl7.org.uk/STU3/ValueSet/CareConnect-SDSJobRoleName-1)</t>
  </si>
  <si>
    <t>- - coding</t>
  </si>
  <si>
    <t>Identity of the terminology system
&lt;font color='red'&gt;The value attribute of the profile element MUST contain the value 'https://fhir.hl7.org.uk/STU3/CodeSystem/CareConnect-SDSJobRoleName-1'&lt;/font&gt;</t>
  </si>
  <si>
    <t>Symbol in syntax defined by the system
&lt;font color='red'&gt;&lt;b&gt;Mapping to Maternity data item = 'SDS Job Role Name (SDS JobRole code)' &lt;/b&gt;&lt;/font&gt;</t>
  </si>
  <si>
    <t>Representation defined by the system
&lt;font color='red'&gt;&lt;b&gt;Mapping to Maternity data item = 'SDS Job Role Name' &lt;/b&gt;&lt;/font&gt;</t>
  </si>
  <si>
    <t>- - text</t>
  </si>
  <si>
    <t>- specialty</t>
  </si>
  <si>
    <t>Specific specialty of the practitioner
Binding (preferred): Specific specialty associated with the agency [Practice Setting Code Value Set](http://hl7.org/fhir/stu3/valueset-c80-practice-codes.html)</t>
  </si>
  <si>
    <t>- location</t>
  </si>
  <si>
    <t>The location(s) at which this practitioner provides care
Constraint (ref-1): SHALL have a contained resource if a local reference is provided</t>
  </si>
  <si>
    <t>- healthcareService</t>
  </si>
  <si>
    <t>The list of healthcare services that this worker provides for this role's Organization/Location(s)
Constraint (ref-1): SHALL have a contained resource if a local reference is provided</t>
  </si>
  <si>
    <t>- telecom</t>
  </si>
  <si>
    <t>Contact details that are specific to the role/location/service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</si>
  <si>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</si>
  <si>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</si>
  <si>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</si>
  <si>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</si>
  <si>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</si>
  <si>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</si>
  <si>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availableTime</t>
  </si>
  <si>
    <t>Times the Service Site is available</t>
  </si>
  <si>
    <t>- - modifierExtension</t>
  </si>
  <si>
    <t>Extensions that cannot be ignored
Constraint (ext-1): Must have either extensions or value[x], not both</t>
  </si>
  <si>
    <t>- - daysOfWeek</t>
  </si>
  <si>
    <t>mon : tue : wed : thu : fri : sat : sun
Binding (required): The days of the week. [DaysOfWeek](http://hl7.org/fhir/stu3/valueset-days-of-week.html)</t>
  </si>
  <si>
    <t>- - allDay</t>
  </si>
  <si>
    <t>Always available? e.g. 24 hour service</t>
  </si>
  <si>
    <t>- - availableStartTime</t>
  </si>
  <si>
    <t>Opening time of day (ignored if allDay = true)</t>
  </si>
  <si>
    <t>- - availableEndTime</t>
  </si>
  <si>
    <t>Closing time of day (ignored if allDay = true)</t>
  </si>
  <si>
    <t>- notAvailable</t>
  </si>
  <si>
    <t>Not available during this time due to provided reason</t>
  </si>
  <si>
    <t>- - description</t>
  </si>
  <si>
    <t>Reason presented to the user explaining why time not available</t>
  </si>
  <si>
    <t>- - during</t>
  </si>
  <si>
    <t>Service not availablefrom this date
Constraint (per-1): If present, start SHALL have a lower value than end</t>
  </si>
  <si>
    <t>- availabilityExceptions</t>
  </si>
  <si>
    <t>Description of availability exceptions</t>
  </si>
  <si>
    <t>- endpoint</t>
  </si>
  <si>
    <t>Technical endpoints providing access to services operated for the practitioner with this role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</si>
</sst>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shrinkToFit="0" vertical="top" wrapText="1"/>
    </xf>
    <xf borderId="0" fillId="2" fontId="9" numFmtId="0" xfId="0" applyAlignment="1" applyFill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8.0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22.5" customHeight="1">
      <c r="A2" s="6" t="s">
        <v>10</v>
      </c>
      <c r="B2" s="7" t="s">
        <v>11</v>
      </c>
      <c r="C2" s="7"/>
      <c r="D2" s="7"/>
      <c r="E2" s="8" t="s">
        <v>12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9" t="s">
        <v>13</v>
      </c>
      <c r="B3" s="7" t="s">
        <v>14</v>
      </c>
      <c r="C3" s="10" t="s">
        <v>3</v>
      </c>
      <c r="D3" s="11" t="str">
        <f>HYPERLINK("http://hl7.org/fhir/stu3/datatypes.html#id","Id")</f>
        <v>Id</v>
      </c>
      <c r="E3" s="8" t="s">
        <v>15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9" t="s">
        <v>16</v>
      </c>
      <c r="B4" s="7" t="s">
        <v>14</v>
      </c>
      <c r="C4" s="10" t="s">
        <v>1</v>
      </c>
      <c r="D4" s="11" t="str">
        <f>HYPERLINK("http://hl7.org/fhir/stu3/resource.html#Meta","Meta")</f>
        <v>Meta</v>
      </c>
      <c r="E4" s="12" t="s">
        <v>17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9" t="s">
        <v>18</v>
      </c>
      <c r="B5" s="7" t="s">
        <v>14</v>
      </c>
      <c r="C5" s="10" t="s">
        <v>4</v>
      </c>
      <c r="D5" s="11" t="str">
        <f>HYPERLINK("http://hl7.org/fhir/stu3/datatypes.html#id","Id")</f>
        <v>Id</v>
      </c>
      <c r="E5" s="8" t="s">
        <v>19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75" customHeight="1">
      <c r="A6" s="9" t="s">
        <v>20</v>
      </c>
      <c r="B6" s="7" t="s">
        <v>14</v>
      </c>
      <c r="C6" s="10" t="s">
        <v>4</v>
      </c>
      <c r="D6" s="11" t="str">
        <f>HYPERLINK("http://hl7.org/fhir/stu3/datatypes.html#instant","Instant")</f>
        <v>Instant</v>
      </c>
      <c r="E6" s="8" t="s">
        <v>21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21.0" customHeight="1">
      <c r="A7" s="9" t="s">
        <v>22</v>
      </c>
      <c r="B7" s="7" t="s">
        <v>23</v>
      </c>
      <c r="C7" s="10" t="s">
        <v>1</v>
      </c>
      <c r="D7" s="11" t="str">
        <f>HYPERLINK("http://hl7.org/fhir/stu3/datatypes.html#uri","Uri")</f>
        <v>Uri</v>
      </c>
      <c r="E7" s="12" t="s">
        <v>24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9" t="s">
        <v>25</v>
      </c>
      <c r="B8" s="7" t="s">
        <v>23</v>
      </c>
      <c r="C8" s="10" t="s">
        <v>4</v>
      </c>
      <c r="D8" s="11" t="str">
        <f>HYPERLINK("http://hl7.org/fhir/stu3/datatypes.html#coding","Coding")</f>
        <v>Coding</v>
      </c>
      <c r="E8" s="8" t="s">
        <v>26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9" t="s">
        <v>27</v>
      </c>
      <c r="B9" s="7" t="s">
        <v>14</v>
      </c>
      <c r="C9" s="10" t="s">
        <v>4</v>
      </c>
      <c r="D9" s="11" t="str">
        <f>HYPERLINK("http://hl7.org/fhir/stu3/datatypes.html#uri","Uri")</f>
        <v>Uri</v>
      </c>
      <c r="E9" s="8" t="s">
        <v>28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9" t="s">
        <v>29</v>
      </c>
      <c r="B10" s="7" t="s">
        <v>14</v>
      </c>
      <c r="C10" s="10" t="s">
        <v>4</v>
      </c>
      <c r="D10" s="11" t="str">
        <f>HYPERLINK("http://hl7.org/fhir/stu3/datatypes.html#string","String")</f>
        <v>String</v>
      </c>
      <c r="E10" s="8" t="s">
        <v>30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9" t="s">
        <v>31</v>
      </c>
      <c r="B11" s="7" t="s">
        <v>14</v>
      </c>
      <c r="C11" s="10" t="s">
        <v>4</v>
      </c>
      <c r="D11" s="11" t="str">
        <f>HYPERLINK("http://hl7.org/fhir/stu3/datatypes.html#code","Code")</f>
        <v>Code</v>
      </c>
      <c r="E11" s="8" t="s">
        <v>32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9" t="s">
        <v>33</v>
      </c>
      <c r="B12" s="7" t="s">
        <v>14</v>
      </c>
      <c r="C12" s="10" t="s">
        <v>4</v>
      </c>
      <c r="D12" s="11" t="str">
        <f>HYPERLINK("http://hl7.org/fhir/stu3/datatypes.html#string","String")</f>
        <v>String</v>
      </c>
      <c r="E12" s="8" t="s">
        <v>34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9" t="s">
        <v>35</v>
      </c>
      <c r="B13" s="7" t="s">
        <v>14</v>
      </c>
      <c r="C13" s="10" t="s">
        <v>4</v>
      </c>
      <c r="D13" s="11" t="str">
        <f>HYPERLINK("http://hl7.org/fhir/stu3/datatypes.html#boolean","Boolean")</f>
        <v>Boolean</v>
      </c>
      <c r="E13" s="8" t="s">
        <v>36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9" t="s">
        <v>37</v>
      </c>
      <c r="B14" s="7" t="s">
        <v>23</v>
      </c>
      <c r="C14" s="10" t="s">
        <v>4</v>
      </c>
      <c r="D14" s="11" t="str">
        <f>HYPERLINK("http://hl7.org/fhir/stu3/datatypes.html#coding","Coding")</f>
        <v>Coding</v>
      </c>
      <c r="E14" s="8" t="s">
        <v>38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9" t="s">
        <v>27</v>
      </c>
      <c r="B15" s="7" t="s">
        <v>14</v>
      </c>
      <c r="C15" s="10" t="s">
        <v>4</v>
      </c>
      <c r="D15" s="11" t="str">
        <f>HYPERLINK("http://hl7.org/fhir/stu3/datatypes.html#uri","Uri")</f>
        <v>Uri</v>
      </c>
      <c r="E15" s="8" t="s">
        <v>28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A16" s="9" t="s">
        <v>29</v>
      </c>
      <c r="B16" s="7" t="s">
        <v>14</v>
      </c>
      <c r="C16" s="10" t="s">
        <v>4</v>
      </c>
      <c r="D16" s="11" t="str">
        <f>HYPERLINK("http://hl7.org/fhir/stu3/datatypes.html#string","String")</f>
        <v>String</v>
      </c>
      <c r="E16" s="8" t="s">
        <v>30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9" t="s">
        <v>31</v>
      </c>
      <c r="B17" s="7" t="s">
        <v>14</v>
      </c>
      <c r="C17" s="10" t="s">
        <v>4</v>
      </c>
      <c r="D17" s="11" t="str">
        <f>HYPERLINK("http://hl7.org/fhir/stu3/datatypes.html#code","Code")</f>
        <v>Code</v>
      </c>
      <c r="E17" s="8" t="s">
        <v>32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9" t="s">
        <v>33</v>
      </c>
      <c r="B18" s="7" t="s">
        <v>14</v>
      </c>
      <c r="C18" s="10" t="s">
        <v>4</v>
      </c>
      <c r="D18" s="11" t="str">
        <f>HYPERLINK("http://hl7.org/fhir/stu3/datatypes.html#string","String")</f>
        <v>String</v>
      </c>
      <c r="E18" s="8" t="s">
        <v>34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9" t="s">
        <v>35</v>
      </c>
      <c r="B19" s="7" t="s">
        <v>14</v>
      </c>
      <c r="C19" s="10" t="s">
        <v>4</v>
      </c>
      <c r="D19" s="11" t="str">
        <f>HYPERLINK("http://hl7.org/fhir/stu3/datatypes.html#boolean","Boolean")</f>
        <v>Boolean</v>
      </c>
      <c r="E19" s="8" t="s">
        <v>36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9" t="s">
        <v>39</v>
      </c>
      <c r="B20" s="7" t="s">
        <v>14</v>
      </c>
      <c r="C20" s="10" t="s">
        <v>4</v>
      </c>
      <c r="D20" s="11" t="str">
        <f>HYPERLINK("http://hl7.org/fhir/stu3/datatypes.html#uri","Uri")</f>
        <v>Uri</v>
      </c>
      <c r="E20" s="8" t="s">
        <v>40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9" t="s">
        <v>41</v>
      </c>
      <c r="B21" s="7" t="s">
        <v>14</v>
      </c>
      <c r="C21" s="10" t="s">
        <v>4</v>
      </c>
      <c r="D21" s="11" t="str">
        <f>HYPERLINK("http://hl7.org/fhir/stu3/datatypes.html#code","Code")</f>
        <v>Code</v>
      </c>
      <c r="E21" s="13" t="s">
        <v>42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9" t="s">
        <v>43</v>
      </c>
      <c r="B22" s="7" t="s">
        <v>14</v>
      </c>
      <c r="C22" s="10" t="s">
        <v>4</v>
      </c>
      <c r="D22" s="11" t="str">
        <f>HYPERLINK("http://hl7.org/fhir/stu3/narrative.html#Narrative","Narrative")</f>
        <v>Narrative</v>
      </c>
      <c r="E22" s="13" t="s">
        <v>44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9" t="s">
        <v>45</v>
      </c>
      <c r="B23" s="7" t="s">
        <v>46</v>
      </c>
      <c r="C23" s="10" t="s">
        <v>4</v>
      </c>
      <c r="D23" s="11" t="s">
        <v>47</v>
      </c>
      <c r="E23" s="13" t="s">
        <v>48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9" t="s">
        <v>49</v>
      </c>
      <c r="B24" s="7" t="s">
        <v>46</v>
      </c>
      <c r="C24" s="10" t="s">
        <v>4</v>
      </c>
      <c r="D24" s="11" t="str">
        <f>HYPERLINK("http://hl7.org/fhir/stu3/narrative.html#xhtml","Xhtml")</f>
        <v>Xhtml</v>
      </c>
      <c r="E24" s="8" t="s">
        <v>50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9" t="s">
        <v>51</v>
      </c>
      <c r="B25" s="7" t="s">
        <v>23</v>
      </c>
      <c r="C25" s="10" t="s">
        <v>4</v>
      </c>
      <c r="D25" s="11" t="str">
        <f>HYPERLINK("http://hl7.org/fhir/stu3/resource.html","Resource")</f>
        <v>Resource</v>
      </c>
      <c r="E25" s="8" t="s">
        <v>52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9" t="s">
        <v>53</v>
      </c>
      <c r="B26" s="7" t="s">
        <v>23</v>
      </c>
      <c r="C26" s="10" t="s">
        <v>4</v>
      </c>
      <c r="D26" s="11" t="str">
        <f>HYPERLINK("http://hl7.org/fhir/stu3/extensibility.html#Extension","Extension")</f>
        <v>Extension</v>
      </c>
      <c r="E26" s="8" t="s">
        <v>54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9" t="s">
        <v>55</v>
      </c>
      <c r="B27" s="7" t="s">
        <v>23</v>
      </c>
      <c r="C27" s="10" t="s">
        <v>4</v>
      </c>
      <c r="D27" s="11" t="str">
        <f>HYPERLINK("http://hl7.org/fhir/stu3/datatypes.html#identifier","Identifier")</f>
        <v>Identifier</v>
      </c>
      <c r="E27" s="8" t="s">
        <v>56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9" t="s">
        <v>57</v>
      </c>
      <c r="B28" s="7" t="s">
        <v>14</v>
      </c>
      <c r="C28" s="10" t="s">
        <v>4</v>
      </c>
      <c r="D28" s="11" t="str">
        <f>HYPERLINK("http://hl7.org/fhir/stu3/datatypes.html#code","Code")</f>
        <v>Code</v>
      </c>
      <c r="E28" s="13" t="s">
        <v>58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26.25" customHeight="1">
      <c r="A29" s="9" t="s">
        <v>59</v>
      </c>
      <c r="B29" s="7" t="s">
        <v>14</v>
      </c>
      <c r="C29" s="10" t="s">
        <v>4</v>
      </c>
      <c r="D29" s="11" t="str">
        <f>HYPERLINK("http://hl7.org/fhir/stu3/datatypes.html#codeableconcept","CodeableConcept")</f>
        <v>CodeableConcept</v>
      </c>
      <c r="E29" s="13" t="s">
        <v>60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9" t="s">
        <v>61</v>
      </c>
      <c r="B30" s="7" t="s">
        <v>23</v>
      </c>
      <c r="C30" s="10" t="s">
        <v>4</v>
      </c>
      <c r="D30" s="11" t="str">
        <f>HYPERLINK("http://hl7.org/fhir/stu3/datatypes.html#coding","Coding")</f>
        <v>Coding</v>
      </c>
      <c r="E30" s="8" t="s">
        <v>62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9" t="s">
        <v>63</v>
      </c>
      <c r="B31" s="7" t="s">
        <v>14</v>
      </c>
      <c r="C31" s="10" t="s">
        <v>4</v>
      </c>
      <c r="D31" s="11" t="str">
        <f>HYPERLINK("http://hl7.org/fhir/stu3/datatypes.html#uri","Uri")</f>
        <v>Uri</v>
      </c>
      <c r="E31" s="8" t="s">
        <v>28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9" t="s">
        <v>64</v>
      </c>
      <c r="B32" s="7" t="s">
        <v>14</v>
      </c>
      <c r="C32" s="10" t="s">
        <v>4</v>
      </c>
      <c r="D32" s="11" t="str">
        <f>HYPERLINK("http://hl7.org/fhir/stu3/datatypes.html#string","String")</f>
        <v>String</v>
      </c>
      <c r="E32" s="8" t="s">
        <v>30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9" t="s">
        <v>65</v>
      </c>
      <c r="B33" s="7" t="s">
        <v>14</v>
      </c>
      <c r="C33" s="10" t="s">
        <v>4</v>
      </c>
      <c r="D33" s="11" t="str">
        <f>HYPERLINK("http://hl7.org/fhir/stu3/datatypes.html#code","Code")</f>
        <v>Code</v>
      </c>
      <c r="E33" s="8" t="s">
        <v>32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9" t="s">
        <v>66</v>
      </c>
      <c r="B34" s="7" t="s">
        <v>14</v>
      </c>
      <c r="C34" s="10" t="s">
        <v>4</v>
      </c>
      <c r="D34" s="11" t="str">
        <f>HYPERLINK("http://hl7.org/fhir/stu3/datatypes.html#string","String")</f>
        <v>String</v>
      </c>
      <c r="E34" s="8" t="s">
        <v>34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9" t="s">
        <v>67</v>
      </c>
      <c r="B35" s="7" t="s">
        <v>14</v>
      </c>
      <c r="C35" s="10" t="s">
        <v>4</v>
      </c>
      <c r="D35" s="11" t="str">
        <f>HYPERLINK("http://hl7.org/fhir/stu3/datatypes.html#boolean","Boolean")</f>
        <v>Boolean</v>
      </c>
      <c r="E35" s="8" t="s">
        <v>36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9" t="s">
        <v>68</v>
      </c>
      <c r="B36" s="7" t="s">
        <v>14</v>
      </c>
      <c r="C36" s="10" t="s">
        <v>4</v>
      </c>
      <c r="D36" s="11" t="str">
        <f>HYPERLINK("http://hl7.org/fhir/stu3/datatypes.html#string","String")</f>
        <v>String</v>
      </c>
      <c r="E36" s="8" t="s">
        <v>69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9" t="s">
        <v>70</v>
      </c>
      <c r="B37" s="7" t="s">
        <v>46</v>
      </c>
      <c r="C37" s="10" t="s">
        <v>4</v>
      </c>
      <c r="D37" s="11" t="str">
        <f>HYPERLINK("http://hl7.org/fhir/stu3/datatypes.html#uri","Uri")</f>
        <v>Uri</v>
      </c>
      <c r="E37" s="8" t="s">
        <v>71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9" t="s">
        <v>72</v>
      </c>
      <c r="B38" s="7" t="s">
        <v>46</v>
      </c>
      <c r="C38" s="10" t="s">
        <v>4</v>
      </c>
      <c r="D38" s="11" t="str">
        <f>HYPERLINK("http://hl7.org/fhir/stu3/datatypes.html#string","String")</f>
        <v>String</v>
      </c>
      <c r="E38" s="8" t="s">
        <v>73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9" t="s">
        <v>74</v>
      </c>
      <c r="B39" s="7" t="s">
        <v>14</v>
      </c>
      <c r="C39" s="10" t="s">
        <v>4</v>
      </c>
      <c r="D39" s="11" t="str">
        <f>HYPERLINK("http://hl7.org/fhir/stu3/datatypes.html#period","Period")</f>
        <v>Period</v>
      </c>
      <c r="E39" s="8" t="s">
        <v>75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9" t="s">
        <v>76</v>
      </c>
      <c r="B40" s="7" t="s">
        <v>14</v>
      </c>
      <c r="C40" s="10" t="s">
        <v>4</v>
      </c>
      <c r="D40" s="11" t="str">
        <f t="shared" ref="D40:D41" si="1">HYPERLINK("http://hl7.org/fhir/stu3/datatypes.html#datetime","dateTime")</f>
        <v>dateTime</v>
      </c>
      <c r="E40" s="8" t="s">
        <v>77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9" t="s">
        <v>78</v>
      </c>
      <c r="B41" s="7" t="s">
        <v>14</v>
      </c>
      <c r="C41" s="10" t="s">
        <v>4</v>
      </c>
      <c r="D41" s="11" t="str">
        <f t="shared" si="1"/>
        <v>dateTime</v>
      </c>
      <c r="E41" s="8" t="s">
        <v>79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9" t="s">
        <v>80</v>
      </c>
      <c r="B42" s="7" t="s">
        <v>14</v>
      </c>
      <c r="C42" s="10" t="s">
        <v>4</v>
      </c>
      <c r="D42" s="14" t="str">
        <f>HYPERLINK("http://hl7.org/fhir/stu3/references.html","Reference")</f>
        <v>Reference</v>
      </c>
      <c r="E42" s="8" t="s">
        <v>81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9"/>
      <c r="B43" s="7"/>
      <c r="C43" s="10" t="s">
        <v>4</v>
      </c>
      <c r="D43" s="15" t="str">
        <f>HYPERLINK("https://fhir.hl7.org.uk/STU3/StructureDefinition/CareConnect-Organization-1","CareConnect-Organization-1")</f>
        <v>CareConnect-Organization-1</v>
      </c>
      <c r="E43" s="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9" t="s">
        <v>82</v>
      </c>
      <c r="B44" s="7" t="s">
        <v>14</v>
      </c>
      <c r="C44" s="10" t="s">
        <v>4</v>
      </c>
      <c r="D44" s="11" t="str">
        <f>HYPERLINK("http://hl7.org/fhir/stu3/datatypes.html#string","String")</f>
        <v>String</v>
      </c>
      <c r="E44" s="8" t="s">
        <v>83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9" t="s">
        <v>84</v>
      </c>
      <c r="B45" s="7" t="s">
        <v>14</v>
      </c>
      <c r="C45" s="10" t="s">
        <v>4</v>
      </c>
      <c r="D45" s="11" t="str">
        <f>HYPERLINK("http://hl7.org/fhir/stu3/datatypes.html#identifier","Identifier")</f>
        <v>Identifier</v>
      </c>
      <c r="E45" s="8" t="s">
        <v>85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9" t="s">
        <v>33</v>
      </c>
      <c r="B46" s="7" t="s">
        <v>14</v>
      </c>
      <c r="C46" s="10" t="s">
        <v>4</v>
      </c>
      <c r="D46" s="11" t="str">
        <f>HYPERLINK("http://hl7.org/fhir/stu3/datatypes.html#string","String")</f>
        <v>String</v>
      </c>
      <c r="E46" s="8" t="s">
        <v>86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9" t="s">
        <v>87</v>
      </c>
      <c r="B47" s="7" t="s">
        <v>14</v>
      </c>
      <c r="C47" s="10" t="s">
        <v>4</v>
      </c>
      <c r="D47" s="11" t="str">
        <f>HYPERLINK("http://hl7.org/fhir/stu3/datatypes.html#boolean","Boolean")</f>
        <v>Boolean</v>
      </c>
      <c r="E47" s="8" t="s">
        <v>88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9" t="s">
        <v>89</v>
      </c>
      <c r="B48" s="7" t="s">
        <v>14</v>
      </c>
      <c r="C48" s="10" t="s">
        <v>4</v>
      </c>
      <c r="D48" s="11" t="str">
        <f>HYPERLINK("http://hl7.org/fhir/stu3/datatypes.html#period","Period")</f>
        <v>Period</v>
      </c>
      <c r="E48" s="8" t="s">
        <v>90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9" t="s">
        <v>91</v>
      </c>
      <c r="B49" s="7" t="s">
        <v>14</v>
      </c>
      <c r="C49" s="10" t="s">
        <v>4</v>
      </c>
      <c r="D49" s="11" t="str">
        <f t="shared" ref="D49:D50" si="2">HYPERLINK("http://hl7.org/fhir/stu3/datatypes.html#datetime","dateTime")</f>
        <v>dateTime</v>
      </c>
      <c r="E49" s="8" t="s">
        <v>77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24.75" customHeight="1">
      <c r="A50" s="9" t="s">
        <v>92</v>
      </c>
      <c r="B50" s="7" t="s">
        <v>14</v>
      </c>
      <c r="C50" s="10" t="s">
        <v>4</v>
      </c>
      <c r="D50" s="11" t="str">
        <f t="shared" si="2"/>
        <v>dateTime</v>
      </c>
      <c r="E50" s="8" t="s">
        <v>79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26.25" customHeight="1">
      <c r="A51" s="9" t="s">
        <v>93</v>
      </c>
      <c r="B51" s="7" t="s">
        <v>14</v>
      </c>
      <c r="C51" s="10" t="s">
        <v>2</v>
      </c>
      <c r="D51" s="14" t="str">
        <f>HYPERLINK("http://hl7.org/fhir/stu3/references.html","Reference")</f>
        <v>Reference</v>
      </c>
      <c r="E51" s="8" t="s">
        <v>94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30.0" customHeight="1">
      <c r="A52" s="9"/>
      <c r="B52" s="7"/>
      <c r="C52" s="10" t="s">
        <v>2</v>
      </c>
      <c r="D52" s="15" t="str">
        <f>HYPERLINK("https://fhir.hl7.org.uk/STU3/StructureDefinition/CareConnect-Practitioner-1","CareConnect-Practitioner-1")</f>
        <v>CareConnect-Practitioner-1</v>
      </c>
      <c r="E52" s="12" t="s">
        <v>95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9" t="s">
        <v>96</v>
      </c>
      <c r="B53" s="7" t="s">
        <v>14</v>
      </c>
      <c r="C53" s="10" t="s">
        <v>2</v>
      </c>
      <c r="D53" s="11" t="str">
        <f>HYPERLINK("http://hl7.org/fhir/stu3/datatypes.html#string","String")</f>
        <v>String</v>
      </c>
      <c r="E53" s="8" t="s">
        <v>83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9" t="s">
        <v>97</v>
      </c>
      <c r="B54" s="7" t="s">
        <v>14</v>
      </c>
      <c r="C54" s="10" t="s">
        <v>4</v>
      </c>
      <c r="D54" s="11" t="str">
        <f>HYPERLINK("http://hl7.org/fhir/stu3/datatypes.html#identifier","Identifier")</f>
        <v>Identifier</v>
      </c>
      <c r="E54" s="8" t="s">
        <v>85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9" t="s">
        <v>98</v>
      </c>
      <c r="B55" s="7" t="s">
        <v>14</v>
      </c>
      <c r="C55" s="10" t="s">
        <v>4</v>
      </c>
      <c r="D55" s="11" t="str">
        <f>HYPERLINK("http://hl7.org/fhir/stu3/datatypes.html#string","String")</f>
        <v>String</v>
      </c>
      <c r="E55" s="8" t="s">
        <v>86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9" t="s">
        <v>99</v>
      </c>
      <c r="B56" s="7" t="s">
        <v>14</v>
      </c>
      <c r="C56" s="10" t="s">
        <v>4</v>
      </c>
      <c r="D56" s="14" t="str">
        <f>HYPERLINK("http://hl7.org/fhir/stu3/references.html","Reference")</f>
        <v>Reference</v>
      </c>
      <c r="E56" s="8" t="s">
        <v>100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9"/>
      <c r="B57" s="7"/>
      <c r="C57" s="10" t="s">
        <v>4</v>
      </c>
      <c r="D57" s="15" t="str">
        <f>HYPERLINK("https://fhir.hl7.org.uk/STU3/StructureDefinition/CareConnect-Organization-1","CareConnect-Organization-1")</f>
        <v>CareConnect-Organization-1</v>
      </c>
      <c r="E57" s="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9" t="s">
        <v>96</v>
      </c>
      <c r="B58" s="7" t="s">
        <v>14</v>
      </c>
      <c r="C58" s="10" t="s">
        <v>4</v>
      </c>
      <c r="D58" s="11" t="str">
        <f>HYPERLINK("http://hl7.org/fhir/stu3/datatypes.html#string","String")</f>
        <v>String</v>
      </c>
      <c r="E58" s="8" t="s">
        <v>83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9" t="s">
        <v>97</v>
      </c>
      <c r="B59" s="7" t="s">
        <v>14</v>
      </c>
      <c r="C59" s="10" t="s">
        <v>4</v>
      </c>
      <c r="D59" s="11" t="str">
        <f>HYPERLINK("http://hl7.org/fhir/stu3/datatypes.html#identifier","Identifier")</f>
        <v>Identifier</v>
      </c>
      <c r="E59" s="8" t="s">
        <v>85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9" t="s">
        <v>98</v>
      </c>
      <c r="B60" s="7" t="s">
        <v>14</v>
      </c>
      <c r="C60" s="10" t="s">
        <v>4</v>
      </c>
      <c r="D60" s="11" t="str">
        <f>HYPERLINK("http://hl7.org/fhir/stu3/datatypes.html#string","String")</f>
        <v>String</v>
      </c>
      <c r="E60" s="8" t="s">
        <v>86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9" t="s">
        <v>101</v>
      </c>
      <c r="B61" s="7" t="s">
        <v>23</v>
      </c>
      <c r="C61" s="10" t="s">
        <v>2</v>
      </c>
      <c r="D61" s="11" t="str">
        <f t="shared" ref="D61:D62" si="3">HYPERLINK("http://hl7.org/fhir/stu3/datatypes.html#codeableconcept","CodeableConcept")</f>
        <v>CodeableConcept</v>
      </c>
      <c r="E61" s="8" t="s">
        <v>102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41.25" customHeight="1">
      <c r="A62" s="9" t="s">
        <v>103</v>
      </c>
      <c r="B62" s="7" t="s">
        <v>14</v>
      </c>
      <c r="C62" s="10" t="s">
        <v>2</v>
      </c>
      <c r="D62" s="11" t="str">
        <f t="shared" si="3"/>
        <v>CodeableConcept</v>
      </c>
      <c r="E62" s="8" t="s">
        <v>104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9" t="s">
        <v>105</v>
      </c>
      <c r="B63" s="7" t="s">
        <v>46</v>
      </c>
      <c r="C63" s="10" t="s">
        <v>1</v>
      </c>
      <c r="D63" s="11" t="str">
        <f>HYPERLINK("http://hl7.org/fhir/stu3/datatypes.html#coding","Coding")</f>
        <v>Coding</v>
      </c>
      <c r="E63" s="8" t="s">
        <v>62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9" t="s">
        <v>27</v>
      </c>
      <c r="B64" s="7" t="s">
        <v>46</v>
      </c>
      <c r="C64" s="10" t="s">
        <v>1</v>
      </c>
      <c r="D64" s="11" t="str">
        <f>HYPERLINK("http://hl7.org/fhir/stu3/datatypes.html#uri","Uri")</f>
        <v>Uri</v>
      </c>
      <c r="E64" s="8" t="s">
        <v>106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9" t="s">
        <v>29</v>
      </c>
      <c r="B65" s="7" t="s">
        <v>14</v>
      </c>
      <c r="C65" s="10" t="s">
        <v>4</v>
      </c>
      <c r="D65" s="11" t="str">
        <f>HYPERLINK("http://hl7.org/fhir/stu3/datatypes.html#string","String")</f>
        <v>String</v>
      </c>
      <c r="E65" s="8" t="s">
        <v>30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9" t="s">
        <v>31</v>
      </c>
      <c r="B66" s="7" t="s">
        <v>46</v>
      </c>
      <c r="C66" s="10" t="s">
        <v>1</v>
      </c>
      <c r="D66" s="11" t="str">
        <f>HYPERLINK("http://hl7.org/fhir/stu3/datatypes.html#code","Code")</f>
        <v>Code</v>
      </c>
      <c r="E66" s="12" t="s">
        <v>107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9" t="s">
        <v>33</v>
      </c>
      <c r="B67" s="7" t="s">
        <v>46</v>
      </c>
      <c r="C67" s="10" t="s">
        <v>1</v>
      </c>
      <c r="D67" s="11" t="str">
        <f>HYPERLINK("http://hl7.org/fhir/stu3/datatypes.html#string","String")</f>
        <v>String</v>
      </c>
      <c r="E67" s="12" t="s">
        <v>108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9" t="s">
        <v>35</v>
      </c>
      <c r="B68" s="7" t="s">
        <v>14</v>
      </c>
      <c r="C68" s="10" t="s">
        <v>4</v>
      </c>
      <c r="D68" s="11" t="str">
        <f>HYPERLINK("http://hl7.org/fhir/stu3/datatypes.html#boolean","Boolean")</f>
        <v>Boolean</v>
      </c>
      <c r="E68" s="8" t="s">
        <v>36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9" t="s">
        <v>109</v>
      </c>
      <c r="B69" s="7" t="s">
        <v>14</v>
      </c>
      <c r="C69" s="10" t="s">
        <v>4</v>
      </c>
      <c r="D69" s="11" t="str">
        <f>HYPERLINK("http://hl7.org/fhir/stu3/datatypes.html#string","String")</f>
        <v>String</v>
      </c>
      <c r="E69" s="8" t="s">
        <v>69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9" t="s">
        <v>110</v>
      </c>
      <c r="B70" s="7" t="s">
        <v>23</v>
      </c>
      <c r="C70" s="10" t="s">
        <v>4</v>
      </c>
      <c r="D70" s="11" t="str">
        <f>HYPERLINK("http://hl7.org/fhir/stu3/datatypes.html#codeableconcept","CodeableConcept")</f>
        <v>CodeableConcept</v>
      </c>
      <c r="E70" s="8" t="s">
        <v>111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9" t="s">
        <v>105</v>
      </c>
      <c r="B71" s="7" t="s">
        <v>23</v>
      </c>
      <c r="C71" s="10" t="s">
        <v>4</v>
      </c>
      <c r="D71" s="11" t="str">
        <f>HYPERLINK("http://hl7.org/fhir/stu3/datatypes.html#coding","Coding")</f>
        <v>Coding</v>
      </c>
      <c r="E71" s="8" t="s">
        <v>62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9" t="s">
        <v>27</v>
      </c>
      <c r="B72" s="7" t="s">
        <v>14</v>
      </c>
      <c r="C72" s="10" t="s">
        <v>4</v>
      </c>
      <c r="D72" s="11" t="str">
        <f>HYPERLINK("http://hl7.org/fhir/stu3/datatypes.html#uri","Uri")</f>
        <v>Uri</v>
      </c>
      <c r="E72" s="8" t="s">
        <v>28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9" t="s">
        <v>29</v>
      </c>
      <c r="B73" s="7" t="s">
        <v>14</v>
      </c>
      <c r="C73" s="10" t="s">
        <v>4</v>
      </c>
      <c r="D73" s="11" t="str">
        <f>HYPERLINK("http://hl7.org/fhir/stu3/datatypes.html#string","String")</f>
        <v>String</v>
      </c>
      <c r="E73" s="8" t="s">
        <v>30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9" t="s">
        <v>31</v>
      </c>
      <c r="B74" s="7" t="s">
        <v>14</v>
      </c>
      <c r="C74" s="10" t="s">
        <v>4</v>
      </c>
      <c r="D74" s="11" t="str">
        <f>HYPERLINK("http://hl7.org/fhir/stu3/datatypes.html#code","Code")</f>
        <v>Code</v>
      </c>
      <c r="E74" s="8" t="s">
        <v>32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9" t="s">
        <v>33</v>
      </c>
      <c r="B75" s="7" t="s">
        <v>14</v>
      </c>
      <c r="C75" s="10" t="s">
        <v>4</v>
      </c>
      <c r="D75" s="11" t="str">
        <f>HYPERLINK("http://hl7.org/fhir/stu3/datatypes.html#string","String")</f>
        <v>String</v>
      </c>
      <c r="E75" s="8" t="s">
        <v>34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9" t="s">
        <v>35</v>
      </c>
      <c r="B76" s="7" t="s">
        <v>14</v>
      </c>
      <c r="C76" s="10" t="s">
        <v>4</v>
      </c>
      <c r="D76" s="11" t="str">
        <f>HYPERLINK("http://hl7.org/fhir/stu3/datatypes.html#boolean","Boolean")</f>
        <v>Boolean</v>
      </c>
      <c r="E76" s="8" t="s">
        <v>36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9" t="s">
        <v>109</v>
      </c>
      <c r="B77" s="7" t="s">
        <v>14</v>
      </c>
      <c r="C77" s="10" t="s">
        <v>4</v>
      </c>
      <c r="D77" s="11" t="str">
        <f>HYPERLINK("http://hl7.org/fhir/stu3/datatypes.html#string","String")</f>
        <v>String</v>
      </c>
      <c r="E77" s="8" t="s">
        <v>69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9" t="s">
        <v>112</v>
      </c>
      <c r="B78" s="7" t="s">
        <v>23</v>
      </c>
      <c r="C78" s="10" t="s">
        <v>4</v>
      </c>
      <c r="D78" s="14" t="str">
        <f>HYPERLINK("http://hl7.org/fhir/stu3/references.html","Reference")</f>
        <v>Reference</v>
      </c>
      <c r="E78" s="8" t="s">
        <v>113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9"/>
      <c r="B79" s="7"/>
      <c r="C79" s="10" t="s">
        <v>4</v>
      </c>
      <c r="D79" s="16" t="str">
        <f>HYPERLINK("https://fhir.hl7.org.uk/STU3/StructureDefinition/CareConnect-Location-1","CareConnect-Location-1")</f>
        <v>CareConnect-Location-1</v>
      </c>
      <c r="E79" s="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9" t="s">
        <v>96</v>
      </c>
      <c r="B80" s="7" t="s">
        <v>14</v>
      </c>
      <c r="C80" s="10" t="s">
        <v>4</v>
      </c>
      <c r="D80" s="11" t="str">
        <f>HYPERLINK("http://hl7.org/fhir/stu3/datatypes.html#string","String")</f>
        <v>String</v>
      </c>
      <c r="E80" s="8" t="s">
        <v>83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9" t="s">
        <v>97</v>
      </c>
      <c r="B81" s="7" t="s">
        <v>14</v>
      </c>
      <c r="C81" s="10" t="s">
        <v>4</v>
      </c>
      <c r="D81" s="11" t="str">
        <f>HYPERLINK("http://hl7.org/fhir/stu3/datatypes.html#identifier","Identifier")</f>
        <v>Identifier</v>
      </c>
      <c r="E81" s="8" t="s">
        <v>85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9" t="s">
        <v>98</v>
      </c>
      <c r="B82" s="7" t="s">
        <v>14</v>
      </c>
      <c r="C82" s="10" t="s">
        <v>4</v>
      </c>
      <c r="D82" s="11" t="str">
        <f>HYPERLINK("http://hl7.org/fhir/stu3/datatypes.html#string","String")</f>
        <v>String</v>
      </c>
      <c r="E82" s="8" t="s">
        <v>86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9" t="s">
        <v>114</v>
      </c>
      <c r="B83" s="7" t="s">
        <v>23</v>
      </c>
      <c r="C83" s="10" t="s">
        <v>4</v>
      </c>
      <c r="D83" s="14" t="str">
        <f>HYPERLINK("http://hl7.org/fhir/stu3/references.html","Reference")</f>
        <v>Reference</v>
      </c>
      <c r="E83" s="8" t="s">
        <v>115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9"/>
      <c r="B84" s="7"/>
      <c r="C84" s="10" t="s">
        <v>4</v>
      </c>
      <c r="D84" s="11" t="str">
        <f>HYPERLINK("http://hl7.org/fhir/stu3/StructureDefinition/HealthcareService","HealthcareService")</f>
        <v>HealthcareService</v>
      </c>
      <c r="E84" s="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9" t="s">
        <v>96</v>
      </c>
      <c r="B85" s="7" t="s">
        <v>14</v>
      </c>
      <c r="C85" s="10" t="s">
        <v>4</v>
      </c>
      <c r="D85" s="11" t="str">
        <f>HYPERLINK("http://hl7.org/fhir/stu3/datatypes.html#string","String")</f>
        <v>String</v>
      </c>
      <c r="E85" s="8" t="s">
        <v>83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9" t="s">
        <v>97</v>
      </c>
      <c r="B86" s="7" t="s">
        <v>14</v>
      </c>
      <c r="C86" s="10" t="s">
        <v>4</v>
      </c>
      <c r="D86" s="11" t="str">
        <f>HYPERLINK("http://hl7.org/fhir/stu3/datatypes.html#identifier","Identifier")</f>
        <v>Identifier</v>
      </c>
      <c r="E86" s="8" t="s">
        <v>85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9" t="s">
        <v>98</v>
      </c>
      <c r="B87" s="7" t="s">
        <v>14</v>
      </c>
      <c r="C87" s="10" t="s">
        <v>4</v>
      </c>
      <c r="D87" s="11" t="str">
        <f>HYPERLINK("http://hl7.org/fhir/stu3/datatypes.html#string","String")</f>
        <v>String</v>
      </c>
      <c r="E87" s="8" t="s">
        <v>86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9" t="s">
        <v>116</v>
      </c>
      <c r="B88" s="7" t="s">
        <v>23</v>
      </c>
      <c r="C88" s="10" t="s">
        <v>4</v>
      </c>
      <c r="D88" s="11" t="str">
        <f>HYPERLINK("http://hl7.org/fhir/stu3/datatypes.html#contactpoint","ContactPoint")</f>
        <v>ContactPoint</v>
      </c>
      <c r="E88" s="8" t="s">
        <v>117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9" t="s">
        <v>70</v>
      </c>
      <c r="B89" s="7" t="s">
        <v>14</v>
      </c>
      <c r="C89" s="10" t="s">
        <v>4</v>
      </c>
      <c r="D89" s="11" t="str">
        <f>HYPERLINK("http://hl7.org/fhir/stu3/datatypes.html#code","Code")</f>
        <v>Code</v>
      </c>
      <c r="E89" s="13" t="s">
        <v>118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9" t="s">
        <v>72</v>
      </c>
      <c r="B90" s="7" t="s">
        <v>14</v>
      </c>
      <c r="C90" s="10" t="s">
        <v>4</v>
      </c>
      <c r="D90" s="11" t="str">
        <f>HYPERLINK("http://hl7.org/fhir/stu3/datatypes.html#string","String")</f>
        <v>String</v>
      </c>
      <c r="E90" s="13" t="s">
        <v>119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9" t="s">
        <v>57</v>
      </c>
      <c r="B91" s="7" t="s">
        <v>14</v>
      </c>
      <c r="C91" s="10" t="s">
        <v>4</v>
      </c>
      <c r="D91" s="11" t="str">
        <f>HYPERLINK("http://hl7.org/fhir/stu3/datatypes.html#code","Code")</f>
        <v>Code</v>
      </c>
      <c r="E91" s="13" t="s">
        <v>120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9" t="s">
        <v>121</v>
      </c>
      <c r="B92" s="7" t="s">
        <v>14</v>
      </c>
      <c r="C92" s="10" t="s">
        <v>4</v>
      </c>
      <c r="D92" s="11" t="str">
        <f>HYPERLINK("http://hl7.org/fhir/stu3/datatypes.html#positiveint","positiveInt")</f>
        <v>positiveInt</v>
      </c>
      <c r="E92" s="8" t="s">
        <v>122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9" t="s">
        <v>74</v>
      </c>
      <c r="B93" s="7" t="s">
        <v>14</v>
      </c>
      <c r="C93" s="10" t="s">
        <v>4</v>
      </c>
      <c r="D93" s="11" t="str">
        <f>HYPERLINK("http://hl7.org/fhir/stu3/datatypes.html#period","Period")</f>
        <v>Period</v>
      </c>
      <c r="E93" s="8" t="s">
        <v>123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9" t="s">
        <v>76</v>
      </c>
      <c r="B94" s="7" t="s">
        <v>14</v>
      </c>
      <c r="C94" s="10" t="s">
        <v>4</v>
      </c>
      <c r="D94" s="11" t="str">
        <f t="shared" ref="D94:D95" si="4">HYPERLINK("http://hl7.org/fhir/stu3/datatypes.html#datetime","dateTime")</f>
        <v>dateTime</v>
      </c>
      <c r="E94" s="8" t="s">
        <v>77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9" t="s">
        <v>78</v>
      </c>
      <c r="B95" s="7" t="s">
        <v>14</v>
      </c>
      <c r="C95" s="10" t="s">
        <v>4</v>
      </c>
      <c r="D95" s="11" t="str">
        <f t="shared" si="4"/>
        <v>dateTime</v>
      </c>
      <c r="E95" s="8" t="s">
        <v>79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9" t="s">
        <v>124</v>
      </c>
      <c r="B96" s="7" t="s">
        <v>23</v>
      </c>
      <c r="C96" s="10" t="s">
        <v>4</v>
      </c>
      <c r="D96" s="11" t="str">
        <f>HYPERLINK("http://hl7.org/fhir/stu3/backboneelement.html","BackboneElement")</f>
        <v>BackboneElement</v>
      </c>
      <c r="E96" s="8" t="s">
        <v>125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9" t="s">
        <v>126</v>
      </c>
      <c r="B97" s="7" t="s">
        <v>23</v>
      </c>
      <c r="C97" s="10" t="s">
        <v>4</v>
      </c>
      <c r="D97" s="11" t="str">
        <f>HYPERLINK("http://hl7.org/fhir/stu3/extensibility.html#Extension","Extension")</f>
        <v>Extension</v>
      </c>
      <c r="E97" s="8" t="s">
        <v>127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9" t="s">
        <v>128</v>
      </c>
      <c r="B98" s="7" t="s">
        <v>23</v>
      </c>
      <c r="C98" s="10" t="s">
        <v>4</v>
      </c>
      <c r="D98" s="11" t="str">
        <f>HYPERLINK("http://hl7.org/fhir/stu3/datatypes.html#code","Code")</f>
        <v>Code</v>
      </c>
      <c r="E98" s="17" t="s">
        <v>129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9" t="s">
        <v>130</v>
      </c>
      <c r="B99" s="7" t="s">
        <v>14</v>
      </c>
      <c r="C99" s="10" t="s">
        <v>4</v>
      </c>
      <c r="D99" s="11" t="str">
        <f>HYPERLINK("http://hl7.org/fhir/stu3/datatypes.html#boolean","Boolean")</f>
        <v>Boolean</v>
      </c>
      <c r="E99" s="8" t="s">
        <v>131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9" t="s">
        <v>132</v>
      </c>
      <c r="B100" s="7" t="s">
        <v>14</v>
      </c>
      <c r="C100" s="10" t="s">
        <v>4</v>
      </c>
      <c r="D100" s="11" t="str">
        <f t="shared" ref="D100:D101" si="5">HYPERLINK("http://hl7.org/fhir/stu3/datatypes.html#time","Time")</f>
        <v>Time</v>
      </c>
      <c r="E100" s="8" t="s">
        <v>133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9" t="s">
        <v>134</v>
      </c>
      <c r="B101" s="7" t="s">
        <v>14</v>
      </c>
      <c r="C101" s="10" t="s">
        <v>4</v>
      </c>
      <c r="D101" s="11" t="str">
        <f t="shared" si="5"/>
        <v>Time</v>
      </c>
      <c r="E101" s="8" t="s">
        <v>135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9" t="s">
        <v>136</v>
      </c>
      <c r="B102" s="7" t="s">
        <v>23</v>
      </c>
      <c r="C102" s="10" t="s">
        <v>4</v>
      </c>
      <c r="D102" s="11" t="str">
        <f>HYPERLINK("http://hl7.org/fhir/stu3/backboneelement.html","BackboneElement")</f>
        <v>BackboneElement</v>
      </c>
      <c r="E102" s="8" t="s">
        <v>137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9" t="s">
        <v>126</v>
      </c>
      <c r="B103" s="7" t="s">
        <v>23</v>
      </c>
      <c r="C103" s="10" t="s">
        <v>4</v>
      </c>
      <c r="D103" s="11" t="str">
        <f>HYPERLINK("http://hl7.org/fhir/stu3/extensibility.html#Extension","Extension")</f>
        <v>Extension</v>
      </c>
      <c r="E103" s="8" t="s">
        <v>127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9" t="s">
        <v>138</v>
      </c>
      <c r="B104" s="7" t="s">
        <v>46</v>
      </c>
      <c r="C104" s="10" t="s">
        <v>4</v>
      </c>
      <c r="D104" s="11" t="str">
        <f>HYPERLINK("http://hl7.org/fhir/stu3/datatypes.html#string","String")</f>
        <v>String</v>
      </c>
      <c r="E104" s="8" t="s">
        <v>139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9" t="s">
        <v>140</v>
      </c>
      <c r="B105" s="7" t="s">
        <v>14</v>
      </c>
      <c r="C105" s="10" t="s">
        <v>4</v>
      </c>
      <c r="D105" s="11" t="str">
        <f>HYPERLINK("http://hl7.org/fhir/stu3/datatypes.html#period","Period")</f>
        <v>Period</v>
      </c>
      <c r="E105" s="8" t="s">
        <v>141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9" t="s">
        <v>76</v>
      </c>
      <c r="B106" s="7" t="s">
        <v>14</v>
      </c>
      <c r="C106" s="10" t="s">
        <v>4</v>
      </c>
      <c r="D106" s="11" t="str">
        <f t="shared" ref="D106:D107" si="6">HYPERLINK("http://hl7.org/fhir/stu3/datatypes.html#datetime","dateTime")</f>
        <v>dateTime</v>
      </c>
      <c r="E106" s="8" t="s">
        <v>77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9" t="s">
        <v>78</v>
      </c>
      <c r="B107" s="7" t="s">
        <v>14</v>
      </c>
      <c r="C107" s="10" t="s">
        <v>4</v>
      </c>
      <c r="D107" s="11" t="str">
        <f t="shared" si="6"/>
        <v>dateTime</v>
      </c>
      <c r="E107" s="8" t="s">
        <v>79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9" t="s">
        <v>142</v>
      </c>
      <c r="B108" s="7" t="s">
        <v>14</v>
      </c>
      <c r="C108" s="10" t="s">
        <v>4</v>
      </c>
      <c r="D108" s="11" t="str">
        <f>HYPERLINK("http://hl7.org/fhir/stu3/datatypes.html#string","String")</f>
        <v>String</v>
      </c>
      <c r="E108" s="8" t="s">
        <v>143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9" t="s">
        <v>144</v>
      </c>
      <c r="B109" s="7" t="s">
        <v>23</v>
      </c>
      <c r="C109" s="10" t="s">
        <v>4</v>
      </c>
      <c r="D109" s="14" t="str">
        <f>HYPERLINK("http://hl7.org/fhir/stu3/references.html","Reference")</f>
        <v>Reference</v>
      </c>
      <c r="E109" s="8" t="s">
        <v>145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9"/>
      <c r="B110" s="7"/>
      <c r="C110" s="10" t="s">
        <v>4</v>
      </c>
      <c r="D110" s="11" t="str">
        <f>HYPERLINK("http://hl7.org/fhir/stu3/StructureDefinition/Endpoint","Endpoint")</f>
        <v>Endpoint</v>
      </c>
      <c r="E110" s="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9" t="s">
        <v>96</v>
      </c>
      <c r="B111" s="7" t="s">
        <v>14</v>
      </c>
      <c r="C111" s="10" t="s">
        <v>4</v>
      </c>
      <c r="D111" s="11" t="str">
        <f>HYPERLINK("http://hl7.org/fhir/stu3/datatypes.html#string","String")</f>
        <v>String</v>
      </c>
      <c r="E111" s="8" t="s">
        <v>83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9" t="s">
        <v>97</v>
      </c>
      <c r="B112" s="7" t="s">
        <v>14</v>
      </c>
      <c r="C112" s="10" t="s">
        <v>4</v>
      </c>
      <c r="D112" s="11" t="str">
        <f>HYPERLINK("http://hl7.org/fhir/stu3/datatypes.html#identifier","Identifier")</f>
        <v>Identifier</v>
      </c>
      <c r="E112" s="8" t="s">
        <v>85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12"/>
  <conditionalFormatting sqref="C3:C112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12">
      <formula1>Functions!$A$1:$A$5</formula1>
    </dataValidation>
  </dataValidations>
  <hyperlinks>
    <hyperlink r:id="rId1" location="PractitionerRole" ref="A2"/>
    <hyperlink r:id="rId2" location="code" ref="D2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