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<sst xmlns="http://schemas.openxmlformats.org/spreadsheetml/2006/main" count="997" uniqueCount="224">
  <si>
    <t>Name</t>
  </si>
  <si>
    <t>Select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</si>
  <si>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</si>
  <si>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</si>
  <si>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</si>
  <si>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</si>
  <si>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</si>
  <si>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</si>
  <si>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</si>
  <si>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</si>
  <si>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</si>
  <si>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Optional</t>
  </si>
  <si>
    <t>Logical id of this artifact</t>
  </si>
  <si>
    <t>- meta</t>
  </si>
  <si>
    <t>Mandatory</t>
  </si>
  <si>
    <t>Metadata about the resource
&lt;font color='red'&gt;The value attribute of the profile element MUST contain the value 'https://fhir.nhs.uk/STU3/StructureDefinition/CareConnect-Encounter-1'&lt;/font&gt;</t>
  </si>
  <si>
    <t>- implicitRules</t>
  </si>
  <si>
    <t>Not Used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</si>
  <si>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</si>
  <si>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</si>
  <si>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</si>
  <si>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Required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</si>
  <si>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</si>
  <si>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</si>
  <si>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</si>
  <si>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</si>
  <si>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</si>
  <si>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</si>
  <si>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</si>
  <si>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</si>
  <si>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</si>
  <si>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</si>
  <si>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</si>
  <si>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</si>
  <si>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</si>
  <si>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</si>
  <si>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
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</si>
  <si>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</si>
  <si>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</si>
  <si>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</si>
  <si>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</si>
  <si>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</si>
  <si>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</si>
  <si>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</si>
  <si>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</si>
  <si>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</si>
  <si>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</si>
  <si>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</si>
  <si>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</si>
  <si>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</si>
  <si>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</si>
  <si>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</si>
  <si>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</si>
  <si>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</si>
  <si>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</si>
  <si>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</si>
  <si>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</si>
  <si>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</si>
  <si>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</si>
  <si>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&lt;font color='red'&gt;An identifier for this Vaccination encounter&lt;/font&gt;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</si>
  <si>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</si>
  <si>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</si>
  <si>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</si>
  <si>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</si>
  <si>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</si>
  <si>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</si>
  <si>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</si>
  <si>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</si>
  <si>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</si>
  <si>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</si>
  <si>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</si>
  <si>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</si>
  <si>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</si>
  <si>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</si>
  <si>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</si>
  <si>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
&lt;font color='red'&gt;The status of the Encounter MUST contain the value 'finished'&lt;/font&gt;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</si>
  <si>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</si>
  <si>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</si>
  <si>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</si>
  <si>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</si>
  <si>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</si>
  <si>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planned : arrived : triaged : in-progress : onleave : finished : cancelled +
Binding (required): Current state of the encounter [EncounterStatus](http://hl7.org/fhir/stu3/valueset-encounter-status.html)</t>
  </si>
  <si>
    <t xml:space="preserve">The time that the episode was in the specified status
Constraint (per-1): If present, start SHALL have a lower value than end
&lt;font color='red'&gt;&lt;b&gt;Mapping to Maternity data item ='Date/Time'&lt;/b&gt;&lt;/font&gt; 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</si>
  <si>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</si>
  <si>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</si>
  <si>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</si>
  <si>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</si>
  <si>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</si>
  <si>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</si>
  <si>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</si>
  <si>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</si>
  <si>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</si>
  <si>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</si>
  <si>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</si>
  <si>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</si>
  <si>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</si>
  <si>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</si>
  <si>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</si>
  <si>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 xml:space="preserve">Specific type of encounter
Binding (example): The type of encounter [EncounterType](http://hl7.org/fhir/stu3/valueset-encounter-type.html)
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</si>
  <si>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</si>
  <si>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</si>
  <si>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</si>
  <si>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</si>
  <si>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</si>
  <si>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</si>
  <si>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 xml:space="preserve">Identity of the terminology system
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</si>
  <si>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</si>
  <si>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</si>
  <si>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</si>
  <si>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</si>
  <si>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</si>
  <si>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</si>
  <si>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</si>
  <si>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</si>
  <si>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</si>
  <si>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</si>
  <si>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</si>
  <si>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</si>
  <si>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</si>
  <si>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0..2</t>
  </si>
  <si>
    <t>Role of participant in encounter
Binding (extensible): Role of participant in encounter [ParticipantType](http://hl7.org/fhir/stu3/valueset-encounter-participant-type.html)
&lt;font color='red'&gt;There will be up to two instances of this element, the first carries a reference to the responsible clinical using the Practitioner resource and the second a reference to the person accompanying the patient using the relatedPerson resource&lt;/font&gt;</t>
  </si>
  <si>
    <t>Code defined by a terminology system
&lt;font color='red'&gt;There will be one instance of the coding for each instance of type&lt;/font&gt;</t>
  </si>
  <si>
    <t>Identity of the terminology system
&lt;font color='red'&gt;This MUST contain the value 'http://hl7.org/fhir/ValueSet/encounter-participant-type'&lt;/font&gt;</t>
  </si>
  <si>
    <t xml:space="preserve">Symbol in syntax defined by the system
&lt;font color='red'&gt;The Responsible Clinician will use a code of 'CON'&lt;/font&gt;
&lt;font color='red'&gt;The Person accompanying patient will use a code of 'ESC'&lt;/font&gt; </t>
  </si>
  <si>
    <t xml:space="preserve">&lt;font color='red'&gt;The Responsible Clinician will use a display of 'consultant'&lt;/font&gt;
&lt;font color='red'&gt;The Person accompanying patient will use a code of 'escort'&lt;/font&gt; 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</si>
  <si>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</si>
  <si>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</si>
  <si>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
&lt;font color='red'&gt;This MUST be a reference to either the Practitioner or RelatedPerson resource&lt;/font&gt;</t>
  </si>
  <si>
    <t>&lt;font color='red'&gt;The person accompanying the patient.
This MUST use the RelatedPerson resource. &lt;/font&gt;See [RelatedPerson resource](explore_admission_details.html#mapping-for-admission-details-relatedperson) for information on how to populate the resource.</t>
  </si>
  <si>
    <t>&lt;font color='red'&gt;The responsible clinician for the encounter.
This MUST use the CareConnect Practitioner profile. &lt;/font&gt;See [Practitioner resource](explore_admission_details.html#mapping-for-admission-details-encounter) for information on how to populate the resource.</t>
  </si>
  <si>
    <t xml:space="preserve">Literal reference, Relative, internal or absolute URL
&lt;font color='red'&gt;A reference to the RelatedPerson resource or the Practitioner resource included in the Assessment scales list&lt;/font&gt; 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</si>
  <si>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</si>
  <si>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</si>
  <si>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</si>
  <si>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</si>
  <si>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</si>
  <si>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Starting time with inclusive boundary
&lt;font color='red'&gt;The date and time of admission&lt;/font&gt;
&lt;font color='red'&gt;&lt;b&gt;Mapping to Maternity data item = 'Date and Time of admission'.&lt;/b&gt;&lt;/font&gt;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</si>
  <si>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</si>
  <si>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</si>
  <si>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</si>
  <si>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</si>
  <si>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</si>
  <si>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</si>
  <si>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</si>
  <si>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</si>
  <si>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</si>
  <si>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</si>
  <si>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</si>
  <si>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
&lt;font color='red'&gt;The Assessment scales encounter does not use the preferred value set but uses SNOMED CT concepts instead&lt;/font&gt;</t>
  </si>
  <si>
    <t>Code defined by a terminology system
&lt;font color='red'&gt;A concept from the Care planning health issues simple reference set&lt;/font&gt;
[See here for further information](https://termbrowser.nhs.uk/?perspective=full&amp;conceptId1=999000131000000105&amp;edition=uk-edition&amp;server=https://termbrowser.dataproducts.nhs.uk/sct-browser-api/snomed&amp;langRefset=999001261000000100,999000691000001104)
&lt;font color='red'&gt;Note this reference set MAY be extnded as required by the sending system&lt;/font&gt;</t>
  </si>
  <si>
    <t>Identity of the terminology system
&lt;font color='red'&gt;The value attribute of the profile element MUST contain the value 'http://snomed.info/sct'&lt;/font&gt;</t>
  </si>
  <si>
    <t xml:space="preserve">Symbol in syntax defined by the system
&lt;font color='red'&gt;A SNOMED CT from the Care planning health issues simple reference set as defined above&lt;/font&gt; </t>
  </si>
  <si>
    <t>Representation defined by the system
&lt;font color='red'&gt;The display associated with the SNOMED CT concept. This SHOULD be the preferred term&lt;/font&gt;</t>
  </si>
  <si>
    <t>Plain text representation of the concept
&lt;font color='red'&gt;This MAY be used where a suitable coded concept is not available to the sending system&lt;/font&gt;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</si>
  <si>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</si>
  <si>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</si>
  <si>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</si>
  <si>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</si>
  <si>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</si>
  <si>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</si>
  <si>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</si>
  <si>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</si>
  <si>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</si>
  <si>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</si>
  <si>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</si>
  <si>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</si>
  <si>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</si>
  <si>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&lt;font color='red'&gt;An extension to the Encounter  resource&lt;/font&gt;
See [Admission method extension](explore_admission_details.html#mapping-for-admission-details-admission-method-extension) for information on how to populate this extension to the resource.
&lt;font color='red'&gt;&lt;b&gt;Mapping to Maternity data item = 'Reason for Admission'.&lt;/b&gt;&lt;/font&gt; 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</si>
  <si>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</si>
  <si>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</si>
  <si>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</si>
  <si>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</si>
  <si>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</si>
  <si>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</si>
  <si>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</si>
  <si>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</si>
  <si>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</si>
  <si>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</si>
  <si>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</si>
  <si>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</si>
  <si>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</si>
  <si>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</si>
  <si>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</si>
  <si>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</si>
  <si>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</si>
  <si>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</si>
  <si>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</si>
  <si>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</si>
  <si>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</si>
  <si>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</si>
  <si>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</si>
  <si>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</si>
  <si>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</si>
  <si>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</si>
  <si>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
&lt;font color='red'&gt;&lt;b&gt;Maternity Data set mapping = 'Source of Admission'&lt;/b&gt;&lt;/font&gt;</t>
  </si>
  <si>
    <t>Symbol in syntax defined by the system
&lt;font color='red'&gt;This MUST contain the value 'https://fhir.hl7.org.uk/STU3/ValueSet/CareConnect-SourceOfAdmission-1'&lt;/font&gt;</t>
  </si>
  <si>
    <t xml:space="preserve">Representation defined by the system
&lt;font color='red'&gt;This MUST contain a code from the stated ValueSet&lt;/font&gt; </t>
  </si>
  <si>
    <t xml:space="preserve">Plain text representation of the concept
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</si>
  <si>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</si>
  <si>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</si>
  <si>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</si>
  <si>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</si>
  <si>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</si>
  <si>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</si>
  <si>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</si>
  <si>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</si>
  <si>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</si>
  <si>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</si>
  <si>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</si>
  <si>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</si>
  <si>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</si>
  <si>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</si>
  <si>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</si>
  <si>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</si>
  <si>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</si>
  <si>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
&lt;font color='red'&gt;The site code of the location where teh vaccination was administered.&lt;/font&gt;</t>
  </si>
  <si>
    <t>"&lt;font color='red'&gt;The location
This MUST use the CareConnect Location profile. &lt;/font&gt;See [Location resource](explore_assessment_scales.html#mapping-for-assessment-scales-location) for information on how to populate the resource."</t>
  </si>
  <si>
    <t xml:space="preserve">Literal reference, Relative, internal or absolute URL
&lt;font color='red'&gt;A reference to the Location resource included in the Vaccination list&lt;/font&gt; 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</si>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</sst>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/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sz val="12.0"/>
      <color rgb="FF333333"/>
      <name val="Helvetica Neue"/>
    </font>
    <font>
      <color rgb="FF474747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Font="1"/>
    <xf borderId="0" fillId="0" fontId="5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2" fontId="13" numFmtId="0" xfId="0" applyAlignment="1" applyFont="1">
      <alignment horizontal="left"/>
    </xf>
    <xf borderId="0" fillId="2" fontId="14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1" t="s">
        <v>0</v>
      </c>
      <c r="B1" s="1" t="s">
        <v>2</v>
      </c>
      <c r="C1" s="2" t="s">
        <v>3</v>
      </c>
      <c r="D1" s="1" t="s">
        <v>4</v>
      </c>
      <c r="E1" s="2" t="s">
        <v>5</v>
      </c>
    </row>
    <row r="2" ht="15.75" customHeight="1">
      <c r="A2" s="3" t="s">
        <v>6</v>
      </c>
      <c r="B2" s="4" t="s">
        <v>7</v>
      </c>
      <c r="C2" s="4"/>
      <c r="D2" s="4"/>
      <c r="E2" s="5" t="s">
        <v>8</v>
      </c>
    </row>
    <row r="3" ht="15.75" customHeight="1">
      <c r="A3" s="6" t="s">
        <v>9</v>
      </c>
      <c r="B3" s="4" t="s">
        <v>10</v>
      </c>
      <c r="C3" s="7" t="s">
        <v>11</v>
      </c>
      <c r="D3" s="8" t="str">
        <f>HYPERLINK("http://hl7.org/fhir/stu3/datatypes.html#id","Id")</f>
        <v>Id</v>
      </c>
      <c r="E3" s="5" t="s">
        <v>12</v>
      </c>
    </row>
    <row r="4" ht="15.75" customHeight="1">
      <c r="A4" s="6" t="s">
        <v>13</v>
      </c>
      <c r="B4" s="4" t="s">
        <v>10</v>
      </c>
      <c r="C4" s="7" t="s">
        <v>14</v>
      </c>
      <c r="D4" s="8" t="str">
        <f>HYPERLINK("http://hl7.org/fhir/stu3/resource.html#Meta","Meta")</f>
        <v>Meta</v>
      </c>
      <c r="E4" s="5" t="s">
        <v>15</v>
      </c>
    </row>
    <row r="5" ht="15.75" customHeight="1">
      <c r="A5" s="6" t="s">
        <v>16</v>
      </c>
      <c r="B5" s="4" t="s">
        <v>10</v>
      </c>
      <c r="C5" s="7" t="s">
        <v>17</v>
      </c>
      <c r="D5" s="8" t="str">
        <f>HYPERLINK("http://hl7.org/fhir/stu3/datatypes.html#uri","Uri")</f>
        <v>Uri</v>
      </c>
      <c r="E5" s="5" t="s">
        <v>18</v>
      </c>
    </row>
    <row r="6" ht="15.75" customHeight="1">
      <c r="A6" s="6" t="s">
        <v>19</v>
      </c>
      <c r="B6" s="4" t="s">
        <v>10</v>
      </c>
      <c r="C6" s="7" t="s">
        <v>17</v>
      </c>
      <c r="D6" s="8" t="str">
        <f>HYPERLINK("http://hl7.org/fhir/stu3/datatypes.html#code","Code")</f>
        <v>Code</v>
      </c>
      <c r="E6" s="10" t="s">
        <v>20</v>
      </c>
    </row>
    <row r="7" ht="15.75" customHeight="1">
      <c r="A7" s="6" t="s">
        <v>22</v>
      </c>
      <c r="B7" s="4" t="s">
        <v>10</v>
      </c>
      <c r="C7" s="7" t="s">
        <v>17</v>
      </c>
      <c r="D7" s="8" t="str">
        <f>HYPERLINK("http://hl7.org/fhir/stu3/narrative.html#Narrative","Narrative")</f>
        <v>Narrative</v>
      </c>
      <c r="E7" s="5" t="s">
        <v>23</v>
      </c>
    </row>
    <row r="8" ht="15.75" customHeight="1">
      <c r="A8" s="6" t="s">
        <v>24</v>
      </c>
      <c r="B8" s="4" t="s">
        <v>25</v>
      </c>
      <c r="C8" s="7" t="s">
        <v>17</v>
      </c>
      <c r="D8" s="8" t="str">
        <f>HYPERLINK("http://hl7.org/fhir/stu3/resource.html","Resource")</f>
        <v>Resource</v>
      </c>
      <c r="E8" s="5" t="s">
        <v>26</v>
      </c>
    </row>
    <row r="9" ht="15.75" customHeight="1">
      <c r="A9" s="6" t="s">
        <v>27</v>
      </c>
      <c r="B9" s="4" t="s">
        <v>10</v>
      </c>
      <c r="C9" s="7" t="s">
        <v>17</v>
      </c>
      <c r="D9" s="11" t="str">
        <f>HYPERLINK("https://fhir.hl7.org.uk/STU3/StructureDefinition/Extension-CareConnect-EncounterTransport-1","Extension-CareConnect-EncounterTransport-1")</f>
        <v>Extension-CareConnect-EncounterTransport-1</v>
      </c>
      <c r="E9" s="12" t="s">
        <v>28</v>
      </c>
    </row>
    <row r="10" ht="15.75" customHeight="1">
      <c r="A10" s="6" t="s">
        <v>29</v>
      </c>
      <c r="B10" s="4" t="s">
        <v>10</v>
      </c>
      <c r="C10" s="7" t="s">
        <v>17</v>
      </c>
      <c r="D10" s="11" t="str">
        <f>HYPERLINK("https://fhir.hl7.org.uk/STU3/StructureDefinition/Extension-CareConnect-OutcomeOfAttendance-1","Extension-CareConnect-OutcomeOfAttendance-1")</f>
        <v>Extension-CareConnect-OutcomeOfAttendance-1</v>
      </c>
      <c r="E10" s="12" t="s">
        <v>30</v>
      </c>
    </row>
    <row r="11" ht="15.75" customHeight="1">
      <c r="A11" s="6" t="s">
        <v>31</v>
      </c>
      <c r="B11" s="4" t="s">
        <v>10</v>
      </c>
      <c r="C11" s="7" t="s">
        <v>17</v>
      </c>
      <c r="D11" s="11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2" t="s">
        <v>32</v>
      </c>
    </row>
    <row r="12" ht="15.75" customHeight="1">
      <c r="A12" s="6" t="s">
        <v>33</v>
      </c>
      <c r="B12" s="4" t="s">
        <v>25</v>
      </c>
      <c r="C12" s="7" t="s">
        <v>17</v>
      </c>
      <c r="D12" s="8" t="str">
        <f>HYPERLINK("http://hl7.org/fhir/stu3/extensibility.html#Extension","Extension")</f>
        <v>Extension</v>
      </c>
      <c r="E12" s="5" t="s">
        <v>34</v>
      </c>
    </row>
    <row r="13" ht="15.75" customHeight="1">
      <c r="A13" s="6" t="s">
        <v>35</v>
      </c>
      <c r="B13" s="4" t="s">
        <v>25</v>
      </c>
      <c r="C13" s="7" t="s">
        <v>21</v>
      </c>
      <c r="D13" s="8" t="str">
        <f>HYPERLINK("http://hl7.org/fhir/stu3/datatypes.html#identifier","Identifier")</f>
        <v>Identifier</v>
      </c>
      <c r="E13" s="5" t="s">
        <v>36</v>
      </c>
    </row>
    <row r="14" ht="15.75" customHeight="1">
      <c r="A14" s="6" t="s">
        <v>37</v>
      </c>
      <c r="B14" s="4" t="s">
        <v>10</v>
      </c>
      <c r="C14" s="7" t="s">
        <v>17</v>
      </c>
      <c r="D14" s="8" t="str">
        <f>HYPERLINK("http://hl7.org/fhir/stu3/datatypes.html#code","Code")</f>
        <v>Code</v>
      </c>
      <c r="E14" s="10" t="s">
        <v>38</v>
      </c>
    </row>
    <row r="15" ht="15.75" customHeight="1">
      <c r="A15" s="6" t="s">
        <v>39</v>
      </c>
      <c r="B15" s="4" t="s">
        <v>10</v>
      </c>
      <c r="C15" s="7" t="s">
        <v>17</v>
      </c>
      <c r="D15" s="8" t="str">
        <f>HYPERLINK("http://hl7.org/fhir/stu3/datatypes.html#codeableconcept","CodeableConcept")</f>
        <v>CodeableConcept</v>
      </c>
      <c r="E15" s="10" t="s">
        <v>40</v>
      </c>
    </row>
    <row r="16" ht="15.75" customHeight="1">
      <c r="A16" s="6" t="s">
        <v>41</v>
      </c>
      <c r="B16" s="4" t="s">
        <v>25</v>
      </c>
      <c r="C16" s="7" t="s">
        <v>17</v>
      </c>
      <c r="D16" s="8" t="str">
        <f>HYPERLINK("http://hl7.org/fhir/stu3/datatypes.html#coding","Coding")</f>
        <v>Coding</v>
      </c>
      <c r="E16" s="5" t="s">
        <v>42</v>
      </c>
    </row>
    <row r="17" ht="15.75" customHeight="1">
      <c r="A17" s="6" t="s">
        <v>43</v>
      </c>
      <c r="B17" s="4" t="s">
        <v>10</v>
      </c>
      <c r="C17" s="7" t="s">
        <v>17</v>
      </c>
      <c r="D17" s="8" t="str">
        <f>HYPERLINK("http://hl7.org/fhir/stu3/datatypes.html#uri","Uri")</f>
        <v>Uri</v>
      </c>
      <c r="E17" s="5" t="s">
        <v>44</v>
      </c>
    </row>
    <row r="18" ht="15.75" customHeight="1">
      <c r="A18" s="6" t="s">
        <v>45</v>
      </c>
      <c r="B18" s="4" t="s">
        <v>10</v>
      </c>
      <c r="C18" s="7" t="s">
        <v>17</v>
      </c>
      <c r="D18" s="8" t="str">
        <f>HYPERLINK("http://hl7.org/fhir/stu3/datatypes.html#string","String")</f>
        <v>String</v>
      </c>
      <c r="E18" s="5" t="s">
        <v>46</v>
      </c>
    </row>
    <row r="19" ht="15.75" customHeight="1">
      <c r="A19" s="6" t="s">
        <v>47</v>
      </c>
      <c r="B19" s="4" t="s">
        <v>10</v>
      </c>
      <c r="C19" s="7" t="s">
        <v>17</v>
      </c>
      <c r="D19" s="8" t="str">
        <f>HYPERLINK("http://hl7.org/fhir/stu3/datatypes.html#code","Code")</f>
        <v>Code</v>
      </c>
      <c r="E19" s="5" t="s">
        <v>48</v>
      </c>
    </row>
    <row r="20" ht="15.75" customHeight="1">
      <c r="A20" s="6" t="s">
        <v>49</v>
      </c>
      <c r="B20" s="4" t="s">
        <v>10</v>
      </c>
      <c r="C20" s="7" t="s">
        <v>17</v>
      </c>
      <c r="D20" s="8" t="str">
        <f>HYPERLINK("http://hl7.org/fhir/stu3/datatypes.html#string","String")</f>
        <v>String</v>
      </c>
      <c r="E20" s="5" t="s">
        <v>50</v>
      </c>
    </row>
    <row r="21" ht="15.75" customHeight="1">
      <c r="A21" s="6" t="s">
        <v>51</v>
      </c>
      <c r="B21" s="4" t="s">
        <v>10</v>
      </c>
      <c r="C21" s="7" t="s">
        <v>17</v>
      </c>
      <c r="D21" s="8" t="str">
        <f>HYPERLINK("http://hl7.org/fhir/stu3/datatypes.html#boolean","Boolean")</f>
        <v>Boolean</v>
      </c>
      <c r="E21" s="5" t="s">
        <v>52</v>
      </c>
    </row>
    <row r="22" ht="15.75" customHeight="1">
      <c r="A22" s="6" t="s">
        <v>53</v>
      </c>
      <c r="B22" s="4" t="s">
        <v>10</v>
      </c>
      <c r="C22" s="7" t="s">
        <v>17</v>
      </c>
      <c r="D22" s="8" t="str">
        <f>HYPERLINK("http://hl7.org/fhir/stu3/datatypes.html#string","String")</f>
        <v>String</v>
      </c>
      <c r="E22" s="5" t="s">
        <v>54</v>
      </c>
    </row>
    <row r="23" ht="15.75" customHeight="1">
      <c r="A23" s="6" t="s">
        <v>55</v>
      </c>
      <c r="B23" s="4" t="s">
        <v>56</v>
      </c>
      <c r="C23" s="7" t="s">
        <v>21</v>
      </c>
      <c r="D23" s="8" t="str">
        <f>HYPERLINK("http://hl7.org/fhir/stu3/datatypes.html#uri","Uri")</f>
        <v>Uri</v>
      </c>
      <c r="E23" s="5" t="s">
        <v>57</v>
      </c>
    </row>
    <row r="24" ht="15.75" customHeight="1">
      <c r="A24" s="6" t="s">
        <v>58</v>
      </c>
      <c r="B24" s="4" t="s">
        <v>56</v>
      </c>
      <c r="C24" s="7" t="s">
        <v>21</v>
      </c>
      <c r="D24" s="8" t="str">
        <f>HYPERLINK("http://hl7.org/fhir/stu3/datatypes.html#string","String")</f>
        <v>String</v>
      </c>
      <c r="E24" s="13" t="s">
        <v>59</v>
      </c>
    </row>
    <row r="25" ht="15.75" customHeight="1">
      <c r="A25" s="6" t="s">
        <v>60</v>
      </c>
      <c r="B25" s="4" t="s">
        <v>10</v>
      </c>
      <c r="C25" s="7" t="s">
        <v>17</v>
      </c>
      <c r="D25" s="8" t="str">
        <f>HYPERLINK("http://hl7.org/fhir/stu3/datatypes.html#period","Period")</f>
        <v>Period</v>
      </c>
      <c r="E25" s="5" t="s">
        <v>61</v>
      </c>
    </row>
    <row r="26" ht="15.75" customHeight="1">
      <c r="A26" s="6" t="s">
        <v>62</v>
      </c>
      <c r="B26" s="4" t="s">
        <v>10</v>
      </c>
      <c r="C26" s="7" t="s">
        <v>17</v>
      </c>
      <c r="D26" s="8" t="str">
        <f t="shared" ref="D26:D27" si="1">HYPERLINK("http://hl7.org/fhir/stu3/datatypes.html#datetime","dateTime")</f>
        <v>dateTime</v>
      </c>
      <c r="E26" s="5" t="s">
        <v>63</v>
      </c>
    </row>
    <row r="27" ht="15.75" customHeight="1">
      <c r="A27" s="6" t="s">
        <v>64</v>
      </c>
      <c r="B27" s="4" t="s">
        <v>10</v>
      </c>
      <c r="C27" s="7" t="s">
        <v>17</v>
      </c>
      <c r="D27" s="8" t="str">
        <f t="shared" si="1"/>
        <v>dateTime</v>
      </c>
      <c r="E27" s="5" t="s">
        <v>65</v>
      </c>
    </row>
    <row r="28" ht="15.75" customHeight="1">
      <c r="A28" s="6" t="s">
        <v>66</v>
      </c>
      <c r="B28" s="4" t="s">
        <v>10</v>
      </c>
      <c r="C28" s="7" t="s">
        <v>17</v>
      </c>
      <c r="D28" s="14" t="str">
        <f>HYPERLINK("http://hl7.org/fhir/stu3/references.html","Reference")</f>
        <v>Reference</v>
      </c>
      <c r="E28" s="5" t="s">
        <v>67</v>
      </c>
    </row>
    <row r="29" ht="15.75" customHeight="1">
      <c r="A29" s="6"/>
      <c r="B29" s="4"/>
      <c r="C29" s="7" t="s">
        <v>17</v>
      </c>
      <c r="D29" s="11" t="str">
        <f>HYPERLINK("https://fhir.hl7.org.uk/STU3/StructureDefinition/CareConnect-Organization-1","CareConnect-Organization-1")</f>
        <v>CareConnect-Organization-1</v>
      </c>
      <c r="E29" s="5"/>
    </row>
    <row r="30" ht="15.75" customHeight="1">
      <c r="A30" s="6" t="s">
        <v>68</v>
      </c>
      <c r="B30" s="4" t="s">
        <v>10</v>
      </c>
      <c r="C30" s="7" t="s">
        <v>17</v>
      </c>
      <c r="D30" s="8" t="str">
        <f>HYPERLINK("http://hl7.org/fhir/stu3/datatypes.html#string","String")</f>
        <v>String</v>
      </c>
      <c r="E30" s="5" t="s">
        <v>69</v>
      </c>
    </row>
    <row r="31" ht="15.75" customHeight="1">
      <c r="A31" s="6" t="s">
        <v>70</v>
      </c>
      <c r="B31" s="4" t="s">
        <v>10</v>
      </c>
      <c r="C31" s="7" t="s">
        <v>17</v>
      </c>
      <c r="D31" s="8" t="str">
        <f>HYPERLINK("http://hl7.org/fhir/stu3/datatypes.html#identifier","Identifier")</f>
        <v>Identifier</v>
      </c>
      <c r="E31" s="5" t="s">
        <v>71</v>
      </c>
    </row>
    <row r="32" ht="15.75" customHeight="1">
      <c r="A32" s="6" t="s">
        <v>72</v>
      </c>
      <c r="B32" s="4" t="s">
        <v>10</v>
      </c>
      <c r="C32" s="7" t="s">
        <v>17</v>
      </c>
      <c r="D32" s="8" t="str">
        <f>HYPERLINK("http://hl7.org/fhir/stu3/datatypes.html#string","String")</f>
        <v>String</v>
      </c>
      <c r="E32" s="5" t="s">
        <v>73</v>
      </c>
    </row>
    <row r="33" ht="15.75" customHeight="1">
      <c r="A33" s="6" t="s">
        <v>74</v>
      </c>
      <c r="B33" s="4" t="s">
        <v>56</v>
      </c>
      <c r="C33" s="7" t="s">
        <v>14</v>
      </c>
      <c r="D33" s="8" t="str">
        <f>HYPERLINK("http://hl7.org/fhir/stu3/datatypes.html#code","Code")</f>
        <v>Code</v>
      </c>
      <c r="E33" s="12" t="s">
        <v>75</v>
      </c>
    </row>
    <row r="34" ht="15.75" customHeight="1">
      <c r="A34" s="6" t="s">
        <v>76</v>
      </c>
      <c r="B34" s="4" t="s">
        <v>25</v>
      </c>
      <c r="C34" s="7" t="s">
        <v>17</v>
      </c>
      <c r="D34" s="8" t="str">
        <f>HYPERLINK("http://hl7.org/fhir/stu3/backboneelement.html","BackboneElement")</f>
        <v>BackboneElement</v>
      </c>
      <c r="E34" s="5" t="s">
        <v>77</v>
      </c>
    </row>
    <row r="35" ht="15.75" customHeight="1">
      <c r="A35" s="6" t="s">
        <v>78</v>
      </c>
      <c r="B35" s="4" t="s">
        <v>25</v>
      </c>
      <c r="C35" s="7" t="s">
        <v>17</v>
      </c>
      <c r="D35" s="8" t="str">
        <f>HYPERLINK("http://hl7.org/fhir/stu3/extensibility.html#Extension","Extension")</f>
        <v>Extension</v>
      </c>
      <c r="E35" s="5" t="s">
        <v>79</v>
      </c>
    </row>
    <row r="36" ht="15.75" customHeight="1">
      <c r="A36" s="6" t="s">
        <v>80</v>
      </c>
      <c r="B36" s="4" t="s">
        <v>56</v>
      </c>
      <c r="C36" s="7" t="s">
        <v>17</v>
      </c>
      <c r="D36" s="8" t="str">
        <f>HYPERLINK("http://hl7.org/fhir/stu3/datatypes.html#code","Code")</f>
        <v>Code</v>
      </c>
      <c r="E36" s="5" t="s">
        <v>81</v>
      </c>
    </row>
    <row r="37" ht="19.5" customHeight="1">
      <c r="A37" s="6" t="s">
        <v>60</v>
      </c>
      <c r="B37" s="4" t="s">
        <v>56</v>
      </c>
      <c r="C37" s="7" t="s">
        <v>17</v>
      </c>
      <c r="D37" s="8" t="str">
        <f>HYPERLINK("http://hl7.org/fhir/stu3/datatypes.html#period","Period")</f>
        <v>Period</v>
      </c>
      <c r="E37" s="5" t="s">
        <v>82</v>
      </c>
    </row>
    <row r="38" ht="15.75" customHeight="1">
      <c r="A38" s="6" t="s">
        <v>62</v>
      </c>
      <c r="B38" s="4" t="s">
        <v>10</v>
      </c>
      <c r="C38" s="7" t="s">
        <v>21</v>
      </c>
      <c r="D38" s="8" t="str">
        <f t="shared" ref="D38:D39" si="2">HYPERLINK("http://hl7.org/fhir/stu3/datatypes.html#datetime","dateTime")</f>
        <v>dateTime</v>
      </c>
      <c r="E38" s="5" t="s">
        <v>63</v>
      </c>
    </row>
    <row r="39" ht="15.75" customHeight="1">
      <c r="A39" s="6" t="s">
        <v>64</v>
      </c>
      <c r="B39" s="4" t="s">
        <v>10</v>
      </c>
      <c r="C39" s="7" t="s">
        <v>21</v>
      </c>
      <c r="D39" s="8" t="str">
        <f t="shared" si="2"/>
        <v>dateTime</v>
      </c>
      <c r="E39" s="5" t="s">
        <v>65</v>
      </c>
    </row>
    <row r="40" ht="15.75" customHeight="1">
      <c r="A40" s="6" t="s">
        <v>83</v>
      </c>
      <c r="B40" s="4" t="s">
        <v>10</v>
      </c>
      <c r="C40" s="7" t="s">
        <v>17</v>
      </c>
      <c r="D40" s="8" t="str">
        <f>HYPERLINK("http://hl7.org/fhir/stu3/datatypes.html#coding","Coding")</f>
        <v>Coding</v>
      </c>
      <c r="E40" s="5" t="s">
        <v>84</v>
      </c>
    </row>
    <row r="41" ht="15.75" customHeight="1">
      <c r="A41" s="6" t="s">
        <v>55</v>
      </c>
      <c r="B41" s="4" t="s">
        <v>10</v>
      </c>
      <c r="C41" s="7" t="s">
        <v>17</v>
      </c>
      <c r="D41" s="8" t="str">
        <f>HYPERLINK("http://hl7.org/fhir/stu3/datatypes.html#uri","Uri")</f>
        <v>Uri</v>
      </c>
      <c r="E41" s="5" t="s">
        <v>44</v>
      </c>
    </row>
    <row r="42" ht="15.75" customHeight="1">
      <c r="A42" s="6" t="s">
        <v>85</v>
      </c>
      <c r="B42" s="4" t="s">
        <v>10</v>
      </c>
      <c r="C42" s="7" t="s">
        <v>17</v>
      </c>
      <c r="D42" s="8" t="str">
        <f>HYPERLINK("http://hl7.org/fhir/stu3/datatypes.html#string","String")</f>
        <v>String</v>
      </c>
      <c r="E42" s="5" t="s">
        <v>46</v>
      </c>
    </row>
    <row r="43" ht="15.75" customHeight="1">
      <c r="A43" s="6" t="s">
        <v>86</v>
      </c>
      <c r="B43" s="4" t="s">
        <v>10</v>
      </c>
      <c r="C43" s="7" t="s">
        <v>17</v>
      </c>
      <c r="D43" s="8" t="str">
        <f>HYPERLINK("http://hl7.org/fhir/stu3/datatypes.html#code","Code")</f>
        <v>Code</v>
      </c>
      <c r="E43" s="5" t="s">
        <v>48</v>
      </c>
    </row>
    <row r="44" ht="15.75" customHeight="1">
      <c r="A44" s="6" t="s">
        <v>87</v>
      </c>
      <c r="B44" s="4" t="s">
        <v>10</v>
      </c>
      <c r="C44" s="7" t="s">
        <v>17</v>
      </c>
      <c r="D44" s="8" t="str">
        <f>HYPERLINK("http://hl7.org/fhir/stu3/datatypes.html#string","String")</f>
        <v>String</v>
      </c>
      <c r="E44" s="5" t="s">
        <v>50</v>
      </c>
    </row>
    <row r="45" ht="15.75" customHeight="1">
      <c r="A45" s="6" t="s">
        <v>88</v>
      </c>
      <c r="B45" s="4" t="s">
        <v>10</v>
      </c>
      <c r="C45" s="7" t="s">
        <v>17</v>
      </c>
      <c r="D45" s="8" t="str">
        <f>HYPERLINK("http://hl7.org/fhir/stu3/datatypes.html#boolean","Boolean")</f>
        <v>Boolean</v>
      </c>
      <c r="E45" s="5" t="s">
        <v>52</v>
      </c>
    </row>
    <row r="46" ht="15.75" customHeight="1">
      <c r="A46" s="6" t="s">
        <v>89</v>
      </c>
      <c r="B46" s="4" t="s">
        <v>25</v>
      </c>
      <c r="C46" s="7" t="s">
        <v>17</v>
      </c>
      <c r="D46" s="8" t="str">
        <f>HYPERLINK("http://hl7.org/fhir/stu3/backboneelement.html","BackboneElement")</f>
        <v>BackboneElement</v>
      </c>
      <c r="E46" s="5" t="s">
        <v>90</v>
      </c>
    </row>
    <row r="47" ht="15.75" customHeight="1">
      <c r="A47" s="6" t="s">
        <v>78</v>
      </c>
      <c r="B47" s="4" t="s">
        <v>25</v>
      </c>
      <c r="C47" s="7" t="s">
        <v>17</v>
      </c>
      <c r="D47" s="8" t="str">
        <f>HYPERLINK("http://hl7.org/fhir/stu3/extensibility.html#Extension","Extension")</f>
        <v>Extension</v>
      </c>
      <c r="E47" s="5" t="s">
        <v>79</v>
      </c>
    </row>
    <row r="48" ht="15.75" customHeight="1">
      <c r="A48" s="6" t="s">
        <v>91</v>
      </c>
      <c r="B48" s="4" t="s">
        <v>56</v>
      </c>
      <c r="C48" s="7" t="s">
        <v>17</v>
      </c>
      <c r="D48" s="8" t="str">
        <f>HYPERLINK("http://hl7.org/fhir/stu3/datatypes.html#coding","Coding")</f>
        <v>Coding</v>
      </c>
      <c r="E48" s="5" t="s">
        <v>84</v>
      </c>
    </row>
    <row r="49" ht="15.75" customHeight="1">
      <c r="A49" s="6" t="s">
        <v>92</v>
      </c>
      <c r="B49" s="4" t="s">
        <v>10</v>
      </c>
      <c r="C49" s="7" t="s">
        <v>17</v>
      </c>
      <c r="D49" s="8" t="str">
        <f>HYPERLINK("http://hl7.org/fhir/stu3/datatypes.html#uri","Uri")</f>
        <v>Uri</v>
      </c>
      <c r="E49" s="5" t="s">
        <v>44</v>
      </c>
    </row>
    <row r="50" ht="15.75" customHeight="1">
      <c r="A50" s="6" t="s">
        <v>93</v>
      </c>
      <c r="B50" s="4" t="s">
        <v>10</v>
      </c>
      <c r="C50" s="7" t="s">
        <v>17</v>
      </c>
      <c r="D50" s="8" t="str">
        <f>HYPERLINK("http://hl7.org/fhir/stu3/datatypes.html#string","String")</f>
        <v>String</v>
      </c>
      <c r="E50" s="5" t="s">
        <v>46</v>
      </c>
    </row>
    <row r="51" ht="15.75" customHeight="1">
      <c r="A51" s="6" t="s">
        <v>94</v>
      </c>
      <c r="B51" s="4" t="s">
        <v>10</v>
      </c>
      <c r="C51" s="7" t="s">
        <v>17</v>
      </c>
      <c r="D51" s="8" t="str">
        <f>HYPERLINK("http://hl7.org/fhir/stu3/datatypes.html#code","Code")</f>
        <v>Code</v>
      </c>
      <c r="E51" s="5" t="s">
        <v>48</v>
      </c>
    </row>
    <row r="52" ht="15.75" customHeight="1">
      <c r="A52" s="6" t="s">
        <v>72</v>
      </c>
      <c r="B52" s="4" t="s">
        <v>10</v>
      </c>
      <c r="C52" s="7" t="s">
        <v>17</v>
      </c>
      <c r="D52" s="8" t="str">
        <f>HYPERLINK("http://hl7.org/fhir/stu3/datatypes.html#string","String")</f>
        <v>String</v>
      </c>
      <c r="E52" s="5" t="s">
        <v>50</v>
      </c>
    </row>
    <row r="53" ht="15.75" customHeight="1">
      <c r="A53" s="6" t="s">
        <v>95</v>
      </c>
      <c r="B53" s="4" t="s">
        <v>10</v>
      </c>
      <c r="C53" s="7" t="s">
        <v>17</v>
      </c>
      <c r="D53" s="8" t="str">
        <f>HYPERLINK("http://hl7.org/fhir/stu3/datatypes.html#boolean","Boolean")</f>
        <v>Boolean</v>
      </c>
      <c r="E53" s="5" t="s">
        <v>52</v>
      </c>
    </row>
    <row r="54" ht="15.75" customHeight="1">
      <c r="A54" s="6" t="s">
        <v>60</v>
      </c>
      <c r="B54" s="4" t="s">
        <v>56</v>
      </c>
      <c r="C54" s="7" t="s">
        <v>17</v>
      </c>
      <c r="D54" s="8" t="str">
        <f>HYPERLINK("http://hl7.org/fhir/stu3/datatypes.html#period","Period")</f>
        <v>Period</v>
      </c>
      <c r="E54" s="5" t="s">
        <v>96</v>
      </c>
    </row>
    <row r="55" ht="15.75" customHeight="1">
      <c r="A55" s="6" t="s">
        <v>62</v>
      </c>
      <c r="B55" s="4" t="s">
        <v>10</v>
      </c>
      <c r="C55" s="7" t="s">
        <v>17</v>
      </c>
      <c r="D55" s="8" t="str">
        <f t="shared" ref="D55:D56" si="3">HYPERLINK("http://hl7.org/fhir/stu3/datatypes.html#datetime","dateTime")</f>
        <v>dateTime</v>
      </c>
      <c r="E55" s="5" t="s">
        <v>63</v>
      </c>
    </row>
    <row r="56" ht="15.75" customHeight="1">
      <c r="A56" s="6" t="s">
        <v>64</v>
      </c>
      <c r="B56" s="4" t="s">
        <v>10</v>
      </c>
      <c r="C56" s="7" t="s">
        <v>17</v>
      </c>
      <c r="D56" s="8" t="str">
        <f t="shared" si="3"/>
        <v>dateTime</v>
      </c>
      <c r="E56" s="5" t="s">
        <v>65</v>
      </c>
    </row>
    <row r="57" ht="15.75" customHeight="1">
      <c r="A57" s="6" t="s">
        <v>97</v>
      </c>
      <c r="B57" s="4" t="s">
        <v>25</v>
      </c>
      <c r="C57" s="7" t="s">
        <v>17</v>
      </c>
      <c r="D57" s="8" t="str">
        <f>HYPERLINK("http://hl7.org/fhir/stu3/datatypes.html#codeableconcept","CodeableConcept")</f>
        <v>CodeableConcept</v>
      </c>
      <c r="E57" s="5" t="s">
        <v>98</v>
      </c>
    </row>
    <row r="58" ht="15.75" customHeight="1">
      <c r="A58" s="6" t="s">
        <v>99</v>
      </c>
      <c r="B58" s="4" t="s">
        <v>10</v>
      </c>
      <c r="C58" s="7" t="s">
        <v>17</v>
      </c>
      <c r="D58" s="8" t="str">
        <f t="shared" ref="D58:D59" si="4">HYPERLINK("http://hl7.org/fhir/stu3/datatypes.html#coding","Coding")</f>
        <v>Coding</v>
      </c>
      <c r="E58" s="5" t="s">
        <v>100</v>
      </c>
    </row>
    <row r="59" ht="15.75" customHeight="1">
      <c r="A59" s="6" t="s">
        <v>101</v>
      </c>
      <c r="B59" s="4" t="s">
        <v>25</v>
      </c>
      <c r="C59" s="7" t="s">
        <v>17</v>
      </c>
      <c r="D59" s="8" t="str">
        <f t="shared" si="4"/>
        <v>Coding</v>
      </c>
      <c r="E59" s="5" t="s">
        <v>102</v>
      </c>
    </row>
    <row r="60" ht="15.75" customHeight="1">
      <c r="A60" s="6" t="s">
        <v>103</v>
      </c>
      <c r="B60" s="4" t="s">
        <v>10</v>
      </c>
      <c r="C60" s="7" t="s">
        <v>17</v>
      </c>
      <c r="D60" s="11" t="str">
        <f>HYPERLINK("https://fhir.hl7.org.uk/STU3/StructureDefinition/Extension-coding-sctdescid","Extension-coding-sctdescid")</f>
        <v>Extension-coding-sctdescid</v>
      </c>
      <c r="E60" s="12" t="s">
        <v>104</v>
      </c>
    </row>
    <row r="61" ht="15.75" customHeight="1">
      <c r="A61" s="6" t="s">
        <v>92</v>
      </c>
      <c r="B61" s="4" t="s">
        <v>56</v>
      </c>
      <c r="C61" s="7" t="s">
        <v>17</v>
      </c>
      <c r="D61" s="8" t="str">
        <f>HYPERLINK("http://hl7.org/fhir/stu3/datatypes.html#uri","Uri")</f>
        <v>Uri</v>
      </c>
      <c r="E61" s="5" t="s">
        <v>105</v>
      </c>
    </row>
    <row r="62" ht="15.75" customHeight="1">
      <c r="A62" s="6" t="s">
        <v>93</v>
      </c>
      <c r="B62" s="4" t="s">
        <v>10</v>
      </c>
      <c r="C62" s="7" t="s">
        <v>17</v>
      </c>
      <c r="D62" s="8" t="str">
        <f>HYPERLINK("http://hl7.org/fhir/stu3/datatypes.html#string","String")</f>
        <v>String</v>
      </c>
      <c r="E62" s="5" t="s">
        <v>46</v>
      </c>
    </row>
    <row r="63" ht="15.75" customHeight="1">
      <c r="A63" s="6" t="s">
        <v>94</v>
      </c>
      <c r="B63" s="4" t="s">
        <v>56</v>
      </c>
      <c r="C63" s="7" t="s">
        <v>17</v>
      </c>
      <c r="D63" s="8" t="str">
        <f>HYPERLINK("http://hl7.org/fhir/stu3/datatypes.html#code","Code")</f>
        <v>Code</v>
      </c>
      <c r="E63" s="5" t="s">
        <v>48</v>
      </c>
    </row>
    <row r="64" ht="15.75" customHeight="1">
      <c r="A64" s="6" t="s">
        <v>72</v>
      </c>
      <c r="B64" s="4" t="s">
        <v>56</v>
      </c>
      <c r="C64" s="7" t="s">
        <v>17</v>
      </c>
      <c r="D64" s="8" t="str">
        <f>HYPERLINK("http://hl7.org/fhir/stu3/datatypes.html#string","String")</f>
        <v>String</v>
      </c>
      <c r="E64" s="5" t="s">
        <v>50</v>
      </c>
    </row>
    <row r="65" ht="15.75" customHeight="1">
      <c r="A65" s="6" t="s">
        <v>95</v>
      </c>
      <c r="B65" s="4" t="s">
        <v>10</v>
      </c>
      <c r="C65" s="7" t="s">
        <v>17</v>
      </c>
      <c r="D65" s="8" t="str">
        <f>HYPERLINK("http://hl7.org/fhir/stu3/datatypes.html#boolean","Boolean")</f>
        <v>Boolean</v>
      </c>
      <c r="E65" s="5" t="s">
        <v>52</v>
      </c>
    </row>
    <row r="66" ht="15.75" customHeight="1">
      <c r="A66" s="6" t="s">
        <v>106</v>
      </c>
      <c r="B66" s="4" t="s">
        <v>10</v>
      </c>
      <c r="C66" s="7" t="s">
        <v>17</v>
      </c>
      <c r="D66" s="8" t="str">
        <f>HYPERLINK("http://hl7.org/fhir/stu3/datatypes.html#string","String")</f>
        <v>String</v>
      </c>
      <c r="E66" s="5" t="s">
        <v>54</v>
      </c>
    </row>
    <row r="67" ht="15.75" customHeight="1">
      <c r="A67" s="6" t="s">
        <v>107</v>
      </c>
      <c r="B67" s="4" t="s">
        <v>10</v>
      </c>
      <c r="C67" s="7" t="s">
        <v>17</v>
      </c>
      <c r="D67" s="8" t="str">
        <f>HYPERLINK("http://hl7.org/fhir/stu3/datatypes.html#codeableconcept","CodeableConcept")</f>
        <v>CodeableConcept</v>
      </c>
      <c r="E67" s="5" t="s">
        <v>108</v>
      </c>
    </row>
    <row r="68" ht="15.75" customHeight="1">
      <c r="A68" s="6" t="s">
        <v>99</v>
      </c>
      <c r="B68" s="4" t="s">
        <v>25</v>
      </c>
      <c r="C68" s="7" t="s">
        <v>17</v>
      </c>
      <c r="D68" s="8" t="str">
        <f>HYPERLINK("http://hl7.org/fhir/stu3/datatypes.html#coding","Coding")</f>
        <v>Coding</v>
      </c>
      <c r="E68" s="5" t="s">
        <v>42</v>
      </c>
    </row>
    <row r="69" ht="15.75" customHeight="1">
      <c r="A69" s="6" t="s">
        <v>92</v>
      </c>
      <c r="B69" s="4" t="s">
        <v>10</v>
      </c>
      <c r="C69" s="7" t="s">
        <v>17</v>
      </c>
      <c r="D69" s="8" t="str">
        <f>HYPERLINK("http://hl7.org/fhir/stu3/datatypes.html#uri","Uri")</f>
        <v>Uri</v>
      </c>
      <c r="E69" s="5" t="s">
        <v>44</v>
      </c>
    </row>
    <row r="70" ht="15.75" customHeight="1">
      <c r="A70" s="6" t="s">
        <v>93</v>
      </c>
      <c r="B70" s="4" t="s">
        <v>10</v>
      </c>
      <c r="C70" s="7" t="s">
        <v>17</v>
      </c>
      <c r="D70" s="8" t="str">
        <f>HYPERLINK("http://hl7.org/fhir/stu3/datatypes.html#string","String")</f>
        <v>String</v>
      </c>
      <c r="E70" s="5" t="s">
        <v>46</v>
      </c>
    </row>
    <row r="71" ht="15.75" customHeight="1">
      <c r="A71" s="6" t="s">
        <v>94</v>
      </c>
      <c r="B71" s="4" t="s">
        <v>10</v>
      </c>
      <c r="C71" s="7" t="s">
        <v>17</v>
      </c>
      <c r="D71" s="8" t="str">
        <f>HYPERLINK("http://hl7.org/fhir/stu3/datatypes.html#code","Code")</f>
        <v>Code</v>
      </c>
      <c r="E71" s="5" t="s">
        <v>48</v>
      </c>
    </row>
    <row r="72" ht="15.75" customHeight="1">
      <c r="A72" s="6" t="s">
        <v>72</v>
      </c>
      <c r="B72" s="4" t="s">
        <v>10</v>
      </c>
      <c r="C72" s="7" t="s">
        <v>17</v>
      </c>
      <c r="D72" s="8" t="str">
        <f>HYPERLINK("http://hl7.org/fhir/stu3/datatypes.html#string","String")</f>
        <v>String</v>
      </c>
      <c r="E72" s="5" t="s">
        <v>50</v>
      </c>
    </row>
    <row r="73" ht="15.75" customHeight="1">
      <c r="A73" s="6" t="s">
        <v>95</v>
      </c>
      <c r="B73" s="4" t="s">
        <v>10</v>
      </c>
      <c r="C73" s="7" t="s">
        <v>17</v>
      </c>
      <c r="D73" s="8" t="str">
        <f>HYPERLINK("http://hl7.org/fhir/stu3/datatypes.html#boolean","Boolean")</f>
        <v>Boolean</v>
      </c>
      <c r="E73" s="5" t="s">
        <v>52</v>
      </c>
    </row>
    <row r="74" ht="15.75" customHeight="1">
      <c r="A74" s="6" t="s">
        <v>106</v>
      </c>
      <c r="B74" s="4" t="s">
        <v>10</v>
      </c>
      <c r="C74" s="7" t="s">
        <v>17</v>
      </c>
      <c r="D74" s="8" t="str">
        <f>HYPERLINK("http://hl7.org/fhir/stu3/datatypes.html#string","String")</f>
        <v>String</v>
      </c>
      <c r="E74" s="5" t="s">
        <v>54</v>
      </c>
    </row>
    <row r="75" ht="15.75" customHeight="1">
      <c r="A75" s="6" t="s">
        <v>109</v>
      </c>
      <c r="B75" s="4" t="s">
        <v>10</v>
      </c>
      <c r="C75" s="7" t="s">
        <v>17</v>
      </c>
      <c r="D75" s="14" t="str">
        <f>HYPERLINK("http://hl7.org/fhir/stu3/references.html","Reference")</f>
        <v>Reference</v>
      </c>
      <c r="E75" s="5" t="s">
        <v>110</v>
      </c>
    </row>
    <row r="76" ht="15.75" customHeight="1">
      <c r="A76" s="6"/>
      <c r="B76" s="4"/>
      <c r="C76" s="7" t="s">
        <v>17</v>
      </c>
      <c r="D76" s="11" t="str">
        <f>HYPERLINK("http://hl7.org/fhir/STU3/group.html","Group")</f>
        <v>Group</v>
      </c>
      <c r="E76" s="5"/>
    </row>
    <row r="77" ht="15.75" customHeight="1">
      <c r="A77" s="6"/>
      <c r="B77" s="4"/>
      <c r="C77" s="7" t="s">
        <v>17</v>
      </c>
      <c r="D77" s="11" t="str">
        <f>HYPERLINK("https://fhir.hl7.org.uk/STU3/StructureDefinition/CareConnect-Patient-1","CareConnect-Patient-1")</f>
        <v>CareConnect-Patient-1</v>
      </c>
      <c r="E77" s="5"/>
    </row>
    <row r="78" ht="15.75" customHeight="1">
      <c r="A78" s="6" t="s">
        <v>111</v>
      </c>
      <c r="B78" s="4" t="s">
        <v>10</v>
      </c>
      <c r="C78" s="7" t="s">
        <v>17</v>
      </c>
      <c r="D78" s="8" t="str">
        <f>HYPERLINK("http://hl7.org/fhir/stu3/datatypes.html#string","String")</f>
        <v>String</v>
      </c>
      <c r="E78" s="5" t="s">
        <v>69</v>
      </c>
    </row>
    <row r="79" ht="15.75" customHeight="1">
      <c r="A79" s="6" t="s">
        <v>112</v>
      </c>
      <c r="B79" s="4" t="s">
        <v>10</v>
      </c>
      <c r="C79" s="7" t="s">
        <v>17</v>
      </c>
      <c r="D79" s="8" t="str">
        <f>HYPERLINK("http://hl7.org/fhir/stu3/datatypes.html#identifier","Identifier")</f>
        <v>Identifier</v>
      </c>
      <c r="E79" s="5" t="s">
        <v>71</v>
      </c>
    </row>
    <row r="80" ht="15.75" customHeight="1">
      <c r="A80" s="6" t="s">
        <v>87</v>
      </c>
      <c r="B80" s="4" t="s">
        <v>10</v>
      </c>
      <c r="C80" s="7" t="s">
        <v>17</v>
      </c>
      <c r="D80" s="8" t="str">
        <f>HYPERLINK("http://hl7.org/fhir/stu3/datatypes.html#string","String")</f>
        <v>String</v>
      </c>
      <c r="E80" s="5" t="s">
        <v>73</v>
      </c>
    </row>
    <row r="81" ht="15.75" customHeight="1">
      <c r="A81" s="6" t="s">
        <v>113</v>
      </c>
      <c r="B81" s="4" t="s">
        <v>25</v>
      </c>
      <c r="C81" s="7" t="s">
        <v>17</v>
      </c>
      <c r="D81" s="14" t="str">
        <f>HYPERLINK("http://hl7.org/fhir/stu3/references.html","Reference")</f>
        <v>Reference</v>
      </c>
      <c r="E81" s="5" t="s">
        <v>114</v>
      </c>
    </row>
    <row r="82" ht="15.75" customHeight="1">
      <c r="A82" s="6"/>
      <c r="B82" s="4"/>
      <c r="C82" s="7" t="s">
        <v>17</v>
      </c>
      <c r="D82" s="11" t="str">
        <f>HYPERLINK("http://hl7.org/fhir/stu3/StructureDefinition/EpisodeOfCare","EpisodeOfCare")</f>
        <v>EpisodeOfCare</v>
      </c>
      <c r="E82" s="5"/>
    </row>
    <row r="83" ht="15.75" customHeight="1">
      <c r="A83" s="6" t="s">
        <v>111</v>
      </c>
      <c r="B83" s="4" t="s">
        <v>10</v>
      </c>
      <c r="C83" s="7" t="s">
        <v>17</v>
      </c>
      <c r="D83" s="8" t="str">
        <f>HYPERLINK("http://hl7.org/fhir/stu3/datatypes.html#string","String")</f>
        <v>String</v>
      </c>
      <c r="E83" s="5" t="s">
        <v>69</v>
      </c>
    </row>
    <row r="84" ht="15.75" customHeight="1">
      <c r="A84" s="6" t="s">
        <v>112</v>
      </c>
      <c r="B84" s="4" t="s">
        <v>10</v>
      </c>
      <c r="C84" s="7" t="s">
        <v>17</v>
      </c>
      <c r="D84" s="8" t="str">
        <f>HYPERLINK("http://hl7.org/fhir/stu3/datatypes.html#identifier","Identifier")</f>
        <v>Identifier</v>
      </c>
      <c r="E84" s="5" t="s">
        <v>71</v>
      </c>
    </row>
    <row r="85" ht="15.75" customHeight="1">
      <c r="A85" s="6" t="s">
        <v>87</v>
      </c>
      <c r="B85" s="4" t="s">
        <v>10</v>
      </c>
      <c r="C85" s="7" t="s">
        <v>17</v>
      </c>
      <c r="D85" s="8" t="str">
        <f>HYPERLINK("http://hl7.org/fhir/stu3/datatypes.html#string","String")</f>
        <v>String</v>
      </c>
      <c r="E85" s="5" t="s">
        <v>73</v>
      </c>
    </row>
    <row r="86" ht="15.75" customHeight="1">
      <c r="A86" s="6" t="s">
        <v>115</v>
      </c>
      <c r="B86" s="4" t="s">
        <v>25</v>
      </c>
      <c r="C86" s="7" t="s">
        <v>17</v>
      </c>
      <c r="D86" s="14" t="str">
        <f>HYPERLINK("http://hl7.org/fhir/stu3/references.html","Reference")</f>
        <v>Reference</v>
      </c>
      <c r="E86" s="5" t="s">
        <v>116</v>
      </c>
    </row>
    <row r="87" ht="15.75" customHeight="1">
      <c r="A87" s="6"/>
      <c r="B87" s="4"/>
      <c r="C87" s="7" t="s">
        <v>17</v>
      </c>
      <c r="D87" s="11" t="str">
        <f>HYPERLINK("http://hl7.org/fhir/stu3/StructureDefinition/ReferralRequest","ReferralRequest")</f>
        <v>ReferralRequest</v>
      </c>
      <c r="E87" s="5"/>
    </row>
    <row r="88" ht="15.75" customHeight="1">
      <c r="A88" s="6" t="s">
        <v>111</v>
      </c>
      <c r="B88" s="4" t="s">
        <v>10</v>
      </c>
      <c r="C88" s="7" t="s">
        <v>17</v>
      </c>
      <c r="D88" s="8" t="str">
        <f>HYPERLINK("http://hl7.org/fhir/stu3/datatypes.html#string","String")</f>
        <v>String</v>
      </c>
      <c r="E88" s="5" t="s">
        <v>69</v>
      </c>
    </row>
    <row r="89" ht="15.75" customHeight="1">
      <c r="A89" s="6" t="s">
        <v>112</v>
      </c>
      <c r="B89" s="4" t="s">
        <v>10</v>
      </c>
      <c r="C89" s="7" t="s">
        <v>17</v>
      </c>
      <c r="D89" s="8" t="str">
        <f>HYPERLINK("http://hl7.org/fhir/stu3/datatypes.html#identifier","Identifier")</f>
        <v>Identifier</v>
      </c>
      <c r="E89" s="5" t="s">
        <v>71</v>
      </c>
    </row>
    <row r="90" ht="15.75" customHeight="1">
      <c r="A90" s="6" t="s">
        <v>87</v>
      </c>
      <c r="B90" s="4" t="s">
        <v>10</v>
      </c>
      <c r="C90" s="7" t="s">
        <v>17</v>
      </c>
      <c r="D90" s="8" t="str">
        <f>HYPERLINK("http://hl7.org/fhir/stu3/datatypes.html#string","String")</f>
        <v>String</v>
      </c>
      <c r="E90" s="5" t="s">
        <v>73</v>
      </c>
    </row>
    <row r="91" ht="15.75" customHeight="1">
      <c r="A91" s="6" t="s">
        <v>117</v>
      </c>
      <c r="B91" s="4" t="s">
        <v>25</v>
      </c>
      <c r="C91" s="7" t="s">
        <v>17</v>
      </c>
      <c r="D91" s="8" t="str">
        <f>HYPERLINK("http://hl7.org/fhir/stu3/backboneelement.html","BackboneElement")</f>
        <v>BackboneElement</v>
      </c>
      <c r="E91" s="5" t="s">
        <v>118</v>
      </c>
    </row>
    <row r="92" ht="15.75" customHeight="1">
      <c r="A92" s="6" t="s">
        <v>78</v>
      </c>
      <c r="B92" s="4" t="s">
        <v>25</v>
      </c>
      <c r="C92" s="7" t="s">
        <v>17</v>
      </c>
      <c r="D92" s="8" t="str">
        <f>HYPERLINK("http://hl7.org/fhir/stu3/extensibility.html#Extension","Extension")</f>
        <v>Extension</v>
      </c>
      <c r="E92" s="5" t="s">
        <v>79</v>
      </c>
    </row>
    <row r="93" ht="15.75" customHeight="1">
      <c r="A93" s="6" t="s">
        <v>39</v>
      </c>
      <c r="B93" s="4" t="s">
        <v>119</v>
      </c>
      <c r="C93" s="7" t="s">
        <v>17</v>
      </c>
      <c r="D93" s="8" t="str">
        <f>HYPERLINK("http://hl7.org/fhir/stu3/datatypes.html#codeableconcept","CodeableConcept")</f>
        <v>CodeableConcept</v>
      </c>
      <c r="E93" s="5" t="s">
        <v>120</v>
      </c>
    </row>
    <row r="94" ht="15.75" customHeight="1">
      <c r="A94" s="6" t="s">
        <v>41</v>
      </c>
      <c r="B94" s="4" t="s">
        <v>56</v>
      </c>
      <c r="C94" s="7" t="s">
        <v>17</v>
      </c>
      <c r="D94" s="8" t="str">
        <f>HYPERLINK("http://hl7.org/fhir/stu3/datatypes.html#coding","Coding")</f>
        <v>Coding</v>
      </c>
      <c r="E94" s="5" t="s">
        <v>121</v>
      </c>
    </row>
    <row r="95" ht="15.75" customHeight="1">
      <c r="A95" s="6" t="s">
        <v>43</v>
      </c>
      <c r="B95" s="4" t="s">
        <v>56</v>
      </c>
      <c r="C95" s="7" t="s">
        <v>17</v>
      </c>
      <c r="D95" s="8" t="str">
        <f>HYPERLINK("http://hl7.org/fhir/stu3/datatypes.html#uri","Uri")</f>
        <v>Uri</v>
      </c>
      <c r="E95" s="5" t="s">
        <v>122</v>
      </c>
    </row>
    <row r="96" ht="15.75" customHeight="1">
      <c r="A96" s="6" t="s">
        <v>45</v>
      </c>
      <c r="B96" s="4" t="s">
        <v>10</v>
      </c>
      <c r="C96" s="7" t="s">
        <v>17</v>
      </c>
      <c r="D96" s="8" t="str">
        <f>HYPERLINK("http://hl7.org/fhir/stu3/datatypes.html#string","String")</f>
        <v>String</v>
      </c>
      <c r="E96" s="5" t="s">
        <v>46</v>
      </c>
    </row>
    <row r="97" ht="15.75" customHeight="1">
      <c r="A97" s="6" t="s">
        <v>47</v>
      </c>
      <c r="B97" s="15" t="s">
        <v>56</v>
      </c>
      <c r="C97" s="7" t="s">
        <v>17</v>
      </c>
      <c r="D97" s="8" t="str">
        <f>HYPERLINK("http://hl7.org/fhir/stu3/datatypes.html#code","Code")</f>
        <v>Code</v>
      </c>
      <c r="E97" s="5" t="s">
        <v>123</v>
      </c>
    </row>
    <row r="98" ht="15.75" customHeight="1">
      <c r="A98" s="6" t="s">
        <v>49</v>
      </c>
      <c r="B98" s="15" t="s">
        <v>56</v>
      </c>
      <c r="C98" s="7" t="s">
        <v>17</v>
      </c>
      <c r="D98" s="8" t="str">
        <f>HYPERLINK("http://hl7.org/fhir/stu3/datatypes.html#string","String")</f>
        <v>String</v>
      </c>
      <c r="E98" s="16" t="s">
        <v>124</v>
      </c>
    </row>
    <row r="99" ht="15.75" customHeight="1">
      <c r="A99" s="6" t="s">
        <v>51</v>
      </c>
      <c r="B99" s="4" t="s">
        <v>10</v>
      </c>
      <c r="C99" s="7" t="s">
        <v>17</v>
      </c>
      <c r="D99" s="8" t="str">
        <f>HYPERLINK("http://hl7.org/fhir/stu3/datatypes.html#boolean","Boolean")</f>
        <v>Boolean</v>
      </c>
      <c r="E99" s="5" t="s">
        <v>52</v>
      </c>
    </row>
    <row r="100" ht="15.75" customHeight="1">
      <c r="A100" s="6" t="s">
        <v>53</v>
      </c>
      <c r="B100" s="4" t="s">
        <v>10</v>
      </c>
      <c r="C100" s="7" t="s">
        <v>17</v>
      </c>
      <c r="D100" s="8" t="str">
        <f>HYPERLINK("http://hl7.org/fhir/stu3/datatypes.html#string","String")</f>
        <v>String</v>
      </c>
      <c r="E100" s="5" t="s">
        <v>54</v>
      </c>
    </row>
    <row r="101" ht="15.75" customHeight="1">
      <c r="A101" s="6" t="s">
        <v>60</v>
      </c>
      <c r="B101" s="4" t="s">
        <v>10</v>
      </c>
      <c r="C101" s="7" t="s">
        <v>17</v>
      </c>
      <c r="D101" s="8" t="str">
        <f>HYPERLINK("http://hl7.org/fhir/stu3/datatypes.html#period","Period")</f>
        <v>Period</v>
      </c>
      <c r="E101" s="5" t="s">
        <v>125</v>
      </c>
    </row>
    <row r="102" ht="15.75" customHeight="1">
      <c r="A102" s="6" t="s">
        <v>62</v>
      </c>
      <c r="B102" s="4" t="s">
        <v>10</v>
      </c>
      <c r="C102" s="7" t="s">
        <v>17</v>
      </c>
      <c r="D102" s="8" t="str">
        <f t="shared" ref="D102:D103" si="5">HYPERLINK("http://hl7.org/fhir/stu3/datatypes.html#datetime","dateTime")</f>
        <v>dateTime</v>
      </c>
      <c r="E102" s="5" t="s">
        <v>63</v>
      </c>
    </row>
    <row r="103" ht="15.75" customHeight="1">
      <c r="A103" s="6" t="s">
        <v>64</v>
      </c>
      <c r="B103" s="4" t="s">
        <v>10</v>
      </c>
      <c r="C103" s="7" t="s">
        <v>17</v>
      </c>
      <c r="D103" s="8" t="str">
        <f t="shared" si="5"/>
        <v>dateTime</v>
      </c>
      <c r="E103" s="5" t="s">
        <v>65</v>
      </c>
    </row>
    <row r="104" ht="15.75" customHeight="1">
      <c r="A104" s="6" t="s">
        <v>126</v>
      </c>
      <c r="B104" s="15" t="s">
        <v>56</v>
      </c>
      <c r="C104" s="7" t="s">
        <v>17</v>
      </c>
      <c r="D104" s="14" t="str">
        <f>HYPERLINK("http://hl7.org/fhir/stu3/references.html","Reference")</f>
        <v>Reference</v>
      </c>
      <c r="E104" s="5" t="s">
        <v>127</v>
      </c>
    </row>
    <row r="105" ht="15.75" customHeight="1">
      <c r="A105" s="6"/>
      <c r="B105" s="4"/>
      <c r="C105" s="7" t="s">
        <v>17</v>
      </c>
      <c r="D105" s="11" t="str">
        <f>HYPERLINK("http://hl7.org/fhir/stu3/StructureDefinition/RelatedPerson","RelatedPerson")</f>
        <v>RelatedPerson</v>
      </c>
      <c r="E105" s="5" t="s">
        <v>128</v>
      </c>
    </row>
    <row r="106" ht="15.75" customHeight="1">
      <c r="A106" s="6"/>
      <c r="B106" s="4"/>
      <c r="C106" s="7" t="s">
        <v>17</v>
      </c>
      <c r="D106" s="11" t="str">
        <f>HYPERLINK("https://fhir.hl7.org.uk/STU3/StructureDefinition/CareConnect-Practitioner-1","CareConnect-Practitioner-1")</f>
        <v>CareConnect-Practitioner-1</v>
      </c>
      <c r="E106" s="5" t="s">
        <v>129</v>
      </c>
    </row>
    <row r="107" ht="15.75" customHeight="1">
      <c r="A107" s="6" t="s">
        <v>68</v>
      </c>
      <c r="B107" s="4" t="s">
        <v>56</v>
      </c>
      <c r="C107" s="7" t="s">
        <v>17</v>
      </c>
      <c r="D107" s="8" t="str">
        <f>HYPERLINK("http://hl7.org/fhir/stu3/datatypes.html#string","String")</f>
        <v>String</v>
      </c>
      <c r="E107" s="5" t="s">
        <v>130</v>
      </c>
    </row>
    <row r="108" ht="15.75" customHeight="1">
      <c r="A108" s="6" t="s">
        <v>70</v>
      </c>
      <c r="B108" s="4" t="s">
        <v>10</v>
      </c>
      <c r="C108" s="7" t="s">
        <v>17</v>
      </c>
      <c r="D108" s="8" t="str">
        <f>HYPERLINK("http://hl7.org/fhir/stu3/datatypes.html#identifier","Identifier")</f>
        <v>Identifier</v>
      </c>
      <c r="E108" s="5" t="s">
        <v>71</v>
      </c>
    </row>
    <row r="109" ht="15.75" customHeight="1">
      <c r="A109" s="6" t="s">
        <v>72</v>
      </c>
      <c r="B109" s="4" t="s">
        <v>10</v>
      </c>
      <c r="C109" s="7" t="s">
        <v>17</v>
      </c>
      <c r="D109" s="8" t="str">
        <f>HYPERLINK("http://hl7.org/fhir/stu3/datatypes.html#string","String")</f>
        <v>String</v>
      </c>
      <c r="E109" s="5" t="s">
        <v>73</v>
      </c>
    </row>
    <row r="110" ht="15.75" customHeight="1">
      <c r="A110" s="6" t="s">
        <v>131</v>
      </c>
      <c r="B110" s="4" t="s">
        <v>10</v>
      </c>
      <c r="C110" s="7" t="s">
        <v>17</v>
      </c>
      <c r="D110" s="14" t="str">
        <f>HYPERLINK("http://hl7.org/fhir/stu3/references.html","Reference")</f>
        <v>Reference</v>
      </c>
      <c r="E110" s="5" t="s">
        <v>132</v>
      </c>
    </row>
    <row r="111" ht="15.75" customHeight="1">
      <c r="A111" s="6"/>
      <c r="B111" s="4"/>
      <c r="C111" s="7" t="s">
        <v>17</v>
      </c>
      <c r="D111" s="11" t="str">
        <f>HYPERLINK("http://hl7.org/fhir/stu3/StructureDefinition/Appointment","Appointment")</f>
        <v>Appointment</v>
      </c>
      <c r="E111" s="5"/>
    </row>
    <row r="112" ht="15.75" customHeight="1">
      <c r="A112" s="6" t="s">
        <v>111</v>
      </c>
      <c r="B112" s="4" t="s">
        <v>10</v>
      </c>
      <c r="C112" s="7" t="s">
        <v>17</v>
      </c>
      <c r="D112" s="8" t="str">
        <f>HYPERLINK("http://hl7.org/fhir/stu3/datatypes.html#string","String")</f>
        <v>String</v>
      </c>
      <c r="E112" s="5" t="s">
        <v>69</v>
      </c>
    </row>
    <row r="113" ht="15.75" customHeight="1">
      <c r="A113" s="6" t="s">
        <v>112</v>
      </c>
      <c r="B113" s="4" t="s">
        <v>10</v>
      </c>
      <c r="C113" s="7" t="s">
        <v>17</v>
      </c>
      <c r="D113" s="8" t="str">
        <f>HYPERLINK("http://hl7.org/fhir/stu3/datatypes.html#identifier","Identifier")</f>
        <v>Identifier</v>
      </c>
      <c r="E113" s="5" t="s">
        <v>71</v>
      </c>
    </row>
    <row r="114" ht="15.75" customHeight="1">
      <c r="A114" s="6" t="s">
        <v>87</v>
      </c>
      <c r="B114" s="4" t="s">
        <v>10</v>
      </c>
      <c r="C114" s="7" t="s">
        <v>17</v>
      </c>
      <c r="D114" s="8" t="str">
        <f>HYPERLINK("http://hl7.org/fhir/stu3/datatypes.html#string","String")</f>
        <v>String</v>
      </c>
      <c r="E114" s="5" t="s">
        <v>73</v>
      </c>
    </row>
    <row r="115" ht="15.75" customHeight="1">
      <c r="A115" s="6" t="s">
        <v>133</v>
      </c>
      <c r="B115" s="4" t="s">
        <v>10</v>
      </c>
      <c r="C115" s="7" t="s">
        <v>17</v>
      </c>
      <c r="D115" s="8" t="str">
        <f>HYPERLINK("http://hl7.org/fhir/stu3/datatypes.html#period","Period")</f>
        <v>Period</v>
      </c>
      <c r="E115" s="5" t="s">
        <v>134</v>
      </c>
    </row>
    <row r="116" ht="15.75" customHeight="1">
      <c r="A116" s="6" t="s">
        <v>135</v>
      </c>
      <c r="B116" s="4" t="s">
        <v>10</v>
      </c>
      <c r="C116" s="7" t="s">
        <v>17</v>
      </c>
      <c r="D116" s="8" t="str">
        <f t="shared" ref="D116:D117" si="6">HYPERLINK("http://hl7.org/fhir/stu3/datatypes.html#datetime","dateTime")</f>
        <v>dateTime</v>
      </c>
      <c r="E116" s="5" t="s">
        <v>136</v>
      </c>
    </row>
    <row r="117" ht="15.75" customHeight="1">
      <c r="A117" s="6" t="s">
        <v>137</v>
      </c>
      <c r="B117" s="4" t="s">
        <v>10</v>
      </c>
      <c r="C117" s="7" t="s">
        <v>17</v>
      </c>
      <c r="D117" s="8" t="str">
        <f t="shared" si="6"/>
        <v>dateTime</v>
      </c>
      <c r="E117" s="5" t="s">
        <v>65</v>
      </c>
    </row>
    <row r="118" ht="15.75" customHeight="1">
      <c r="A118" s="6" t="s">
        <v>138</v>
      </c>
      <c r="B118" s="4" t="s">
        <v>10</v>
      </c>
      <c r="C118" s="7" t="s">
        <v>17</v>
      </c>
      <c r="D118" s="8" t="str">
        <f>HYPERLINK("http://hl7.org/fhir/stu3/datatypes.html#duration","Duration")</f>
        <v>Duration</v>
      </c>
      <c r="E118" s="5" t="s">
        <v>139</v>
      </c>
    </row>
    <row r="119" ht="15.75" customHeight="1">
      <c r="A119" s="6" t="s">
        <v>58</v>
      </c>
      <c r="B119" s="4" t="s">
        <v>10</v>
      </c>
      <c r="C119" s="7" t="s">
        <v>17</v>
      </c>
      <c r="D119" s="8" t="str">
        <f>HYPERLINK("http://hl7.org/fhir/stu3/datatypes.html#decimal","Decimal")</f>
        <v>Decimal</v>
      </c>
      <c r="E119" s="5" t="s">
        <v>140</v>
      </c>
    </row>
    <row r="120" ht="15.75" customHeight="1">
      <c r="A120" s="6" t="s">
        <v>141</v>
      </c>
      <c r="B120" s="4" t="s">
        <v>10</v>
      </c>
      <c r="C120" s="7" t="s">
        <v>17</v>
      </c>
      <c r="D120" s="8" t="str">
        <f>HYPERLINK("http://hl7.org/fhir/stu3/datatypes.html#code","Code")</f>
        <v>Code</v>
      </c>
      <c r="E120" s="5" t="s">
        <v>142</v>
      </c>
    </row>
    <row r="121" ht="15.75" customHeight="1">
      <c r="A121" s="6" t="s">
        <v>143</v>
      </c>
      <c r="B121" s="4" t="s">
        <v>10</v>
      </c>
      <c r="C121" s="7" t="s">
        <v>17</v>
      </c>
      <c r="D121" s="8" t="str">
        <f>HYPERLINK("http://hl7.org/fhir/stu3/datatypes.html#string","String")</f>
        <v>String</v>
      </c>
      <c r="E121" s="5" t="s">
        <v>144</v>
      </c>
    </row>
    <row r="122" ht="15.75" customHeight="1">
      <c r="A122" s="6" t="s">
        <v>55</v>
      </c>
      <c r="B122" s="4" t="s">
        <v>10</v>
      </c>
      <c r="C122" s="7" t="s">
        <v>17</v>
      </c>
      <c r="D122" s="8" t="str">
        <f>HYPERLINK("http://hl7.org/fhir/stu3/datatypes.html#uri","Uri")</f>
        <v>Uri</v>
      </c>
      <c r="E122" s="5" t="s">
        <v>145</v>
      </c>
    </row>
    <row r="123" ht="15.75" customHeight="1">
      <c r="A123" s="6" t="s">
        <v>86</v>
      </c>
      <c r="B123" s="4" t="s">
        <v>10</v>
      </c>
      <c r="C123" s="7" t="s">
        <v>17</v>
      </c>
      <c r="D123" s="8" t="str">
        <f>HYPERLINK("http://hl7.org/fhir/stu3/datatypes.html#code","Code")</f>
        <v>Code</v>
      </c>
      <c r="E123" s="5" t="s">
        <v>146</v>
      </c>
    </row>
    <row r="124" ht="15.75" customHeight="1">
      <c r="A124" s="6" t="s">
        <v>147</v>
      </c>
      <c r="B124" s="4" t="s">
        <v>10</v>
      </c>
      <c r="C124" s="7" t="s">
        <v>17</v>
      </c>
      <c r="D124" s="8" t="str">
        <f>HYPERLINK("http://hl7.org/fhir/stu3/datatypes.html#codeableconcept","CodeableConcept")</f>
        <v>CodeableConcept</v>
      </c>
      <c r="E124" s="5" t="s">
        <v>148</v>
      </c>
    </row>
    <row r="125" ht="15.75" customHeight="1">
      <c r="A125" s="6" t="s">
        <v>99</v>
      </c>
      <c r="B125" s="4" t="s">
        <v>25</v>
      </c>
      <c r="C125" s="7" t="s">
        <v>17</v>
      </c>
      <c r="D125" s="8" t="str">
        <f t="shared" ref="D125:D126" si="7">HYPERLINK("http://hl7.org/fhir/stu3/datatypes.html#coding","Coding")</f>
        <v>Coding</v>
      </c>
      <c r="E125" s="5" t="s">
        <v>100</v>
      </c>
    </row>
    <row r="126" ht="15.75" customHeight="1">
      <c r="A126" s="6" t="s">
        <v>101</v>
      </c>
      <c r="B126" s="4" t="s">
        <v>10</v>
      </c>
      <c r="C126" s="7" t="s">
        <v>17</v>
      </c>
      <c r="D126" s="8" t="str">
        <f t="shared" si="7"/>
        <v>Coding</v>
      </c>
      <c r="E126" s="5" t="s">
        <v>149</v>
      </c>
    </row>
    <row r="127" ht="15.75" customHeight="1">
      <c r="A127" s="6" t="s">
        <v>103</v>
      </c>
      <c r="B127" s="4" t="s">
        <v>10</v>
      </c>
      <c r="C127" s="7" t="s">
        <v>17</v>
      </c>
      <c r="D127" s="11" t="str">
        <f>HYPERLINK("https://fhir.hl7.org.uk/STU3/StructureDefinition/Extension-coding-sctdescid","Extension-coding-sctdescid")</f>
        <v>Extension-coding-sctdescid</v>
      </c>
      <c r="E127" s="12" t="s">
        <v>104</v>
      </c>
    </row>
    <row r="128" ht="15.75" customHeight="1">
      <c r="A128" s="6" t="s">
        <v>92</v>
      </c>
      <c r="B128" s="4" t="s">
        <v>56</v>
      </c>
      <c r="C128" s="7" t="s">
        <v>17</v>
      </c>
      <c r="D128" s="8" t="str">
        <f>HYPERLINK("http://hl7.org/fhir/stu3/datatypes.html#uri","Uri")</f>
        <v>Uri</v>
      </c>
      <c r="E128" s="5" t="s">
        <v>150</v>
      </c>
    </row>
    <row r="129" ht="15.75" customHeight="1">
      <c r="A129" s="6" t="s">
        <v>93</v>
      </c>
      <c r="B129" s="4" t="s">
        <v>10</v>
      </c>
      <c r="C129" s="7" t="s">
        <v>17</v>
      </c>
      <c r="D129" s="8" t="str">
        <f>HYPERLINK("http://hl7.org/fhir/stu3/datatypes.html#string","String")</f>
        <v>String</v>
      </c>
      <c r="E129" s="5" t="s">
        <v>46</v>
      </c>
    </row>
    <row r="130" ht="15.75" customHeight="1">
      <c r="A130" s="6" t="s">
        <v>94</v>
      </c>
      <c r="B130" s="4" t="s">
        <v>56</v>
      </c>
      <c r="C130" s="7" t="s">
        <v>17</v>
      </c>
      <c r="D130" s="8" t="str">
        <f>HYPERLINK("http://hl7.org/fhir/stu3/datatypes.html#code","Code")</f>
        <v>Code</v>
      </c>
      <c r="E130" s="5" t="s">
        <v>151</v>
      </c>
    </row>
    <row r="131" ht="15.75" customHeight="1">
      <c r="A131" s="6" t="s">
        <v>72</v>
      </c>
      <c r="B131" s="4" t="s">
        <v>56</v>
      </c>
      <c r="C131" s="7" t="s">
        <v>17</v>
      </c>
      <c r="D131" s="8" t="str">
        <f>HYPERLINK("http://hl7.org/fhir/stu3/datatypes.html#string","String")</f>
        <v>String</v>
      </c>
      <c r="E131" s="5" t="s">
        <v>152</v>
      </c>
    </row>
    <row r="132" ht="15.75" customHeight="1">
      <c r="A132" s="6" t="s">
        <v>95</v>
      </c>
      <c r="B132" s="4" t="s">
        <v>10</v>
      </c>
      <c r="C132" s="7" t="s">
        <v>17</v>
      </c>
      <c r="D132" s="8" t="str">
        <f>HYPERLINK("http://hl7.org/fhir/stu3/datatypes.html#boolean","Boolean")</f>
        <v>Boolean</v>
      </c>
      <c r="E132" s="5" t="s">
        <v>52</v>
      </c>
    </row>
    <row r="133" ht="15.75" customHeight="1">
      <c r="A133" s="6" t="s">
        <v>106</v>
      </c>
      <c r="B133" s="4" t="s">
        <v>10</v>
      </c>
      <c r="C133" s="7" t="s">
        <v>17</v>
      </c>
      <c r="D133" s="8" t="str">
        <f>HYPERLINK("http://hl7.org/fhir/stu3/datatypes.html#string","String")</f>
        <v>String</v>
      </c>
      <c r="E133" s="5" t="s">
        <v>153</v>
      </c>
    </row>
    <row r="134" ht="15.75" customHeight="1">
      <c r="A134" s="6" t="s">
        <v>154</v>
      </c>
      <c r="B134" s="4" t="s">
        <v>25</v>
      </c>
      <c r="C134" s="7" t="s">
        <v>17</v>
      </c>
      <c r="D134" s="8" t="str">
        <f>HYPERLINK("http://hl7.org/fhir/stu3/backboneelement.html","BackboneElement")</f>
        <v>BackboneElement</v>
      </c>
      <c r="E134" s="5" t="s">
        <v>155</v>
      </c>
    </row>
    <row r="135" ht="15.75" customHeight="1">
      <c r="A135" s="6" t="s">
        <v>78</v>
      </c>
      <c r="B135" s="4" t="s">
        <v>25</v>
      </c>
      <c r="C135" s="7" t="s">
        <v>17</v>
      </c>
      <c r="D135" s="8" t="str">
        <f>HYPERLINK("http://hl7.org/fhir/stu3/extensibility.html#Extension","Extension")</f>
        <v>Extension</v>
      </c>
      <c r="E135" s="5" t="s">
        <v>79</v>
      </c>
    </row>
    <row r="136" ht="15.75" customHeight="1">
      <c r="A136" s="6" t="s">
        <v>156</v>
      </c>
      <c r="B136" s="4" t="s">
        <v>56</v>
      </c>
      <c r="C136" s="7" t="s">
        <v>17</v>
      </c>
      <c r="D136" s="14" t="str">
        <f>HYPERLINK("http://hl7.org/fhir/stu3/references.html","Reference")</f>
        <v>Reference</v>
      </c>
      <c r="E136" s="5" t="s">
        <v>157</v>
      </c>
    </row>
    <row r="137" ht="15.75" customHeight="1">
      <c r="A137" s="6"/>
      <c r="B137" s="4"/>
      <c r="C137" s="7" t="s">
        <v>17</v>
      </c>
      <c r="D137" s="11" t="str">
        <f>HYPERLINK("https://fhir.hl7.org.uk/STU3/StructureDefinition/CareConnect-Procedure-1","CareConnect-Procedure-1")</f>
        <v>CareConnect-Procedure-1</v>
      </c>
      <c r="E137" s="5"/>
    </row>
    <row r="138" ht="15.75" customHeight="1">
      <c r="A138" s="6"/>
      <c r="B138" s="4"/>
      <c r="C138" s="7" t="s">
        <v>17</v>
      </c>
      <c r="D138" s="11" t="str">
        <f>HYPERLINK("https://fhir.hl7.org.uk/STU3/StructureDefinition/CareConnect-Condition-1","CareConnect-Condition-1")</f>
        <v>CareConnect-Condition-1</v>
      </c>
      <c r="E138" s="5"/>
    </row>
    <row r="139" ht="15.75" customHeight="1">
      <c r="A139" s="6" t="s">
        <v>68</v>
      </c>
      <c r="B139" s="4" t="s">
        <v>10</v>
      </c>
      <c r="C139" s="7" t="s">
        <v>17</v>
      </c>
      <c r="D139" s="8" t="str">
        <f>HYPERLINK("http://hl7.org/fhir/stu3/datatypes.html#string","String")</f>
        <v>String</v>
      </c>
      <c r="E139" s="5" t="s">
        <v>69</v>
      </c>
    </row>
    <row r="140" ht="15.75" customHeight="1">
      <c r="A140" s="6" t="s">
        <v>70</v>
      </c>
      <c r="B140" s="4" t="s">
        <v>10</v>
      </c>
      <c r="C140" s="7" t="s">
        <v>17</v>
      </c>
      <c r="D140" s="8" t="str">
        <f>HYPERLINK("http://hl7.org/fhir/stu3/datatypes.html#identifier","Identifier")</f>
        <v>Identifier</v>
      </c>
      <c r="E140" s="5" t="s">
        <v>71</v>
      </c>
    </row>
    <row r="141" ht="15.75" customHeight="1">
      <c r="A141" s="6" t="s">
        <v>72</v>
      </c>
      <c r="B141" s="4" t="s">
        <v>10</v>
      </c>
      <c r="C141" s="7" t="s">
        <v>17</v>
      </c>
      <c r="D141" s="8" t="str">
        <f>HYPERLINK("http://hl7.org/fhir/stu3/datatypes.html#string","String")</f>
        <v>String</v>
      </c>
      <c r="E141" s="5" t="s">
        <v>73</v>
      </c>
    </row>
    <row r="142" ht="15.75" customHeight="1">
      <c r="A142" s="6" t="s">
        <v>158</v>
      </c>
      <c r="B142" s="4" t="s">
        <v>10</v>
      </c>
      <c r="C142" s="7" t="s">
        <v>17</v>
      </c>
      <c r="D142" s="8" t="str">
        <f>HYPERLINK("http://hl7.org/fhir/stu3/datatypes.html#codeableconcept","CodeableConcept")</f>
        <v>CodeableConcept</v>
      </c>
      <c r="E142" s="5" t="s">
        <v>159</v>
      </c>
    </row>
    <row r="143" ht="15.75" customHeight="1">
      <c r="A143" s="6" t="s">
        <v>41</v>
      </c>
      <c r="B143" s="4" t="s">
        <v>25</v>
      </c>
      <c r="C143" s="7" t="s">
        <v>17</v>
      </c>
      <c r="D143" s="8" t="str">
        <f>HYPERLINK("http://hl7.org/fhir/stu3/datatypes.html#coding","Coding")</f>
        <v>Coding</v>
      </c>
      <c r="E143" s="5" t="s">
        <v>42</v>
      </c>
    </row>
    <row r="144" ht="15.75" customHeight="1">
      <c r="A144" s="6" t="s">
        <v>43</v>
      </c>
      <c r="B144" s="4" t="s">
        <v>10</v>
      </c>
      <c r="C144" s="7" t="s">
        <v>17</v>
      </c>
      <c r="D144" s="8" t="str">
        <f>HYPERLINK("http://hl7.org/fhir/stu3/datatypes.html#uri","Uri")</f>
        <v>Uri</v>
      </c>
      <c r="E144" s="5" t="s">
        <v>44</v>
      </c>
    </row>
    <row r="145" ht="15.75" customHeight="1">
      <c r="A145" s="6" t="s">
        <v>45</v>
      </c>
      <c r="B145" s="4" t="s">
        <v>10</v>
      </c>
      <c r="C145" s="7" t="s">
        <v>17</v>
      </c>
      <c r="D145" s="8" t="str">
        <f>HYPERLINK("http://hl7.org/fhir/stu3/datatypes.html#string","String")</f>
        <v>String</v>
      </c>
      <c r="E145" s="5" t="s">
        <v>46</v>
      </c>
    </row>
    <row r="146" ht="15.75" customHeight="1">
      <c r="A146" s="6" t="s">
        <v>47</v>
      </c>
      <c r="B146" s="4" t="s">
        <v>10</v>
      </c>
      <c r="C146" s="7" t="s">
        <v>17</v>
      </c>
      <c r="D146" s="8" t="str">
        <f>HYPERLINK("http://hl7.org/fhir/stu3/datatypes.html#code","Code")</f>
        <v>Code</v>
      </c>
      <c r="E146" s="5" t="s">
        <v>48</v>
      </c>
    </row>
    <row r="147" ht="15.75" customHeight="1">
      <c r="A147" s="6" t="s">
        <v>49</v>
      </c>
      <c r="B147" s="4" t="s">
        <v>10</v>
      </c>
      <c r="C147" s="7" t="s">
        <v>17</v>
      </c>
      <c r="D147" s="8" t="str">
        <f>HYPERLINK("http://hl7.org/fhir/stu3/datatypes.html#string","String")</f>
        <v>String</v>
      </c>
      <c r="E147" s="5" t="s">
        <v>50</v>
      </c>
    </row>
    <row r="148" ht="15.75" customHeight="1">
      <c r="A148" s="6" t="s">
        <v>51</v>
      </c>
      <c r="B148" s="4" t="s">
        <v>10</v>
      </c>
      <c r="C148" s="7" t="s">
        <v>17</v>
      </c>
      <c r="D148" s="8" t="str">
        <f>HYPERLINK("http://hl7.org/fhir/stu3/datatypes.html#boolean","Boolean")</f>
        <v>Boolean</v>
      </c>
      <c r="E148" s="5" t="s">
        <v>52</v>
      </c>
    </row>
    <row r="149" ht="15.75" customHeight="1">
      <c r="A149" s="6" t="s">
        <v>53</v>
      </c>
      <c r="B149" s="4" t="s">
        <v>10</v>
      </c>
      <c r="C149" s="7" t="s">
        <v>17</v>
      </c>
      <c r="D149" s="8" t="str">
        <f>HYPERLINK("http://hl7.org/fhir/stu3/datatypes.html#string","String")</f>
        <v>String</v>
      </c>
      <c r="E149" s="5" t="s">
        <v>54</v>
      </c>
    </row>
    <row r="150" ht="15.75" customHeight="1">
      <c r="A150" s="6" t="s">
        <v>160</v>
      </c>
      <c r="B150" s="4" t="s">
        <v>10</v>
      </c>
      <c r="C150" s="7" t="s">
        <v>17</v>
      </c>
      <c r="D150" s="8" t="str">
        <f>HYPERLINK("http://hl7.org/fhir/stu3/datatypes.html#positiveint","positiveInt")</f>
        <v>positiveInt</v>
      </c>
      <c r="E150" s="5" t="s">
        <v>161</v>
      </c>
    </row>
    <row r="151" ht="15.75" customHeight="1">
      <c r="A151" s="6" t="s">
        <v>162</v>
      </c>
      <c r="B151" s="4" t="s">
        <v>25</v>
      </c>
      <c r="C151" s="7" t="s">
        <v>17</v>
      </c>
      <c r="D151" s="14" t="str">
        <f>HYPERLINK("http://hl7.org/fhir/stu3/references.html","Reference")</f>
        <v>Reference</v>
      </c>
      <c r="E151" s="5" t="s">
        <v>163</v>
      </c>
    </row>
    <row r="152" ht="15.75" customHeight="1">
      <c r="A152" s="6"/>
      <c r="B152" s="4"/>
      <c r="C152" s="7" t="s">
        <v>17</v>
      </c>
      <c r="D152" s="8" t="str">
        <f>HYPERLINK("http://hl7.org/fhir/stu3/StructureDefinition/Account","Account")</f>
        <v>Account</v>
      </c>
      <c r="E152" s="5"/>
    </row>
    <row r="153" ht="15.75" customHeight="1">
      <c r="A153" s="6" t="s">
        <v>111</v>
      </c>
      <c r="B153" s="4" t="s">
        <v>10</v>
      </c>
      <c r="C153" s="7" t="s">
        <v>17</v>
      </c>
      <c r="D153" s="8" t="str">
        <f>HYPERLINK("http://hl7.org/fhir/stu3/datatypes.html#string","String")</f>
        <v>String</v>
      </c>
      <c r="E153" s="5" t="s">
        <v>69</v>
      </c>
    </row>
    <row r="154" ht="15.75" customHeight="1">
      <c r="A154" s="6" t="s">
        <v>112</v>
      </c>
      <c r="B154" s="4" t="s">
        <v>10</v>
      </c>
      <c r="C154" s="7" t="s">
        <v>17</v>
      </c>
      <c r="D154" s="8" t="str">
        <f>HYPERLINK("http://hl7.org/fhir/stu3/datatypes.html#identifier","Identifier")</f>
        <v>Identifier</v>
      </c>
      <c r="E154" s="5" t="s">
        <v>71</v>
      </c>
    </row>
    <row r="155" ht="15.75" customHeight="1">
      <c r="A155" s="6" t="s">
        <v>87</v>
      </c>
      <c r="B155" s="4" t="s">
        <v>10</v>
      </c>
      <c r="C155" s="7" t="s">
        <v>17</v>
      </c>
      <c r="D155" s="8" t="str">
        <f>HYPERLINK("http://hl7.org/fhir/stu3/datatypes.html#string","String")</f>
        <v>String</v>
      </c>
      <c r="E155" s="5" t="s">
        <v>73</v>
      </c>
    </row>
    <row r="156" ht="15.75" customHeight="1">
      <c r="A156" s="6" t="s">
        <v>164</v>
      </c>
      <c r="B156" s="4" t="s">
        <v>10</v>
      </c>
      <c r="C156" s="7" t="s">
        <v>17</v>
      </c>
      <c r="D156" s="8" t="str">
        <f>HYPERLINK("http://hl7.org/fhir/stu3/backboneelement.html","BackboneElement")</f>
        <v>BackboneElement</v>
      </c>
      <c r="E156" s="5" t="s">
        <v>165</v>
      </c>
    </row>
    <row r="157" ht="15.75" customHeight="1">
      <c r="A157" s="6" t="s">
        <v>166</v>
      </c>
      <c r="B157" s="4" t="s">
        <v>10</v>
      </c>
      <c r="C157" s="7" t="s">
        <v>17</v>
      </c>
      <c r="D157" s="11" t="str">
        <f>HYPERLINK("https://fhir.hl7.org.uk/STU3/StructureDefinition/Extension-CareConnect-AdmissionMethod-1","Extension-CareConnect-AdmissionMethod-1")</f>
        <v>Extension-CareConnect-AdmissionMethod-1</v>
      </c>
      <c r="E157" s="12" t="s">
        <v>167</v>
      </c>
    </row>
    <row r="158" ht="15.75" customHeight="1">
      <c r="A158" s="6" t="s">
        <v>168</v>
      </c>
      <c r="B158" s="4" t="s">
        <v>10</v>
      </c>
      <c r="C158" s="7" t="s">
        <v>17</v>
      </c>
      <c r="D158" s="11" t="str">
        <f>HYPERLINK("https://fhir.hl7.org.uk/STU3/StructureDefinition/Extension-CareConnect-DischargeMethod-1","Extension-CareConnect-DischargeMethod-1")</f>
        <v>Extension-CareConnect-DischargeMethod-1</v>
      </c>
      <c r="E158" s="12" t="s">
        <v>169</v>
      </c>
    </row>
    <row r="159" ht="15.75" customHeight="1">
      <c r="A159" s="6" t="s">
        <v>78</v>
      </c>
      <c r="B159" s="4" t="s">
        <v>25</v>
      </c>
      <c r="C159" s="7" t="s">
        <v>17</v>
      </c>
      <c r="D159" s="8" t="str">
        <f>HYPERLINK("http://hl7.org/fhir/stu3/extensibility.html#Extension","Extension")</f>
        <v>Extension</v>
      </c>
      <c r="E159" s="5" t="s">
        <v>79</v>
      </c>
    </row>
    <row r="160" ht="15.75" customHeight="1">
      <c r="A160" s="6" t="s">
        <v>170</v>
      </c>
      <c r="B160" s="4" t="s">
        <v>10</v>
      </c>
      <c r="C160" s="7" t="s">
        <v>17</v>
      </c>
      <c r="D160" s="8" t="str">
        <f>HYPERLINK("http://hl7.org/fhir/stu3/datatypes.html#identifier","Identifier")</f>
        <v>Identifier</v>
      </c>
      <c r="E160" s="5" t="s">
        <v>171</v>
      </c>
    </row>
    <row r="161" ht="15.75" customHeight="1">
      <c r="A161" s="6" t="s">
        <v>172</v>
      </c>
      <c r="B161" s="4" t="s">
        <v>10</v>
      </c>
      <c r="C161" s="7" t="s">
        <v>17</v>
      </c>
      <c r="D161" s="8" t="str">
        <f>HYPERLINK("http://hl7.org/fhir/stu3/datatypes.html#code","Code")</f>
        <v>Code</v>
      </c>
      <c r="E161" s="5" t="s">
        <v>173</v>
      </c>
    </row>
    <row r="162" ht="15.75" customHeight="1">
      <c r="A162" s="6" t="s">
        <v>174</v>
      </c>
      <c r="B162" s="4" t="s">
        <v>10</v>
      </c>
      <c r="C162" s="7" t="s">
        <v>17</v>
      </c>
      <c r="D162" s="8" t="str">
        <f>HYPERLINK("http://hl7.org/fhir/stu3/datatypes.html#codeableconcept","CodeableConcept")</f>
        <v>CodeableConcept</v>
      </c>
      <c r="E162" s="5" t="s">
        <v>40</v>
      </c>
    </row>
    <row r="163" ht="15.75" customHeight="1">
      <c r="A163" s="6" t="s">
        <v>175</v>
      </c>
      <c r="B163" s="4" t="s">
        <v>25</v>
      </c>
      <c r="C163" s="7" t="s">
        <v>17</v>
      </c>
      <c r="D163" s="8" t="str">
        <f>HYPERLINK("http://hl7.org/fhir/stu3/datatypes.html#coding","Coding")</f>
        <v>Coding</v>
      </c>
      <c r="E163" s="5" t="s">
        <v>42</v>
      </c>
    </row>
    <row r="164" ht="15.75" customHeight="1">
      <c r="A164" s="6" t="s">
        <v>176</v>
      </c>
      <c r="B164" s="4" t="s">
        <v>10</v>
      </c>
      <c r="C164" s="7" t="s">
        <v>17</v>
      </c>
      <c r="D164" s="8" t="str">
        <f>HYPERLINK("http://hl7.org/fhir/stu3/datatypes.html#uri","Uri")</f>
        <v>Uri</v>
      </c>
      <c r="E164" s="5" t="s">
        <v>44</v>
      </c>
    </row>
    <row r="165" ht="15.75" customHeight="1">
      <c r="A165" s="6" t="s">
        <v>177</v>
      </c>
      <c r="B165" s="4" t="s">
        <v>10</v>
      </c>
      <c r="C165" s="7" t="s">
        <v>17</v>
      </c>
      <c r="D165" s="8" t="str">
        <f>HYPERLINK("http://hl7.org/fhir/stu3/datatypes.html#string","String")</f>
        <v>String</v>
      </c>
      <c r="E165" s="5" t="s">
        <v>46</v>
      </c>
    </row>
    <row r="166" ht="15.75" customHeight="1">
      <c r="A166" s="6" t="s">
        <v>178</v>
      </c>
      <c r="B166" s="4" t="s">
        <v>10</v>
      </c>
      <c r="C166" s="7" t="s">
        <v>17</v>
      </c>
      <c r="D166" s="8" t="str">
        <f>HYPERLINK("http://hl7.org/fhir/stu3/datatypes.html#code","Code")</f>
        <v>Code</v>
      </c>
      <c r="E166" s="5" t="s">
        <v>48</v>
      </c>
    </row>
    <row r="167" ht="15.75" customHeight="1">
      <c r="A167" s="6" t="s">
        <v>179</v>
      </c>
      <c r="B167" s="4" t="s">
        <v>10</v>
      </c>
      <c r="C167" s="7" t="s">
        <v>17</v>
      </c>
      <c r="D167" s="8" t="str">
        <f>HYPERLINK("http://hl7.org/fhir/stu3/datatypes.html#string","String")</f>
        <v>String</v>
      </c>
      <c r="E167" s="5" t="s">
        <v>50</v>
      </c>
    </row>
    <row r="168" ht="15.75" customHeight="1">
      <c r="A168" s="6" t="s">
        <v>180</v>
      </c>
      <c r="B168" s="4" t="s">
        <v>10</v>
      </c>
      <c r="C168" s="7" t="s">
        <v>17</v>
      </c>
      <c r="D168" s="8" t="str">
        <f>HYPERLINK("http://hl7.org/fhir/stu3/datatypes.html#boolean","Boolean")</f>
        <v>Boolean</v>
      </c>
      <c r="E168" s="5" t="s">
        <v>52</v>
      </c>
    </row>
    <row r="169" ht="15.75" customHeight="1">
      <c r="A169" s="6" t="s">
        <v>181</v>
      </c>
      <c r="B169" s="4" t="s">
        <v>10</v>
      </c>
      <c r="C169" s="7" t="s">
        <v>17</v>
      </c>
      <c r="D169" s="8" t="str">
        <f>HYPERLINK("http://hl7.org/fhir/stu3/datatypes.html#string","String")</f>
        <v>String</v>
      </c>
      <c r="E169" s="5" t="s">
        <v>54</v>
      </c>
    </row>
    <row r="170" ht="15.75" customHeight="1">
      <c r="A170" s="6" t="s">
        <v>92</v>
      </c>
      <c r="B170" s="4" t="s">
        <v>56</v>
      </c>
      <c r="C170" s="7" t="s">
        <v>17</v>
      </c>
      <c r="D170" s="8" t="str">
        <f>HYPERLINK("http://hl7.org/fhir/stu3/datatypes.html#uri","Uri")</f>
        <v>Uri</v>
      </c>
      <c r="E170" s="5" t="s">
        <v>182</v>
      </c>
    </row>
    <row r="171" ht="15.75" customHeight="1">
      <c r="A171" s="6" t="s">
        <v>183</v>
      </c>
      <c r="B171" s="4" t="s">
        <v>56</v>
      </c>
      <c r="C171" s="7" t="s">
        <v>17</v>
      </c>
      <c r="D171" s="8" t="str">
        <f>HYPERLINK("http://hl7.org/fhir/stu3/datatypes.html#string","String")</f>
        <v>String</v>
      </c>
      <c r="E171" s="5" t="s">
        <v>184</v>
      </c>
    </row>
    <row r="172" ht="15.75" customHeight="1">
      <c r="A172" s="6" t="s">
        <v>185</v>
      </c>
      <c r="B172" s="4" t="s">
        <v>10</v>
      </c>
      <c r="C172" s="7" t="s">
        <v>17</v>
      </c>
      <c r="D172" s="8" t="str">
        <f>HYPERLINK("http://hl7.org/fhir/stu3/datatypes.html#period","Period")</f>
        <v>Period</v>
      </c>
      <c r="E172" s="5" t="s">
        <v>61</v>
      </c>
    </row>
    <row r="173" ht="15.75" customHeight="1">
      <c r="A173" s="6" t="s">
        <v>186</v>
      </c>
      <c r="B173" s="4" t="s">
        <v>10</v>
      </c>
      <c r="C173" s="7" t="s">
        <v>17</v>
      </c>
      <c r="D173" s="8" t="str">
        <f t="shared" ref="D173:D174" si="8">HYPERLINK("http://hl7.org/fhir/stu3/datatypes.html#datetime","dateTime")</f>
        <v>dateTime</v>
      </c>
      <c r="E173" s="5" t="s">
        <v>63</v>
      </c>
    </row>
    <row r="174" ht="15.75" customHeight="1">
      <c r="A174" s="6" t="s">
        <v>187</v>
      </c>
      <c r="B174" s="4" t="s">
        <v>10</v>
      </c>
      <c r="C174" s="7" t="s">
        <v>17</v>
      </c>
      <c r="D174" s="8" t="str">
        <f t="shared" si="8"/>
        <v>dateTime</v>
      </c>
      <c r="E174" s="5" t="s">
        <v>65</v>
      </c>
    </row>
    <row r="175" ht="15.75" customHeight="1">
      <c r="A175" s="6" t="s">
        <v>188</v>
      </c>
      <c r="B175" s="4" t="s">
        <v>10</v>
      </c>
      <c r="C175" s="7" t="s">
        <v>17</v>
      </c>
      <c r="D175" s="14" t="str">
        <f>HYPERLINK("http://hl7.org/fhir/stu3/references.html","Reference")</f>
        <v>Reference</v>
      </c>
      <c r="E175" s="5" t="s">
        <v>67</v>
      </c>
    </row>
    <row r="176" ht="15.75" customHeight="1">
      <c r="A176" s="6"/>
      <c r="B176" s="4"/>
      <c r="C176" s="7" t="s">
        <v>17</v>
      </c>
      <c r="D176" s="11" t="str">
        <f>HYPERLINK("https://fhir.hl7.org.uk/STU3/StructureDefinition/CareConnect-Organization-1","CareConnect-Organization-1")</f>
        <v>CareConnect-Organization-1</v>
      </c>
      <c r="E176" s="5"/>
    </row>
    <row r="177" ht="15.75" customHeight="1">
      <c r="A177" s="6" t="s">
        <v>189</v>
      </c>
      <c r="B177" s="4" t="s">
        <v>10</v>
      </c>
      <c r="C177" s="7" t="s">
        <v>17</v>
      </c>
      <c r="D177" s="8" t="str">
        <f>HYPERLINK("http://hl7.org/fhir/stu3/datatypes.html#string","String")</f>
        <v>String</v>
      </c>
      <c r="E177" s="5" t="s">
        <v>69</v>
      </c>
    </row>
    <row r="178" ht="15.75" customHeight="1">
      <c r="A178" s="6" t="s">
        <v>190</v>
      </c>
      <c r="B178" s="4" t="s">
        <v>10</v>
      </c>
      <c r="C178" s="7" t="s">
        <v>17</v>
      </c>
      <c r="D178" s="8" t="str">
        <f>HYPERLINK("http://hl7.org/fhir/stu3/datatypes.html#identifier","Identifier")</f>
        <v>Identifier</v>
      </c>
      <c r="E178" s="5" t="s">
        <v>71</v>
      </c>
    </row>
    <row r="179" ht="15.75" customHeight="1">
      <c r="A179" s="6" t="s">
        <v>49</v>
      </c>
      <c r="B179" s="4" t="s">
        <v>10</v>
      </c>
      <c r="C179" s="7" t="s">
        <v>17</v>
      </c>
      <c r="D179" s="8" t="str">
        <f>HYPERLINK("http://hl7.org/fhir/stu3/datatypes.html#string","String")</f>
        <v>String</v>
      </c>
      <c r="E179" s="5" t="s">
        <v>73</v>
      </c>
    </row>
    <row r="180" ht="15.75" customHeight="1">
      <c r="A180" s="6" t="s">
        <v>191</v>
      </c>
      <c r="B180" s="4" t="s">
        <v>10</v>
      </c>
      <c r="C180" s="7" t="s">
        <v>17</v>
      </c>
      <c r="D180" s="14" t="str">
        <f>HYPERLINK("http://hl7.org/fhir/stu3/references.html","Reference")</f>
        <v>Reference</v>
      </c>
      <c r="E180" s="5" t="s">
        <v>192</v>
      </c>
    </row>
    <row r="181" ht="15.75" customHeight="1">
      <c r="A181" s="6"/>
      <c r="B181" s="4"/>
      <c r="C181" s="7" t="s">
        <v>17</v>
      </c>
      <c r="D181" s="11" t="str">
        <f>HYPERLINK("https://fhir.hl7.org.uk/STU3/StructureDefinition/CareConnect-Location-1","CareConnect-Location-1")</f>
        <v>CareConnect-Location-1</v>
      </c>
      <c r="E181" s="5"/>
    </row>
    <row r="182" ht="15.75" customHeight="1">
      <c r="A182" s="6" t="s">
        <v>68</v>
      </c>
      <c r="B182" s="4" t="s">
        <v>10</v>
      </c>
      <c r="C182" s="7" t="s">
        <v>17</v>
      </c>
      <c r="D182" s="8" t="str">
        <f>HYPERLINK("http://hl7.org/fhir/stu3/datatypes.html#string","String")</f>
        <v>String</v>
      </c>
      <c r="E182" s="5" t="s">
        <v>69</v>
      </c>
    </row>
    <row r="183" ht="15.75" customHeight="1">
      <c r="A183" s="6" t="s">
        <v>70</v>
      </c>
      <c r="B183" s="4" t="s">
        <v>10</v>
      </c>
      <c r="C183" s="7" t="s">
        <v>17</v>
      </c>
      <c r="D183" s="8" t="str">
        <f>HYPERLINK("http://hl7.org/fhir/stu3/datatypes.html#identifier","Identifier")</f>
        <v>Identifier</v>
      </c>
      <c r="E183" s="5" t="s">
        <v>71</v>
      </c>
    </row>
    <row r="184" ht="15.75" customHeight="1">
      <c r="A184" s="6" t="s">
        <v>72</v>
      </c>
      <c r="B184" s="4" t="s">
        <v>10</v>
      </c>
      <c r="C184" s="7" t="s">
        <v>17</v>
      </c>
      <c r="D184" s="8" t="str">
        <f>HYPERLINK("http://hl7.org/fhir/stu3/datatypes.html#string","String")</f>
        <v>String</v>
      </c>
      <c r="E184" s="5" t="s">
        <v>73</v>
      </c>
    </row>
    <row r="185" ht="15.75" customHeight="1">
      <c r="A185" s="6" t="s">
        <v>193</v>
      </c>
      <c r="B185" s="4" t="s">
        <v>10</v>
      </c>
      <c r="C185" s="7" t="s">
        <v>17</v>
      </c>
      <c r="D185" s="8" t="str">
        <f>HYPERLINK("http://hl7.org/fhir/stu3/datatypes.html#codeableconcept","CodeableConcept")</f>
        <v>CodeableConcept</v>
      </c>
      <c r="E185" s="5" t="s">
        <v>194</v>
      </c>
    </row>
    <row r="186" ht="15.75" customHeight="1">
      <c r="A186" s="6" t="s">
        <v>41</v>
      </c>
      <c r="B186" s="4" t="s">
        <v>10</v>
      </c>
      <c r="C186" s="7" t="s">
        <v>17</v>
      </c>
      <c r="D186" s="8" t="str">
        <f>HYPERLINK("http://hl7.org/fhir/stu3/datatypes.html#coding","Coding")</f>
        <v>Coding</v>
      </c>
      <c r="E186" s="5" t="s">
        <v>42</v>
      </c>
    </row>
    <row r="187" ht="15.75" customHeight="1">
      <c r="A187" s="6" t="s">
        <v>43</v>
      </c>
      <c r="B187" s="4" t="s">
        <v>56</v>
      </c>
      <c r="C187" s="7" t="s">
        <v>17</v>
      </c>
      <c r="D187" s="8" t="str">
        <f>HYPERLINK("http://hl7.org/fhir/stu3/datatypes.html#uri","Uri")</f>
        <v>Uri</v>
      </c>
      <c r="E187" s="5" t="s">
        <v>44</v>
      </c>
    </row>
    <row r="188" ht="15.75" customHeight="1">
      <c r="A188" s="6" t="s">
        <v>45</v>
      </c>
      <c r="B188" s="4" t="s">
        <v>10</v>
      </c>
      <c r="C188" s="7" t="s">
        <v>17</v>
      </c>
      <c r="D188" s="8" t="str">
        <f>HYPERLINK("http://hl7.org/fhir/stu3/datatypes.html#string","String")</f>
        <v>String</v>
      </c>
      <c r="E188" s="5" t="s">
        <v>46</v>
      </c>
    </row>
    <row r="189" ht="15.75" customHeight="1">
      <c r="A189" s="6" t="s">
        <v>47</v>
      </c>
      <c r="B189" s="4" t="s">
        <v>56</v>
      </c>
      <c r="C189" s="7" t="s">
        <v>17</v>
      </c>
      <c r="D189" s="8" t="str">
        <f>HYPERLINK("http://hl7.org/fhir/stu3/datatypes.html#code","Code")</f>
        <v>Code</v>
      </c>
      <c r="E189" s="5" t="s">
        <v>195</v>
      </c>
    </row>
    <row r="190" ht="15.75" customHeight="1">
      <c r="A190" s="6" t="s">
        <v>49</v>
      </c>
      <c r="B190" s="4" t="s">
        <v>56</v>
      </c>
      <c r="C190" s="7" t="s">
        <v>17</v>
      </c>
      <c r="D190" s="8" t="str">
        <f>HYPERLINK("http://hl7.org/fhir/stu3/datatypes.html#string","String")</f>
        <v>String</v>
      </c>
      <c r="E190" s="5" t="s">
        <v>196</v>
      </c>
    </row>
    <row r="191" ht="15.75" customHeight="1">
      <c r="A191" s="6" t="s">
        <v>51</v>
      </c>
      <c r="B191" s="4" t="s">
        <v>10</v>
      </c>
      <c r="C191" s="7" t="s">
        <v>17</v>
      </c>
      <c r="D191" s="8" t="str">
        <f>HYPERLINK("http://hl7.org/fhir/stu3/datatypes.html#boolean","Boolean")</f>
        <v>Boolean</v>
      </c>
      <c r="E191" s="5" t="s">
        <v>52</v>
      </c>
    </row>
    <row r="192" ht="15.75" customHeight="1">
      <c r="A192" s="6" t="s">
        <v>53</v>
      </c>
      <c r="B192" s="4" t="s">
        <v>10</v>
      </c>
      <c r="C192" s="7" t="s">
        <v>17</v>
      </c>
      <c r="D192" s="8" t="str">
        <f>HYPERLINK("http://hl7.org/fhir/stu3/datatypes.html#string","String")</f>
        <v>String</v>
      </c>
      <c r="E192" s="5" t="s">
        <v>197</v>
      </c>
    </row>
    <row r="193" ht="15.75" customHeight="1">
      <c r="A193" s="6" t="s">
        <v>198</v>
      </c>
      <c r="B193" s="4" t="s">
        <v>10</v>
      </c>
      <c r="C193" s="7" t="s">
        <v>17</v>
      </c>
      <c r="D193" s="8" t="str">
        <f>HYPERLINK("http://hl7.org/fhir/stu3/datatypes.html#codeableconcept","CodeableConcept")</f>
        <v>CodeableConcept</v>
      </c>
      <c r="E193" s="5" t="s">
        <v>199</v>
      </c>
    </row>
    <row r="194" ht="15.75" customHeight="1">
      <c r="A194" s="6" t="s">
        <v>41</v>
      </c>
      <c r="B194" s="4" t="s">
        <v>25</v>
      </c>
      <c r="C194" s="7" t="s">
        <v>17</v>
      </c>
      <c r="D194" s="8" t="str">
        <f t="shared" ref="D194:D195" si="9">HYPERLINK("http://hl7.org/fhir/stu3/datatypes.html#coding","Coding")</f>
        <v>Coding</v>
      </c>
      <c r="E194" s="5" t="s">
        <v>100</v>
      </c>
    </row>
    <row r="195" ht="15.75" customHeight="1">
      <c r="A195" s="6" t="s">
        <v>200</v>
      </c>
      <c r="B195" s="4" t="s">
        <v>10</v>
      </c>
      <c r="C195" s="7" t="s">
        <v>17</v>
      </c>
      <c r="D195" s="8" t="str">
        <f t="shared" si="9"/>
        <v>Coding</v>
      </c>
      <c r="E195" s="5" t="s">
        <v>42</v>
      </c>
    </row>
    <row r="196" ht="15.75" customHeight="1">
      <c r="A196" s="6" t="s">
        <v>201</v>
      </c>
      <c r="B196" s="4" t="s">
        <v>10</v>
      </c>
      <c r="C196" s="7" t="s">
        <v>17</v>
      </c>
      <c r="D196" s="11" t="str">
        <f>HYPERLINK("https://fhir.hl7.org.uk/STU3/StructureDefinition/Extension-coding-sctdescid","Extension-coding-sctdescid")</f>
        <v>Extension-coding-sctdescid</v>
      </c>
      <c r="E196" s="12" t="s">
        <v>104</v>
      </c>
    </row>
    <row r="197" ht="15.75" customHeight="1">
      <c r="A197" s="6" t="s">
        <v>43</v>
      </c>
      <c r="B197" s="4" t="s">
        <v>56</v>
      </c>
      <c r="C197" s="7" t="s">
        <v>17</v>
      </c>
      <c r="D197" s="8" t="str">
        <f>HYPERLINK("http://hl7.org/fhir/stu3/datatypes.html#uri","Uri")</f>
        <v>Uri</v>
      </c>
      <c r="E197" s="5" t="s">
        <v>150</v>
      </c>
    </row>
    <row r="198" ht="15.75" customHeight="1">
      <c r="A198" s="6" t="s">
        <v>45</v>
      </c>
      <c r="B198" s="4" t="s">
        <v>10</v>
      </c>
      <c r="C198" s="7" t="s">
        <v>17</v>
      </c>
      <c r="D198" s="8" t="str">
        <f>HYPERLINK("http://hl7.org/fhir/stu3/datatypes.html#string","String")</f>
        <v>String</v>
      </c>
      <c r="E198" s="5" t="s">
        <v>46</v>
      </c>
    </row>
    <row r="199" ht="15.75" customHeight="1">
      <c r="A199" s="6" t="s">
        <v>47</v>
      </c>
      <c r="B199" s="4" t="s">
        <v>56</v>
      </c>
      <c r="C199" s="7" t="s">
        <v>17</v>
      </c>
      <c r="D199" s="8" t="str">
        <f>HYPERLINK("http://hl7.org/fhir/stu3/datatypes.html#code","Code")</f>
        <v>Code</v>
      </c>
      <c r="E199" s="5" t="s">
        <v>48</v>
      </c>
    </row>
    <row r="200" ht="15.75" customHeight="1">
      <c r="A200" s="6" t="s">
        <v>49</v>
      </c>
      <c r="B200" s="4" t="s">
        <v>56</v>
      </c>
      <c r="C200" s="7" t="s">
        <v>17</v>
      </c>
      <c r="D200" s="8" t="str">
        <f>HYPERLINK("http://hl7.org/fhir/stu3/datatypes.html#string","String")</f>
        <v>String</v>
      </c>
      <c r="E200" s="5" t="s">
        <v>50</v>
      </c>
    </row>
    <row r="201" ht="15.75" customHeight="1">
      <c r="A201" s="6" t="s">
        <v>51</v>
      </c>
      <c r="B201" s="4" t="s">
        <v>10</v>
      </c>
      <c r="C201" s="7" t="s">
        <v>17</v>
      </c>
      <c r="D201" s="8" t="str">
        <f>HYPERLINK("http://hl7.org/fhir/stu3/datatypes.html#boolean","Boolean")</f>
        <v>Boolean</v>
      </c>
      <c r="E201" s="5" t="s">
        <v>52</v>
      </c>
    </row>
    <row r="202" ht="15.75" customHeight="1">
      <c r="A202" s="6" t="s">
        <v>53</v>
      </c>
      <c r="B202" s="4" t="s">
        <v>10</v>
      </c>
      <c r="C202" s="7" t="s">
        <v>17</v>
      </c>
      <c r="D202" s="8" t="str">
        <f>HYPERLINK("http://hl7.org/fhir/stu3/datatypes.html#string","String")</f>
        <v>String</v>
      </c>
      <c r="E202" s="5" t="s">
        <v>54</v>
      </c>
    </row>
    <row r="203" ht="15.75" customHeight="1">
      <c r="A203" s="6" t="s">
        <v>202</v>
      </c>
      <c r="B203" s="4" t="s">
        <v>25</v>
      </c>
      <c r="C203" s="7" t="s">
        <v>17</v>
      </c>
      <c r="D203" s="8" t="str">
        <f>HYPERLINK("http://hl7.org/fhir/stu3/datatypes.html#codeableconcept","CodeableConcept")</f>
        <v>CodeableConcept</v>
      </c>
      <c r="E203" s="5" t="s">
        <v>203</v>
      </c>
    </row>
    <row r="204" ht="15.75" customHeight="1">
      <c r="A204" s="6" t="s">
        <v>41</v>
      </c>
      <c r="B204" s="4" t="s">
        <v>25</v>
      </c>
      <c r="C204" s="7" t="s">
        <v>17</v>
      </c>
      <c r="D204" s="8" t="str">
        <f>HYPERLINK("http://hl7.org/fhir/stu3/datatypes.html#coding","Coding")</f>
        <v>Coding</v>
      </c>
      <c r="E204" s="5" t="s">
        <v>42</v>
      </c>
    </row>
    <row r="205" ht="15.75" customHeight="1">
      <c r="A205" s="6" t="s">
        <v>43</v>
      </c>
      <c r="B205" s="4" t="s">
        <v>10</v>
      </c>
      <c r="C205" s="7" t="s">
        <v>17</v>
      </c>
      <c r="D205" s="8" t="str">
        <f>HYPERLINK("http://hl7.org/fhir/stu3/datatypes.html#uri","Uri")</f>
        <v>Uri</v>
      </c>
      <c r="E205" s="5" t="s">
        <v>44</v>
      </c>
    </row>
    <row r="206" ht="15.75" customHeight="1">
      <c r="A206" s="6" t="s">
        <v>45</v>
      </c>
      <c r="B206" s="4" t="s">
        <v>10</v>
      </c>
      <c r="C206" s="7" t="s">
        <v>17</v>
      </c>
      <c r="D206" s="8" t="str">
        <f>HYPERLINK("http://hl7.org/fhir/stu3/datatypes.html#string","String")</f>
        <v>String</v>
      </c>
      <c r="E206" s="5" t="s">
        <v>46</v>
      </c>
    </row>
    <row r="207" ht="15.75" customHeight="1">
      <c r="A207" s="6" t="s">
        <v>47</v>
      </c>
      <c r="B207" s="4" t="s">
        <v>10</v>
      </c>
      <c r="C207" s="7" t="s">
        <v>17</v>
      </c>
      <c r="D207" s="8" t="str">
        <f>HYPERLINK("http://hl7.org/fhir/stu3/datatypes.html#code","Code")</f>
        <v>Code</v>
      </c>
      <c r="E207" s="5" t="s">
        <v>48</v>
      </c>
    </row>
    <row r="208" ht="15.75" customHeight="1">
      <c r="A208" s="6" t="s">
        <v>49</v>
      </c>
      <c r="B208" s="4" t="s">
        <v>10</v>
      </c>
      <c r="C208" s="7" t="s">
        <v>17</v>
      </c>
      <c r="D208" s="8" t="str">
        <f>HYPERLINK("http://hl7.org/fhir/stu3/datatypes.html#string","String")</f>
        <v>String</v>
      </c>
      <c r="E208" s="5" t="s">
        <v>50</v>
      </c>
    </row>
    <row r="209" ht="15.75" customHeight="1">
      <c r="A209" s="6" t="s">
        <v>51</v>
      </c>
      <c r="B209" s="4" t="s">
        <v>10</v>
      </c>
      <c r="C209" s="7" t="s">
        <v>17</v>
      </c>
      <c r="D209" s="8" t="str">
        <f>HYPERLINK("http://hl7.org/fhir/stu3/datatypes.html#boolean","Boolean")</f>
        <v>Boolean</v>
      </c>
      <c r="E209" s="5" t="s">
        <v>52</v>
      </c>
    </row>
    <row r="210" ht="15.75" customHeight="1">
      <c r="A210" s="6" t="s">
        <v>53</v>
      </c>
      <c r="B210" s="4" t="s">
        <v>10</v>
      </c>
      <c r="C210" s="7" t="s">
        <v>17</v>
      </c>
      <c r="D210" s="8" t="str">
        <f>HYPERLINK("http://hl7.org/fhir/stu3/datatypes.html#string","String")</f>
        <v>String</v>
      </c>
      <c r="E210" s="5" t="s">
        <v>54</v>
      </c>
    </row>
    <row r="211" ht="15.75" customHeight="1">
      <c r="A211" s="6" t="s">
        <v>204</v>
      </c>
      <c r="B211" s="4" t="s">
        <v>25</v>
      </c>
      <c r="C211" s="7" t="s">
        <v>17</v>
      </c>
      <c r="D211" s="8" t="str">
        <f>HYPERLINK("http://hl7.org/fhir/stu3/datatypes.html#codeableconcept","CodeableConcept")</f>
        <v>CodeableConcept</v>
      </c>
      <c r="E211" s="5" t="s">
        <v>205</v>
      </c>
    </row>
    <row r="212" ht="15.75" customHeight="1">
      <c r="A212" s="6" t="s">
        <v>41</v>
      </c>
      <c r="B212" s="4" t="s">
        <v>25</v>
      </c>
      <c r="C212" s="7" t="s">
        <v>17</v>
      </c>
      <c r="D212" s="8" t="str">
        <f>HYPERLINK("http://hl7.org/fhir/stu3/datatypes.html#coding","Coding")</f>
        <v>Coding</v>
      </c>
      <c r="E212" s="5" t="s">
        <v>42</v>
      </c>
    </row>
    <row r="213" ht="15.75" customHeight="1">
      <c r="A213" s="6" t="s">
        <v>43</v>
      </c>
      <c r="B213" s="4" t="s">
        <v>10</v>
      </c>
      <c r="C213" s="7" t="s">
        <v>17</v>
      </c>
      <c r="D213" s="8" t="str">
        <f>HYPERLINK("http://hl7.org/fhir/stu3/datatypes.html#uri","Uri")</f>
        <v>Uri</v>
      </c>
      <c r="E213" s="5" t="s">
        <v>44</v>
      </c>
    </row>
    <row r="214" ht="15.75" customHeight="1">
      <c r="A214" s="6" t="s">
        <v>45</v>
      </c>
      <c r="B214" s="4" t="s">
        <v>10</v>
      </c>
      <c r="C214" s="7" t="s">
        <v>17</v>
      </c>
      <c r="D214" s="8" t="str">
        <f>HYPERLINK("http://hl7.org/fhir/stu3/datatypes.html#string","String")</f>
        <v>String</v>
      </c>
      <c r="E214" s="5" t="s">
        <v>46</v>
      </c>
    </row>
    <row r="215" ht="15.75" customHeight="1">
      <c r="A215" s="6" t="s">
        <v>47</v>
      </c>
      <c r="B215" s="4" t="s">
        <v>10</v>
      </c>
      <c r="C215" s="7" t="s">
        <v>17</v>
      </c>
      <c r="D215" s="8" t="str">
        <f>HYPERLINK("http://hl7.org/fhir/stu3/datatypes.html#code","Code")</f>
        <v>Code</v>
      </c>
      <c r="E215" s="5" t="s">
        <v>48</v>
      </c>
    </row>
    <row r="216" ht="15.75" customHeight="1">
      <c r="A216" s="6" t="s">
        <v>49</v>
      </c>
      <c r="B216" s="4" t="s">
        <v>10</v>
      </c>
      <c r="C216" s="7" t="s">
        <v>17</v>
      </c>
      <c r="D216" s="8" t="str">
        <f>HYPERLINK("http://hl7.org/fhir/stu3/datatypes.html#string","String")</f>
        <v>String</v>
      </c>
      <c r="E216" s="5" t="s">
        <v>50</v>
      </c>
    </row>
    <row r="217" ht="15.75" customHeight="1">
      <c r="A217" s="6" t="s">
        <v>51</v>
      </c>
      <c r="B217" s="4" t="s">
        <v>10</v>
      </c>
      <c r="C217" s="7" t="s">
        <v>17</v>
      </c>
      <c r="D217" s="8" t="str">
        <f>HYPERLINK("http://hl7.org/fhir/stu3/datatypes.html#boolean","Boolean")</f>
        <v>Boolean</v>
      </c>
      <c r="E217" s="5" t="s">
        <v>52</v>
      </c>
    </row>
    <row r="218" ht="15.75" customHeight="1">
      <c r="A218" s="6" t="s">
        <v>53</v>
      </c>
      <c r="B218" s="4" t="s">
        <v>10</v>
      </c>
      <c r="C218" s="7" t="s">
        <v>17</v>
      </c>
      <c r="D218" s="8" t="str">
        <f>HYPERLINK("http://hl7.org/fhir/stu3/datatypes.html#string","String")</f>
        <v>String</v>
      </c>
      <c r="E218" s="5" t="s">
        <v>54</v>
      </c>
    </row>
    <row r="219" ht="15.75" customHeight="1">
      <c r="A219" s="6" t="s">
        <v>206</v>
      </c>
      <c r="B219" s="4" t="s">
        <v>25</v>
      </c>
      <c r="C219" s="7" t="s">
        <v>17</v>
      </c>
      <c r="D219" s="8" t="str">
        <f>HYPERLINK("http://hl7.org/fhir/stu3/datatypes.html#codeableconcept","CodeableConcept")</f>
        <v>CodeableConcept</v>
      </c>
      <c r="E219" s="5" t="s">
        <v>207</v>
      </c>
    </row>
    <row r="220" ht="15.75" customHeight="1">
      <c r="A220" s="6" t="s">
        <v>41</v>
      </c>
      <c r="B220" s="4" t="s">
        <v>25</v>
      </c>
      <c r="C220" s="7" t="s">
        <v>17</v>
      </c>
      <c r="D220" s="8" t="str">
        <f>HYPERLINK("http://hl7.org/fhir/stu3/datatypes.html#coding","Coding")</f>
        <v>Coding</v>
      </c>
      <c r="E220" s="5" t="s">
        <v>42</v>
      </c>
    </row>
    <row r="221" ht="15.75" customHeight="1">
      <c r="A221" s="6" t="s">
        <v>43</v>
      </c>
      <c r="B221" s="4" t="s">
        <v>10</v>
      </c>
      <c r="C221" s="7" t="s">
        <v>17</v>
      </c>
      <c r="D221" s="8" t="str">
        <f>HYPERLINK("http://hl7.org/fhir/stu3/datatypes.html#uri","Uri")</f>
        <v>Uri</v>
      </c>
      <c r="E221" s="5" t="s">
        <v>44</v>
      </c>
    </row>
    <row r="222" ht="15.75" customHeight="1">
      <c r="A222" s="6" t="s">
        <v>45</v>
      </c>
      <c r="B222" s="4" t="s">
        <v>10</v>
      </c>
      <c r="C222" s="7" t="s">
        <v>17</v>
      </c>
      <c r="D222" s="8" t="str">
        <f>HYPERLINK("http://hl7.org/fhir/stu3/datatypes.html#string","String")</f>
        <v>String</v>
      </c>
      <c r="E222" s="5" t="s">
        <v>46</v>
      </c>
    </row>
    <row r="223" ht="15.75" customHeight="1">
      <c r="A223" s="6" t="s">
        <v>47</v>
      </c>
      <c r="B223" s="4" t="s">
        <v>10</v>
      </c>
      <c r="C223" s="7" t="s">
        <v>17</v>
      </c>
      <c r="D223" s="8" t="str">
        <f>HYPERLINK("http://hl7.org/fhir/stu3/datatypes.html#code","Code")</f>
        <v>Code</v>
      </c>
      <c r="E223" s="5" t="s">
        <v>48</v>
      </c>
    </row>
    <row r="224" ht="15.75" customHeight="1">
      <c r="A224" s="6" t="s">
        <v>49</v>
      </c>
      <c r="B224" s="4" t="s">
        <v>10</v>
      </c>
      <c r="C224" s="7" t="s">
        <v>17</v>
      </c>
      <c r="D224" s="8" t="str">
        <f>HYPERLINK("http://hl7.org/fhir/stu3/datatypes.html#string","String")</f>
        <v>String</v>
      </c>
      <c r="E224" s="5" t="s">
        <v>50</v>
      </c>
    </row>
    <row r="225" ht="15.75" customHeight="1">
      <c r="A225" s="6" t="s">
        <v>51</v>
      </c>
      <c r="B225" s="4" t="s">
        <v>10</v>
      </c>
      <c r="C225" s="7" t="s">
        <v>17</v>
      </c>
      <c r="D225" s="8" t="str">
        <f>HYPERLINK("http://hl7.org/fhir/stu3/datatypes.html#boolean","Boolean")</f>
        <v>Boolean</v>
      </c>
      <c r="E225" s="5" t="s">
        <v>52</v>
      </c>
    </row>
    <row r="226" ht="15.75" customHeight="1">
      <c r="A226" s="6" t="s">
        <v>53</v>
      </c>
      <c r="B226" s="4" t="s">
        <v>10</v>
      </c>
      <c r="C226" s="7" t="s">
        <v>17</v>
      </c>
      <c r="D226" s="8" t="str">
        <f>HYPERLINK("http://hl7.org/fhir/stu3/datatypes.html#string","String")</f>
        <v>String</v>
      </c>
      <c r="E226" s="5" t="s">
        <v>54</v>
      </c>
    </row>
    <row r="227" ht="15.75" customHeight="1">
      <c r="A227" s="6" t="s">
        <v>208</v>
      </c>
      <c r="B227" s="4" t="s">
        <v>10</v>
      </c>
      <c r="C227" s="7" t="s">
        <v>17</v>
      </c>
      <c r="D227" s="14" t="str">
        <f>HYPERLINK("http://hl7.org/fhir/stu3/references.html","Reference")</f>
        <v>Reference</v>
      </c>
      <c r="E227" s="5" t="s">
        <v>209</v>
      </c>
    </row>
    <row r="228" ht="15.75" customHeight="1">
      <c r="A228" s="6"/>
      <c r="B228" s="4"/>
      <c r="C228" s="7" t="s">
        <v>17</v>
      </c>
      <c r="D228" s="11" t="str">
        <f>HYPERLINK("https://fhir.hl7.org.uk/STU3/StructureDefinition/CareConnect-Location-1","CareConnect-Location-1")</f>
        <v>CareConnect-Location-1</v>
      </c>
      <c r="E228" s="5"/>
    </row>
    <row r="229" ht="15.75" customHeight="1">
      <c r="A229" s="6" t="s">
        <v>68</v>
      </c>
      <c r="B229" s="4" t="s">
        <v>10</v>
      </c>
      <c r="C229" s="7" t="s">
        <v>17</v>
      </c>
      <c r="D229" s="8" t="str">
        <f>HYPERLINK("http://hl7.org/fhir/stu3/datatypes.html#string","String")</f>
        <v>String</v>
      </c>
      <c r="E229" s="5" t="s">
        <v>69</v>
      </c>
    </row>
    <row r="230" ht="15.75" customHeight="1">
      <c r="A230" s="6" t="s">
        <v>70</v>
      </c>
      <c r="B230" s="4" t="s">
        <v>10</v>
      </c>
      <c r="C230" s="7" t="s">
        <v>17</v>
      </c>
      <c r="D230" s="8" t="str">
        <f>HYPERLINK("http://hl7.org/fhir/stu3/datatypes.html#identifier","Identifier")</f>
        <v>Identifier</v>
      </c>
      <c r="E230" s="5" t="s">
        <v>71</v>
      </c>
    </row>
    <row r="231" ht="15.75" customHeight="1">
      <c r="A231" s="6" t="s">
        <v>72</v>
      </c>
      <c r="B231" s="4" t="s">
        <v>10</v>
      </c>
      <c r="C231" s="7" t="s">
        <v>17</v>
      </c>
      <c r="D231" s="8" t="str">
        <f>HYPERLINK("http://hl7.org/fhir/stu3/datatypes.html#string","String")</f>
        <v>String</v>
      </c>
      <c r="E231" s="5" t="s">
        <v>73</v>
      </c>
    </row>
    <row r="232" ht="15.75" customHeight="1">
      <c r="A232" s="6" t="s">
        <v>210</v>
      </c>
      <c r="B232" s="4" t="s">
        <v>10</v>
      </c>
      <c r="C232" s="7" t="s">
        <v>17</v>
      </c>
      <c r="D232" s="8" t="str">
        <f>HYPERLINK("http://hl7.org/fhir/stu3/datatypes.html#codeableconcept","CodeableConcept")</f>
        <v>CodeableConcept</v>
      </c>
      <c r="E232" s="5" t="s">
        <v>211</v>
      </c>
    </row>
    <row r="233" ht="15.75" customHeight="1">
      <c r="A233" s="6" t="s">
        <v>41</v>
      </c>
      <c r="B233" s="4" t="s">
        <v>25</v>
      </c>
      <c r="C233" s="7" t="s">
        <v>17</v>
      </c>
      <c r="D233" s="8" t="str">
        <f>HYPERLINK("http://hl7.org/fhir/stu3/datatypes.html#coding","Coding")</f>
        <v>Coding</v>
      </c>
      <c r="E233" s="5" t="s">
        <v>42</v>
      </c>
    </row>
    <row r="234" ht="15.75" customHeight="1">
      <c r="A234" s="6" t="s">
        <v>43</v>
      </c>
      <c r="B234" s="4" t="s">
        <v>10</v>
      </c>
      <c r="C234" s="7" t="s">
        <v>17</v>
      </c>
      <c r="D234" s="8" t="str">
        <f>HYPERLINK("http://hl7.org/fhir/stu3/datatypes.html#uri","Uri")</f>
        <v>Uri</v>
      </c>
      <c r="E234" s="5" t="s">
        <v>44</v>
      </c>
    </row>
    <row r="235" ht="15.75" customHeight="1">
      <c r="A235" s="6" t="s">
        <v>45</v>
      </c>
      <c r="B235" s="4" t="s">
        <v>10</v>
      </c>
      <c r="C235" s="7" t="s">
        <v>17</v>
      </c>
      <c r="D235" s="8" t="str">
        <f>HYPERLINK("http://hl7.org/fhir/stu3/datatypes.html#string","String")</f>
        <v>String</v>
      </c>
      <c r="E235" s="5" t="s">
        <v>46</v>
      </c>
    </row>
    <row r="236" ht="15.75" customHeight="1">
      <c r="A236" s="6" t="s">
        <v>47</v>
      </c>
      <c r="B236" s="4" t="s">
        <v>10</v>
      </c>
      <c r="C236" s="7" t="s">
        <v>17</v>
      </c>
      <c r="D236" s="8" t="str">
        <f>HYPERLINK("http://hl7.org/fhir/stu3/datatypes.html#code","Code")</f>
        <v>Code</v>
      </c>
      <c r="E236" s="5" t="s">
        <v>48</v>
      </c>
    </row>
    <row r="237" ht="15.75" customHeight="1">
      <c r="A237" s="6" t="s">
        <v>49</v>
      </c>
      <c r="B237" s="4" t="s">
        <v>10</v>
      </c>
      <c r="C237" s="7" t="s">
        <v>17</v>
      </c>
      <c r="D237" s="8" t="str">
        <f>HYPERLINK("http://hl7.org/fhir/stu3/datatypes.html#string","String")</f>
        <v>String</v>
      </c>
      <c r="E237" s="5" t="s">
        <v>50</v>
      </c>
    </row>
    <row r="238" ht="15.75" customHeight="1">
      <c r="A238" s="6" t="s">
        <v>51</v>
      </c>
      <c r="B238" s="4" t="s">
        <v>10</v>
      </c>
      <c r="C238" s="7" t="s">
        <v>17</v>
      </c>
      <c r="D238" s="8" t="str">
        <f>HYPERLINK("http://hl7.org/fhir/stu3/datatypes.html#boolean","Boolean")</f>
        <v>Boolean</v>
      </c>
      <c r="E238" s="5" t="s">
        <v>52</v>
      </c>
    </row>
    <row r="239" ht="15.75" customHeight="1">
      <c r="A239" s="6" t="s">
        <v>53</v>
      </c>
      <c r="B239" s="4" t="s">
        <v>10</v>
      </c>
      <c r="C239" s="7" t="s">
        <v>17</v>
      </c>
      <c r="D239" s="8" t="str">
        <f>HYPERLINK("http://hl7.org/fhir/stu3/datatypes.html#string","String")</f>
        <v>String</v>
      </c>
      <c r="E239" s="5" t="s">
        <v>54</v>
      </c>
    </row>
    <row r="240" ht="15.75" customHeight="1">
      <c r="A240" s="6" t="s">
        <v>212</v>
      </c>
      <c r="B240" s="4" t="s">
        <v>10</v>
      </c>
      <c r="C240" s="7" t="s">
        <v>21</v>
      </c>
      <c r="D240" s="8" t="str">
        <f>HYPERLINK("http://hl7.org/fhir/stu3/backboneelement.html","BackboneElement")</f>
        <v>BackboneElement</v>
      </c>
      <c r="E240" s="5" t="s">
        <v>213</v>
      </c>
    </row>
    <row r="241" ht="15.75" customHeight="1">
      <c r="A241" s="6" t="s">
        <v>78</v>
      </c>
      <c r="B241" s="4" t="s">
        <v>25</v>
      </c>
      <c r="C241" s="7" t="s">
        <v>17</v>
      </c>
      <c r="D241" s="8" t="str">
        <f>HYPERLINK("http://hl7.org/fhir/stu3/extensibility.html#Extension","Extension")</f>
        <v>Extension</v>
      </c>
      <c r="E241" s="5" t="s">
        <v>79</v>
      </c>
    </row>
    <row r="242" ht="15.75" customHeight="1">
      <c r="A242" s="6" t="s">
        <v>214</v>
      </c>
      <c r="B242" s="4" t="s">
        <v>56</v>
      </c>
      <c r="C242" s="7" t="s">
        <v>14</v>
      </c>
      <c r="D242" s="14" t="str">
        <f>HYPERLINK("http://hl7.org/fhir/stu3/references.html","Reference")</f>
        <v>Reference</v>
      </c>
      <c r="E242" s="13" t="s">
        <v>215</v>
      </c>
    </row>
    <row r="243" ht="15.75" customHeight="1">
      <c r="A243" s="6"/>
      <c r="B243" s="4"/>
      <c r="C243" s="7" t="s">
        <v>14</v>
      </c>
      <c r="D243" s="11" t="str">
        <f>HYPERLINK("https://fhir.hl7.org.uk/STU3/StructureDefinition/CareConnect-Location-1","CareConnect-Location-1")</f>
        <v>CareConnect-Location-1</v>
      </c>
      <c r="E243" s="5" t="s">
        <v>216</v>
      </c>
    </row>
    <row r="244" ht="15.75" customHeight="1">
      <c r="A244" s="6" t="s">
        <v>68</v>
      </c>
      <c r="B244" s="4" t="s">
        <v>56</v>
      </c>
      <c r="C244" s="7" t="s">
        <v>14</v>
      </c>
      <c r="D244" s="8" t="str">
        <f>HYPERLINK("http://hl7.org/fhir/stu3/datatypes.html#string","String")</f>
        <v>String</v>
      </c>
      <c r="E244" s="13" t="s">
        <v>217</v>
      </c>
    </row>
    <row r="245" ht="15.75" customHeight="1">
      <c r="A245" s="6" t="s">
        <v>70</v>
      </c>
      <c r="B245" s="4" t="s">
        <v>10</v>
      </c>
      <c r="C245" s="7" t="s">
        <v>17</v>
      </c>
      <c r="D245" s="8" t="str">
        <f>HYPERLINK("http://hl7.org/fhir/stu3/datatypes.html#identifier","Identifier")</f>
        <v>Identifier</v>
      </c>
      <c r="E245" s="5" t="s">
        <v>71</v>
      </c>
    </row>
    <row r="246" ht="15.75" customHeight="1">
      <c r="A246" s="6" t="s">
        <v>72</v>
      </c>
      <c r="B246" s="4" t="s">
        <v>10</v>
      </c>
      <c r="C246" s="7" t="s">
        <v>17</v>
      </c>
      <c r="D246" s="8" t="str">
        <f>HYPERLINK("http://hl7.org/fhir/stu3/datatypes.html#string","String")</f>
        <v>String</v>
      </c>
      <c r="E246" s="5" t="s">
        <v>73</v>
      </c>
    </row>
    <row r="247" ht="15.75" customHeight="1">
      <c r="A247" s="6" t="s">
        <v>80</v>
      </c>
      <c r="B247" s="4" t="s">
        <v>10</v>
      </c>
      <c r="C247" s="7" t="s">
        <v>17</v>
      </c>
      <c r="D247" s="8" t="str">
        <f>HYPERLINK("http://hl7.org/fhir/stu3/datatypes.html#code","Code")</f>
        <v>Code</v>
      </c>
      <c r="E247" s="5" t="s">
        <v>218</v>
      </c>
    </row>
    <row r="248" ht="15.75" customHeight="1">
      <c r="A248" s="6" t="s">
        <v>60</v>
      </c>
      <c r="B248" s="4" t="s">
        <v>10</v>
      </c>
      <c r="C248" s="7" t="s">
        <v>17</v>
      </c>
      <c r="D248" s="8" t="str">
        <f>HYPERLINK("http://hl7.org/fhir/stu3/datatypes.html#period","Period")</f>
        <v>Period</v>
      </c>
      <c r="E248" s="5" t="s">
        <v>219</v>
      </c>
    </row>
    <row r="249" ht="15.75" customHeight="1">
      <c r="A249" s="6" t="s">
        <v>62</v>
      </c>
      <c r="B249" s="4" t="s">
        <v>10</v>
      </c>
      <c r="C249" s="7" t="s">
        <v>17</v>
      </c>
      <c r="D249" s="8" t="str">
        <f t="shared" ref="D249:D250" si="10">HYPERLINK("http://hl7.org/fhir/stu3/datatypes.html#datetime","dateTime")</f>
        <v>dateTime</v>
      </c>
      <c r="E249" s="5" t="s">
        <v>63</v>
      </c>
    </row>
    <row r="250" ht="15.75" customHeight="1">
      <c r="A250" s="6" t="s">
        <v>64</v>
      </c>
      <c r="B250" s="4" t="s">
        <v>10</v>
      </c>
      <c r="C250" s="7" t="s">
        <v>17</v>
      </c>
      <c r="D250" s="8" t="str">
        <f t="shared" si="10"/>
        <v>dateTime</v>
      </c>
      <c r="E250" s="5" t="s">
        <v>65</v>
      </c>
    </row>
    <row r="251" ht="15.75" customHeight="1">
      <c r="A251" s="6" t="s">
        <v>220</v>
      </c>
      <c r="B251" s="4" t="s">
        <v>10</v>
      </c>
      <c r="C251" s="7" t="s">
        <v>17</v>
      </c>
      <c r="D251" s="14" t="str">
        <f>HYPERLINK("http://hl7.org/fhir/stu3/references.html","Reference")</f>
        <v>Reference</v>
      </c>
      <c r="E251" s="5" t="s">
        <v>221</v>
      </c>
    </row>
    <row r="252" ht="15.75" customHeight="1">
      <c r="A252" s="6"/>
      <c r="B252" s="4"/>
      <c r="C252" s="7" t="s">
        <v>17</v>
      </c>
      <c r="D252" s="11" t="str">
        <f>HYPERLINK("https://fhir.hl7.org.uk/STU3/StructureDefinition/CareConnect-Organization-1","CareConnect-Organization-1")</f>
        <v>CareConnect-Organization-1</v>
      </c>
      <c r="E252" s="5"/>
    </row>
    <row r="253" ht="15.75" customHeight="1">
      <c r="A253" s="6" t="s">
        <v>111</v>
      </c>
      <c r="B253" s="4" t="s">
        <v>10</v>
      </c>
      <c r="C253" s="7" t="s">
        <v>17</v>
      </c>
      <c r="D253" s="8" t="str">
        <f>HYPERLINK("http://hl7.org/fhir/stu3/datatypes.html#string","String")</f>
        <v>String</v>
      </c>
      <c r="E253" s="5" t="s">
        <v>69</v>
      </c>
    </row>
    <row r="254" ht="15.75" customHeight="1">
      <c r="A254" s="6" t="s">
        <v>112</v>
      </c>
      <c r="B254" s="4" t="s">
        <v>10</v>
      </c>
      <c r="C254" s="7" t="s">
        <v>17</v>
      </c>
      <c r="D254" s="8" t="str">
        <f>HYPERLINK("http://hl7.org/fhir/stu3/datatypes.html#identifier","Identifier")</f>
        <v>Identifier</v>
      </c>
      <c r="E254" s="5" t="s">
        <v>71</v>
      </c>
    </row>
    <row r="255" ht="15.75" customHeight="1">
      <c r="A255" s="6" t="s">
        <v>87</v>
      </c>
      <c r="B255" s="4" t="s">
        <v>10</v>
      </c>
      <c r="C255" s="7" t="s">
        <v>17</v>
      </c>
      <c r="D255" s="8" t="str">
        <f>HYPERLINK("http://hl7.org/fhir/stu3/datatypes.html#string","String")</f>
        <v>String</v>
      </c>
      <c r="E255" s="5" t="s">
        <v>73</v>
      </c>
    </row>
    <row r="256" ht="15.75" customHeight="1">
      <c r="A256" s="6" t="s">
        <v>222</v>
      </c>
      <c r="B256" s="4" t="s">
        <v>10</v>
      </c>
      <c r="C256" s="7" t="s">
        <v>17</v>
      </c>
      <c r="D256" s="14" t="str">
        <f>HYPERLINK("http://hl7.org/fhir/stu3/references.html","Reference")</f>
        <v>Reference</v>
      </c>
      <c r="E256" s="5" t="s">
        <v>223</v>
      </c>
    </row>
    <row r="257" ht="15.75" customHeight="1">
      <c r="A257" s="6"/>
      <c r="B257" s="4"/>
      <c r="C257" s="7" t="s">
        <v>17</v>
      </c>
      <c r="D257" s="11" t="str">
        <f>HYPERLINK("https://fhir.hl7.org.uk/STU3/StructureDefinition/CareConnect-Encounter-1","CareConnect-Encounter-1")</f>
        <v>CareConnect-Encounter-1</v>
      </c>
      <c r="E257" s="5"/>
    </row>
    <row r="258" ht="15.75" customHeight="1">
      <c r="A258" s="6" t="s">
        <v>111</v>
      </c>
      <c r="B258" s="4" t="s">
        <v>10</v>
      </c>
      <c r="C258" s="7" t="s">
        <v>17</v>
      </c>
      <c r="D258" s="8" t="str">
        <f>HYPERLINK("http://hl7.org/fhir/stu3/datatypes.html#string","String")</f>
        <v>String</v>
      </c>
      <c r="E258" s="5" t="s">
        <v>69</v>
      </c>
    </row>
    <row r="259" ht="15.75" customHeight="1">
      <c r="A259" s="6" t="s">
        <v>112</v>
      </c>
      <c r="B259" s="4" t="s">
        <v>10</v>
      </c>
      <c r="C259" s="7" t="s">
        <v>17</v>
      </c>
      <c r="D259" s="8" t="str">
        <f>HYPERLINK("http://hl7.org/fhir/stu3/datatypes.html#identifier","Identifier")</f>
        <v>Identifier</v>
      </c>
      <c r="E259" s="5" t="s">
        <v>71</v>
      </c>
    </row>
    <row r="260" ht="15.75" customHeight="1">
      <c r="A260" s="6" t="s">
        <v>87</v>
      </c>
      <c r="B260" s="4" t="s">
        <v>10</v>
      </c>
      <c r="C260" s="7" t="s">
        <v>17</v>
      </c>
      <c r="D260" s="8" t="str">
        <f>HYPERLINK("http://hl7.org/fhir/stu3/datatypes.html#string","String")</f>
        <v>String</v>
      </c>
      <c r="E260" s="5" t="s">
        <v>73</v>
      </c>
    </row>
    <row r="261" ht="15.75" customHeight="1">
      <c r="A261" s="9"/>
    </row>
    <row r="262" ht="15.75" customHeight="1">
      <c r="A262" s="9"/>
    </row>
    <row r="263" ht="15.75" customHeight="1">
      <c r="A263" s="9"/>
    </row>
    <row r="264" ht="15.75" customHeight="1">
      <c r="A264" s="9"/>
    </row>
    <row r="265" ht="15.75" customHeight="1">
      <c r="A265" s="9"/>
    </row>
    <row r="266" ht="15.75" customHeight="1">
      <c r="A266" s="9"/>
    </row>
    <row r="267" ht="15.75" customHeight="1">
      <c r="A267" s="9"/>
    </row>
    <row r="268" ht="15.75" customHeight="1">
      <c r="A268" s="9"/>
    </row>
    <row r="269" ht="15.75" customHeight="1">
      <c r="A269" s="9"/>
    </row>
    <row r="270" ht="15.75" customHeight="1">
      <c r="A270" s="9"/>
    </row>
    <row r="271" ht="15.75" customHeight="1">
      <c r="A271" s="9"/>
    </row>
    <row r="272" ht="15.75" customHeight="1">
      <c r="A272" s="9"/>
    </row>
    <row r="273" ht="15.75" customHeight="1">
      <c r="A273" s="9"/>
    </row>
    <row r="274" ht="15.75" customHeight="1">
      <c r="A274" s="9"/>
    </row>
    <row r="275" ht="15.75" customHeight="1">
      <c r="A275" s="9"/>
    </row>
    <row r="276" ht="15.75" customHeight="1">
      <c r="A276" s="9"/>
    </row>
    <row r="277" ht="15.75" customHeight="1">
      <c r="A277" s="9"/>
    </row>
    <row r="278" ht="15.75" customHeight="1">
      <c r="A278" s="9"/>
    </row>
    <row r="279" ht="15.75" customHeight="1">
      <c r="A279" s="9"/>
    </row>
    <row r="280" ht="15.75" customHeight="1">
      <c r="A280" s="9"/>
    </row>
    <row r="281" ht="15.75" customHeight="1">
      <c r="A281" s="9"/>
    </row>
    <row r="282" ht="15.75" customHeight="1">
      <c r="A282" s="9"/>
    </row>
    <row r="283" ht="15.75" customHeight="1">
      <c r="A283" s="9"/>
    </row>
    <row r="284" ht="15.75" customHeight="1">
      <c r="A284" s="9"/>
    </row>
    <row r="285" ht="15.75" customHeight="1">
      <c r="A285" s="9"/>
    </row>
    <row r="286" ht="15.75" customHeight="1">
      <c r="A286" s="9"/>
    </row>
    <row r="287" ht="15.75" customHeight="1">
      <c r="A287" s="9"/>
    </row>
    <row r="288" ht="15.75" customHeight="1">
      <c r="A288" s="9"/>
    </row>
    <row r="289" ht="15.75" customHeight="1">
      <c r="A289" s="9"/>
    </row>
    <row r="290" ht="15.75" customHeight="1">
      <c r="A290" s="9"/>
    </row>
    <row r="291" ht="15.75" customHeight="1">
      <c r="A291" s="9"/>
    </row>
    <row r="292" ht="15.75" customHeight="1">
      <c r="A292" s="9"/>
    </row>
    <row r="293" ht="15.75" customHeight="1">
      <c r="A293" s="9"/>
    </row>
    <row r="294" ht="15.75" customHeight="1">
      <c r="A294" s="9"/>
    </row>
    <row r="295" ht="15.75" customHeight="1">
      <c r="A295" s="9"/>
    </row>
    <row r="296" ht="15.75" customHeight="1">
      <c r="A296" s="9"/>
    </row>
    <row r="297" ht="15.75" customHeight="1">
      <c r="A297" s="9"/>
    </row>
    <row r="298" ht="15.75" customHeight="1">
      <c r="A298" s="9"/>
    </row>
    <row r="299" ht="15.75" customHeight="1">
      <c r="A299" s="9"/>
    </row>
    <row r="300" ht="15.75" customHeight="1">
      <c r="A300" s="9"/>
    </row>
    <row r="301" ht="15.75" customHeight="1">
      <c r="A301" s="9"/>
    </row>
    <row r="302" ht="15.75" customHeight="1">
      <c r="A302" s="9"/>
    </row>
    <row r="303" ht="15.75" customHeight="1">
      <c r="A303" s="9"/>
    </row>
    <row r="304" ht="15.75" customHeight="1">
      <c r="A304" s="9"/>
    </row>
    <row r="305" ht="15.75" customHeight="1">
      <c r="A305" s="9"/>
    </row>
    <row r="306" ht="15.75" customHeight="1">
      <c r="A306" s="9"/>
    </row>
    <row r="307" ht="15.75" customHeight="1">
      <c r="A307" s="9"/>
    </row>
    <row r="308" ht="15.75" customHeight="1">
      <c r="A308" s="9"/>
    </row>
    <row r="309" ht="15.75" customHeight="1">
      <c r="A309" s="9"/>
    </row>
    <row r="310" ht="15.75" customHeight="1">
      <c r="A310" s="9"/>
    </row>
    <row r="311" ht="15.75" customHeight="1">
      <c r="A311" s="9"/>
    </row>
    <row r="312" ht="15.75" customHeight="1">
      <c r="A312" s="9"/>
    </row>
    <row r="313" ht="15.75" customHeight="1">
      <c r="A313" s="9"/>
    </row>
    <row r="314" ht="15.75" customHeight="1">
      <c r="A314" s="9"/>
    </row>
    <row r="315" ht="15.75" customHeight="1">
      <c r="A315" s="9"/>
    </row>
    <row r="316" ht="15.75" customHeight="1">
      <c r="A316" s="9"/>
    </row>
    <row r="317" ht="15.75" customHeight="1">
      <c r="A317" s="9"/>
    </row>
    <row r="318" ht="15.75" customHeight="1">
      <c r="A318" s="9"/>
    </row>
    <row r="319" ht="15.75" customHeight="1">
      <c r="A319" s="9"/>
    </row>
    <row r="320" ht="15.75" customHeight="1">
      <c r="A320" s="9"/>
    </row>
    <row r="321" ht="15.75" customHeight="1">
      <c r="A321" s="9"/>
    </row>
    <row r="322" ht="15.75" customHeight="1">
      <c r="A322" s="9"/>
    </row>
    <row r="323" ht="15.75" customHeight="1">
      <c r="A323" s="9"/>
    </row>
    <row r="324" ht="15.75" customHeight="1">
      <c r="A324" s="9"/>
    </row>
    <row r="325" ht="15.75" customHeight="1">
      <c r="A325" s="9"/>
    </row>
    <row r="326" ht="15.75" customHeight="1">
      <c r="A326" s="9"/>
    </row>
    <row r="327" ht="15.75" customHeight="1">
      <c r="A327" s="9"/>
    </row>
    <row r="328" ht="15.75" customHeight="1">
      <c r="A328" s="9"/>
    </row>
    <row r="329" ht="15.75" customHeight="1">
      <c r="A329" s="9"/>
    </row>
    <row r="330" ht="15.75" customHeight="1">
      <c r="A330" s="9"/>
    </row>
    <row r="331" ht="15.75" customHeight="1">
      <c r="A331" s="9"/>
    </row>
    <row r="332" ht="15.75" customHeight="1">
      <c r="A332" s="9"/>
    </row>
    <row r="333" ht="15.75" customHeight="1">
      <c r="A333" s="9"/>
    </row>
    <row r="334" ht="15.75" customHeight="1">
      <c r="A334" s="9"/>
    </row>
    <row r="335" ht="15.75" customHeight="1">
      <c r="A335" s="9"/>
    </row>
    <row r="336" ht="15.75" customHeight="1">
      <c r="A336" s="9"/>
    </row>
    <row r="337" ht="15.75" customHeight="1">
      <c r="A337" s="9"/>
    </row>
    <row r="338" ht="15.75" customHeight="1">
      <c r="A338" s="9"/>
    </row>
    <row r="339" ht="15.75" customHeight="1">
      <c r="A339" s="9"/>
    </row>
    <row r="340" ht="15.75" customHeight="1">
      <c r="A340" s="9"/>
    </row>
    <row r="341" ht="15.75" customHeight="1">
      <c r="A341" s="9"/>
    </row>
    <row r="342" ht="15.75" customHeight="1">
      <c r="A342" s="9"/>
    </row>
    <row r="343" ht="15.75" customHeight="1">
      <c r="A343" s="9"/>
    </row>
    <row r="344" ht="15.75" customHeight="1">
      <c r="A344" s="9"/>
    </row>
    <row r="345" ht="15.75" customHeight="1">
      <c r="A345" s="9"/>
    </row>
    <row r="346" ht="15.75" customHeight="1">
      <c r="A346" s="9"/>
    </row>
    <row r="347" ht="15.75" customHeight="1">
      <c r="A347" s="9"/>
    </row>
    <row r="348" ht="15.75" customHeight="1">
      <c r="A348" s="9"/>
    </row>
    <row r="349" ht="15.75" customHeight="1">
      <c r="A349" s="9"/>
    </row>
    <row r="350" ht="15.75" customHeight="1">
      <c r="A350" s="9"/>
    </row>
    <row r="351" ht="15.75" customHeight="1">
      <c r="A351" s="9"/>
    </row>
    <row r="352" ht="15.75" customHeight="1">
      <c r="A352" s="9"/>
    </row>
    <row r="353" ht="15.75" customHeight="1">
      <c r="A353" s="9"/>
    </row>
    <row r="354" ht="15.75" customHeight="1">
      <c r="A354" s="9"/>
    </row>
    <row r="355" ht="15.75" customHeight="1">
      <c r="A355" s="9"/>
    </row>
    <row r="356" ht="15.75" customHeight="1">
      <c r="A356" s="9"/>
    </row>
    <row r="357" ht="15.75" customHeight="1">
      <c r="A357" s="9"/>
    </row>
    <row r="358" ht="15.75" customHeight="1">
      <c r="A358" s="9"/>
    </row>
    <row r="359" ht="15.75" customHeight="1">
      <c r="A359" s="9"/>
    </row>
    <row r="360" ht="15.75" customHeight="1">
      <c r="A360" s="9"/>
    </row>
    <row r="361" ht="15.75" customHeight="1">
      <c r="A361" s="9"/>
    </row>
    <row r="362" ht="15.75" customHeight="1">
      <c r="A362" s="9"/>
    </row>
    <row r="363" ht="15.75" customHeight="1">
      <c r="A363" s="9"/>
    </row>
    <row r="364" ht="15.75" customHeight="1">
      <c r="A364" s="9"/>
    </row>
    <row r="365" ht="15.75" customHeight="1">
      <c r="A365" s="9"/>
    </row>
    <row r="366" ht="15.75" customHeight="1">
      <c r="A366" s="9"/>
    </row>
    <row r="367" ht="15.75" customHeight="1">
      <c r="A367" s="9"/>
    </row>
    <row r="368" ht="15.75" customHeight="1">
      <c r="A368" s="9"/>
    </row>
    <row r="369" ht="15.75" customHeight="1">
      <c r="A369" s="9"/>
    </row>
    <row r="370" ht="15.75" customHeight="1">
      <c r="A370" s="9"/>
    </row>
    <row r="371" ht="15.75" customHeight="1">
      <c r="A371" s="9"/>
    </row>
    <row r="372" ht="15.75" customHeight="1">
      <c r="A372" s="9"/>
    </row>
    <row r="373" ht="15.75" customHeight="1">
      <c r="A373" s="9"/>
    </row>
    <row r="374" ht="15.75" customHeight="1">
      <c r="A374" s="9"/>
    </row>
    <row r="375" ht="15.75" customHeight="1">
      <c r="A375" s="9"/>
    </row>
    <row r="376" ht="15.75" customHeight="1">
      <c r="A376" s="9"/>
    </row>
    <row r="377" ht="15.75" customHeight="1">
      <c r="A377" s="9"/>
    </row>
    <row r="378" ht="15.75" customHeight="1">
      <c r="A378" s="9"/>
    </row>
    <row r="379" ht="15.75" customHeight="1">
      <c r="A379" s="9"/>
    </row>
    <row r="380" ht="15.75" customHeight="1">
      <c r="A380" s="9"/>
    </row>
    <row r="381" ht="15.75" customHeight="1">
      <c r="A381" s="9"/>
    </row>
    <row r="382" ht="15.75" customHeight="1">
      <c r="A382" s="9"/>
    </row>
    <row r="383" ht="15.75" customHeight="1">
      <c r="A383" s="9"/>
    </row>
    <row r="384" ht="15.75" customHeight="1">
      <c r="A384" s="9"/>
    </row>
    <row r="385" ht="15.75" customHeight="1">
      <c r="A385" s="9"/>
    </row>
    <row r="386" ht="15.75" customHeight="1">
      <c r="A386" s="9"/>
    </row>
    <row r="387" ht="15.75" customHeight="1">
      <c r="A387" s="9"/>
    </row>
    <row r="388" ht="15.75" customHeight="1">
      <c r="A388" s="9"/>
    </row>
    <row r="389" ht="15.75" customHeight="1">
      <c r="A389" s="9"/>
    </row>
    <row r="390" ht="15.75" customHeight="1">
      <c r="A390" s="9"/>
    </row>
    <row r="391" ht="15.75" customHeight="1">
      <c r="A391" s="9"/>
    </row>
    <row r="392" ht="15.75" customHeight="1">
      <c r="A392" s="9"/>
    </row>
    <row r="393" ht="15.75" customHeight="1">
      <c r="A393" s="9"/>
    </row>
    <row r="394" ht="15.75" customHeight="1">
      <c r="A394" s="9"/>
    </row>
    <row r="395" ht="15.75" customHeight="1">
      <c r="A395" s="9"/>
    </row>
    <row r="396" ht="15.75" customHeight="1">
      <c r="A396" s="9"/>
    </row>
    <row r="397" ht="15.75" customHeight="1">
      <c r="A397" s="9"/>
    </row>
    <row r="398" ht="15.75" customHeight="1">
      <c r="A398" s="9"/>
    </row>
    <row r="399" ht="15.75" customHeight="1">
      <c r="A399" s="9"/>
    </row>
    <row r="400" ht="15.75" customHeight="1">
      <c r="A400" s="9"/>
    </row>
    <row r="401" ht="15.75" customHeight="1">
      <c r="A401" s="9"/>
    </row>
    <row r="402" ht="15.75" customHeight="1">
      <c r="A402" s="9"/>
    </row>
    <row r="403" ht="15.75" customHeight="1">
      <c r="A403" s="9"/>
    </row>
    <row r="404" ht="15.75" customHeight="1">
      <c r="A404" s="9"/>
    </row>
    <row r="405" ht="15.75" customHeight="1">
      <c r="A405" s="9"/>
    </row>
    <row r="406" ht="15.75" customHeight="1">
      <c r="A406" s="9"/>
    </row>
    <row r="407" ht="15.75" customHeight="1">
      <c r="A407" s="9"/>
    </row>
    <row r="408" ht="15.75" customHeight="1">
      <c r="A408" s="9"/>
    </row>
    <row r="409" ht="15.75" customHeight="1">
      <c r="A409" s="9"/>
    </row>
    <row r="410" ht="15.75" customHeight="1">
      <c r="A410" s="9"/>
    </row>
    <row r="411" ht="15.75" customHeight="1">
      <c r="A411" s="9"/>
    </row>
    <row r="412" ht="15.75" customHeight="1">
      <c r="A412" s="9"/>
    </row>
    <row r="413" ht="15.75" customHeight="1">
      <c r="A413" s="9"/>
    </row>
    <row r="414" ht="15.75" customHeight="1">
      <c r="A414" s="9"/>
    </row>
    <row r="415" ht="15.75" customHeight="1">
      <c r="A415" s="9"/>
    </row>
    <row r="416" ht="15.75" customHeight="1">
      <c r="A416" s="9"/>
    </row>
    <row r="417" ht="15.75" customHeight="1">
      <c r="A417" s="9"/>
    </row>
    <row r="418" ht="15.75" customHeight="1">
      <c r="A418" s="9"/>
    </row>
    <row r="419" ht="15.75" customHeight="1">
      <c r="A419" s="9"/>
    </row>
    <row r="420" ht="15.75" customHeight="1">
      <c r="A420" s="9"/>
    </row>
    <row r="421" ht="15.75" customHeight="1">
      <c r="A421" s="9"/>
    </row>
    <row r="422" ht="15.75" customHeight="1">
      <c r="A422" s="9"/>
    </row>
    <row r="423" ht="15.75" customHeight="1">
      <c r="A423" s="9"/>
    </row>
    <row r="424" ht="15.75" customHeight="1">
      <c r="A424" s="9"/>
    </row>
    <row r="425" ht="15.75" customHeight="1">
      <c r="A425" s="9"/>
    </row>
    <row r="426" ht="15.75" customHeight="1">
      <c r="A426" s="9"/>
    </row>
    <row r="427" ht="15.75" customHeight="1">
      <c r="A427" s="9"/>
    </row>
    <row r="428" ht="15.75" customHeight="1">
      <c r="A428" s="9"/>
    </row>
    <row r="429" ht="15.75" customHeight="1">
      <c r="A429" s="9"/>
    </row>
    <row r="430" ht="15.75" customHeight="1">
      <c r="A430" s="9"/>
    </row>
    <row r="431" ht="15.75" customHeight="1">
      <c r="A431" s="9"/>
    </row>
    <row r="432" ht="15.75" customHeight="1">
      <c r="A432" s="9"/>
    </row>
    <row r="433" ht="15.75" customHeight="1">
      <c r="A433" s="9"/>
    </row>
    <row r="434" ht="15.75" customHeight="1">
      <c r="A434" s="9"/>
    </row>
    <row r="435" ht="15.75" customHeight="1">
      <c r="A435" s="9"/>
    </row>
    <row r="436" ht="15.75" customHeight="1">
      <c r="A436" s="9"/>
    </row>
    <row r="437" ht="15.75" customHeight="1">
      <c r="A437" s="9"/>
    </row>
    <row r="438" ht="15.75" customHeight="1">
      <c r="A438" s="9"/>
    </row>
    <row r="439" ht="15.75" customHeight="1">
      <c r="A439" s="9"/>
    </row>
    <row r="440" ht="15.75" customHeight="1">
      <c r="A440" s="9"/>
    </row>
    <row r="441" ht="15.75" customHeight="1">
      <c r="A441" s="9"/>
    </row>
    <row r="442" ht="15.75" customHeight="1">
      <c r="A442" s="9"/>
    </row>
    <row r="443" ht="15.75" customHeight="1">
      <c r="A443" s="9"/>
    </row>
    <row r="444" ht="15.75" customHeight="1">
      <c r="A444" s="9"/>
    </row>
    <row r="445" ht="15.75" customHeight="1">
      <c r="A445" s="9"/>
    </row>
    <row r="446" ht="15.75" customHeight="1">
      <c r="A446" s="9"/>
    </row>
    <row r="447" ht="15.75" customHeight="1">
      <c r="A447" s="9"/>
    </row>
    <row r="448" ht="15.75" customHeight="1">
      <c r="A448" s="9"/>
    </row>
    <row r="449" ht="15.75" customHeight="1">
      <c r="A449" s="9"/>
    </row>
    <row r="450" ht="15.75" customHeight="1">
      <c r="A450" s="9"/>
    </row>
    <row r="451" ht="15.75" customHeight="1">
      <c r="A451" s="9"/>
    </row>
    <row r="452" ht="15.75" customHeight="1">
      <c r="A452" s="9"/>
    </row>
    <row r="453" ht="15.75" customHeight="1">
      <c r="A453" s="9"/>
    </row>
    <row r="454" ht="15.75" customHeight="1">
      <c r="A454" s="9"/>
    </row>
    <row r="455" ht="15.75" customHeight="1">
      <c r="A455" s="9"/>
    </row>
    <row r="456" ht="15.75" customHeight="1">
      <c r="A456" s="9"/>
    </row>
    <row r="457" ht="15.75" customHeight="1">
      <c r="A457" s="9"/>
    </row>
    <row r="458" ht="15.75" customHeight="1">
      <c r="A458" s="9"/>
    </row>
    <row r="459" ht="15.75" customHeight="1">
      <c r="A459" s="9"/>
    </row>
    <row r="460" ht="15.75" customHeight="1">
      <c r="A460" s="9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" t="s">
        <v>1</v>
      </c>
    </row>
    <row r="2" ht="15.75" customHeight="1">
      <c r="A2" s="9" t="s">
        <v>14</v>
      </c>
    </row>
    <row r="3" ht="15.75" customHeight="1">
      <c r="A3" s="9" t="s">
        <v>21</v>
      </c>
    </row>
    <row r="4" ht="15.75" customHeight="1">
      <c r="A4" s="9" t="s">
        <v>11</v>
      </c>
    </row>
    <row r="5" ht="15.75" customHeight="1">
      <c r="A5" s="9" t="s">
        <v>17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