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by_lowton\Documents\ERF_Project\Outputs\Main_ERF\"/>
    </mc:Choice>
  </mc:AlternateContent>
  <xr:revisionPtr revIDLastSave="0" documentId="13_ncr:1_{4B905442-00EB-45C7-8E39-64018E2BD58E}" xr6:coauthVersionLast="47" xr6:coauthVersionMax="47" xr10:uidLastSave="{00000000-0000-0000-0000-000000000000}"/>
  <bookViews>
    <workbookView xWindow="-120" yWindow="-120" windowWidth="22560" windowHeight="120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E9" i="1"/>
  <c r="G9" i="1" s="1"/>
  <c r="F8" i="1"/>
  <c r="E8" i="1"/>
  <c r="G8" i="1" s="1"/>
  <c r="F7" i="1"/>
  <c r="E7" i="1"/>
  <c r="G7" i="1" s="1"/>
  <c r="F6" i="1"/>
  <c r="E6" i="1"/>
  <c r="G6" i="1" s="1"/>
  <c r="F10" i="1"/>
  <c r="E10" i="1"/>
  <c r="G10" i="1" s="1"/>
  <c r="F13" i="1"/>
  <c r="E13" i="1"/>
  <c r="G13" i="1" s="1"/>
  <c r="F12" i="1"/>
  <c r="E12" i="1"/>
  <c r="G12" i="1" s="1"/>
  <c r="F11" i="1"/>
  <c r="E11" i="1"/>
  <c r="G11" i="1" s="1"/>
  <c r="F17" i="1"/>
  <c r="E17" i="1"/>
  <c r="G17" i="1" s="1"/>
  <c r="F16" i="1"/>
  <c r="E16" i="1"/>
  <c r="G16" i="1" s="1"/>
  <c r="F15" i="1"/>
  <c r="E15" i="1"/>
  <c r="G15" i="1" s="1"/>
  <c r="F14" i="1"/>
  <c r="E14" i="1"/>
  <c r="G14" i="1" s="1"/>
  <c r="F2" i="1"/>
  <c r="E2" i="1"/>
  <c r="G2" i="1" s="1"/>
  <c r="F5" i="1"/>
  <c r="E5" i="1"/>
  <c r="G5" i="1" s="1"/>
  <c r="F4" i="1"/>
  <c r="E4" i="1"/>
  <c r="G4" i="1" s="1"/>
  <c r="F3" i="1"/>
  <c r="E3" i="1"/>
  <c r="G3" i="1" s="1"/>
</calcChain>
</file>

<file path=xl/sharedStrings.xml><?xml version="1.0" encoding="utf-8"?>
<sst xmlns="http://schemas.openxmlformats.org/spreadsheetml/2006/main" count="39" uniqueCount="15">
  <si>
    <t>Segment</t>
  </si>
  <si>
    <t>DepVar</t>
  </si>
  <si>
    <t>ATT</t>
  </si>
  <si>
    <t>SE</t>
  </si>
  <si>
    <t>Lower CI</t>
  </si>
  <si>
    <t>Upper CI</t>
  </si>
  <si>
    <t>SS</t>
  </si>
  <si>
    <t>NonAdmitted</t>
  </si>
  <si>
    <t>Under_24_Weeks_Prop_Manual</t>
  </si>
  <si>
    <t>Over_52_Weeks_Prop_Manual</t>
  </si>
  <si>
    <t>Over_65_Weeks_Prop_Manual</t>
  </si>
  <si>
    <t>Total_Manual</t>
  </si>
  <si>
    <t>Admitted</t>
  </si>
  <si>
    <t>Incomplete</t>
  </si>
  <si>
    <t>IncompleteDTA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</si>
</sst>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9"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4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0" fillId="0" borderId="1" xfId="0" applyFont="1" applyBorder="1"/>
    <xf numFmtId="0" fontId="31" fillId="0" borderId="34" xfId="0" applyFont="1" applyBorder="1"/>
    <xf numFmtId="0" fontId="28" fillId="0" borderId="31" xfId="0" applyFont="1" applyBorder="1"/>
    <xf numFmtId="0" fontId="25" fillId="0" borderId="28" xfId="0" applyFont="1" applyBorder="1"/>
    <xf numFmtId="0" fontId="11" fillId="0" borderId="2" xfId="0" applyFont="1" applyBorder="1"/>
    <xf numFmtId="0" fontId="32" fillId="0" borderId="35" xfId="0" applyFont="1" applyBorder="1"/>
    <xf numFmtId="0" fontId="29" fillId="0" borderId="32" xfId="0" applyFont="1" applyBorder="1"/>
    <xf numFmtId="0" fontId="26" fillId="0" borderId="29" xfId="0" applyFont="1" applyBorder="1"/>
    <xf numFmtId="0" fontId="12" fillId="0" borderId="3" xfId="0" applyFont="1" applyBorder="1"/>
    <xf numFmtId="0" fontId="33" fillId="0" borderId="36" xfId="0" applyFont="1" applyBorder="1"/>
    <xf numFmtId="0" fontId="30" fillId="0" borderId="33" xfId="0" applyFont="1" applyBorder="1"/>
    <xf numFmtId="0" fontId="27" fillId="0" borderId="30" xfId="0" applyFont="1" applyBorder="1"/>
    <xf numFmtId="0" fontId="1" fillId="0" borderId="4" xfId="0" applyFont="1" applyBorder="1"/>
    <xf numFmtId="0" fontId="4" fillId="0" borderId="7" xfId="0" applyFont="1" applyBorder="1"/>
    <xf numFmtId="0" fontId="7" fillId="0" borderId="10" xfId="0" applyFont="1" applyBorder="1"/>
    <xf numFmtId="0" fontId="37" fillId="0" borderId="13" xfId="0" applyFont="1" applyBorder="1"/>
    <xf numFmtId="0" fontId="13" fillId="0" borderId="37" xfId="0" applyFont="1" applyBorder="1"/>
    <xf numFmtId="0" fontId="40" fillId="0" borderId="16" xfId="0" applyFont="1" applyBorder="1"/>
    <xf numFmtId="0" fontId="16" fillId="0" borderId="40" xfId="0" applyFont="1" applyBorder="1"/>
    <xf numFmtId="0" fontId="43" fillId="0" borderId="19" xfId="0" applyFont="1" applyBorder="1"/>
    <xf numFmtId="0" fontId="19" fillId="0" borderId="43" xfId="0" applyFont="1" applyBorder="1"/>
    <xf numFmtId="0" fontId="46" fillId="0" borderId="22" xfId="0" applyFont="1" applyBorder="1"/>
    <xf numFmtId="0" fontId="22" fillId="0" borderId="46" xfId="0" applyFont="1" applyBorder="1"/>
    <xf numFmtId="0" fontId="34" fillId="0" borderId="25" xfId="0" applyFont="1" applyBorder="1"/>
    <xf numFmtId="0" fontId="2" fillId="0" borderId="5" xfId="0" applyFont="1" applyBorder="1"/>
    <xf numFmtId="0" fontId="5" fillId="0" borderId="8" xfId="0" applyFont="1" applyBorder="1"/>
    <xf numFmtId="0" fontId="8" fillId="0" borderId="11" xfId="0" applyFont="1" applyBorder="1"/>
    <xf numFmtId="0" fontId="38" fillId="0" borderId="14" xfId="0" applyFont="1" applyBorder="1"/>
    <xf numFmtId="0" fontId="14" fillId="0" borderId="38" xfId="0" applyFont="1" applyBorder="1"/>
    <xf numFmtId="0" fontId="41" fillId="0" borderId="17" xfId="0" applyFont="1" applyBorder="1"/>
    <xf numFmtId="0" fontId="17" fillId="0" borderId="41" xfId="0" applyFont="1" applyBorder="1"/>
    <xf numFmtId="0" fontId="44" fillId="0" borderId="20" xfId="0" applyFont="1" applyBorder="1"/>
    <xf numFmtId="0" fontId="20" fillId="0" borderId="44" xfId="0" applyFont="1" applyBorder="1"/>
    <xf numFmtId="0" fontId="47" fillId="0" borderId="23" xfId="0" applyFont="1" applyBorder="1"/>
    <xf numFmtId="0" fontId="23" fillId="0" borderId="47" xfId="0" applyFont="1" applyBorder="1"/>
    <xf numFmtId="0" fontId="35" fillId="0" borderId="26" xfId="0" applyFont="1" applyBorder="1"/>
    <xf numFmtId="0" fontId="3" fillId="0" borderId="6" xfId="0" applyFont="1" applyBorder="1"/>
    <xf numFmtId="0" fontId="6" fillId="0" borderId="9" xfId="0" applyFont="1" applyBorder="1"/>
    <xf numFmtId="0" fontId="9" fillId="0" borderId="12" xfId="0" applyFont="1" applyBorder="1"/>
    <xf numFmtId="0" fontId="39" fillId="0" borderId="15" xfId="0" applyFont="1" applyBorder="1"/>
    <xf numFmtId="0" fontId="15" fillId="0" borderId="39" xfId="0" applyFont="1" applyBorder="1"/>
    <xf numFmtId="0" fontId="42" fillId="0" borderId="18" xfId="0" applyFont="1" applyBorder="1"/>
    <xf numFmtId="0" fontId="18" fillId="0" borderId="42" xfId="0" applyFont="1" applyBorder="1"/>
    <xf numFmtId="0" fontId="45" fillId="0" borderId="21" xfId="0" applyFont="1" applyBorder="1"/>
    <xf numFmtId="0" fontId="21" fillId="0" borderId="45" xfId="0" applyFont="1" applyBorder="1"/>
    <xf numFmtId="0" fontId="48" fillId="0" borderId="24" xfId="0" applyFont="1" applyBorder="1"/>
    <xf numFmtId="0" fontId="24" fillId="0" borderId="48" xfId="0" applyFont="1" applyBorder="1"/>
    <xf numFmtId="0" fontId="36" fillId="0" borderId="2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G2" sqref="G2"/>
    </sheetView>
  </sheetViews>
  <sheetFormatPr defaultRowHeight="15"/>
  <cols>
    <col min="1" max="1" width="15.85546875" customWidth="1"/>
    <col min="2" max="2" width="17.710937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11</v>
      </c>
      <c r="C2">
        <v>-505.60359999999997</v>
      </c>
      <c r="D2">
        <v>200.69550000000001</v>
      </c>
      <c r="E2" s="1">
        <f>C2 - (1.96 * D2)</f>
        <v>-898.96677999999997</v>
      </c>
      <c r="F2" s="5">
        <f>C2 + (1.96 * D2)</f>
        <v>-112.24041999999997</v>
      </c>
      <c r="G2" s="9">
        <f>IF(AND(E2 &gt; 0, F2 &gt; 0), 1, IF(AND(E2 &lt; 0, F2 &lt; 0), 1, 0))</f>
        <v>1</v>
      </c>
    </row>
    <row r="3" spans="1:7">
      <c r="A3" t="s">
        <v>7</v>
      </c>
      <c r="B3" t="s">
        <v>8</v>
      </c>
      <c r="C3">
        <v>4.1051000000000004E-3</v>
      </c>
      <c r="D3">
        <v>4.7542000000000001E-3</v>
      </c>
      <c r="E3" s="13">
        <f>C3 - (1.96 * D3)</f>
        <v>-5.2131319999999988E-3</v>
      </c>
      <c r="F3" s="25">
        <f>C3 + (1.96 * D3)</f>
        <v>1.3423332E-2</v>
      </c>
      <c r="G3" s="37">
        <f>IF(AND(E3 &gt; 0, F3 &gt; 0), 1, IF(AND(E3 &lt; 0, F3 &lt; 0), 1, 0))</f>
        <v>0</v>
      </c>
    </row>
    <row r="4" spans="1:7">
      <c r="A4" t="s">
        <v>7</v>
      </c>
      <c r="B4" t="s">
        <v>9</v>
      </c>
      <c r="C4">
        <v>1.5139000000000001E-3</v>
      </c>
      <c r="D4">
        <v>3.0872E-3</v>
      </c>
      <c r="E4" s="14">
        <f>C4 - (1.96 * D4)</f>
        <v>-4.537012E-3</v>
      </c>
      <c r="F4" s="26">
        <f>C4 + (1.96 * D4)</f>
        <v>7.5648120000000006E-3</v>
      </c>
      <c r="G4" s="38">
        <f>IF(AND(E4 &gt; 0, F4 &gt; 0), 1, IF(AND(E4 &lt; 0, F4 &lt; 0), 1, 0))</f>
        <v>0</v>
      </c>
    </row>
    <row r="5" spans="1:7">
      <c r="A5" t="s">
        <v>7</v>
      </c>
      <c r="B5" t="s">
        <v>10</v>
      </c>
      <c r="C5">
        <v>3.1040000000000001E-4</v>
      </c>
      <c r="D5">
        <v>1.7489999999999999E-3</v>
      </c>
      <c r="E5" s="15">
        <f>C5 - (1.96 * D5)</f>
        <v>-3.1176399999999996E-3</v>
      </c>
      <c r="F5" s="27">
        <f>C5 + (1.96 * D5)</f>
        <v>3.73844E-3</v>
      </c>
      <c r="G5" s="39">
        <f>IF(AND(E5 &gt; 0, F5 &gt; 0), 1, IF(AND(E5 &lt; 0, F5 &lt; 0), 1, 0))</f>
        <v>0</v>
      </c>
    </row>
    <row r="6" spans="1:7">
      <c r="A6" t="s">
        <v>14</v>
      </c>
      <c r="B6" t="s">
        <v>8</v>
      </c>
      <c r="C6">
        <v>4.6287000000000003E-3</v>
      </c>
      <c r="D6">
        <v>4.4297E-3</v>
      </c>
      <c r="E6" s="16">
        <f>C6 - (1.96 * D6)</f>
        <v>-4.0535119999999996E-3</v>
      </c>
      <c r="F6" s="28">
        <f>C6 + (1.96 * D6)</f>
        <v>1.3310912000000001E-2</v>
      </c>
      <c r="G6" s="40">
        <f>IF(AND(E6 &gt; 0, F6 &gt; 0), 1, IF(AND(E6 &lt; 0, F6 &lt; 0), 1, 0))</f>
        <v>0</v>
      </c>
    </row>
    <row r="7" spans="1:7">
      <c r="A7" t="s">
        <v>14</v>
      </c>
      <c r="B7" t="s">
        <v>9</v>
      </c>
      <c r="C7">
        <v>6.8880000000000005E-4</v>
      </c>
      <c r="D7">
        <v>2.9646999999999998E-3</v>
      </c>
      <c r="E7" s="18">
        <f>C7 - (1.96 * D7)</f>
        <v>-5.1220119999999996E-3</v>
      </c>
      <c r="F7" s="30">
        <f>C7 + (1.96 * D7)</f>
        <v>6.4996119999999992E-3</v>
      </c>
      <c r="G7" s="42">
        <f>IF(AND(E7 &gt; 0, F7 &gt; 0), 1, IF(AND(E7 &lt; 0, F7 &lt; 0), 1, 0))</f>
        <v>0</v>
      </c>
    </row>
    <row r="8" spans="1:7">
      <c r="A8" t="s">
        <v>14</v>
      </c>
      <c r="B8" t="s">
        <v>10</v>
      </c>
      <c r="C8">
        <v>1.6114E-3</v>
      </c>
      <c r="D8">
        <v>1.6178E-3</v>
      </c>
      <c r="E8" s="20">
        <f>C8 - (1.96 * D8)</f>
        <v>-1.5594879999999997E-3</v>
      </c>
      <c r="F8" s="32">
        <f>C8 + (1.96 * D8)</f>
        <v>4.782288E-3</v>
      </c>
      <c r="G8" s="44">
        <f>IF(AND(E8 &gt; 0, F8 &gt; 0), 1, IF(AND(E8 &lt; 0, F8 &lt; 0), 1, 0))</f>
        <v>0</v>
      </c>
    </row>
    <row r="9" spans="1:7">
      <c r="A9" t="s">
        <v>14</v>
      </c>
      <c r="B9" t="s">
        <v>11</v>
      </c>
      <c r="C9">
        <v>-79.785920000000004</v>
      </c>
      <c r="D9">
        <v>180.84049999999999</v>
      </c>
      <c r="E9" s="22">
        <f>C9 - (1.96 * D9)</f>
        <v>-434.23329999999999</v>
      </c>
      <c r="F9" s="34">
        <f>C9 + (1.96 * D9)</f>
        <v>274.66145999999992</v>
      </c>
      <c r="G9" s="46">
        <f>IF(AND(E9 &gt; 0, F9 &gt; 0), 1, IF(AND(E9 &lt; 0, F9 &lt; 0), 1, 0))</f>
        <v>0</v>
      </c>
    </row>
    <row r="10" spans="1:7">
      <c r="A10" t="s">
        <v>13</v>
      </c>
      <c r="B10" t="s">
        <v>11</v>
      </c>
      <c r="C10">
        <v>-1836.7349999999999</v>
      </c>
      <c r="D10">
        <v>907.51120000000003</v>
      </c>
      <c r="E10" s="24">
        <f>C10 - (1.96 * D10)</f>
        <v>-3615.456952</v>
      </c>
      <c r="F10" s="36">
        <f>C10 + (1.96 * D10)</f>
        <v>-58.013047999999799</v>
      </c>
      <c r="G10" s="48">
        <f>IF(AND(E10 &gt; 0, F10 &gt; 0), 1, IF(AND(E10 &lt; 0, F10 &lt; 0), 1, 0))</f>
        <v>1</v>
      </c>
    </row>
    <row r="11" spans="1:7">
      <c r="A11" t="s">
        <v>13</v>
      </c>
      <c r="B11" t="s">
        <v>8</v>
      </c>
      <c r="C11">
        <v>3.9100999999999997E-3</v>
      </c>
      <c r="D11">
        <v>3.5136E-3</v>
      </c>
      <c r="E11" s="4">
        <f>C11 - (1.96 * D11)</f>
        <v>-2.976556E-3</v>
      </c>
      <c r="F11" s="8">
        <f>C11 + (1.96 * D11)</f>
        <v>1.0796755999999999E-2</v>
      </c>
      <c r="G11" s="12">
        <f>IF(AND(E11 &gt; 0, F11 &gt; 0), 1, IF(AND(E11 &lt; 0, F11 &lt; 0), 1, 0))</f>
        <v>0</v>
      </c>
    </row>
    <row r="12" spans="1:7">
      <c r="A12" t="s">
        <v>13</v>
      </c>
      <c r="B12" t="s">
        <v>9</v>
      </c>
      <c r="C12">
        <v>1.6341999999999999E-3</v>
      </c>
      <c r="D12">
        <v>1.4541999999999999E-3</v>
      </c>
      <c r="E12" s="3">
        <f>C12 - (1.96 * D12)</f>
        <v>-1.2160319999999999E-3</v>
      </c>
      <c r="F12" s="7">
        <f>C12 + (1.96 * D12)</f>
        <v>4.484432E-3</v>
      </c>
      <c r="G12" s="11">
        <f>IF(AND(E12 &gt; 0, F12 &gt; 0), 1, IF(AND(E12 &lt; 0, F12 &lt; 0), 1, 0))</f>
        <v>0</v>
      </c>
    </row>
    <row r="13" spans="1:7">
      <c r="A13" t="s">
        <v>13</v>
      </c>
      <c r="B13" t="s">
        <v>10</v>
      </c>
      <c r="C13">
        <v>6.1899999999999998E-4</v>
      </c>
      <c r="D13">
        <v>6.399E-4</v>
      </c>
      <c r="E13" s="2">
        <f>C13 - (1.96 * D13)</f>
        <v>-6.3520399999999989E-4</v>
      </c>
      <c r="F13" s="6">
        <f>C13 + (1.96 * D13)</f>
        <v>1.8732039999999998E-3</v>
      </c>
      <c r="G13" s="10">
        <f>IF(AND(E13 &gt; 0, F13 &gt; 0), 1, IF(AND(E13 &lt; 0, F13 &lt; 0), 1, 0))</f>
        <v>0</v>
      </c>
    </row>
    <row r="14" spans="1:7">
      <c r="A14" t="s">
        <v>12</v>
      </c>
      <c r="B14" t="s">
        <v>8</v>
      </c>
      <c r="C14">
        <v>7.9206999999999993E-3</v>
      </c>
      <c r="D14">
        <v>6.0139E-3</v>
      </c>
      <c r="E14" s="17">
        <f>C14 - (1.96 * D14)</f>
        <v>-3.8665440000000013E-3</v>
      </c>
      <c r="F14" s="29">
        <f>C14 + (1.96 * D14)</f>
        <v>1.9707943999999998E-2</v>
      </c>
      <c r="G14" s="41">
        <f>IF(AND(E14 &gt; 0, F14 &gt; 0), 1, IF(AND(E14 &lt; 0, F14 &lt; 0), 1, 0))</f>
        <v>0</v>
      </c>
    </row>
    <row r="15" spans="1:7">
      <c r="A15" t="s">
        <v>12</v>
      </c>
      <c r="B15" t="s">
        <v>9</v>
      </c>
      <c r="C15">
        <v>-2.931E-3</v>
      </c>
      <c r="D15">
        <v>4.5944000000000002E-3</v>
      </c>
      <c r="E15" s="19">
        <f>C15 - (1.96 * D15)</f>
        <v>-1.1936024E-2</v>
      </c>
      <c r="F15" s="31">
        <f>C15 + (1.96 * D15)</f>
        <v>6.0740240000000008E-3</v>
      </c>
      <c r="G15" s="43">
        <f>IF(AND(E15 &gt; 0, F15 &gt; 0), 1, IF(AND(E15 &lt; 0, F15 &lt; 0), 1, 0))</f>
        <v>0</v>
      </c>
    </row>
    <row r="16" spans="1:7">
      <c r="A16" t="s">
        <v>12</v>
      </c>
      <c r="B16" t="s">
        <v>10</v>
      </c>
      <c r="C16">
        <v>-3.389E-4</v>
      </c>
      <c r="D16">
        <v>3.6296000000000002E-3</v>
      </c>
      <c r="E16" s="21">
        <f>C16 - (1.96 * D16)</f>
        <v>-7.4529159999999995E-3</v>
      </c>
      <c r="F16" s="33">
        <f>C16 + (1.96 * D16)</f>
        <v>6.7751160000000003E-3</v>
      </c>
      <c r="G16" s="45">
        <f>IF(AND(E16 &gt; 0, F16 &gt; 0), 1, IF(AND(E16 &lt; 0, F16 &lt; 0), 1, 0))</f>
        <v>0</v>
      </c>
    </row>
    <row r="17" spans="1:7">
      <c r="A17" t="s">
        <v>12</v>
      </c>
      <c r="B17" t="s">
        <v>11</v>
      </c>
      <c r="C17">
        <v>117.366</v>
      </c>
      <c r="D17">
        <v>80.0732</v>
      </c>
      <c r="E17" s="23">
        <f>C17 - (1.96 * D17)</f>
        <v>-39.577471999999986</v>
      </c>
      <c r="F17" s="35">
        <f>C17 + (1.96 * D17)</f>
        <v>274.30947199999997</v>
      </c>
      <c r="G17" s="47">
        <f>IF(AND(E17 &gt; 0, F17 &gt; 0), 1, IF(AND(E17 &lt; 0, F17 &lt; 0), 1, 0))</f>
        <v>0</v>
      </c>
    </row>
  </sheetData>
  <sortState xmlns:xlrd2="http://schemas.microsoft.com/office/spreadsheetml/2017/richdata2" ref="A2:G17">
    <sortCondition descending="1"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TOBY LOWTON</cp:lastModifiedBy>
  <dcterms:modified xsi:type="dcterms:W3CDTF">2024-02-09T10:21:07Z</dcterms:modified>
</cp:coreProperties>
</file>