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r Brownstone\Documents\Work\School\McGill University\MGCR 341 - Intro to Finance\Assignment 1\"/>
    </mc:Choice>
  </mc:AlternateContent>
  <xr:revisionPtr revIDLastSave="0" documentId="13_ncr:1_{98985755-21FF-45B1-99B8-0DEB4EFC21C6}" xr6:coauthVersionLast="45" xr6:coauthVersionMax="45" xr10:uidLastSave="{00000000-0000-0000-0000-000000000000}"/>
  <bookViews>
    <workbookView xWindow="-120" yWindow="-120" windowWidth="29040" windowHeight="16440" activeTab="1" xr2:uid="{00000000-000D-0000-FFFF-FFFF00000000}"/>
  </bookViews>
  <sheets>
    <sheet name="Table C" sheetId="4" r:id="rId1"/>
    <sheet name="6.d" sheetId="5" r:id="rId2"/>
  </sheets>
  <definedNames>
    <definedName name="solver_adj" localSheetId="1" hidden="1">'6.d'!$G$1</definedName>
    <definedName name="solver_adj" localSheetId="0" hidden="1">'Table C'!$B$16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'6.d'!$G$56</definedName>
    <definedName name="solver_opt" localSheetId="0" hidden="1">'Table C'!$G$56</definedName>
    <definedName name="solver_pre" localSheetId="1" hidden="1">0.000000001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3</definedName>
    <definedName name="solver_typ" localSheetId="0" hidden="1">3</definedName>
    <definedName name="solver_val" localSheetId="1" hidden="1">4000000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5" l="1"/>
  <c r="D33" i="5" s="1"/>
  <c r="F17" i="5"/>
  <c r="G17" i="5" s="1"/>
  <c r="F18" i="5" s="1"/>
  <c r="G18" i="5" s="1"/>
  <c r="F19" i="5" s="1"/>
  <c r="B17" i="5"/>
  <c r="B18" i="5" s="1"/>
  <c r="C16" i="5"/>
  <c r="G4" i="5"/>
  <c r="F32" i="4"/>
  <c r="G32" i="4" s="1"/>
  <c r="F33" i="4" s="1"/>
  <c r="G33" i="4" s="1"/>
  <c r="F34" i="4" s="1"/>
  <c r="G34" i="4" s="1"/>
  <c r="F35" i="4" s="1"/>
  <c r="G35" i="4" s="1"/>
  <c r="F36" i="4" s="1"/>
  <c r="G36" i="4" s="1"/>
  <c r="F37" i="4" s="1"/>
  <c r="G37" i="4" s="1"/>
  <c r="F38" i="4" s="1"/>
  <c r="G38" i="4" s="1"/>
  <c r="F39" i="4" s="1"/>
  <c r="G39" i="4" s="1"/>
  <c r="F40" i="4" s="1"/>
  <c r="G40" i="4" s="1"/>
  <c r="F41" i="4" s="1"/>
  <c r="G41" i="4" s="1"/>
  <c r="F42" i="4" s="1"/>
  <c r="G42" i="4" s="1"/>
  <c r="F43" i="4" s="1"/>
  <c r="G43" i="4" s="1"/>
  <c r="F44" i="4" s="1"/>
  <c r="G44" i="4" s="1"/>
  <c r="F45" i="4" s="1"/>
  <c r="G45" i="4" s="1"/>
  <c r="F46" i="4" s="1"/>
  <c r="G46" i="4" s="1"/>
  <c r="F47" i="4" s="1"/>
  <c r="G47" i="4" s="1"/>
  <c r="F48" i="4" s="1"/>
  <c r="G48" i="4" s="1"/>
  <c r="F49" i="4" s="1"/>
  <c r="G49" i="4" s="1"/>
  <c r="F50" i="4" s="1"/>
  <c r="G50" i="4" s="1"/>
  <c r="F51" i="4" s="1"/>
  <c r="G51" i="4" s="1"/>
  <c r="F52" i="4" s="1"/>
  <c r="G52" i="4" s="1"/>
  <c r="F53" i="4" s="1"/>
  <c r="G53" i="4" s="1"/>
  <c r="F54" i="4" s="1"/>
  <c r="G54" i="4" s="1"/>
  <c r="F55" i="4" s="1"/>
  <c r="G55" i="4" s="1"/>
  <c r="F56" i="4" s="1"/>
  <c r="G56" i="4" s="1"/>
  <c r="F18" i="4"/>
  <c r="G18" i="4" s="1"/>
  <c r="F19" i="4" s="1"/>
  <c r="G19" i="4" s="1"/>
  <c r="F20" i="4" s="1"/>
  <c r="G20" i="4" s="1"/>
  <c r="F21" i="4" s="1"/>
  <c r="G21" i="4" s="1"/>
  <c r="F22" i="4" s="1"/>
  <c r="G22" i="4" s="1"/>
  <c r="F23" i="4" s="1"/>
  <c r="G23" i="4" s="1"/>
  <c r="F24" i="4" s="1"/>
  <c r="G24" i="4" s="1"/>
  <c r="F25" i="4" s="1"/>
  <c r="G25" i="4" s="1"/>
  <c r="F26" i="4" s="1"/>
  <c r="G26" i="4" s="1"/>
  <c r="F27" i="4" s="1"/>
  <c r="G27" i="4" s="1"/>
  <c r="F28" i="4" s="1"/>
  <c r="G28" i="4" s="1"/>
  <c r="F29" i="4" s="1"/>
  <c r="G29" i="4" s="1"/>
  <c r="F30" i="4" s="1"/>
  <c r="G30" i="4" s="1"/>
  <c r="F31" i="4" s="1"/>
  <c r="G31" i="4" s="1"/>
  <c r="F17" i="4"/>
  <c r="G17" i="4" s="1"/>
  <c r="G4" i="4"/>
  <c r="C58" i="4"/>
  <c r="B24" i="4"/>
  <c r="B25" i="4" s="1"/>
  <c r="B26" i="4" s="1"/>
  <c r="B23" i="4"/>
  <c r="E33" i="4"/>
  <c r="D34" i="4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E51" i="4" s="1"/>
  <c r="D33" i="4"/>
  <c r="E32" i="4"/>
  <c r="D32" i="4"/>
  <c r="B18" i="4"/>
  <c r="B19" i="4" s="1"/>
  <c r="B20" i="4" s="1"/>
  <c r="B21" i="4" s="1"/>
  <c r="B22" i="4" s="1"/>
  <c r="B17" i="4"/>
  <c r="C17" i="4" s="1"/>
  <c r="C16" i="4"/>
  <c r="G19" i="5" l="1"/>
  <c r="F20" i="5" s="1"/>
  <c r="D34" i="5"/>
  <c r="E33" i="5"/>
  <c r="C18" i="5"/>
  <c r="B19" i="5"/>
  <c r="C17" i="5"/>
  <c r="E32" i="5"/>
  <c r="E39" i="4"/>
  <c r="E35" i="4"/>
  <c r="E41" i="4"/>
  <c r="E48" i="4"/>
  <c r="E40" i="4"/>
  <c r="E47" i="4"/>
  <c r="E46" i="4"/>
  <c r="E38" i="4"/>
  <c r="E44" i="4"/>
  <c r="E43" i="4"/>
  <c r="E49" i="4"/>
  <c r="E45" i="4"/>
  <c r="E37" i="4"/>
  <c r="E36" i="4"/>
  <c r="E50" i="4"/>
  <c r="E42" i="4"/>
  <c r="E34" i="4"/>
  <c r="E58" i="4" s="1"/>
  <c r="E59" i="4"/>
  <c r="C18" i="4"/>
  <c r="G20" i="5" l="1"/>
  <c r="F21" i="5" s="1"/>
  <c r="B20" i="5"/>
  <c r="C19" i="5"/>
  <c r="D35" i="5"/>
  <c r="E34" i="5"/>
  <c r="E60" i="4"/>
  <c r="C19" i="4"/>
  <c r="D36" i="5" l="1"/>
  <c r="E35" i="5"/>
  <c r="C20" i="5"/>
  <c r="B21" i="5"/>
  <c r="C20" i="4"/>
  <c r="D37" i="5" l="1"/>
  <c r="E36" i="5"/>
  <c r="B22" i="5"/>
  <c r="C21" i="5"/>
  <c r="G21" i="5"/>
  <c r="F22" i="5" s="1"/>
  <c r="G22" i="5" s="1"/>
  <c r="F23" i="5" s="1"/>
  <c r="C21" i="4"/>
  <c r="D38" i="5" l="1"/>
  <c r="E37" i="5"/>
  <c r="C22" i="5"/>
  <c r="B23" i="5"/>
  <c r="C22" i="4"/>
  <c r="B24" i="5" l="1"/>
  <c r="C23" i="5"/>
  <c r="G23" i="5"/>
  <c r="F24" i="5" s="1"/>
  <c r="G24" i="5" s="1"/>
  <c r="F25" i="5" s="1"/>
  <c r="D39" i="5"/>
  <c r="E38" i="5"/>
  <c r="C23" i="4"/>
  <c r="C24" i="5" l="1"/>
  <c r="B25" i="5"/>
  <c r="D40" i="5"/>
  <c r="E39" i="5"/>
  <c r="C24" i="4"/>
  <c r="D41" i="5" l="1"/>
  <c r="E40" i="5"/>
  <c r="B26" i="5"/>
  <c r="C26" i="5" s="1"/>
  <c r="C25" i="5"/>
  <c r="G25" i="5"/>
  <c r="F26" i="5" s="1"/>
  <c r="G26" i="5" s="1"/>
  <c r="F27" i="5" s="1"/>
  <c r="G27" i="5" s="1"/>
  <c r="F28" i="5" s="1"/>
  <c r="G28" i="5" s="1"/>
  <c r="F29" i="5" s="1"/>
  <c r="G29" i="5" s="1"/>
  <c r="F30" i="5" s="1"/>
  <c r="G30" i="5" s="1"/>
  <c r="F31" i="5" s="1"/>
  <c r="G31" i="5" s="1"/>
  <c r="F32" i="5" s="1"/>
  <c r="G32" i="5" s="1"/>
  <c r="F33" i="5" s="1"/>
  <c r="G33" i="5" s="1"/>
  <c r="F34" i="5" s="1"/>
  <c r="G34" i="5" s="1"/>
  <c r="F35" i="5" s="1"/>
  <c r="G35" i="5" s="1"/>
  <c r="F36" i="5" s="1"/>
  <c r="G36" i="5" s="1"/>
  <c r="F37" i="5" s="1"/>
  <c r="G37" i="5" s="1"/>
  <c r="F38" i="5" s="1"/>
  <c r="G38" i="5" s="1"/>
  <c r="F39" i="5" s="1"/>
  <c r="G39" i="5" s="1"/>
  <c r="F40" i="5" s="1"/>
  <c r="G40" i="5" s="1"/>
  <c r="F41" i="5" s="1"/>
  <c r="G41" i="5" s="1"/>
  <c r="F42" i="5" s="1"/>
  <c r="C26" i="4"/>
  <c r="C25" i="4"/>
  <c r="C58" i="5" l="1"/>
  <c r="D42" i="5"/>
  <c r="E41" i="5"/>
  <c r="D43" i="5" l="1"/>
  <c r="E42" i="5"/>
  <c r="G42" i="5"/>
  <c r="F43" i="5" s="1"/>
  <c r="G43" i="5" s="1"/>
  <c r="F44" i="5" s="1"/>
  <c r="D44" i="5" l="1"/>
  <c r="E43" i="5"/>
  <c r="G44" i="5"/>
  <c r="F45" i="5" s="1"/>
  <c r="D45" i="5" l="1"/>
  <c r="E44" i="5"/>
  <c r="D46" i="5" l="1"/>
  <c r="E45" i="5"/>
  <c r="G45" i="5"/>
  <c r="F46" i="5" s="1"/>
  <c r="G46" i="5" s="1"/>
  <c r="F47" i="5" s="1"/>
  <c r="D47" i="5" l="1"/>
  <c r="E46" i="5"/>
  <c r="D48" i="5" l="1"/>
  <c r="E47" i="5"/>
  <c r="G47" i="5"/>
  <c r="F48" i="5" s="1"/>
  <c r="G48" i="5" s="1"/>
  <c r="F49" i="5" s="1"/>
  <c r="D49" i="5" l="1"/>
  <c r="E48" i="5"/>
  <c r="D50" i="5" l="1"/>
  <c r="E49" i="5"/>
  <c r="G49" i="5"/>
  <c r="F50" i="5" s="1"/>
  <c r="G50" i="5" s="1"/>
  <c r="F51" i="5" s="1"/>
  <c r="D51" i="5" l="1"/>
  <c r="E51" i="5" s="1"/>
  <c r="E50" i="5"/>
  <c r="E58" i="5" l="1"/>
  <c r="G51" i="5"/>
  <c r="F52" i="5" s="1"/>
  <c r="G52" i="5" s="1"/>
  <c r="F53" i="5" s="1"/>
  <c r="G53" i="5" s="1"/>
  <c r="F54" i="5" s="1"/>
  <c r="G54" i="5" s="1"/>
  <c r="F55" i="5" s="1"/>
  <c r="G55" i="5" s="1"/>
  <c r="F56" i="5" s="1"/>
  <c r="G56" i="5" s="1"/>
  <c r="E59" i="5" s="1"/>
  <c r="E60" i="5" s="1"/>
</calcChain>
</file>

<file path=xl/sharedStrings.xml><?xml version="1.0" encoding="utf-8"?>
<sst xmlns="http://schemas.openxmlformats.org/spreadsheetml/2006/main" count="46" uniqueCount="23">
  <si>
    <t>Account balance before deposit/withdrawal</t>
  </si>
  <si>
    <t>Account balance after deposit/withdrawal</t>
  </si>
  <si>
    <t xml:space="preserve">Period t = </t>
  </si>
  <si>
    <t>Deposits</t>
  </si>
  <si>
    <t>Withdrawals</t>
  </si>
  <si>
    <t>PV(Deposit)</t>
  </si>
  <si>
    <t>PV(all deposits) --&gt;</t>
  </si>
  <si>
    <t xml:space="preserve">PV(all withdrawals) --&gt; </t>
  </si>
  <si>
    <t>sum</t>
  </si>
  <si>
    <t>(sum of column C)</t>
  </si>
  <si>
    <t>&lt;-- (sum of column E)</t>
  </si>
  <si>
    <t>PV(Withdrawal)</t>
  </si>
  <si>
    <t>PV(final balance) --&gt;</t>
  </si>
  <si>
    <t>&lt;--- this final balance should</t>
  </si>
  <si>
    <t>Note that PV(all deposits) should equal PV(all withdrawals) + PV(final balance)</t>
  </si>
  <si>
    <r>
      <t xml:space="preserve">All values should be in </t>
    </r>
    <r>
      <rPr>
        <i/>
        <sz val="11"/>
        <color theme="1"/>
        <rFont val="Calibri"/>
        <family val="2"/>
        <scheme val="minor"/>
      </rPr>
      <t>nominal</t>
    </r>
    <r>
      <rPr>
        <sz val="11"/>
        <color theme="1"/>
        <rFont val="Calibri"/>
        <family val="2"/>
        <scheme val="minor"/>
      </rPr>
      <t xml:space="preserve"> terms.</t>
    </r>
  </si>
  <si>
    <t xml:space="preserve">r = </t>
  </si>
  <si>
    <t>i =</t>
  </si>
  <si>
    <t xml:space="preserve">nominal growth rate of withdrawals = </t>
  </si>
  <si>
    <t>real growth rate of withdrawals =</t>
  </si>
  <si>
    <t>&lt;-- enter formula g = (1+g_r)(1+i) - 1</t>
  </si>
  <si>
    <t>be your answer to a and b</t>
  </si>
  <si>
    <r>
      <t>Fill in the red cells in the table below based on the information in Assignment 1</t>
    </r>
    <r>
      <rPr>
        <sz val="12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</si>
</sst>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5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 wrapText="1"/>
    </xf>
    <xf numFmtId="4" fontId="0" fillId="2" borderId="0" xfId="0" applyNumberFormat="1" applyFill="1" applyAlignment="1">
      <alignment horizontal="center"/>
    </xf>
    <xf numFmtId="4" fontId="0" fillId="0" borderId="0" xfId="0" applyNumberFormat="1" applyAlignment="1">
      <alignment horizontal="center"/>
    </xf>
    <xf numFmtId="4" fontId="0" fillId="2" borderId="0" xfId="1" applyNumberFormat="1" applyFont="1" applyFill="1" applyAlignment="1">
      <alignment horizontal="center"/>
    </xf>
    <xf numFmtId="4" fontId="0" fillId="0" borderId="0" xfId="1" applyNumberFormat="1" applyFont="1" applyAlignment="1">
      <alignment horizontal="center"/>
    </xf>
    <xf numFmtId="4" fontId="3" fillId="0" borderId="0" xfId="1" applyNumberFormat="1" applyFont="1" applyAlignment="1">
      <alignment horizontal="center"/>
    </xf>
    <xf numFmtId="4" fontId="4" fillId="0" borderId="0" xfId="1" applyNumberFormat="1" applyFont="1" applyAlignment="1">
      <alignment horizontal="center"/>
    </xf>
    <xf numFmtId="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4" fontId="0" fillId="3" borderId="0" xfId="1" applyNumberFormat="1" applyFont="1" applyFill="1" applyAlignment="1">
      <alignment horizontal="center"/>
    </xf>
    <xf numFmtId="4" fontId="0" fillId="3" borderId="0" xfId="0" applyNumberFormat="1" applyFill="1" applyAlignment="1">
      <alignment horizontal="center"/>
    </xf>
    <xf numFmtId="4" fontId="0" fillId="3" borderId="0" xfId="1" applyNumberFormat="1" applyFont="1" applyFill="1" applyBorder="1" applyAlignment="1">
      <alignment horizontal="center"/>
    </xf>
    <xf numFmtId="4" fontId="0" fillId="0" borderId="0" xfId="1" applyNumberFormat="1" applyFont="1" applyFill="1" applyAlignment="1">
      <alignment horizontal="center"/>
    </xf>
    <xf numFmtId="4" fontId="0" fillId="0" borderId="0" xfId="0" applyNumberFormat="1" applyFill="1" applyAlignment="1">
      <alignment horizontal="center"/>
    </xf>
    <xf numFmtId="4" fontId="6" fillId="3" borderId="1" xfId="1" applyNumberFormat="1" applyFont="1" applyFill="1" applyBorder="1" applyAlignment="1">
      <alignment horizontal="center"/>
    </xf>
    <xf numFmtId="164" fontId="0" fillId="0" borderId="0" xfId="1" applyFont="1" applyAlignment="1">
      <alignment horizontal="right"/>
    </xf>
    <xf numFmtId="0" fontId="0" fillId="0" borderId="0" xfId="0" applyAlignment="1">
      <alignment horizontal="right"/>
    </xf>
    <xf numFmtId="10" fontId="0" fillId="0" borderId="0" xfId="2" applyNumberFormat="1" applyFont="1" applyAlignment="1">
      <alignment horizontal="center"/>
    </xf>
    <xf numFmtId="4" fontId="0" fillId="0" borderId="0" xfId="0" applyNumberFormat="1" applyAlignment="1">
      <alignment horizontal="right"/>
    </xf>
    <xf numFmtId="9" fontId="0" fillId="0" borderId="0" xfId="1" applyNumberFormat="1" applyFont="1" applyAlignment="1">
      <alignment horizontal="center"/>
    </xf>
    <xf numFmtId="0" fontId="1" fillId="0" borderId="0" xfId="0" applyFont="1" applyAlignment="1">
      <alignment horizontal="left"/>
    </xf>
    <xf numFmtId="10" fontId="0" fillId="3" borderId="0" xfId="2" applyNumberFormat="1" applyFont="1" applyFill="1" applyAlignment="1">
      <alignment horizontal="right"/>
    </xf>
  </cellXfs>
  <cellStyles count="15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3"/>
  <sheetViews>
    <sheetView topLeftCell="A31" workbookViewId="0">
      <selection activeCell="F31" sqref="F31:G56"/>
    </sheetView>
  </sheetViews>
  <sheetFormatPr defaultColWidth="8.85546875" defaultRowHeight="15" x14ac:dyDescent="0.25"/>
  <cols>
    <col min="1" max="1" width="19.140625" style="3" customWidth="1"/>
    <col min="2" max="2" width="19.140625" style="5" customWidth="1"/>
    <col min="3" max="5" width="19.140625" style="3" customWidth="1"/>
    <col min="6" max="7" width="19.140625" style="8" customWidth="1"/>
    <col min="9" max="9" width="10.42578125" bestFit="1" customWidth="1"/>
  </cols>
  <sheetData>
    <row r="1" spans="1:8" ht="15.75" x14ac:dyDescent="0.25">
      <c r="A1" s="26" t="s">
        <v>22</v>
      </c>
      <c r="F1" s="22" t="s">
        <v>16</v>
      </c>
      <c r="G1" s="23">
        <v>0.08</v>
      </c>
    </row>
    <row r="2" spans="1:8" x14ac:dyDescent="0.25">
      <c r="A2" s="14" t="s">
        <v>15</v>
      </c>
      <c r="F2" s="24" t="s">
        <v>17</v>
      </c>
      <c r="G2" s="23">
        <v>0.01</v>
      </c>
    </row>
    <row r="3" spans="1:8" x14ac:dyDescent="0.25">
      <c r="A3" s="14"/>
      <c r="F3" s="21" t="s">
        <v>19</v>
      </c>
      <c r="G3" s="25">
        <v>0.03</v>
      </c>
    </row>
    <row r="4" spans="1:8" x14ac:dyDescent="0.25">
      <c r="F4" s="21" t="s">
        <v>18</v>
      </c>
      <c r="G4" s="27">
        <f>(1+$G$3)*(1+$G$2)-1</f>
        <v>4.0300000000000002E-2</v>
      </c>
      <c r="H4" t="s">
        <v>20</v>
      </c>
    </row>
    <row r="5" spans="1:8" s="1" customFormat="1" ht="62.25" customHeight="1" x14ac:dyDescent="0.25">
      <c r="A5" s="2" t="s">
        <v>2</v>
      </c>
      <c r="B5" s="4" t="s">
        <v>3</v>
      </c>
      <c r="C5" s="2" t="s">
        <v>5</v>
      </c>
      <c r="D5" s="2" t="s">
        <v>4</v>
      </c>
      <c r="E5" s="2" t="s">
        <v>11</v>
      </c>
      <c r="F5" s="6" t="s">
        <v>0</v>
      </c>
      <c r="G5" s="6" t="s">
        <v>1</v>
      </c>
    </row>
    <row r="6" spans="1:8" x14ac:dyDescent="0.25">
      <c r="A6" s="3">
        <v>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</row>
    <row r="7" spans="1:8" x14ac:dyDescent="0.25">
      <c r="A7" s="3">
        <v>1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</row>
    <row r="8" spans="1:8" x14ac:dyDescent="0.25">
      <c r="A8" s="3">
        <v>2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</row>
    <row r="9" spans="1:8" x14ac:dyDescent="0.25">
      <c r="A9" s="3">
        <v>3</v>
      </c>
      <c r="B9" s="9">
        <v>0</v>
      </c>
      <c r="C9" s="9">
        <v>0</v>
      </c>
      <c r="D9" s="7">
        <v>0</v>
      </c>
      <c r="E9" s="7">
        <v>0</v>
      </c>
      <c r="F9" s="7">
        <v>0</v>
      </c>
      <c r="G9" s="7">
        <v>0</v>
      </c>
    </row>
    <row r="10" spans="1:8" x14ac:dyDescent="0.25">
      <c r="A10" s="3">
        <v>4</v>
      </c>
      <c r="B10" s="9">
        <v>0</v>
      </c>
      <c r="C10" s="9">
        <v>0</v>
      </c>
      <c r="D10" s="7">
        <v>0</v>
      </c>
      <c r="E10" s="7">
        <v>0</v>
      </c>
      <c r="F10" s="7">
        <v>0</v>
      </c>
      <c r="G10" s="7">
        <v>0</v>
      </c>
    </row>
    <row r="11" spans="1:8" x14ac:dyDescent="0.25">
      <c r="A11" s="3">
        <v>5</v>
      </c>
      <c r="B11" s="9">
        <v>0</v>
      </c>
      <c r="C11" s="9">
        <v>0</v>
      </c>
      <c r="D11" s="7">
        <v>0</v>
      </c>
      <c r="E11" s="7">
        <v>0</v>
      </c>
      <c r="F11" s="7">
        <v>0</v>
      </c>
      <c r="G11" s="7">
        <v>0</v>
      </c>
    </row>
    <row r="12" spans="1:8" x14ac:dyDescent="0.25">
      <c r="A12" s="3">
        <v>6</v>
      </c>
      <c r="B12" s="9">
        <v>0</v>
      </c>
      <c r="C12" s="9">
        <v>0</v>
      </c>
      <c r="D12" s="7">
        <v>0</v>
      </c>
      <c r="E12" s="7">
        <v>0</v>
      </c>
      <c r="F12" s="7">
        <v>0</v>
      </c>
      <c r="G12" s="7">
        <v>0</v>
      </c>
    </row>
    <row r="13" spans="1:8" x14ac:dyDescent="0.25">
      <c r="A13" s="3">
        <v>7</v>
      </c>
      <c r="B13" s="9">
        <v>0</v>
      </c>
      <c r="C13" s="9">
        <v>0</v>
      </c>
      <c r="D13" s="7">
        <v>0</v>
      </c>
      <c r="E13" s="7">
        <v>0</v>
      </c>
      <c r="F13" s="7">
        <v>0</v>
      </c>
      <c r="G13" s="7">
        <v>0</v>
      </c>
    </row>
    <row r="14" spans="1:8" x14ac:dyDescent="0.25">
      <c r="A14" s="3">
        <v>8</v>
      </c>
      <c r="B14" s="9">
        <v>0</v>
      </c>
      <c r="C14" s="9">
        <v>0</v>
      </c>
      <c r="D14" s="7">
        <v>0</v>
      </c>
      <c r="E14" s="7">
        <v>0</v>
      </c>
      <c r="F14" s="7">
        <v>0</v>
      </c>
      <c r="G14" s="7">
        <v>0</v>
      </c>
    </row>
    <row r="15" spans="1:8" x14ac:dyDescent="0.25">
      <c r="A15" s="3">
        <v>9</v>
      </c>
      <c r="B15" s="9">
        <v>0</v>
      </c>
      <c r="C15" s="9">
        <v>0</v>
      </c>
      <c r="D15" s="7">
        <v>0</v>
      </c>
      <c r="E15" s="7">
        <v>0</v>
      </c>
      <c r="F15" s="7">
        <v>0</v>
      </c>
      <c r="G15" s="7">
        <v>0</v>
      </c>
    </row>
    <row r="16" spans="1:8" x14ac:dyDescent="0.25">
      <c r="A16" s="3">
        <v>10</v>
      </c>
      <c r="B16" s="9">
        <v>14000</v>
      </c>
      <c r="C16" s="15">
        <f>B16/(1+$G$1)^A16</f>
        <v>6484.7088331855794</v>
      </c>
      <c r="D16" s="7">
        <v>0</v>
      </c>
      <c r="E16" s="7">
        <v>0</v>
      </c>
      <c r="F16" s="7">
        <v>0</v>
      </c>
      <c r="G16" s="9">
        <v>14000</v>
      </c>
    </row>
    <row r="17" spans="1:7" x14ac:dyDescent="0.25">
      <c r="A17" s="3">
        <v>11</v>
      </c>
      <c r="B17" s="15">
        <f>B16*1.05</f>
        <v>14700</v>
      </c>
      <c r="C17" s="15">
        <f t="shared" ref="C17:C26" si="0">B17/(1+$G$1)^A17</f>
        <v>6304.5780322637584</v>
      </c>
      <c r="D17" s="7">
        <v>0</v>
      </c>
      <c r="E17" s="7">
        <v>0</v>
      </c>
      <c r="F17" s="16">
        <f>G16*(1+$G$1)</f>
        <v>15120.000000000002</v>
      </c>
      <c r="G17" s="15">
        <f>F17+B17-D17</f>
        <v>29820</v>
      </c>
    </row>
    <row r="18" spans="1:7" x14ac:dyDescent="0.25">
      <c r="A18" s="3">
        <v>12</v>
      </c>
      <c r="B18" s="15">
        <f t="shared" ref="B18:B26" si="1">B17*1.05</f>
        <v>15435</v>
      </c>
      <c r="C18" s="15">
        <f t="shared" si="0"/>
        <v>6129.4508647008752</v>
      </c>
      <c r="D18" s="7">
        <v>0</v>
      </c>
      <c r="E18" s="7">
        <v>0</v>
      </c>
      <c r="F18" s="16">
        <f t="shared" ref="F18:F56" si="2">G17*(1+$G$1)</f>
        <v>32205.600000000002</v>
      </c>
      <c r="G18" s="15">
        <f t="shared" ref="G18:G31" si="3">F18+B18-D18</f>
        <v>47640.600000000006</v>
      </c>
    </row>
    <row r="19" spans="1:7" x14ac:dyDescent="0.25">
      <c r="A19" s="3">
        <v>13</v>
      </c>
      <c r="B19" s="15">
        <f t="shared" si="1"/>
        <v>16206.75</v>
      </c>
      <c r="C19" s="15">
        <f t="shared" si="0"/>
        <v>5959.1883406814068</v>
      </c>
      <c r="D19" s="7">
        <v>0</v>
      </c>
      <c r="E19" s="7">
        <v>0</v>
      </c>
      <c r="F19" s="16">
        <f t="shared" si="2"/>
        <v>51451.848000000013</v>
      </c>
      <c r="G19" s="15">
        <f t="shared" si="3"/>
        <v>67658.598000000013</v>
      </c>
    </row>
    <row r="20" spans="1:7" x14ac:dyDescent="0.25">
      <c r="A20" s="3">
        <v>14</v>
      </c>
      <c r="B20" s="15">
        <f t="shared" si="1"/>
        <v>17017.087500000001</v>
      </c>
      <c r="C20" s="15">
        <f t="shared" si="0"/>
        <v>5793.6553312180331</v>
      </c>
      <c r="D20" s="7">
        <v>0</v>
      </c>
      <c r="E20" s="7">
        <v>0</v>
      </c>
      <c r="F20" s="16">
        <f t="shared" si="2"/>
        <v>73071.285840000011</v>
      </c>
      <c r="G20" s="15">
        <f t="shared" si="3"/>
        <v>90088.37334000002</v>
      </c>
    </row>
    <row r="21" spans="1:7" x14ac:dyDescent="0.25">
      <c r="A21" s="3">
        <v>15</v>
      </c>
      <c r="B21" s="15">
        <f t="shared" si="1"/>
        <v>17867.941875000004</v>
      </c>
      <c r="C21" s="15">
        <f t="shared" si="0"/>
        <v>5632.720460906422</v>
      </c>
      <c r="D21" s="7">
        <v>0</v>
      </c>
      <c r="E21" s="7">
        <v>0</v>
      </c>
      <c r="F21" s="16">
        <f t="shared" si="2"/>
        <v>97295.443207200035</v>
      </c>
      <c r="G21" s="15">
        <f t="shared" si="3"/>
        <v>115163.38508220004</v>
      </c>
    </row>
    <row r="22" spans="1:7" x14ac:dyDescent="0.25">
      <c r="A22" s="3">
        <v>16</v>
      </c>
      <c r="B22" s="15">
        <f t="shared" si="1"/>
        <v>18761.338968750006</v>
      </c>
      <c r="C22" s="15">
        <f t="shared" si="0"/>
        <v>5476.2560036590221</v>
      </c>
      <c r="D22" s="7">
        <v>0</v>
      </c>
      <c r="E22" s="7">
        <v>0</v>
      </c>
      <c r="F22" s="16">
        <f t="shared" si="2"/>
        <v>124376.45588877605</v>
      </c>
      <c r="G22" s="15">
        <f t="shared" si="3"/>
        <v>143137.79485752605</v>
      </c>
    </row>
    <row r="23" spans="1:7" x14ac:dyDescent="0.25">
      <c r="A23" s="3">
        <v>17</v>
      </c>
      <c r="B23" s="15">
        <f>B22*1.07</f>
        <v>20074.632696562508</v>
      </c>
      <c r="C23" s="15">
        <f t="shared" si="0"/>
        <v>5425.5499295510681</v>
      </c>
      <c r="D23" s="7">
        <v>0</v>
      </c>
      <c r="E23" s="7">
        <v>0</v>
      </c>
      <c r="F23" s="16">
        <f t="shared" si="2"/>
        <v>154588.81844612813</v>
      </c>
      <c r="G23" s="15">
        <f t="shared" si="3"/>
        <v>174663.45114269064</v>
      </c>
    </row>
    <row r="24" spans="1:7" x14ac:dyDescent="0.25">
      <c r="A24" s="3">
        <v>18</v>
      </c>
      <c r="B24" s="15">
        <f t="shared" ref="B24:B26" si="4">B23*1.07</f>
        <v>21479.856985321887</v>
      </c>
      <c r="C24" s="15">
        <f t="shared" si="0"/>
        <v>5375.3133561292998</v>
      </c>
      <c r="D24" s="7">
        <v>0</v>
      </c>
      <c r="E24" s="7">
        <v>0</v>
      </c>
      <c r="F24" s="16">
        <f t="shared" si="2"/>
        <v>188636.52723410592</v>
      </c>
      <c r="G24" s="15">
        <f t="shared" si="3"/>
        <v>210116.3842194278</v>
      </c>
    </row>
    <row r="25" spans="1:7" x14ac:dyDescent="0.25">
      <c r="A25" s="3">
        <v>19</v>
      </c>
      <c r="B25" s="15">
        <f t="shared" si="4"/>
        <v>22983.44697429442</v>
      </c>
      <c r="C25" s="15">
        <f t="shared" si="0"/>
        <v>5325.5419361651393</v>
      </c>
      <c r="D25" s="7">
        <v>0</v>
      </c>
      <c r="E25" s="7">
        <v>0</v>
      </c>
      <c r="F25" s="16">
        <f t="shared" si="2"/>
        <v>226925.69495698204</v>
      </c>
      <c r="G25" s="15">
        <f t="shared" si="3"/>
        <v>249909.14193127648</v>
      </c>
    </row>
    <row r="26" spans="1:7" x14ac:dyDescent="0.25">
      <c r="A26" s="3">
        <v>20</v>
      </c>
      <c r="B26" s="15">
        <f t="shared" si="4"/>
        <v>24592.288262495033</v>
      </c>
      <c r="C26" s="15">
        <f t="shared" si="0"/>
        <v>5276.2313626821297</v>
      </c>
      <c r="D26" s="7">
        <v>0</v>
      </c>
      <c r="E26" s="7">
        <v>0</v>
      </c>
      <c r="F26" s="16">
        <f t="shared" si="2"/>
        <v>269901.87328577862</v>
      </c>
      <c r="G26" s="15">
        <f t="shared" si="3"/>
        <v>294494.16154827364</v>
      </c>
    </row>
    <row r="27" spans="1:7" x14ac:dyDescent="0.25">
      <c r="A27" s="3">
        <v>21</v>
      </c>
      <c r="B27" s="9">
        <v>0</v>
      </c>
      <c r="C27" s="9">
        <v>0</v>
      </c>
      <c r="D27" s="7">
        <v>0</v>
      </c>
      <c r="E27" s="7">
        <v>0</v>
      </c>
      <c r="F27" s="16">
        <f t="shared" si="2"/>
        <v>318053.69447213557</v>
      </c>
      <c r="G27" s="15">
        <f t="shared" si="3"/>
        <v>318053.69447213557</v>
      </c>
    </row>
    <row r="28" spans="1:7" x14ac:dyDescent="0.25">
      <c r="A28" s="3">
        <v>22</v>
      </c>
      <c r="B28" s="9">
        <v>0</v>
      </c>
      <c r="C28" s="9">
        <v>0</v>
      </c>
      <c r="D28" s="9">
        <v>0</v>
      </c>
      <c r="E28" s="7">
        <v>0</v>
      </c>
      <c r="F28" s="16">
        <f t="shared" si="2"/>
        <v>343497.99002990645</v>
      </c>
      <c r="G28" s="15">
        <f t="shared" si="3"/>
        <v>343497.99002990645</v>
      </c>
    </row>
    <row r="29" spans="1:7" x14ac:dyDescent="0.25">
      <c r="A29" s="3">
        <v>23</v>
      </c>
      <c r="B29" s="9">
        <v>0</v>
      </c>
      <c r="C29" s="9">
        <v>0</v>
      </c>
      <c r="D29" s="9">
        <v>0</v>
      </c>
      <c r="E29" s="7">
        <v>0</v>
      </c>
      <c r="F29" s="16">
        <f t="shared" si="2"/>
        <v>370977.829232299</v>
      </c>
      <c r="G29" s="15">
        <f t="shared" si="3"/>
        <v>370977.829232299</v>
      </c>
    </row>
    <row r="30" spans="1:7" x14ac:dyDescent="0.25">
      <c r="A30" s="3">
        <v>24</v>
      </c>
      <c r="B30" s="9">
        <v>0</v>
      </c>
      <c r="C30" s="9">
        <v>0</v>
      </c>
      <c r="D30" s="9">
        <v>0</v>
      </c>
      <c r="E30" s="7">
        <v>0</v>
      </c>
      <c r="F30" s="16">
        <f t="shared" si="2"/>
        <v>400656.05557088292</v>
      </c>
      <c r="G30" s="15">
        <f t="shared" si="3"/>
        <v>400656.05557088292</v>
      </c>
    </row>
    <row r="31" spans="1:7" x14ac:dyDescent="0.25">
      <c r="A31" s="3">
        <v>25</v>
      </c>
      <c r="B31" s="9">
        <v>0</v>
      </c>
      <c r="C31" s="9">
        <v>0</v>
      </c>
      <c r="D31" s="9">
        <v>0</v>
      </c>
      <c r="E31" s="7">
        <v>0</v>
      </c>
      <c r="F31" s="16">
        <f t="shared" si="2"/>
        <v>432708.5400165536</v>
      </c>
      <c r="G31" s="15">
        <f t="shared" si="3"/>
        <v>432708.5400165536</v>
      </c>
    </row>
    <row r="32" spans="1:7" x14ac:dyDescent="0.25">
      <c r="A32" s="3">
        <v>26</v>
      </c>
      <c r="B32" s="9">
        <v>0</v>
      </c>
      <c r="C32" s="9">
        <v>0</v>
      </c>
      <c r="D32" s="15">
        <f>4000*(1+$G$2)^A32</f>
        <v>5181.0252598696261</v>
      </c>
      <c r="E32" s="16">
        <f>D32/(1+$G$1)^A32</f>
        <v>700.48375346948717</v>
      </c>
      <c r="F32" s="16">
        <f t="shared" si="2"/>
        <v>467325.22321787791</v>
      </c>
      <c r="G32" s="15">
        <f t="shared" ref="G32:G56" si="5">F32+B32-D32</f>
        <v>462144.19795800827</v>
      </c>
    </row>
    <row r="33" spans="1:7" x14ac:dyDescent="0.25">
      <c r="A33" s="3">
        <v>27</v>
      </c>
      <c r="B33" s="9">
        <v>0</v>
      </c>
      <c r="C33" s="9">
        <v>0</v>
      </c>
      <c r="D33" s="15">
        <f>D32*(1+$G$4)</f>
        <v>5389.8205778423717</v>
      </c>
      <c r="E33" s="16">
        <f t="shared" ref="E33:E51" si="6">D33/(1+$G$1)^A33</f>
        <v>674.73448956880316</v>
      </c>
      <c r="F33" s="16">
        <f t="shared" si="2"/>
        <v>499115.73379464896</v>
      </c>
      <c r="G33" s="15">
        <f t="shared" si="5"/>
        <v>493725.9132168066</v>
      </c>
    </row>
    <row r="34" spans="1:7" x14ac:dyDescent="0.25">
      <c r="A34" s="3">
        <v>28</v>
      </c>
      <c r="B34" s="9">
        <v>0</v>
      </c>
      <c r="C34" s="9">
        <v>0</v>
      </c>
      <c r="D34" s="15">
        <f t="shared" ref="D34:D51" si="7">D33*(1+$G$4)</f>
        <v>5607.0303471294192</v>
      </c>
      <c r="E34" s="16">
        <f t="shared" si="6"/>
        <v>649.93174953557946</v>
      </c>
      <c r="F34" s="16">
        <f t="shared" si="2"/>
        <v>533223.98627415113</v>
      </c>
      <c r="G34" s="15">
        <f t="shared" si="5"/>
        <v>527616.95592702169</v>
      </c>
    </row>
    <row r="35" spans="1:7" x14ac:dyDescent="0.25">
      <c r="A35" s="3">
        <v>29</v>
      </c>
      <c r="B35" s="9">
        <v>0</v>
      </c>
      <c r="C35" s="9">
        <v>0</v>
      </c>
      <c r="D35" s="15">
        <f t="shared" si="7"/>
        <v>5832.9936701187344</v>
      </c>
      <c r="E35" s="16">
        <f t="shared" si="6"/>
        <v>626.04073985357707</v>
      </c>
      <c r="F35" s="16">
        <f t="shared" si="2"/>
        <v>569826.31240118342</v>
      </c>
      <c r="G35" s="15">
        <f t="shared" si="5"/>
        <v>563993.31873106468</v>
      </c>
    </row>
    <row r="36" spans="1:7" x14ac:dyDescent="0.25">
      <c r="A36" s="3">
        <v>30</v>
      </c>
      <c r="B36" s="9">
        <v>0</v>
      </c>
      <c r="C36" s="9">
        <v>0</v>
      </c>
      <c r="D36" s="15">
        <f t="shared" si="7"/>
        <v>6068.0633150245194</v>
      </c>
      <c r="E36" s="16">
        <f t="shared" si="6"/>
        <v>603.02794599044091</v>
      </c>
      <c r="F36" s="16">
        <f t="shared" si="2"/>
        <v>609112.78422954993</v>
      </c>
      <c r="G36" s="15">
        <f t="shared" si="5"/>
        <v>603044.72091452545</v>
      </c>
    </row>
    <row r="37" spans="1:7" x14ac:dyDescent="0.25">
      <c r="A37" s="3">
        <v>31</v>
      </c>
      <c r="B37" s="9">
        <v>0</v>
      </c>
      <c r="C37" s="9">
        <v>0</v>
      </c>
      <c r="D37" s="15">
        <f t="shared" si="7"/>
        <v>6312.6062666200078</v>
      </c>
      <c r="E37" s="16">
        <f t="shared" si="6"/>
        <v>580.86108538319968</v>
      </c>
      <c r="F37" s="16">
        <f t="shared" si="2"/>
        <v>651288.29858768755</v>
      </c>
      <c r="G37" s="15">
        <f t="shared" si="5"/>
        <v>644975.69232106756</v>
      </c>
    </row>
    <row r="38" spans="1:7" x14ac:dyDescent="0.25">
      <c r="A38" s="3">
        <v>32</v>
      </c>
      <c r="B38" s="9">
        <v>0</v>
      </c>
      <c r="C38" s="9">
        <v>0</v>
      </c>
      <c r="D38" s="15">
        <f t="shared" si="7"/>
        <v>6567.0042991647942</v>
      </c>
      <c r="E38" s="16">
        <f t="shared" si="6"/>
        <v>559.50906215198393</v>
      </c>
      <c r="F38" s="16">
        <f t="shared" si="2"/>
        <v>696573.74770675297</v>
      </c>
      <c r="G38" s="15">
        <f t="shared" si="5"/>
        <v>690006.74340758822</v>
      </c>
    </row>
    <row r="39" spans="1:7" x14ac:dyDescent="0.25">
      <c r="A39" s="3">
        <v>33</v>
      </c>
      <c r="B39" s="9">
        <v>0</v>
      </c>
      <c r="C39" s="9">
        <v>0</v>
      </c>
      <c r="D39" s="15">
        <f t="shared" si="7"/>
        <v>6831.6545724211355</v>
      </c>
      <c r="E39" s="16">
        <f t="shared" si="6"/>
        <v>538.94192347843409</v>
      </c>
      <c r="F39" s="16">
        <f t="shared" si="2"/>
        <v>745207.2828801953</v>
      </c>
      <c r="G39" s="15">
        <f t="shared" si="5"/>
        <v>738375.6283077742</v>
      </c>
    </row>
    <row r="40" spans="1:7" x14ac:dyDescent="0.25">
      <c r="A40" s="3">
        <v>34</v>
      </c>
      <c r="B40" s="9">
        <v>0</v>
      </c>
      <c r="C40" s="9">
        <v>0</v>
      </c>
      <c r="D40" s="15">
        <f t="shared" si="7"/>
        <v>7106.9702516897069</v>
      </c>
      <c r="E40" s="16">
        <f t="shared" si="6"/>
        <v>519.13081758760643</v>
      </c>
      <c r="F40" s="16">
        <f t="shared" si="2"/>
        <v>797445.67857239617</v>
      </c>
      <c r="G40" s="15">
        <f t="shared" si="5"/>
        <v>790338.7083207065</v>
      </c>
    </row>
    <row r="41" spans="1:7" x14ac:dyDescent="0.25">
      <c r="A41" s="3">
        <v>35</v>
      </c>
      <c r="B41" s="9">
        <v>0</v>
      </c>
      <c r="C41" s="9">
        <v>0</v>
      </c>
      <c r="D41" s="15">
        <f t="shared" si="7"/>
        <v>7393.3811528328024</v>
      </c>
      <c r="E41" s="16">
        <f t="shared" si="6"/>
        <v>500.04795327443236</v>
      </c>
      <c r="F41" s="16">
        <f t="shared" si="2"/>
        <v>853565.80498636304</v>
      </c>
      <c r="G41" s="15">
        <f t="shared" si="5"/>
        <v>846172.42383353028</v>
      </c>
    </row>
    <row r="42" spans="1:7" x14ac:dyDescent="0.25">
      <c r="A42" s="3">
        <v>36</v>
      </c>
      <c r="B42" s="9">
        <v>0</v>
      </c>
      <c r="C42" s="9">
        <v>0</v>
      </c>
      <c r="D42" s="15">
        <f t="shared" si="7"/>
        <v>7691.3344132919647</v>
      </c>
      <c r="E42" s="16">
        <f t="shared" si="6"/>
        <v>481.66656091795551</v>
      </c>
      <c r="F42" s="16">
        <f t="shared" si="2"/>
        <v>913866.2177402128</v>
      </c>
      <c r="G42" s="15">
        <f t="shared" si="5"/>
        <v>906174.8833269208</v>
      </c>
    </row>
    <row r="43" spans="1:7" x14ac:dyDescent="0.25">
      <c r="A43" s="3">
        <v>37</v>
      </c>
      <c r="B43" s="9">
        <v>0</v>
      </c>
      <c r="C43" s="9">
        <v>0</v>
      </c>
      <c r="D43" s="15">
        <f t="shared" si="7"/>
        <v>8001.2951901476308</v>
      </c>
      <c r="E43" s="16">
        <f t="shared" si="6"/>
        <v>463.9608549286566</v>
      </c>
      <c r="F43" s="16">
        <f t="shared" si="2"/>
        <v>978668.87399307452</v>
      </c>
      <c r="G43" s="15">
        <f t="shared" si="5"/>
        <v>970667.57880292693</v>
      </c>
    </row>
    <row r="44" spans="1:7" x14ac:dyDescent="0.25">
      <c r="A44" s="3">
        <v>38</v>
      </c>
      <c r="B44" s="9">
        <v>0</v>
      </c>
      <c r="C44" s="9">
        <v>0</v>
      </c>
      <c r="D44" s="15">
        <f t="shared" si="7"/>
        <v>8323.7473863105806</v>
      </c>
      <c r="E44" s="16">
        <f t="shared" si="6"/>
        <v>446.90599757618651</v>
      </c>
      <c r="F44" s="16">
        <f t="shared" si="2"/>
        <v>1048320.9851071611</v>
      </c>
      <c r="G44" s="15">
        <f t="shared" si="5"/>
        <v>1039997.2377208505</v>
      </c>
    </row>
    <row r="45" spans="1:7" x14ac:dyDescent="0.25">
      <c r="A45" s="3">
        <v>39</v>
      </c>
      <c r="B45" s="9">
        <v>0</v>
      </c>
      <c r="C45" s="9">
        <v>0</v>
      </c>
      <c r="D45" s="15">
        <f t="shared" si="7"/>
        <v>8659.1944059788966</v>
      </c>
      <c r="E45" s="16">
        <f t="shared" si="6"/>
        <v>430.47806414676552</v>
      </c>
      <c r="F45" s="16">
        <f t="shared" si="2"/>
        <v>1123197.0167385186</v>
      </c>
      <c r="G45" s="15">
        <f t="shared" si="5"/>
        <v>1114537.8223325396</v>
      </c>
    </row>
    <row r="46" spans="1:7" x14ac:dyDescent="0.25">
      <c r="A46" s="3">
        <v>40</v>
      </c>
      <c r="B46" s="9">
        <v>0</v>
      </c>
      <c r="C46" s="9">
        <v>0</v>
      </c>
      <c r="D46" s="15">
        <f t="shared" si="7"/>
        <v>9008.1599405398465</v>
      </c>
      <c r="E46" s="16">
        <f t="shared" si="6"/>
        <v>414.65400938137054</v>
      </c>
      <c r="F46" s="16">
        <f t="shared" si="2"/>
        <v>1203700.8481191429</v>
      </c>
      <c r="G46" s="15">
        <f t="shared" si="5"/>
        <v>1194692.6881786031</v>
      </c>
    </row>
    <row r="47" spans="1:7" x14ac:dyDescent="0.25">
      <c r="A47" s="3">
        <v>41</v>
      </c>
      <c r="B47" s="9">
        <v>0</v>
      </c>
      <c r="C47" s="9">
        <v>0</v>
      </c>
      <c r="D47" s="15">
        <f t="shared" si="7"/>
        <v>9371.1887861436026</v>
      </c>
      <c r="E47" s="16">
        <f t="shared" si="6"/>
        <v>399.4116351476294</v>
      </c>
      <c r="F47" s="16">
        <f t="shared" si="2"/>
        <v>1290268.1032328913</v>
      </c>
      <c r="G47" s="15">
        <f t="shared" si="5"/>
        <v>1280896.9144467476</v>
      </c>
    </row>
    <row r="48" spans="1:7" x14ac:dyDescent="0.25">
      <c r="A48" s="3">
        <v>42</v>
      </c>
      <c r="B48" s="9">
        <v>0</v>
      </c>
      <c r="C48" s="9">
        <v>0</v>
      </c>
      <c r="D48" s="15">
        <f t="shared" si="7"/>
        <v>9748.8476942251891</v>
      </c>
      <c r="E48" s="16">
        <f t="shared" si="6"/>
        <v>384.72955930007305</v>
      </c>
      <c r="F48" s="16">
        <f t="shared" si="2"/>
        <v>1383368.6676024876</v>
      </c>
      <c r="G48" s="15">
        <f t="shared" si="5"/>
        <v>1373619.8199082625</v>
      </c>
    </row>
    <row r="49" spans="1:8" x14ac:dyDescent="0.25">
      <c r="A49" s="3">
        <v>43</v>
      </c>
      <c r="B49" s="9">
        <v>0</v>
      </c>
      <c r="C49" s="9">
        <v>0</v>
      </c>
      <c r="D49" s="15">
        <f t="shared" si="7"/>
        <v>10141.726256302465</v>
      </c>
      <c r="E49" s="16">
        <f t="shared" si="6"/>
        <v>370.58718568506112</v>
      </c>
      <c r="F49" s="16">
        <f t="shared" si="2"/>
        <v>1483509.4055009235</v>
      </c>
      <c r="G49" s="15">
        <f t="shared" si="5"/>
        <v>1473367.679244621</v>
      </c>
    </row>
    <row r="50" spans="1:8" x14ac:dyDescent="0.25">
      <c r="A50" s="3">
        <v>44</v>
      </c>
      <c r="B50" s="9">
        <v>0</v>
      </c>
      <c r="C50" s="9">
        <v>0</v>
      </c>
      <c r="D50" s="15">
        <f t="shared" si="7"/>
        <v>10550.437824431454</v>
      </c>
      <c r="E50" s="16">
        <f t="shared" si="6"/>
        <v>356.96467524830462</v>
      </c>
      <c r="F50" s="16">
        <f t="shared" si="2"/>
        <v>1591237.0935841908</v>
      </c>
      <c r="G50" s="15">
        <f t="shared" si="5"/>
        <v>1580686.6557597595</v>
      </c>
    </row>
    <row r="51" spans="1:8" x14ac:dyDescent="0.25">
      <c r="A51" s="3">
        <v>45</v>
      </c>
      <c r="B51" s="9">
        <v>0</v>
      </c>
      <c r="C51" s="9">
        <v>0</v>
      </c>
      <c r="D51" s="15">
        <f t="shared" si="7"/>
        <v>10975.620468756042</v>
      </c>
      <c r="E51" s="16">
        <f t="shared" si="6"/>
        <v>343.84291820445497</v>
      </c>
      <c r="F51" s="16">
        <f t="shared" si="2"/>
        <v>1707141.5882205404</v>
      </c>
      <c r="G51" s="15">
        <f t="shared" si="5"/>
        <v>1696165.9677517845</v>
      </c>
    </row>
    <row r="52" spans="1:8" x14ac:dyDescent="0.25">
      <c r="A52" s="3">
        <v>46</v>
      </c>
      <c r="B52" s="9">
        <v>0</v>
      </c>
      <c r="C52" s="9">
        <v>0</v>
      </c>
      <c r="D52" s="9">
        <v>0</v>
      </c>
      <c r="E52" s="7">
        <v>0</v>
      </c>
      <c r="F52" s="16">
        <f t="shared" si="2"/>
        <v>1831859.2451719274</v>
      </c>
      <c r="G52" s="15">
        <f t="shared" si="5"/>
        <v>1831859.2451719274</v>
      </c>
    </row>
    <row r="53" spans="1:8" x14ac:dyDescent="0.25">
      <c r="A53" s="3">
        <v>47</v>
      </c>
      <c r="B53" s="9">
        <v>0</v>
      </c>
      <c r="C53" s="9">
        <v>0</v>
      </c>
      <c r="D53" s="9">
        <v>0</v>
      </c>
      <c r="E53" s="7">
        <v>0</v>
      </c>
      <c r="F53" s="16">
        <f t="shared" si="2"/>
        <v>1978407.9847856816</v>
      </c>
      <c r="G53" s="15">
        <f t="shared" si="5"/>
        <v>1978407.9847856816</v>
      </c>
    </row>
    <row r="54" spans="1:8" x14ac:dyDescent="0.25">
      <c r="A54" s="3">
        <v>48</v>
      </c>
      <c r="B54" s="9">
        <v>0</v>
      </c>
      <c r="C54" s="9">
        <v>0</v>
      </c>
      <c r="D54" s="9">
        <v>0</v>
      </c>
      <c r="E54" s="7">
        <v>0</v>
      </c>
      <c r="F54" s="16">
        <f t="shared" si="2"/>
        <v>2136680.6235685362</v>
      </c>
      <c r="G54" s="15">
        <f t="shared" si="5"/>
        <v>2136680.6235685362</v>
      </c>
    </row>
    <row r="55" spans="1:8" x14ac:dyDescent="0.25">
      <c r="A55" s="3">
        <v>49</v>
      </c>
      <c r="B55" s="9">
        <v>0</v>
      </c>
      <c r="C55" s="9">
        <v>0</v>
      </c>
      <c r="D55" s="9">
        <v>0</v>
      </c>
      <c r="E55" s="7">
        <v>0</v>
      </c>
      <c r="F55" s="16">
        <f t="shared" si="2"/>
        <v>2307615.0734540191</v>
      </c>
      <c r="G55" s="15">
        <f t="shared" si="5"/>
        <v>2307615.0734540191</v>
      </c>
    </row>
    <row r="56" spans="1:8" x14ac:dyDescent="0.25">
      <c r="A56" s="3">
        <v>50</v>
      </c>
      <c r="B56" s="9">
        <v>0</v>
      </c>
      <c r="C56" s="9">
        <v>0</v>
      </c>
      <c r="D56" s="9">
        <v>0</v>
      </c>
      <c r="E56" s="7">
        <v>0</v>
      </c>
      <c r="F56" s="16">
        <f t="shared" si="2"/>
        <v>2492224.2793303407</v>
      </c>
      <c r="G56" s="15">
        <f t="shared" si="5"/>
        <v>2492224.2793303407</v>
      </c>
      <c r="H56" t="s">
        <v>13</v>
      </c>
    </row>
    <row r="57" spans="1:8" ht="15.75" thickBot="1" x14ac:dyDescent="0.3">
      <c r="B57" s="10"/>
      <c r="C57" s="10"/>
      <c r="D57" s="18"/>
      <c r="E57" s="10"/>
      <c r="F57" s="19"/>
      <c r="G57" s="19"/>
      <c r="H57" t="s">
        <v>21</v>
      </c>
    </row>
    <row r="58" spans="1:8" ht="15.75" thickBot="1" x14ac:dyDescent="0.3">
      <c r="B58" s="10" t="s">
        <v>6</v>
      </c>
      <c r="C58" s="20">
        <f>SUM(C1:C56)</f>
        <v>63183.194451142728</v>
      </c>
      <c r="D58" s="11" t="s">
        <v>7</v>
      </c>
      <c r="E58" s="17">
        <f>SUM(E1:E56)</f>
        <v>10045.910980830002</v>
      </c>
      <c r="F58" s="8" t="s">
        <v>10</v>
      </c>
    </row>
    <row r="59" spans="1:8" ht="15.75" thickBot="1" x14ac:dyDescent="0.3">
      <c r="B59" s="10" t="s">
        <v>9</v>
      </c>
      <c r="C59" s="10"/>
      <c r="D59" s="12" t="s">
        <v>12</v>
      </c>
      <c r="E59" s="15">
        <f>G56/(1+$G$1)^A56</f>
        <v>53137.283470312766</v>
      </c>
    </row>
    <row r="60" spans="1:8" ht="15.75" thickBot="1" x14ac:dyDescent="0.3">
      <c r="B60" s="10"/>
      <c r="C60" s="10"/>
      <c r="D60" s="10" t="s">
        <v>8</v>
      </c>
      <c r="E60" s="20">
        <f>SUM(E58,E59)</f>
        <v>63183.194451142772</v>
      </c>
    </row>
    <row r="61" spans="1:8" x14ac:dyDescent="0.25">
      <c r="B61" s="13" t="s">
        <v>14</v>
      </c>
      <c r="C61" s="10"/>
      <c r="D61" s="10"/>
      <c r="E61" s="10"/>
    </row>
    <row r="62" spans="1:8" x14ac:dyDescent="0.25">
      <c r="B62" s="8"/>
      <c r="C62" s="8"/>
      <c r="D62" s="8"/>
      <c r="E62" s="8"/>
    </row>
    <row r="63" spans="1:8" x14ac:dyDescent="0.25">
      <c r="C63" s="8"/>
      <c r="D63" s="8"/>
      <c r="E63" s="8"/>
    </row>
  </sheetData>
  <pageMargins left="0.7" right="0.7" top="0.75" bottom="0.75" header="0.3" footer="0.3"/>
  <pageSetup scale="52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7B05F-D5C9-412E-B507-DBDE3FDEE824}">
  <sheetPr>
    <pageSetUpPr fitToPage="1"/>
  </sheetPr>
  <dimension ref="A1:H63"/>
  <sheetViews>
    <sheetView tabSelected="1" workbookViewId="0">
      <selection activeCell="J40" sqref="J40"/>
    </sheetView>
  </sheetViews>
  <sheetFormatPr defaultColWidth="8.85546875" defaultRowHeight="15" x14ac:dyDescent="0.25"/>
  <cols>
    <col min="1" max="1" width="19.140625" style="3" customWidth="1"/>
    <col min="2" max="2" width="19.140625" style="5" customWidth="1"/>
    <col min="3" max="5" width="19.140625" style="3" customWidth="1"/>
    <col min="6" max="7" width="19.140625" style="8" customWidth="1"/>
    <col min="9" max="9" width="10.42578125" bestFit="1" customWidth="1"/>
  </cols>
  <sheetData>
    <row r="1" spans="1:8" ht="15.75" x14ac:dyDescent="0.25">
      <c r="A1" s="26" t="s">
        <v>22</v>
      </c>
      <c r="F1" s="22" t="s">
        <v>16</v>
      </c>
      <c r="G1" s="23">
        <v>9.3364699837172813E-2</v>
      </c>
    </row>
    <row r="2" spans="1:8" x14ac:dyDescent="0.25">
      <c r="A2" s="14" t="s">
        <v>15</v>
      </c>
      <c r="F2" s="24" t="s">
        <v>17</v>
      </c>
      <c r="G2" s="23">
        <v>0.01</v>
      </c>
    </row>
    <row r="3" spans="1:8" x14ac:dyDescent="0.25">
      <c r="A3" s="14"/>
      <c r="F3" s="21" t="s">
        <v>19</v>
      </c>
      <c r="G3" s="25">
        <v>0.03</v>
      </c>
    </row>
    <row r="4" spans="1:8" x14ac:dyDescent="0.25">
      <c r="F4" s="21" t="s">
        <v>18</v>
      </c>
      <c r="G4" s="27">
        <f>(1+$G$3)*(1+$G$2)-1</f>
        <v>4.0300000000000002E-2</v>
      </c>
      <c r="H4" t="s">
        <v>20</v>
      </c>
    </row>
    <row r="5" spans="1:8" s="1" customFormat="1" ht="62.25" customHeight="1" x14ac:dyDescent="0.25">
      <c r="A5" s="2" t="s">
        <v>2</v>
      </c>
      <c r="B5" s="4" t="s">
        <v>3</v>
      </c>
      <c r="C5" s="2" t="s">
        <v>5</v>
      </c>
      <c r="D5" s="2" t="s">
        <v>4</v>
      </c>
      <c r="E5" s="2" t="s">
        <v>11</v>
      </c>
      <c r="F5" s="6" t="s">
        <v>0</v>
      </c>
      <c r="G5" s="6" t="s">
        <v>1</v>
      </c>
    </row>
    <row r="6" spans="1:8" x14ac:dyDescent="0.25">
      <c r="A6" s="3">
        <v>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</row>
    <row r="7" spans="1:8" x14ac:dyDescent="0.25">
      <c r="A7" s="3">
        <v>1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</row>
    <row r="8" spans="1:8" x14ac:dyDescent="0.25">
      <c r="A8" s="3">
        <v>2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</row>
    <row r="9" spans="1:8" x14ac:dyDescent="0.25">
      <c r="A9" s="3">
        <v>3</v>
      </c>
      <c r="B9" s="9">
        <v>0</v>
      </c>
      <c r="C9" s="9">
        <v>0</v>
      </c>
      <c r="D9" s="7">
        <v>0</v>
      </c>
      <c r="E9" s="7">
        <v>0</v>
      </c>
      <c r="F9" s="7">
        <v>0</v>
      </c>
      <c r="G9" s="7">
        <v>0</v>
      </c>
    </row>
    <row r="10" spans="1:8" x14ac:dyDescent="0.25">
      <c r="A10" s="3">
        <v>4</v>
      </c>
      <c r="B10" s="9">
        <v>0</v>
      </c>
      <c r="C10" s="9">
        <v>0</v>
      </c>
      <c r="D10" s="7">
        <v>0</v>
      </c>
      <c r="E10" s="7">
        <v>0</v>
      </c>
      <c r="F10" s="7">
        <v>0</v>
      </c>
      <c r="G10" s="7">
        <v>0</v>
      </c>
    </row>
    <row r="11" spans="1:8" x14ac:dyDescent="0.25">
      <c r="A11" s="3">
        <v>5</v>
      </c>
      <c r="B11" s="9">
        <v>0</v>
      </c>
      <c r="C11" s="9">
        <v>0</v>
      </c>
      <c r="D11" s="7">
        <v>0</v>
      </c>
      <c r="E11" s="7">
        <v>0</v>
      </c>
      <c r="F11" s="7">
        <v>0</v>
      </c>
      <c r="G11" s="7">
        <v>0</v>
      </c>
    </row>
    <row r="12" spans="1:8" x14ac:dyDescent="0.25">
      <c r="A12" s="3">
        <v>6</v>
      </c>
      <c r="B12" s="9">
        <v>0</v>
      </c>
      <c r="C12" s="9">
        <v>0</v>
      </c>
      <c r="D12" s="7">
        <v>0</v>
      </c>
      <c r="E12" s="7">
        <v>0</v>
      </c>
      <c r="F12" s="7">
        <v>0</v>
      </c>
      <c r="G12" s="7">
        <v>0</v>
      </c>
    </row>
    <row r="13" spans="1:8" x14ac:dyDescent="0.25">
      <c r="A13" s="3">
        <v>7</v>
      </c>
      <c r="B13" s="9">
        <v>0</v>
      </c>
      <c r="C13" s="9">
        <v>0</v>
      </c>
      <c r="D13" s="7">
        <v>0</v>
      </c>
      <c r="E13" s="7">
        <v>0</v>
      </c>
      <c r="F13" s="7">
        <v>0</v>
      </c>
      <c r="G13" s="7">
        <v>0</v>
      </c>
    </row>
    <row r="14" spans="1:8" x14ac:dyDescent="0.25">
      <c r="A14" s="3">
        <v>8</v>
      </c>
      <c r="B14" s="9">
        <v>0</v>
      </c>
      <c r="C14" s="9">
        <v>0</v>
      </c>
      <c r="D14" s="7">
        <v>0</v>
      </c>
      <c r="E14" s="7">
        <v>0</v>
      </c>
      <c r="F14" s="7">
        <v>0</v>
      </c>
      <c r="G14" s="7">
        <v>0</v>
      </c>
    </row>
    <row r="15" spans="1:8" x14ac:dyDescent="0.25">
      <c r="A15" s="3">
        <v>9</v>
      </c>
      <c r="B15" s="9">
        <v>0</v>
      </c>
      <c r="C15" s="9">
        <v>0</v>
      </c>
      <c r="D15" s="7">
        <v>0</v>
      </c>
      <c r="E15" s="7">
        <v>0</v>
      </c>
      <c r="F15" s="7">
        <v>0</v>
      </c>
      <c r="G15" s="7">
        <v>0</v>
      </c>
    </row>
    <row r="16" spans="1:8" x14ac:dyDescent="0.25">
      <c r="A16" s="3">
        <v>10</v>
      </c>
      <c r="B16" s="9">
        <v>14000</v>
      </c>
      <c r="C16" s="15">
        <f>B16/(1+$G$1)^A16</f>
        <v>5734.2622805069923</v>
      </c>
      <c r="D16" s="7">
        <v>0</v>
      </c>
      <c r="E16" s="7">
        <v>0</v>
      </c>
      <c r="F16" s="7">
        <v>0</v>
      </c>
      <c r="G16" s="9">
        <v>14000</v>
      </c>
    </row>
    <row r="17" spans="1:7" x14ac:dyDescent="0.25">
      <c r="A17" s="3">
        <v>11</v>
      </c>
      <c r="B17" s="15">
        <f>B16*1.05</f>
        <v>14700</v>
      </c>
      <c r="C17" s="15">
        <f t="shared" ref="C17:C26" si="0">B17/(1+$G$1)^A17</f>
        <v>5506.8317053120554</v>
      </c>
      <c r="D17" s="7">
        <v>0</v>
      </c>
      <c r="E17" s="7">
        <v>0</v>
      </c>
      <c r="F17" s="16">
        <f>G16*(1+$G$1)</f>
        <v>15307.10579772042</v>
      </c>
      <c r="G17" s="15">
        <f>F17+B17-D17</f>
        <v>30007.105797720418</v>
      </c>
    </row>
    <row r="18" spans="1:7" x14ac:dyDescent="0.25">
      <c r="A18" s="3">
        <v>12</v>
      </c>
      <c r="B18" s="15">
        <f t="shared" ref="B18:B26" si="1">B17*1.05</f>
        <v>15435</v>
      </c>
      <c r="C18" s="15">
        <f t="shared" si="0"/>
        <v>5288.4214127626001</v>
      </c>
      <c r="D18" s="7">
        <v>0</v>
      </c>
      <c r="E18" s="7">
        <v>0</v>
      </c>
      <c r="F18" s="16">
        <f t="shared" ref="F18:F56" si="2">G17*(1+$G$1)</f>
        <v>32808.710223506874</v>
      </c>
      <c r="G18" s="15">
        <f t="shared" ref="G18:G56" si="3">F18+B18-D18</f>
        <v>48243.710223506874</v>
      </c>
    </row>
    <row r="19" spans="1:7" x14ac:dyDescent="0.25">
      <c r="A19" s="3">
        <v>13</v>
      </c>
      <c r="B19" s="15">
        <f t="shared" si="1"/>
        <v>16206.75</v>
      </c>
      <c r="C19" s="15">
        <f t="shared" si="0"/>
        <v>5078.6736431381732</v>
      </c>
      <c r="D19" s="7">
        <v>0</v>
      </c>
      <c r="E19" s="7">
        <v>0</v>
      </c>
      <c r="F19" s="16">
        <f t="shared" si="2"/>
        <v>52747.969747556141</v>
      </c>
      <c r="G19" s="15">
        <f t="shared" si="3"/>
        <v>68954.719747556141</v>
      </c>
    </row>
    <row r="20" spans="1:7" x14ac:dyDescent="0.25">
      <c r="A20" s="3">
        <v>14</v>
      </c>
      <c r="B20" s="15">
        <f t="shared" si="1"/>
        <v>17017.087500000001</v>
      </c>
      <c r="C20" s="15">
        <f t="shared" si="0"/>
        <v>4877.2448260760839</v>
      </c>
      <c r="D20" s="7">
        <v>0</v>
      </c>
      <c r="E20" s="7">
        <v>0</v>
      </c>
      <c r="F20" s="16">
        <f t="shared" si="2"/>
        <v>75392.656459143094</v>
      </c>
      <c r="G20" s="15">
        <f t="shared" si="3"/>
        <v>92409.743959143088</v>
      </c>
    </row>
    <row r="21" spans="1:7" x14ac:dyDescent="0.25">
      <c r="A21" s="3">
        <v>15</v>
      </c>
      <c r="B21" s="15">
        <f t="shared" si="1"/>
        <v>17867.941875000004</v>
      </c>
      <c r="C21" s="15">
        <f t="shared" si="0"/>
        <v>4683.805017797391</v>
      </c>
      <c r="D21" s="7">
        <v>0</v>
      </c>
      <c r="E21" s="7">
        <v>0</v>
      </c>
      <c r="F21" s="16">
        <f t="shared" si="2"/>
        <v>101037.55196591848</v>
      </c>
      <c r="G21" s="15">
        <f t="shared" si="3"/>
        <v>118905.49384091848</v>
      </c>
    </row>
    <row r="22" spans="1:7" x14ac:dyDescent="0.25">
      <c r="A22" s="3">
        <v>16</v>
      </c>
      <c r="B22" s="15">
        <f t="shared" si="1"/>
        <v>18761.338968750006</v>
      </c>
      <c r="C22" s="15">
        <f t="shared" si="0"/>
        <v>4498.0373606534613</v>
      </c>
      <c r="D22" s="7">
        <v>0</v>
      </c>
      <c r="E22" s="7">
        <v>0</v>
      </c>
      <c r="F22" s="16">
        <f t="shared" si="2"/>
        <v>130007.06958236665</v>
      </c>
      <c r="G22" s="15">
        <f t="shared" si="3"/>
        <v>148768.40855111665</v>
      </c>
    </row>
    <row r="23" spans="1:7" x14ac:dyDescent="0.25">
      <c r="A23" s="3">
        <v>17</v>
      </c>
      <c r="B23" s="15">
        <f>B22*1.07</f>
        <v>20074.632696562508</v>
      </c>
      <c r="C23" s="15">
        <f t="shared" si="0"/>
        <v>4401.9163748527417</v>
      </c>
      <c r="D23" s="7">
        <v>0</v>
      </c>
      <c r="E23" s="7">
        <v>0</v>
      </c>
      <c r="F23" s="16">
        <f t="shared" si="2"/>
        <v>162658.12636074555</v>
      </c>
      <c r="G23" s="15">
        <f t="shared" si="3"/>
        <v>182732.75905730805</v>
      </c>
    </row>
    <row r="24" spans="1:7" x14ac:dyDescent="0.25">
      <c r="A24" s="3">
        <v>18</v>
      </c>
      <c r="B24" s="15">
        <f t="shared" ref="B24:B26" si="4">B23*1.07</f>
        <v>21479.856985321887</v>
      </c>
      <c r="C24" s="15">
        <f t="shared" si="0"/>
        <v>4307.8494502281519</v>
      </c>
      <c r="D24" s="7">
        <v>0</v>
      </c>
      <c r="E24" s="7">
        <v>0</v>
      </c>
      <c r="F24" s="16">
        <f t="shared" si="2"/>
        <v>199793.54825711207</v>
      </c>
      <c r="G24" s="15">
        <f t="shared" si="3"/>
        <v>221273.40524243395</v>
      </c>
    </row>
    <row r="25" spans="1:7" x14ac:dyDescent="0.25">
      <c r="A25" s="3">
        <v>19</v>
      </c>
      <c r="B25" s="15">
        <f t="shared" si="4"/>
        <v>22983.44697429442</v>
      </c>
      <c r="C25" s="15">
        <f t="shared" si="0"/>
        <v>4215.7926924388257</v>
      </c>
      <c r="D25" s="7">
        <v>0</v>
      </c>
      <c r="E25" s="7">
        <v>0</v>
      </c>
      <c r="F25" s="16">
        <f t="shared" si="2"/>
        <v>241932.53030484292</v>
      </c>
      <c r="G25" s="15">
        <f t="shared" si="3"/>
        <v>264915.97727913735</v>
      </c>
    </row>
    <row r="26" spans="1:7" x14ac:dyDescent="0.25">
      <c r="A26" s="3">
        <v>20</v>
      </c>
      <c r="B26" s="15">
        <f t="shared" si="4"/>
        <v>24592.288262495033</v>
      </c>
      <c r="C26" s="15">
        <f t="shared" si="0"/>
        <v>4125.7031451457315</v>
      </c>
      <c r="D26" s="7">
        <v>0</v>
      </c>
      <c r="E26" s="7">
        <v>0</v>
      </c>
      <c r="F26" s="16">
        <f t="shared" si="2"/>
        <v>289649.77797987533</v>
      </c>
      <c r="G26" s="15">
        <f t="shared" si="3"/>
        <v>314242.06624237035</v>
      </c>
    </row>
    <row r="27" spans="1:7" x14ac:dyDescent="0.25">
      <c r="A27" s="3">
        <v>21</v>
      </c>
      <c r="B27" s="9">
        <v>0</v>
      </c>
      <c r="C27" s="9">
        <v>0</v>
      </c>
      <c r="D27" s="7">
        <v>0</v>
      </c>
      <c r="E27" s="7">
        <v>0</v>
      </c>
      <c r="F27" s="16">
        <f t="shared" si="2"/>
        <v>343581.18243330222</v>
      </c>
      <c r="G27" s="15">
        <f t="shared" si="3"/>
        <v>343581.18243330222</v>
      </c>
    </row>
    <row r="28" spans="1:7" x14ac:dyDescent="0.25">
      <c r="A28" s="3">
        <v>22</v>
      </c>
      <c r="B28" s="9">
        <v>0</v>
      </c>
      <c r="C28" s="9">
        <v>0</v>
      </c>
      <c r="D28" s="9">
        <v>0</v>
      </c>
      <c r="E28" s="7">
        <v>0</v>
      </c>
      <c r="F28" s="16">
        <f t="shared" si="2"/>
        <v>375659.53640088841</v>
      </c>
      <c r="G28" s="15">
        <f t="shared" si="3"/>
        <v>375659.53640088841</v>
      </c>
    </row>
    <row r="29" spans="1:7" x14ac:dyDescent="0.25">
      <c r="A29" s="3">
        <v>23</v>
      </c>
      <c r="B29" s="9">
        <v>0</v>
      </c>
      <c r="C29" s="9">
        <v>0</v>
      </c>
      <c r="D29" s="9">
        <v>0</v>
      </c>
      <c r="E29" s="7">
        <v>0</v>
      </c>
      <c r="F29" s="16">
        <f t="shared" si="2"/>
        <v>410732.87625792885</v>
      </c>
      <c r="G29" s="15">
        <f t="shared" si="3"/>
        <v>410732.87625792885</v>
      </c>
    </row>
    <row r="30" spans="1:7" x14ac:dyDescent="0.25">
      <c r="A30" s="3">
        <v>24</v>
      </c>
      <c r="B30" s="9">
        <v>0</v>
      </c>
      <c r="C30" s="9">
        <v>0</v>
      </c>
      <c r="D30" s="9">
        <v>0</v>
      </c>
      <c r="E30" s="7">
        <v>0</v>
      </c>
      <c r="F30" s="16">
        <f t="shared" si="2"/>
        <v>449080.82796300907</v>
      </c>
      <c r="G30" s="15">
        <f t="shared" si="3"/>
        <v>449080.82796300907</v>
      </c>
    </row>
    <row r="31" spans="1:7" x14ac:dyDescent="0.25">
      <c r="A31" s="3">
        <v>25</v>
      </c>
      <c r="B31" s="9">
        <v>0</v>
      </c>
      <c r="C31" s="9">
        <v>0</v>
      </c>
      <c r="D31" s="9">
        <v>0</v>
      </c>
      <c r="E31" s="7">
        <v>0</v>
      </c>
      <c r="F31" s="16">
        <f t="shared" si="2"/>
        <v>491009.12466840446</v>
      </c>
      <c r="G31" s="15">
        <f t="shared" si="3"/>
        <v>491009.12466840446</v>
      </c>
    </row>
    <row r="32" spans="1:7" x14ac:dyDescent="0.25">
      <c r="A32" s="3">
        <v>26</v>
      </c>
      <c r="B32" s="9">
        <v>0</v>
      </c>
      <c r="C32" s="9">
        <v>0</v>
      </c>
      <c r="D32" s="15">
        <f>4000*(1+$G$2)^A32</f>
        <v>5181.0252598696261</v>
      </c>
      <c r="E32" s="16">
        <f>D32/(1+$G$1)^A32</f>
        <v>508.77346843524566</v>
      </c>
      <c r="F32" s="16">
        <f t="shared" si="2"/>
        <v>536852.04421038309</v>
      </c>
      <c r="G32" s="15">
        <f t="shared" si="3"/>
        <v>531671.01895051345</v>
      </c>
    </row>
    <row r="33" spans="1:7" x14ac:dyDescent="0.25">
      <c r="A33" s="3">
        <v>27</v>
      </c>
      <c r="B33" s="9">
        <v>0</v>
      </c>
      <c r="C33" s="9">
        <v>0</v>
      </c>
      <c r="D33" s="15">
        <f>D32*(1+$G$4)</f>
        <v>5389.8205778423717</v>
      </c>
      <c r="E33" s="16">
        <f t="shared" ref="E33:E51" si="5">D33/(1+$G$1)^A33</f>
        <v>484.08096520036514</v>
      </c>
      <c r="F33" s="16">
        <f t="shared" si="2"/>
        <v>581310.32404695195</v>
      </c>
      <c r="G33" s="15">
        <f t="shared" si="3"/>
        <v>575920.50346910954</v>
      </c>
    </row>
    <row r="34" spans="1:7" x14ac:dyDescent="0.25">
      <c r="A34" s="3">
        <v>28</v>
      </c>
      <c r="B34" s="9">
        <v>0</v>
      </c>
      <c r="C34" s="9">
        <v>0</v>
      </c>
      <c r="D34" s="15">
        <f t="shared" ref="D34:D51" si="6">D33*(1+$G$4)</f>
        <v>5607.0303471294192</v>
      </c>
      <c r="E34" s="16">
        <f t="shared" si="5"/>
        <v>460.58687295550675</v>
      </c>
      <c r="F34" s="16">
        <f t="shared" si="2"/>
        <v>629691.14840557647</v>
      </c>
      <c r="G34" s="15">
        <f t="shared" si="3"/>
        <v>624084.11805844703</v>
      </c>
    </row>
    <row r="35" spans="1:7" x14ac:dyDescent="0.25">
      <c r="A35" s="3">
        <v>29</v>
      </c>
      <c r="B35" s="9">
        <v>0</v>
      </c>
      <c r="C35" s="9">
        <v>0</v>
      </c>
      <c r="D35" s="15">
        <f t="shared" si="6"/>
        <v>5832.9936701187344</v>
      </c>
      <c r="E35" s="16">
        <f t="shared" si="5"/>
        <v>438.23302874783673</v>
      </c>
      <c r="F35" s="16">
        <f t="shared" si="2"/>
        <v>682351.54441412073</v>
      </c>
      <c r="G35" s="15">
        <f t="shared" si="3"/>
        <v>676518.55074400199</v>
      </c>
    </row>
    <row r="36" spans="1:7" x14ac:dyDescent="0.25">
      <c r="A36" s="3">
        <v>30</v>
      </c>
      <c r="B36" s="9">
        <v>0</v>
      </c>
      <c r="C36" s="9">
        <v>0</v>
      </c>
      <c r="D36" s="15">
        <f t="shared" si="6"/>
        <v>6068.0633150245194</v>
      </c>
      <c r="E36" s="16">
        <f t="shared" si="5"/>
        <v>416.96409247003089</v>
      </c>
      <c r="F36" s="16">
        <f t="shared" si="2"/>
        <v>739681.50216849498</v>
      </c>
      <c r="G36" s="15">
        <f t="shared" si="3"/>
        <v>733613.43885347049</v>
      </c>
    </row>
    <row r="37" spans="1:7" x14ac:dyDescent="0.25">
      <c r="A37" s="3">
        <v>31</v>
      </c>
      <c r="B37" s="9">
        <v>0</v>
      </c>
      <c r="C37" s="9">
        <v>0</v>
      </c>
      <c r="D37" s="15">
        <f t="shared" si="6"/>
        <v>6312.6062666200078</v>
      </c>
      <c r="E37" s="16">
        <f t="shared" si="5"/>
        <v>396.72740985800175</v>
      </c>
      <c r="F37" s="16">
        <f t="shared" si="2"/>
        <v>802107.037368541</v>
      </c>
      <c r="G37" s="15">
        <f t="shared" si="3"/>
        <v>795794.43110192101</v>
      </c>
    </row>
    <row r="38" spans="1:7" x14ac:dyDescent="0.25">
      <c r="A38" s="3">
        <v>32</v>
      </c>
      <c r="B38" s="9">
        <v>0</v>
      </c>
      <c r="C38" s="9">
        <v>0</v>
      </c>
      <c r="D38" s="15">
        <f t="shared" si="6"/>
        <v>6567.0042991647942</v>
      </c>
      <c r="E38" s="16">
        <f t="shared" si="5"/>
        <v>377.47288213781002</v>
      </c>
      <c r="F38" s="16">
        <f t="shared" si="2"/>
        <v>870093.53929384565</v>
      </c>
      <c r="G38" s="15">
        <f t="shared" si="3"/>
        <v>863526.5349946809</v>
      </c>
    </row>
    <row r="39" spans="1:7" x14ac:dyDescent="0.25">
      <c r="A39" s="3">
        <v>33</v>
      </c>
      <c r="B39" s="9">
        <v>0</v>
      </c>
      <c r="C39" s="9">
        <v>0</v>
      </c>
      <c r="D39" s="15">
        <f t="shared" si="6"/>
        <v>6831.6545724211355</v>
      </c>
      <c r="E39" s="16">
        <f t="shared" si="5"/>
        <v>359.15284199905449</v>
      </c>
      <c r="F39" s="16">
        <f t="shared" si="2"/>
        <v>944149.4307358932</v>
      </c>
      <c r="G39" s="15">
        <f t="shared" si="3"/>
        <v>937317.7761634721</v>
      </c>
    </row>
    <row r="40" spans="1:7" x14ac:dyDescent="0.25">
      <c r="A40" s="3">
        <v>34</v>
      </c>
      <c r="B40" s="9">
        <v>0</v>
      </c>
      <c r="C40" s="9">
        <v>0</v>
      </c>
      <c r="D40" s="15">
        <f t="shared" si="6"/>
        <v>7106.9702516897069</v>
      </c>
      <c r="E40" s="16">
        <f t="shared" si="5"/>
        <v>341.72193558769357</v>
      </c>
      <c r="F40" s="16">
        <f t="shared" si="2"/>
        <v>1024830.1689870211</v>
      </c>
      <c r="G40" s="15">
        <f t="shared" si="3"/>
        <v>1017723.1987353314</v>
      </c>
    </row>
    <row r="41" spans="1:7" x14ac:dyDescent="0.25">
      <c r="A41" s="3">
        <v>35</v>
      </c>
      <c r="B41" s="9">
        <v>0</v>
      </c>
      <c r="C41" s="9">
        <v>0</v>
      </c>
      <c r="D41" s="15">
        <f t="shared" si="6"/>
        <v>7393.3811528328024</v>
      </c>
      <c r="E41" s="16">
        <f t="shared" si="5"/>
        <v>325.13701022615675</v>
      </c>
      <c r="F41" s="16">
        <f t="shared" si="2"/>
        <v>1112742.6197025832</v>
      </c>
      <c r="G41" s="15">
        <f t="shared" si="3"/>
        <v>1105349.2385497503</v>
      </c>
    </row>
    <row r="42" spans="1:7" x14ac:dyDescent="0.25">
      <c r="A42" s="3">
        <v>36</v>
      </c>
      <c r="B42" s="9">
        <v>0</v>
      </c>
      <c r="C42" s="9">
        <v>0</v>
      </c>
      <c r="D42" s="15">
        <f t="shared" si="6"/>
        <v>7691.3344132919647</v>
      </c>
      <c r="E42" s="16">
        <f t="shared" si="5"/>
        <v>309.35700758277869</v>
      </c>
      <c r="F42" s="16">
        <f t="shared" si="2"/>
        <v>1208549.8384221953</v>
      </c>
      <c r="G42" s="15">
        <f t="shared" si="3"/>
        <v>1200858.5040089034</v>
      </c>
    </row>
    <row r="43" spans="1:7" x14ac:dyDescent="0.25">
      <c r="A43" s="3">
        <v>37</v>
      </c>
      <c r="B43" s="9">
        <v>0</v>
      </c>
      <c r="C43" s="9">
        <v>0</v>
      </c>
      <c r="D43" s="15">
        <f t="shared" si="6"/>
        <v>8001.2951901476308</v>
      </c>
      <c r="E43" s="16">
        <f t="shared" si="5"/>
        <v>294.3428620260849</v>
      </c>
      <c r="F43" s="16">
        <f t="shared" si="2"/>
        <v>1312976.2977826111</v>
      </c>
      <c r="G43" s="15">
        <f t="shared" si="3"/>
        <v>1304975.0025924635</v>
      </c>
    </row>
    <row r="44" spans="1:7" x14ac:dyDescent="0.25">
      <c r="A44" s="3">
        <v>38</v>
      </c>
      <c r="B44" s="9">
        <v>0</v>
      </c>
      <c r="C44" s="9">
        <v>0</v>
      </c>
      <c r="D44" s="15">
        <f t="shared" si="6"/>
        <v>8323.7473863105806</v>
      </c>
      <c r="E44" s="16">
        <f t="shared" si="5"/>
        <v>280.0574039122875</v>
      </c>
      <c r="F44" s="16">
        <f t="shared" si="2"/>
        <v>1426813.6020045227</v>
      </c>
      <c r="G44" s="15">
        <f t="shared" si="3"/>
        <v>1418489.8546182122</v>
      </c>
    </row>
    <row r="45" spans="1:7" x14ac:dyDescent="0.25">
      <c r="A45" s="3">
        <v>39</v>
      </c>
      <c r="B45" s="9">
        <v>0</v>
      </c>
      <c r="C45" s="9">
        <v>0</v>
      </c>
      <c r="D45" s="15">
        <f t="shared" si="6"/>
        <v>8659.1944059788966</v>
      </c>
      <c r="E45" s="16">
        <f t="shared" si="5"/>
        <v>266.46526756656806</v>
      </c>
      <c r="F45" s="16">
        <f t="shared" si="2"/>
        <v>1550926.7341167165</v>
      </c>
      <c r="G45" s="15">
        <f t="shared" si="3"/>
        <v>1542267.5397107375</v>
      </c>
    </row>
    <row r="46" spans="1:7" x14ac:dyDescent="0.25">
      <c r="A46" s="3">
        <v>40</v>
      </c>
      <c r="B46" s="9">
        <v>0</v>
      </c>
      <c r="C46" s="9">
        <v>0</v>
      </c>
      <c r="D46" s="15">
        <f t="shared" si="6"/>
        <v>9008.1599405398465</v>
      </c>
      <c r="E46" s="16">
        <f t="shared" si="5"/>
        <v>253.53280373034065</v>
      </c>
      <c r="F46" s="16">
        <f t="shared" si="2"/>
        <v>1686260.8856244457</v>
      </c>
      <c r="G46" s="15">
        <f t="shared" si="3"/>
        <v>1677252.7256839059</v>
      </c>
    </row>
    <row r="47" spans="1:7" x14ac:dyDescent="0.25">
      <c r="A47" s="3">
        <v>41</v>
      </c>
      <c r="B47" s="9">
        <v>0</v>
      </c>
      <c r="C47" s="9">
        <v>0</v>
      </c>
      <c r="D47" s="15">
        <f t="shared" si="6"/>
        <v>9371.1887861436026</v>
      </c>
      <c r="E47" s="16">
        <f t="shared" si="5"/>
        <v>241.22799625774624</v>
      </c>
      <c r="F47" s="16">
        <f t="shared" si="2"/>
        <v>1833848.9229684637</v>
      </c>
      <c r="G47" s="15">
        <f t="shared" si="3"/>
        <v>1824477.7341823201</v>
      </c>
    </row>
    <row r="48" spans="1:7" x14ac:dyDescent="0.25">
      <c r="A48" s="3">
        <v>42</v>
      </c>
      <c r="B48" s="9">
        <v>0</v>
      </c>
      <c r="C48" s="9">
        <v>0</v>
      </c>
      <c r="D48" s="15">
        <f t="shared" si="6"/>
        <v>9748.8476942251891</v>
      </c>
      <c r="E48" s="16">
        <f t="shared" si="5"/>
        <v>229.52038285514936</v>
      </c>
      <c r="F48" s="16">
        <f t="shared" si="2"/>
        <v>1994819.5501938576</v>
      </c>
      <c r="G48" s="15">
        <f t="shared" si="3"/>
        <v>1985070.7024996325</v>
      </c>
    </row>
    <row r="49" spans="1:8" x14ac:dyDescent="0.25">
      <c r="A49" s="3">
        <v>43</v>
      </c>
      <c r="B49" s="9">
        <v>0</v>
      </c>
      <c r="C49" s="9">
        <v>0</v>
      </c>
      <c r="D49" s="15">
        <f t="shared" si="6"/>
        <v>10141.726256302465</v>
      </c>
      <c r="E49" s="16">
        <f t="shared" si="5"/>
        <v>218.38097966741586</v>
      </c>
      <c r="F49" s="16">
        <f t="shared" si="2"/>
        <v>2170406.2327940767</v>
      </c>
      <c r="G49" s="15">
        <f t="shared" si="3"/>
        <v>2160264.5065377741</v>
      </c>
    </row>
    <row r="50" spans="1:8" x14ac:dyDescent="0.25">
      <c r="A50" s="3">
        <v>44</v>
      </c>
      <c r="B50" s="9">
        <v>0</v>
      </c>
      <c r="C50" s="9">
        <v>0</v>
      </c>
      <c r="D50" s="15">
        <f t="shared" si="6"/>
        <v>10550.437824431454</v>
      </c>
      <c r="E50" s="16">
        <f t="shared" si="5"/>
        <v>207.78220952427426</v>
      </c>
      <c r="F50" s="16">
        <f t="shared" si="2"/>
        <v>2361956.953759572</v>
      </c>
      <c r="G50" s="15">
        <f t="shared" si="3"/>
        <v>2351406.5159351407</v>
      </c>
    </row>
    <row r="51" spans="1:8" x14ac:dyDescent="0.25">
      <c r="A51" s="3">
        <v>45</v>
      </c>
      <c r="B51" s="9">
        <v>0</v>
      </c>
      <c r="C51" s="9">
        <v>0</v>
      </c>
      <c r="D51" s="15">
        <f t="shared" si="6"/>
        <v>10975.620468756042</v>
      </c>
      <c r="E51" s="16">
        <f t="shared" si="5"/>
        <v>197.69783366912532</v>
      </c>
      <c r="F51" s="16">
        <f t="shared" si="2"/>
        <v>2570944.8794905976</v>
      </c>
      <c r="G51" s="15">
        <f t="shared" si="3"/>
        <v>2559969.2590218415</v>
      </c>
    </row>
    <row r="52" spans="1:8" x14ac:dyDescent="0.25">
      <c r="A52" s="3">
        <v>46</v>
      </c>
      <c r="B52" s="9">
        <v>0</v>
      </c>
      <c r="C52" s="9">
        <v>0</v>
      </c>
      <c r="D52" s="9">
        <v>0</v>
      </c>
      <c r="E52" s="7">
        <v>0</v>
      </c>
      <c r="F52" s="16">
        <f t="shared" si="2"/>
        <v>2798980.0204828056</v>
      </c>
      <c r="G52" s="15">
        <f t="shared" si="3"/>
        <v>2798980.0204828056</v>
      </c>
    </row>
    <row r="53" spans="1:8" x14ac:dyDescent="0.25">
      <c r="A53" s="3">
        <v>47</v>
      </c>
      <c r="B53" s="9">
        <v>0</v>
      </c>
      <c r="C53" s="9">
        <v>0</v>
      </c>
      <c r="D53" s="9">
        <v>0</v>
      </c>
      <c r="E53" s="7">
        <v>0</v>
      </c>
      <c r="F53" s="16">
        <f t="shared" si="2"/>
        <v>3060305.9499454265</v>
      </c>
      <c r="G53" s="15">
        <f t="shared" si="3"/>
        <v>3060305.9499454265</v>
      </c>
    </row>
    <row r="54" spans="1:8" x14ac:dyDescent="0.25">
      <c r="A54" s="3">
        <v>48</v>
      </c>
      <c r="B54" s="9">
        <v>0</v>
      </c>
      <c r="C54" s="9">
        <v>0</v>
      </c>
      <c r="D54" s="9">
        <v>0</v>
      </c>
      <c r="E54" s="7">
        <v>0</v>
      </c>
      <c r="F54" s="16">
        <f t="shared" si="2"/>
        <v>3346030.4963719957</v>
      </c>
      <c r="G54" s="15">
        <f t="shared" si="3"/>
        <v>3346030.4963719957</v>
      </c>
    </row>
    <row r="55" spans="1:8" x14ac:dyDescent="0.25">
      <c r="A55" s="3">
        <v>49</v>
      </c>
      <c r="B55" s="9">
        <v>0</v>
      </c>
      <c r="C55" s="9">
        <v>0</v>
      </c>
      <c r="D55" s="9">
        <v>0</v>
      </c>
      <c r="E55" s="7">
        <v>0</v>
      </c>
      <c r="F55" s="16">
        <f t="shared" si="2"/>
        <v>3658431.6293117935</v>
      </c>
      <c r="G55" s="15">
        <f t="shared" si="3"/>
        <v>3658431.6293117935</v>
      </c>
    </row>
    <row r="56" spans="1:8" x14ac:dyDescent="0.25">
      <c r="A56" s="3">
        <v>50</v>
      </c>
      <c r="B56" s="9">
        <v>0</v>
      </c>
      <c r="C56" s="9">
        <v>0</v>
      </c>
      <c r="D56" s="9">
        <v>0</v>
      </c>
      <c r="E56" s="7">
        <v>0</v>
      </c>
      <c r="F56" s="16">
        <f t="shared" si="2"/>
        <v>4000000.0002573086</v>
      </c>
      <c r="G56" s="15">
        <f t="shared" si="3"/>
        <v>4000000.0002573086</v>
      </c>
      <c r="H56" t="s">
        <v>13</v>
      </c>
    </row>
    <row r="57" spans="1:8" ht="15.75" thickBot="1" x14ac:dyDescent="0.3">
      <c r="B57" s="10"/>
      <c r="C57" s="10"/>
      <c r="D57" s="18"/>
      <c r="E57" s="10"/>
      <c r="F57" s="19"/>
      <c r="G57" s="19"/>
      <c r="H57" t="s">
        <v>21</v>
      </c>
    </row>
    <row r="58" spans="1:8" ht="15.75" thickBot="1" x14ac:dyDescent="0.3">
      <c r="B58" s="10" t="s">
        <v>6</v>
      </c>
      <c r="C58" s="20">
        <f>SUM(C1:C56)</f>
        <v>52718.537908912207</v>
      </c>
      <c r="D58" s="11" t="s">
        <v>7</v>
      </c>
      <c r="E58" s="17">
        <f>SUM(E1:E56)</f>
        <v>6607.2152544094733</v>
      </c>
      <c r="F58" s="8" t="s">
        <v>10</v>
      </c>
    </row>
    <row r="59" spans="1:8" ht="15.75" thickBot="1" x14ac:dyDescent="0.3">
      <c r="B59" s="10" t="s">
        <v>9</v>
      </c>
      <c r="C59" s="10"/>
      <c r="D59" s="12" t="s">
        <v>12</v>
      </c>
      <c r="E59" s="15">
        <f>G56/(1+$G$1)^A56</f>
        <v>46111.322654502685</v>
      </c>
    </row>
    <row r="60" spans="1:8" ht="15.75" thickBot="1" x14ac:dyDescent="0.3">
      <c r="B60" s="10"/>
      <c r="C60" s="10"/>
      <c r="D60" s="10" t="s">
        <v>8</v>
      </c>
      <c r="E60" s="20">
        <f>SUM(E58,E59)</f>
        <v>52718.537908912156</v>
      </c>
    </row>
    <row r="61" spans="1:8" x14ac:dyDescent="0.25">
      <c r="B61" s="13" t="s">
        <v>14</v>
      </c>
      <c r="C61" s="10"/>
      <c r="D61" s="10"/>
      <c r="E61" s="10"/>
    </row>
    <row r="62" spans="1:8" x14ac:dyDescent="0.25">
      <c r="B62" s="8"/>
      <c r="C62" s="8"/>
      <c r="D62" s="8"/>
      <c r="E62" s="8"/>
    </row>
    <row r="63" spans="1:8" x14ac:dyDescent="0.25">
      <c r="C63" s="8"/>
      <c r="D63" s="8"/>
      <c r="E63" s="8"/>
    </row>
  </sheetData>
  <pageMargins left="0.7" right="0.7" top="0.75" bottom="0.75" header="0.3" footer="0.3"/>
  <pageSetup scale="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C</vt:lpstr>
      <vt:lpstr>6.d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</dc:creator>
  <cp:lastModifiedBy>Mr Brownstone</cp:lastModifiedBy>
  <cp:lastPrinted>2019-10-30T04:45:10Z</cp:lastPrinted>
  <dcterms:created xsi:type="dcterms:W3CDTF">2012-01-19T05:15:49Z</dcterms:created>
  <dcterms:modified xsi:type="dcterms:W3CDTF">2019-10-30T05:44:56Z</dcterms:modified>
</cp:coreProperties>
</file>